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1.xml" ContentType="application/vnd.openxmlformats-officedocument.spreadsheetml.worksheet+xml"/>
  <Override PartName="/xl/worksheets/sheet43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2"/>
  </bookViews>
  <sheets>
    <sheet name="Class-Infos" sheetId="1" state="visible" r:id="rId2"/>
    <sheet name="Infos-Card-Male" sheetId="2" state="hidden" r:id="rId3"/>
    <sheet name="Infos-Card-Female" sheetId="3" state="hidden" r:id="rId4"/>
    <sheet name="1st-Summary-Male" sheetId="4" state="hidden" r:id="rId5"/>
    <sheet name="1st-Summary-Female" sheetId="5" state="hidden" r:id="rId6"/>
    <sheet name="2nd-Summary-Male" sheetId="6" state="hidden" r:id="rId7"/>
    <sheet name="2nd-Summary-Female" sheetId="7" state="hidden" r:id="rId8"/>
    <sheet name="3rd-Summary-Male" sheetId="8" state="hidden" r:id="rId9"/>
    <sheet name="3rd-Summary-Female" sheetId="9" state="hidden" r:id="rId10"/>
    <sheet name="4th-Summary-Male" sheetId="10" state="hidden" r:id="rId11"/>
    <sheet name="4th-Summary-Female" sheetId="11" state="hidden" r:id="rId12"/>
    <sheet name="Values-Male" sheetId="12" state="hidden" r:id="rId13"/>
    <sheet name="Values-Female" sheetId="13" state="hidden" r:id="rId14"/>
    <sheet name="Attendance-Male" sheetId="14" state="visible" r:id="rId15"/>
    <sheet name="Attendance-Female" sheetId="15" state="visible" r:id="rId16"/>
    <sheet name="Compute-Values-Male" sheetId="16" state="hidden" r:id="rId17"/>
    <sheet name="Compute-Values-Female" sheetId="17" state="hidden" r:id="rId18"/>
    <sheet name="Values-Lookup" sheetId="18" state="hidden" r:id="rId19"/>
    <sheet name="Fil" sheetId="19" state="visible" r:id="rId20"/>
    <sheet name="Eng" sheetId="20" state="visible" r:id="rId21"/>
    <sheet name="Math" sheetId="21" state="visible" r:id="rId22"/>
    <sheet name="Sci" sheetId="22" state="visible" r:id="rId23"/>
    <sheet name="AP" sheetId="23" state="visible" r:id="rId24"/>
    <sheet name="ESP" sheetId="24" state="visible" r:id="rId25"/>
    <sheet name="TLE" sheetId="25" state="visible" r:id="rId26"/>
    <sheet name="MAPEH" sheetId="26" state="visible" r:id="rId27"/>
    <sheet name="SUMMARY 1" sheetId="27" state="visible" r:id="rId28"/>
    <sheet name="SUMMARY 2" sheetId="28" state="visible" r:id="rId29"/>
    <sheet name="SUMMARY 3" sheetId="29" state="visible" r:id="rId30"/>
    <sheet name="SUMMARY 4" sheetId="30" state="visible" r:id="rId31"/>
    <sheet name="SUMMARY 5" sheetId="31" state="visible" r:id="rId32"/>
    <sheet name="attendance ldm" sheetId="32" state="visible" r:id="rId33"/>
    <sheet name="summary attendance ldm" sheetId="33" state="visible" r:id="rId34"/>
    <sheet name="Classification 1" sheetId="34" state="hidden" r:id="rId35"/>
    <sheet name="Classification 1b" sheetId="35" state="hidden" r:id="rId36"/>
    <sheet name="Classification 2" sheetId="36" state="hidden" r:id="rId37"/>
    <sheet name="Classification 2b" sheetId="37" state="hidden" r:id="rId38"/>
    <sheet name="Classification 3" sheetId="38" state="hidden" r:id="rId39"/>
    <sheet name="Classification 3b" sheetId="39" state="hidden" r:id="rId40"/>
    <sheet name="Classification 4" sheetId="40" state="hidden" r:id="rId41"/>
    <sheet name="Classification 4B" sheetId="41" state="hidden" r:id="rId42"/>
    <sheet name="Classification Final" sheetId="42" state="hidden" r:id="rId43"/>
    <sheet name="Classification FinalB" sheetId="43" state="hidden" r:id="rId44"/>
  </sheets>
  <definedNames>
    <definedName function="false" hidden="false" localSheetId="25" name="_xlnm.Print_Area" vbProcedure="false">MAPEH!$B$1:$AF$109</definedName>
    <definedName function="false" hidden="false" localSheetId="26" name="_xlnm.Print_Area" vbProcedure="false">'SUMMARY 1'!$B$2:$AC$32,'SUMMARY 1'!$B$46:$AC$77</definedName>
    <definedName function="false" hidden="false" localSheetId="27" name="_xlnm.Print_Area" vbProcedure="false">'SUMMARY 2'!$B$2:$AC$32,'SUMMARY 2'!$B$46:$AC$77</definedName>
    <definedName function="false" hidden="false" localSheetId="28" name="_xlnm.Print_Area" vbProcedure="false">'SUMMARY 3'!$B$2:$AC$32,'SUMMARY 3'!$B$46:$AC$77</definedName>
    <definedName function="false" hidden="false" localSheetId="29" name="_xlnm.Print_Area" vbProcedure="false">'SUMMARY 4'!$B$2:$AC$32,'SUMMARY 4'!$B$46:$AC$77</definedName>
    <definedName function="false" hidden="false" localSheetId="30" name="_xlnm.Print_Area" vbProcedure="false">'SUMMARY 5'!$B$2:$AC$32,'SUMMARY 5'!$B$46:$AC$77</definedName>
    <definedName function="false" hidden="false" localSheetId="32" name="_xlnm.Print_Area" vbProcedure="false">'summary attendance ldm'!$B$1:$N$65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<sst xmlns="http://schemas.openxmlformats.org/spreadsheetml/2006/main" count="1664" uniqueCount="408">
  <si>
    <t xml:space="preserve">Adviser’s Name </t>
  </si>
  <si>
    <t xml:space="preserve">JONATHAN R. BACOLOD</t>
  </si>
  <si>
    <t xml:space="preserve">Filipino</t>
  </si>
  <si>
    <t xml:space="preserve">Rosalinda Reciproco</t>
  </si>
  <si>
    <t xml:space="preserve">AP</t>
  </si>
  <si>
    <t xml:space="preserve">Girlie Montano</t>
  </si>
  <si>
    <t xml:space="preserve">Grade</t>
  </si>
  <si>
    <t xml:space="preserve">English </t>
  </si>
  <si>
    <t xml:space="preserve">Mildred Pagunsan</t>
  </si>
  <si>
    <t xml:space="preserve">ESP</t>
  </si>
  <si>
    <t xml:space="preserve">Malaya Anquilan</t>
  </si>
  <si>
    <t xml:space="preserve">Section</t>
  </si>
  <si>
    <t xml:space="preserve">HUBBLE</t>
  </si>
  <si>
    <t xml:space="preserve">Math</t>
  </si>
  <si>
    <t xml:space="preserve">Jonathan R. Bacolod </t>
  </si>
  <si>
    <t xml:space="preserve">TLE</t>
  </si>
  <si>
    <t xml:space="preserve">Grace Cañalita</t>
  </si>
  <si>
    <t xml:space="preserve">School Year</t>
  </si>
  <si>
    <t xml:space="preserve">2020-2021</t>
  </si>
  <si>
    <t xml:space="preserve">Science </t>
  </si>
  <si>
    <t xml:space="preserve">Lorena dela Cruz</t>
  </si>
  <si>
    <t xml:space="preserve">MAPEH</t>
  </si>
  <si>
    <t xml:space="preserve">Princess de Jesus</t>
  </si>
  <si>
    <t xml:space="preserve">Principal’s Name</t>
  </si>
  <si>
    <t xml:space="preserve">JOSEPH G. PALISOC</t>
  </si>
  <si>
    <t xml:space="preserve">Checker’s Name</t>
  </si>
  <si>
    <t xml:space="preserve">CECILE N. SISON</t>
  </si>
  <si>
    <t xml:space="preserve">LRN</t>
  </si>
  <si>
    <t xml:space="preserve">LAST NAME</t>
  </si>
  <si>
    <t xml:space="preserve">FIRST NAME</t>
  </si>
  <si>
    <t xml:space="preserve">MIDDLE NAME</t>
  </si>
  <si>
    <t xml:space="preserve">NAME EXTENSION</t>
  </si>
  <si>
    <t xml:space="preserve">GENDER (MALE/FEMALE)</t>
  </si>
  <si>
    <t xml:space="preserve">AGE</t>
  </si>
  <si>
    <t xml:space="preserve">ABAY ABAY</t>
  </si>
  <si>
    <t xml:space="preserve">IAN JAY</t>
  </si>
  <si>
    <t xml:space="preserve">PARINIAS</t>
  </si>
  <si>
    <t xml:space="preserve">ACOSTA</t>
  </si>
  <si>
    <t xml:space="preserve">JOHN CARLO</t>
  </si>
  <si>
    <t xml:space="preserve">ANION</t>
  </si>
  <si>
    <t xml:space="preserve">SHAMERAINE</t>
  </si>
  <si>
    <t xml:space="preserve">MOLINA</t>
  </si>
  <si>
    <t xml:space="preserve">AGUS</t>
  </si>
  <si>
    <t xml:space="preserve">ALMOND RAPHAEL</t>
  </si>
  <si>
    <t xml:space="preserve">JALBAY</t>
  </si>
  <si>
    <t xml:space="preserve">ALEJANDRO</t>
  </si>
  <si>
    <t xml:space="preserve">JEREMY</t>
  </si>
  <si>
    <t xml:space="preserve">LOPEZ</t>
  </si>
  <si>
    <t xml:space="preserve">MARK</t>
  </si>
  <si>
    <t xml:space="preserve">AGBUYA</t>
  </si>
  <si>
    <t xml:space="preserve">ALETER</t>
  </si>
  <si>
    <t xml:space="preserve">JHAY MHARK</t>
  </si>
  <si>
    <t xml:space="preserve">BOLAÑOS</t>
  </si>
  <si>
    <t xml:space="preserve">AMACIO</t>
  </si>
  <si>
    <t xml:space="preserve">KHURT FRYAN</t>
  </si>
  <si>
    <t xml:space="preserve">RANIEN</t>
  </si>
  <si>
    <t xml:space="preserve">ANDALIS</t>
  </si>
  <si>
    <t xml:space="preserve">JIBBY</t>
  </si>
  <si>
    <t xml:space="preserve">ABUZO</t>
  </si>
  <si>
    <t xml:space="preserve">ANDO</t>
  </si>
  <si>
    <t xml:space="preserve">PRINCE IVAN</t>
  </si>
  <si>
    <t xml:space="preserve">REPUYA</t>
  </si>
  <si>
    <t xml:space="preserve">ARCEO</t>
  </si>
  <si>
    <t xml:space="preserve">JOHN KENNETH</t>
  </si>
  <si>
    <t xml:space="preserve">MACASINAG</t>
  </si>
  <si>
    <t xml:space="preserve">ARESGADO</t>
  </si>
  <si>
    <t xml:space="preserve">CHRISTIAN MACKY</t>
  </si>
  <si>
    <t xml:space="preserve">MANUEL</t>
  </si>
  <si>
    <t xml:space="preserve">ARROYO</t>
  </si>
  <si>
    <t xml:space="preserve">AGA CEAZAR</t>
  </si>
  <si>
    <t xml:space="preserve">CAPALARAN</t>
  </si>
  <si>
    <t xml:space="preserve">ASURTO</t>
  </si>
  <si>
    <t xml:space="preserve">PRINCE JHADE</t>
  </si>
  <si>
    <t xml:space="preserve">JEROSO</t>
  </si>
  <si>
    <t xml:space="preserve">AUSTRIA</t>
  </si>
  <si>
    <t xml:space="preserve">JAMES BRYAN</t>
  </si>
  <si>
    <t xml:space="preserve">DIZON</t>
  </si>
  <si>
    <t xml:space="preserve">AVILA</t>
  </si>
  <si>
    <t xml:space="preserve">JOB</t>
  </si>
  <si>
    <t xml:space="preserve">OCFEMIA</t>
  </si>
  <si>
    <t xml:space="preserve">AYON</t>
  </si>
  <si>
    <t xml:space="preserve">JUSTINE</t>
  </si>
  <si>
    <t xml:space="preserve">DELLA</t>
  </si>
  <si>
    <t xml:space="preserve">AYOP</t>
  </si>
  <si>
    <t xml:space="preserve">WESLEY MICHEN</t>
  </si>
  <si>
    <t xml:space="preserve">BALBUENA</t>
  </si>
  <si>
    <t xml:space="preserve">AZARCON</t>
  </si>
  <si>
    <t xml:space="preserve">JOHN CEDRICK</t>
  </si>
  <si>
    <t xml:space="preserve">CORTES</t>
  </si>
  <si>
    <t xml:space="preserve">AZORES</t>
  </si>
  <si>
    <t xml:space="preserve">JOSHUA</t>
  </si>
  <si>
    <t xml:space="preserve">SELERIO</t>
  </si>
  <si>
    <t xml:space="preserve">BACLAAN</t>
  </si>
  <si>
    <t xml:space="preserve">JOVART</t>
  </si>
  <si>
    <t xml:space="preserve">MATA</t>
  </si>
  <si>
    <t xml:space="preserve">ABELINDE</t>
  </si>
  <si>
    <t xml:space="preserve">LEIRA MAE</t>
  </si>
  <si>
    <t xml:space="preserve">LEGASPI</t>
  </si>
  <si>
    <t xml:space="preserve">ABOT</t>
  </si>
  <si>
    <t xml:space="preserve">ALISSA KAYL</t>
  </si>
  <si>
    <t xml:space="preserve">CUSTODIO</t>
  </si>
  <si>
    <t xml:space="preserve">ADONA</t>
  </si>
  <si>
    <t xml:space="preserve">PRINCESS</t>
  </si>
  <si>
    <t xml:space="preserve">LUMAWIG</t>
  </si>
  <si>
    <t xml:space="preserve">AGAM</t>
  </si>
  <si>
    <t xml:space="preserve">AIZEN</t>
  </si>
  <si>
    <t xml:space="preserve">CHING</t>
  </si>
  <si>
    <t xml:space="preserve">AGUTAYA</t>
  </si>
  <si>
    <t xml:space="preserve">DOREEN</t>
  </si>
  <si>
    <t xml:space="preserve">FAJARDO</t>
  </si>
  <si>
    <t xml:space="preserve">ALANANO</t>
  </si>
  <si>
    <t xml:space="preserve">XYRIE LOUISE</t>
  </si>
  <si>
    <t xml:space="preserve">GRATA</t>
  </si>
  <si>
    <t xml:space="preserve">ALBAO</t>
  </si>
  <si>
    <t xml:space="preserve">PRISCILA JOY</t>
  </si>
  <si>
    <t xml:space="preserve">APALIT</t>
  </si>
  <si>
    <t xml:space="preserve">ALBIOLA</t>
  </si>
  <si>
    <t xml:space="preserve">PRINCES DIANE</t>
  </si>
  <si>
    <t xml:space="preserve">FACTOR</t>
  </si>
  <si>
    <t xml:space="preserve">ALCANTARA</t>
  </si>
  <si>
    <t xml:space="preserve">MICHAELLA JEN</t>
  </si>
  <si>
    <t xml:space="preserve">RODELAS</t>
  </si>
  <si>
    <t xml:space="preserve">ZYLEE ANGELA</t>
  </si>
  <si>
    <t xml:space="preserve">MATILLANO</t>
  </si>
  <si>
    <t xml:space="preserve">ALCAZARIN</t>
  </si>
  <si>
    <t xml:space="preserve">JILLIANE</t>
  </si>
  <si>
    <t xml:space="preserve">FLORES</t>
  </si>
  <si>
    <t xml:space="preserve">AMBULO</t>
  </si>
  <si>
    <t xml:space="preserve">PRINCESS ANNE</t>
  </si>
  <si>
    <t xml:space="preserve">BASILIO</t>
  </si>
  <si>
    <t xml:space="preserve">APOCAY</t>
  </si>
  <si>
    <t xml:space="preserve">MA LORRIENE</t>
  </si>
  <si>
    <t xml:space="preserve">PATAUEG</t>
  </si>
  <si>
    <t xml:space="preserve">ARANDA</t>
  </si>
  <si>
    <t xml:space="preserve">MARY ANGEL</t>
  </si>
  <si>
    <t xml:space="preserve">PILARCA</t>
  </si>
  <si>
    <t xml:space="preserve">ARCANGEL</t>
  </si>
  <si>
    <t xml:space="preserve">MIKA ELLA</t>
  </si>
  <si>
    <t xml:space="preserve">CAMIGLA</t>
  </si>
  <si>
    <t xml:space="preserve">AREVALO</t>
  </si>
  <si>
    <t xml:space="preserve">MA. GLAIZA</t>
  </si>
  <si>
    <t xml:space="preserve">CAMERO</t>
  </si>
  <si>
    <t xml:space="preserve">ATCHOCO</t>
  </si>
  <si>
    <t xml:space="preserve">CHRISTINE</t>
  </si>
  <si>
    <t xml:space="preserve">NARCISO</t>
  </si>
  <si>
    <t xml:space="preserve">AVECILLA</t>
  </si>
  <si>
    <t xml:space="preserve">JEAN RAIZHEN</t>
  </si>
  <si>
    <t xml:space="preserve">SALAZAR</t>
  </si>
  <si>
    <t xml:space="preserve">AXALAN</t>
  </si>
  <si>
    <t xml:space="preserve">PRINCESS DENISE</t>
  </si>
  <si>
    <t xml:space="preserve">CUALES</t>
  </si>
  <si>
    <t xml:space="preserve">JELIAN</t>
  </si>
  <si>
    <t xml:space="preserve">ALICAWAY</t>
  </si>
  <si>
    <t xml:space="preserve">AZUCENAS</t>
  </si>
  <si>
    <t xml:space="preserve">JURIELYN</t>
  </si>
  <si>
    <t xml:space="preserve">BAGUIO</t>
  </si>
  <si>
    <t xml:space="preserve">ELMERA</t>
  </si>
  <si>
    <t xml:space="preserve">BALANSAG</t>
  </si>
  <si>
    <t xml:space="preserve">ILUSTRICIMO</t>
  </si>
  <si>
    <t xml:space="preserve">BEA CLAIRE</t>
  </si>
  <si>
    <t xml:space="preserve">IGNACIO</t>
  </si>
  <si>
    <t xml:space="preserve">SARDIDO</t>
  </si>
  <si>
    <t xml:space="preserve">GEMMA LEE</t>
  </si>
  <si>
    <t xml:space="preserve">SORIANO</t>
  </si>
  <si>
    <t xml:space="preserve">Code</t>
  </si>
  <si>
    <t xml:space="preserve">Name</t>
  </si>
  <si>
    <t xml:space="preserve">Age </t>
  </si>
  <si>
    <t xml:space="preserve">Gender</t>
  </si>
  <si>
    <t xml:space="preserve">SY</t>
  </si>
  <si>
    <t xml:space="preserve">Adviser</t>
  </si>
  <si>
    <t xml:space="preserve">Principal</t>
  </si>
  <si>
    <t xml:space="preserve">Checker</t>
  </si>
  <si>
    <t xml:space="preserve">FIL1</t>
  </si>
  <si>
    <t xml:space="preserve">ENG1</t>
  </si>
  <si>
    <t xml:space="preserve">MATH1</t>
  </si>
  <si>
    <t xml:space="preserve">SCI1</t>
  </si>
  <si>
    <t xml:space="preserve">AP1</t>
  </si>
  <si>
    <t xml:space="preserve">ESP1</t>
  </si>
  <si>
    <t xml:space="preserve">TLE1</t>
  </si>
  <si>
    <t xml:space="preserve">MAPEH1</t>
  </si>
  <si>
    <t xml:space="preserve">MUSIC1</t>
  </si>
  <si>
    <t xml:space="preserve">ARTS1</t>
  </si>
  <si>
    <t xml:space="preserve">PE1</t>
  </si>
  <si>
    <t xml:space="preserve">HEALTH1</t>
  </si>
  <si>
    <t xml:space="preserve">FIL2</t>
  </si>
  <si>
    <t xml:space="preserve">ENG2</t>
  </si>
  <si>
    <t xml:space="preserve">MATH2</t>
  </si>
  <si>
    <t xml:space="preserve">SCI2</t>
  </si>
  <si>
    <t xml:space="preserve">AP2</t>
  </si>
  <si>
    <t xml:space="preserve">ESP2</t>
  </si>
  <si>
    <t xml:space="preserve">TLE2</t>
  </si>
  <si>
    <t xml:space="preserve">MAPEH2</t>
  </si>
  <si>
    <t xml:space="preserve">MUSIC2</t>
  </si>
  <si>
    <t xml:space="preserve">ARTS2</t>
  </si>
  <si>
    <t xml:space="preserve">PE2</t>
  </si>
  <si>
    <t xml:space="preserve">HEALTH2</t>
  </si>
  <si>
    <t xml:space="preserve">FIL3</t>
  </si>
  <si>
    <t xml:space="preserve">ENG3</t>
  </si>
  <si>
    <t xml:space="preserve">MATH3</t>
  </si>
  <si>
    <t xml:space="preserve">SCI3</t>
  </si>
  <si>
    <t xml:space="preserve">AP3</t>
  </si>
  <si>
    <t xml:space="preserve">ESP3</t>
  </si>
  <si>
    <t xml:space="preserve">TLE3</t>
  </si>
  <si>
    <t xml:space="preserve">MAPEH3</t>
  </si>
  <si>
    <t xml:space="preserve">MUSIC3</t>
  </si>
  <si>
    <t xml:space="preserve">ARTS3</t>
  </si>
  <si>
    <t xml:space="preserve">PE3</t>
  </si>
  <si>
    <t xml:space="preserve">HEALTH3</t>
  </si>
  <si>
    <t xml:space="preserve">FIL4</t>
  </si>
  <si>
    <t xml:space="preserve">ENG4</t>
  </si>
  <si>
    <t xml:space="preserve">MATH4</t>
  </si>
  <si>
    <t xml:space="preserve">SCI4</t>
  </si>
  <si>
    <t xml:space="preserve">AP4</t>
  </si>
  <si>
    <t xml:space="preserve">ESP4</t>
  </si>
  <si>
    <t xml:space="preserve">TLE4</t>
  </si>
  <si>
    <t xml:space="preserve">MAPEH4</t>
  </si>
  <si>
    <t xml:space="preserve">MUSIC4</t>
  </si>
  <si>
    <t xml:space="preserve">ARTS4</t>
  </si>
  <si>
    <t xml:space="preserve">PE4</t>
  </si>
  <si>
    <t xml:space="preserve">HEALTH4</t>
  </si>
  <si>
    <t xml:space="preserve">Code </t>
  </si>
  <si>
    <t xml:space="preserve">MakaDiyosA1</t>
  </si>
  <si>
    <t xml:space="preserve">MakaDiyosB1</t>
  </si>
  <si>
    <t xml:space="preserve">MakataoA1</t>
  </si>
  <si>
    <t xml:space="preserve">MakataoB1</t>
  </si>
  <si>
    <t xml:space="preserve">Makakalikasan1</t>
  </si>
  <si>
    <t xml:space="preserve">MakabansaA1</t>
  </si>
  <si>
    <t xml:space="preserve">MakabansaB1</t>
  </si>
  <si>
    <t xml:space="preserve">MakaDiyosA2</t>
  </si>
  <si>
    <t xml:space="preserve">MakaDiyosB2</t>
  </si>
  <si>
    <t xml:space="preserve">MakataoA2</t>
  </si>
  <si>
    <t xml:space="preserve">MakataoB2</t>
  </si>
  <si>
    <t xml:space="preserve">Makakalikasan2</t>
  </si>
  <si>
    <t xml:space="preserve">MakabansaA2</t>
  </si>
  <si>
    <t xml:space="preserve">MakabansaB2</t>
  </si>
  <si>
    <t xml:space="preserve">MakaDiyosA3</t>
  </si>
  <si>
    <t xml:space="preserve">MakaDiyosB3</t>
  </si>
  <si>
    <t xml:space="preserve">MakataoA3</t>
  </si>
  <si>
    <t xml:space="preserve">MakataoB3</t>
  </si>
  <si>
    <t xml:space="preserve">Makakalikasan3</t>
  </si>
  <si>
    <t xml:space="preserve">MakabansaA3</t>
  </si>
  <si>
    <t xml:space="preserve">MakabansaB3</t>
  </si>
  <si>
    <t xml:space="preserve">MakaDiyosA4</t>
  </si>
  <si>
    <t xml:space="preserve">MakaDiyosB4</t>
  </si>
  <si>
    <t xml:space="preserve">MakataoA4</t>
  </si>
  <si>
    <t xml:space="preserve">MakataoB4</t>
  </si>
  <si>
    <t xml:space="preserve">Makakalikasan4</t>
  </si>
  <si>
    <t xml:space="preserve">MakabansaA4</t>
  </si>
  <si>
    <t xml:space="preserve">MakabansaB4</t>
  </si>
  <si>
    <t xml:space="preserve">No. of</t>
  </si>
  <si>
    <t xml:space="preserve">Schooldays: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</si>
  <si>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</si>
  <si>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</si>
  <si>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</si>
  <si>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</si>
  <si>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</si>
  <si>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</si>
  <si>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</si>
  <si>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</si>
  <si>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</si>
  <si>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</si>
  <si>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NO</t>
  </si>
  <si>
    <t xml:space="preserve">RO</t>
  </si>
  <si>
    <t xml:space="preserve">SO</t>
  </si>
  <si>
    <t xml:space="preserve">AO</t>
  </si>
  <si>
    <t xml:space="preserve">SAUYO HIGH SCHOOL</t>
  </si>
  <si>
    <t xml:space="preserve">GRADING SHEET</t>
  </si>
  <si>
    <t xml:space="preserve">Subject: </t>
  </si>
  <si>
    <t xml:space="preserve">FILIPINO</t>
  </si>
  <si>
    <t xml:space="preserve">Grade &amp; Sec:</t>
  </si>
  <si>
    <t xml:space="preserve">Teacher: </t>
  </si>
  <si>
    <t xml:space="preserve">Adviser:</t>
  </si>
  <si>
    <t xml:space="preserve">MALE</t>
  </si>
  <si>
    <t xml:space="preserve">GRADING PERIOD</t>
  </si>
  <si>
    <t xml:space="preserve">1st</t>
  </si>
  <si>
    <t xml:space="preserve">2nd</t>
  </si>
  <si>
    <t xml:space="preserve">3rd</t>
  </si>
  <si>
    <t xml:space="preserve">4th</t>
  </si>
  <si>
    <t xml:space="preserve">Final</t>
  </si>
  <si>
    <t xml:space="preserve">Remarks</t>
  </si>
  <si>
    <t xml:space="preserve">No. of students with grades below 75</t>
  </si>
  <si>
    <t xml:space="preserve">Subject Teacher's Initial</t>
  </si>
  <si>
    <t xml:space="preserve">Department Head's Initial</t>
  </si>
  <si>
    <t xml:space="preserve">Date of Submission to the Office</t>
  </si>
  <si>
    <t xml:space="preserve">_________________________________</t>
  </si>
  <si>
    <t xml:space="preserve">Signature of Subject Teacher</t>
  </si>
  <si>
    <t xml:space="preserve">Principal IV</t>
  </si>
  <si>
    <r>
      <rPr>
        <i val="true"/>
        <sz val="10"/>
        <color rgb="FF000000"/>
        <rFont val="Calibri"/>
        <family val="0"/>
        <charset val="1"/>
      </rPr>
      <t xml:space="preserve">Note:  Separate grading sheet for boys and girls. Use </t>
    </r>
    <r>
      <rPr>
        <i val="true"/>
        <sz val="10"/>
        <color rgb="FFFF0000"/>
        <rFont val="Calibri"/>
        <family val="0"/>
        <charset val="1"/>
      </rPr>
      <t xml:space="preserve">RED</t>
    </r>
    <r>
      <rPr>
        <i val="true"/>
        <sz val="10"/>
        <color rgb="FF000000"/>
        <rFont val="Calibri"/>
        <family val="0"/>
        <charset val="1"/>
      </rPr>
      <t xml:space="preserve"> ink for FINAL marks below 75 FAILED remarks.</t>
    </r>
  </si>
  <si>
    <t xml:space="preserve">FEMALE</t>
  </si>
  <si>
    <t xml:space="preserve">ENGLISH</t>
  </si>
  <si>
    <t xml:space="preserve">MATHEMATICS </t>
  </si>
  <si>
    <t xml:space="preserve">SCIENCE </t>
  </si>
  <si>
    <t xml:space="preserve">Araling Panlipunan</t>
  </si>
  <si>
    <t xml:space="preserve">Grade &amp; Sec: </t>
  </si>
  <si>
    <t xml:space="preserve">Teacher:</t>
  </si>
  <si>
    <t xml:space="preserve">Adviser: </t>
  </si>
  <si>
    <t xml:space="preserve">MUSIC</t>
  </si>
  <si>
    <t xml:space="preserve">ARTS</t>
  </si>
  <si>
    <t xml:space="preserve">P.E</t>
  </si>
  <si>
    <t xml:space="preserve">HEALTH</t>
  </si>
  <si>
    <t xml:space="preserve">1ST</t>
  </si>
  <si>
    <t xml:space="preserve">2ND</t>
  </si>
  <si>
    <t xml:space="preserve">3RD</t>
  </si>
  <si>
    <t xml:space="preserve">4TH</t>
  </si>
  <si>
    <t xml:space="preserve">FINAL</t>
  </si>
  <si>
    <t xml:space="preserve">Subject:  </t>
  </si>
  <si>
    <t xml:space="preserve">SUMMARY GRADING SHEET</t>
  </si>
  <si>
    <t xml:space="preserve">Grading Period:  FIRST</t>
  </si>
  <si>
    <t xml:space="preserve">Year &amp; Section: 8-HUBBLE</t>
  </si>
  <si>
    <t xml:space="preserve">School Year: 2020-2021</t>
  </si>
  <si>
    <t xml:space="preserve">Adviser: MR. JONATHAN R. BACOLOD </t>
  </si>
  <si>
    <t xml:space="preserve">MATH</t>
  </si>
  <si>
    <t xml:space="preserve">SCIENCE</t>
  </si>
  <si>
    <t xml:space="preserve">A.P.</t>
  </si>
  <si>
    <t xml:space="preserve">EsP</t>
  </si>
  <si>
    <t xml:space="preserve">P.E.</t>
  </si>
  <si>
    <t xml:space="preserve">Average</t>
  </si>
  <si>
    <t xml:space="preserve">RANK</t>
  </si>
  <si>
    <t xml:space="preserve">NUMERIC</t>
  </si>
  <si>
    <t xml:space="preserve">VALUE</t>
  </si>
  <si>
    <t xml:space="preserve">Grading Period:  SECOND </t>
  </si>
  <si>
    <t xml:space="preserve">Grading Period:  THIRD </t>
  </si>
  <si>
    <t xml:space="preserve">Grading Period:  FOURTH </t>
  </si>
  <si>
    <t xml:space="preserve">Grading Period:  FINAL</t>
  </si>
  <si>
    <t xml:space="preserve">Days</t>
  </si>
  <si>
    <t xml:space="preserve">Tot</t>
  </si>
  <si>
    <t xml:space="preserve">OctA</t>
  </si>
  <si>
    <t xml:space="preserve">NovA</t>
  </si>
  <si>
    <t xml:space="preserve">DecA</t>
  </si>
  <si>
    <t xml:space="preserve">JanA</t>
  </si>
  <si>
    <t xml:space="preserve">FebA</t>
  </si>
  <si>
    <t xml:space="preserve">MarA</t>
  </si>
  <si>
    <t xml:space="preserve">AprA</t>
  </si>
  <si>
    <t xml:space="preserve">MayA</t>
  </si>
  <si>
    <t xml:space="preserve">JunA</t>
  </si>
  <si>
    <t xml:space="preserve">JulA</t>
  </si>
  <si>
    <t xml:space="preserve">TotA</t>
  </si>
  <si>
    <t xml:space="preserve">val1</t>
  </si>
  <si>
    <t xml:space="preserve">val2</t>
  </si>
  <si>
    <t xml:space="preserve">val3</t>
  </si>
  <si>
    <t xml:space="preserve">val4</t>
  </si>
  <si>
    <t xml:space="preserve">SUMMARY OF ATTENDANCE</t>
  </si>
  <si>
    <t xml:space="preserve">GRADE &amp; SECTION: 8-HUBBLE</t>
  </si>
  <si>
    <t xml:space="preserve">ADVISER: MR. JONATHAN R. BACOLOD, LPT 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</si>
  <si>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</si>
  <si>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</si>
  <si>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</si>
  <si>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</si>
  <si>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</si>
  <si>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</si>
  <si>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</si>
  <si>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</si>
  <si>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</si>
  <si>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</si>
  <si>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TOTAL</t>
  </si>
  <si>
    <t xml:space="preserve">98-100</t>
  </si>
  <si>
    <t xml:space="preserve">95-97</t>
  </si>
  <si>
    <t xml:space="preserve">90-94</t>
  </si>
  <si>
    <t xml:space="preserve">85-89</t>
  </si>
  <si>
    <t xml:space="preserve">80-84</t>
  </si>
  <si>
    <t xml:space="preserve">75-79</t>
  </si>
  <si>
    <t xml:space="preserve">&lt;75</t>
  </si>
  <si>
    <t xml:space="preserve">Failing</t>
  </si>
  <si>
    <t xml:space="preserve">English</t>
  </si>
  <si>
    <t xml:space="preserve">Mathematics</t>
  </si>
  <si>
    <t xml:space="preserve">Science</t>
  </si>
  <si>
    <t xml:space="preserve">Edukasyon sa Pagpapakatao</t>
  </si>
  <si>
    <t xml:space="preserve">EPP/TLE</t>
  </si>
  <si>
    <t xml:space="preserve">name</t>
  </si>
  <si>
    <t xml:space="preserve">FILIPINO1</t>
  </si>
  <si>
    <t xml:space="preserve">ENGLISH1</t>
  </si>
  <si>
    <t xml:space="preserve">SCIENCE1</t>
  </si>
  <si>
    <t xml:space="preserve">A.P.1</t>
  </si>
  <si>
    <t xml:space="preserve">T.L.E.1</t>
  </si>
  <si>
    <t xml:space="preserve">E.S.P1</t>
  </si>
  <si>
    <t xml:space="preserve">P.E.1</t>
  </si>
  <si>
    <t xml:space="preserve">AVE</t>
  </si>
  <si>
    <t xml:space="preserve">Fails</t>
  </si>
  <si>
    <t xml:space="preserve">No Grades</t>
  </si>
  <si>
    <t xml:space="preserve">1Fail</t>
  </si>
  <si>
    <t xml:space="preserve">2Fails</t>
  </si>
  <si>
    <t xml:space="preserve">3Fails</t>
  </si>
  <si>
    <t xml:space="preserve">91-100</t>
  </si>
  <si>
    <t xml:space="preserve">85-90</t>
  </si>
  <si>
    <t xml:space="preserve">81-84</t>
  </si>
  <si>
    <t xml:space="preserve">75-80</t>
  </si>
  <si>
    <t xml:space="preserve">At Risk</t>
  </si>
  <si>
    <t xml:space="preserve">FILIPINO2</t>
  </si>
  <si>
    <t xml:space="preserve">ENGLISH2</t>
  </si>
  <si>
    <t xml:space="preserve">SCIENCE2</t>
  </si>
  <si>
    <t xml:space="preserve">A.P.2</t>
  </si>
  <si>
    <t xml:space="preserve">T.L.E.2</t>
  </si>
  <si>
    <t xml:space="preserve">E.S.P2</t>
  </si>
  <si>
    <t xml:space="preserve">P.E.2</t>
  </si>
  <si>
    <t xml:space="preserve">FILIPINO3</t>
  </si>
  <si>
    <t xml:space="preserve">ENGLISH3</t>
  </si>
  <si>
    <t xml:space="preserve">SCIENCE3</t>
  </si>
  <si>
    <t xml:space="preserve">A.P.3</t>
  </si>
  <si>
    <t xml:space="preserve">T.L.E.3</t>
  </si>
  <si>
    <t xml:space="preserve">E.S.P3</t>
  </si>
  <si>
    <t xml:space="preserve">P.E.3</t>
  </si>
  <si>
    <t xml:space="preserve">FILIPINO4</t>
  </si>
  <si>
    <t xml:space="preserve">ENGLISH4</t>
  </si>
  <si>
    <t xml:space="preserve">SCIENCE4</t>
  </si>
  <si>
    <t xml:space="preserve">A.P.4</t>
  </si>
  <si>
    <t xml:space="preserve">T.L.E.4</t>
  </si>
  <si>
    <t xml:space="preserve">E.S.P4</t>
  </si>
  <si>
    <t xml:space="preserve">P.E.4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</si>
</sst>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"/>
    <numFmt numFmtId="166" formatCode="0"/>
    <numFmt numFmtId="167" formatCode="General"/>
    <numFmt numFmtId="168" formatCode="0.00"/>
    <numFmt numFmtId="169" formatCode="0.00%"/>
  </numFmts>
  <fonts count="3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u val="single"/>
      <sz val="12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i val="true"/>
      <sz val="10"/>
      <color rgb="FF000000"/>
      <name val="Calibri"/>
      <family val="0"/>
      <charset val="1"/>
    </font>
    <font>
      <i val="true"/>
      <sz val="10"/>
      <color rgb="FFFF0000"/>
      <name val="Calibri"/>
      <family val="0"/>
      <charset val="1"/>
    </font>
    <font>
      <sz val="11"/>
      <color rgb="FFC0514D"/>
      <name val="Calibri"/>
      <family val="0"/>
      <charset val="1"/>
    </font>
    <font>
      <sz val="8"/>
      <color rgb="FF000000"/>
      <name val="Calibri"/>
      <family val="0"/>
      <charset val="1"/>
    </font>
    <font>
      <b val="true"/>
      <sz val="11"/>
      <color rgb="FF642523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b val="true"/>
      <sz val="11"/>
      <color rgb="FF963734"/>
      <name val="Calibri"/>
      <family val="0"/>
      <charset val="1"/>
    </font>
    <font>
      <b val="true"/>
      <sz val="11"/>
      <color rgb="FF5F4979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E36B09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7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sz val="12"/>
      <name val="Calibri"/>
      <family val="0"/>
      <charset val="1"/>
    </font>
    <font>
      <sz val="10"/>
      <name val="Arial"/>
      <family val="0"/>
      <charset val="1"/>
    </font>
    <font>
      <sz val="11"/>
      <name val="Arial Narrow"/>
      <family val="0"/>
      <charset val="1"/>
    </font>
    <font>
      <sz val="11"/>
      <color rgb="FF000000"/>
      <name val="Arial Narrow"/>
      <family val="0"/>
      <charset val="1"/>
    </font>
    <font>
      <b val="true"/>
      <sz val="14"/>
      <color rgb="FF000000"/>
      <name val="Calibri"/>
      <family val="0"/>
      <charset val="1"/>
    </font>
    <font>
      <sz val="11"/>
      <color rgb="FF000000"/>
      <name val="Cantarell"/>
      <family val="0"/>
      <charset val="1"/>
    </font>
    <font>
      <sz val="10"/>
      <color rgb="FF000000"/>
      <name val="Cambri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E6B9B8"/>
        <bgColor rgb="FFFABF8F"/>
      </patternFill>
    </fill>
    <fill>
      <patternFill patternType="solid">
        <fgColor rgb="FFFABF8F"/>
        <bgColor rgb="FFE6B9B8"/>
      </patternFill>
    </fill>
    <fill>
      <patternFill patternType="solid">
        <fgColor rgb="FFFF0000"/>
        <bgColor rgb="FF993300"/>
      </patternFill>
    </fill>
    <fill>
      <patternFill patternType="solid">
        <fgColor rgb="FFF793F2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E36B09"/>
        <bgColor rgb="FFC0514D"/>
      </patternFill>
    </fill>
    <fill>
      <patternFill patternType="solid">
        <fgColor rgb="FF5F4979"/>
        <bgColor rgb="FF505050"/>
      </patternFill>
    </fill>
    <fill>
      <patternFill patternType="solid">
        <fgColor rgb="FFFFFFFF"/>
        <bgColor rgb="FFFDE9D9"/>
      </patternFill>
    </fill>
    <fill>
      <patternFill patternType="solid">
        <fgColor rgb="FF568FD4"/>
        <bgColor rgb="FF3366FF"/>
      </patternFill>
    </fill>
    <fill>
      <patternFill patternType="solid">
        <fgColor rgb="FF00B050"/>
        <bgColor rgb="FF008080"/>
      </patternFill>
    </fill>
    <fill>
      <patternFill patternType="solid">
        <fgColor rgb="FFFDE9D9"/>
        <bgColor rgb="FFFFFFFF"/>
      </patternFill>
    </fill>
    <fill>
      <patternFill patternType="solid">
        <fgColor rgb="FF00B0F0"/>
        <bgColor rgb="FF33CCCC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>
        <color rgb="FF505050"/>
      </left>
      <right style="medium"/>
      <top style="medium">
        <color rgb="FF505050"/>
      </top>
      <bottom style="medium"/>
      <diagonal/>
    </border>
    <border diagonalUp="false" diagonalDown="false">
      <left style="medium"/>
      <right style="medium">
        <color rgb="FF505050"/>
      </right>
      <top style="medium">
        <color rgb="FF505050"/>
      </top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>
        <color rgb="FF505050"/>
      </right>
      <top style="medium"/>
      <bottom style="medium"/>
      <diagonal/>
    </border>
    <border diagonalUp="false" diagonalDown="false">
      <left style="medium">
        <color rgb="FF505050"/>
      </left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>
        <color rgb="FF505050"/>
      </right>
      <top/>
      <bottom style="thin"/>
      <diagonal/>
    </border>
    <border diagonalUp="false" diagonalDown="false">
      <left style="medium">
        <color rgb="FF505050"/>
      </left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>
        <color rgb="FF505050"/>
      </right>
      <top style="thin"/>
      <bottom style="thin"/>
      <diagonal/>
    </border>
    <border diagonalUp="false" diagonalDown="false">
      <left style="medium">
        <color rgb="FF505050"/>
      </left>
      <right style="thin"/>
      <top style="thin"/>
      <bottom style="thin"/>
      <diagonal/>
    </border>
    <border diagonalUp="false" diagonalDown="false">
      <left style="medium">
        <color rgb="FF505050"/>
      </left>
      <right style="thin"/>
      <top style="thin"/>
      <bottom style="medium">
        <color rgb="FF505050"/>
      </bottom>
      <diagonal/>
    </border>
    <border diagonalUp="false" diagonalDown="false">
      <left/>
      <right style="thin"/>
      <top style="thin"/>
      <bottom style="medium">
        <color rgb="FF505050"/>
      </bottom>
      <diagonal/>
    </border>
    <border diagonalUp="false" diagonalDown="false">
      <left style="thin"/>
      <right style="thin"/>
      <top style="thin"/>
      <bottom style="medium">
        <color rgb="FF505050"/>
      </bottom>
      <diagonal/>
    </border>
    <border diagonalUp="false" diagonalDown="false">
      <left style="thin"/>
      <right style="medium">
        <color rgb="FF505050"/>
      </right>
      <top style="thin"/>
      <bottom style="medium">
        <color rgb="FF505050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 diagonalUp="false" diagonalDown="false"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/>
      <bottom style="medium">
        <color rgb="FF505050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StyleXfs>
  <cellXfs count="18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2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9" fillId="3" borderId="3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9" fillId="3" borderId="3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1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9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2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1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1" fillId="1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1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2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8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1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6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3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568FD4"/>
      <rgbColor rgb="FF9999FF"/>
      <rgbColor rgb="FF963734"/>
      <rgbColor rgb="FFFDE9D9"/>
      <rgbColor rgb="FFCCFFFF"/>
      <rgbColor rgb="FF660066"/>
      <rgbColor rgb="FFFF8080"/>
      <rgbColor rgb="FF0066CC"/>
      <rgbColor rgb="FFE6B9B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793F2"/>
      <rgbColor rgb="FFCC99FF"/>
      <rgbColor rgb="FFFABF8F"/>
      <rgbColor rgb="FF3366FF"/>
      <rgbColor rgb="FF33CCCC"/>
      <rgbColor rgb="FF99CC00"/>
      <rgbColor rgb="FFFFCC00"/>
      <rgbColor rgb="FFFF9900"/>
      <rgbColor rgb="FFE36B09"/>
      <rgbColor rgb="FF5F4979"/>
      <rgbColor rgb="FF969696"/>
      <rgbColor rgb="FF003366"/>
      <rgbColor rgb="FF00B050"/>
      <rgbColor rgb="FF003300"/>
      <rgbColor rgb="FF642523"/>
      <rgbColor rgb="FF993300"/>
      <rgbColor rgb="FFC0514D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3" activeCellId="0" sqref="I3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6.98"/>
    <col collapsed="false" customWidth="true" hidden="false" outlineLevel="0" max="2" min="2" style="1" width="22.04"/>
    <col collapsed="false" customWidth="true" hidden="false" outlineLevel="0" max="3" min="3" style="0" width="19.85"/>
    <col collapsed="false" customWidth="true" hidden="false" outlineLevel="0" max="4" min="4" style="0" width="18.3"/>
    <col collapsed="false" customWidth="true" hidden="false" outlineLevel="0" max="5" min="5" style="0" width="14.44"/>
    <col collapsed="false" customWidth="true" hidden="false" outlineLevel="0" max="6" min="6" style="0" width="19.85"/>
    <col collapsed="false" customWidth="true" hidden="false" outlineLevel="0" max="7" min="7" style="2" width="24.8"/>
    <col collapsed="false" customWidth="false" hidden="false" outlineLevel="0" max="8" min="8" style="2" width="9.17"/>
    <col collapsed="false" customWidth="true" hidden="false" outlineLevel="0" max="9" min="9" style="3" width="13.32"/>
    <col collapsed="false" customWidth="true" hidden="false" outlineLevel="0" max="10" min="10" style="0" width="13.05"/>
  </cols>
  <sheetData>
    <row r="1" customFormat="false" ht="13.8" hidden="false" customHeight="false" outlineLevel="0" collapsed="false">
      <c r="A1" s="4" t="s">
        <v>0</v>
      </c>
      <c r="B1" s="1" t="s">
        <v>1</v>
      </c>
      <c r="D1" s="5" t="s">
        <v>2</v>
      </c>
      <c r="E1" s="0" t="s">
        <v>3</v>
      </c>
      <c r="G1" s="5" t="s">
        <v>4</v>
      </c>
      <c r="H1" s="0" t="s">
        <v>5</v>
      </c>
    </row>
    <row r="2" customFormat="false" ht="13.8" hidden="false" customHeight="false" outlineLevel="0" collapsed="false">
      <c r="A2" s="4" t="s">
        <v>6</v>
      </c>
      <c r="B2" s="1" t="n">
        <v>8</v>
      </c>
      <c r="D2" s="5" t="s">
        <v>7</v>
      </c>
      <c r="E2" s="0" t="s">
        <v>8</v>
      </c>
      <c r="G2" s="6" t="s">
        <v>9</v>
      </c>
      <c r="H2" s="7" t="s">
        <v>10</v>
      </c>
    </row>
    <row r="3" customFormat="false" ht="13.8" hidden="false" customHeight="false" outlineLevel="0" collapsed="false">
      <c r="A3" s="4" t="s">
        <v>11</v>
      </c>
      <c r="B3" s="1" t="s">
        <v>12</v>
      </c>
      <c r="D3" s="5" t="s">
        <v>13</v>
      </c>
      <c r="E3" s="0" t="s">
        <v>14</v>
      </c>
      <c r="G3" s="5" t="s">
        <v>15</v>
      </c>
      <c r="H3" s="0" t="s">
        <v>16</v>
      </c>
    </row>
    <row r="4" customFormat="false" ht="13.8" hidden="false" customHeight="false" outlineLevel="0" collapsed="false">
      <c r="A4" s="4" t="s">
        <v>17</v>
      </c>
      <c r="B4" s="1" t="s">
        <v>18</v>
      </c>
      <c r="D4" s="5" t="s">
        <v>19</v>
      </c>
      <c r="E4" s="0" t="s">
        <v>20</v>
      </c>
      <c r="G4" s="6" t="s">
        <v>21</v>
      </c>
      <c r="H4" s="8" t="s">
        <v>22</v>
      </c>
    </row>
    <row r="5" customFormat="false" ht="13.8" hidden="false" customHeight="false" outlineLevel="0" collapsed="false">
      <c r="A5" s="4" t="s">
        <v>23</v>
      </c>
      <c r="B5" s="1" t="s">
        <v>24</v>
      </c>
      <c r="G5" s="0"/>
      <c r="H5" s="0"/>
    </row>
    <row r="6" customFormat="false" ht="13.8" hidden="false" customHeight="false" outlineLevel="0" collapsed="false">
      <c r="A6" s="4" t="s">
        <v>25</v>
      </c>
      <c r="B6" s="1" t="s">
        <v>26</v>
      </c>
    </row>
    <row r="9" s="4" customFormat="true" ht="13.8" hidden="false" customHeight="false" outlineLevel="0" collapsed="false">
      <c r="B9" s="9" t="s">
        <v>27</v>
      </c>
      <c r="C9" s="9" t="s">
        <v>28</v>
      </c>
      <c r="D9" s="9" t="s">
        <v>29</v>
      </c>
      <c r="E9" s="9" t="s">
        <v>30</v>
      </c>
      <c r="F9" s="9" t="s">
        <v>31</v>
      </c>
      <c r="G9" s="9" t="s">
        <v>32</v>
      </c>
      <c r="H9" s="9" t="s">
        <v>33</v>
      </c>
      <c r="I9" s="10"/>
    </row>
    <row r="10" customFormat="false" ht="17.15" hidden="false" customHeight="true" outlineLevel="0" collapsed="false">
      <c r="A10" s="0" t="n">
        <v>1</v>
      </c>
      <c r="B10" s="1" t="n">
        <v>136526100003</v>
      </c>
      <c r="C10" s="0" t="s">
        <v>34</v>
      </c>
      <c r="D10" s="0" t="s">
        <v>35</v>
      </c>
      <c r="E10" s="0" t="s">
        <v>36</v>
      </c>
      <c r="G10" s="2" t="str">
        <f aca="false">IF(ISBLANK(C10), "", "MALE")</f>
        <v>MALE</v>
      </c>
      <c r="H10" s="2" t="n">
        <v>16</v>
      </c>
      <c r="I10" s="3" t="str">
        <f aca="false">IF(ISBLANK(F10), "", F10)</f>
        <v/>
      </c>
    </row>
    <row r="11" customFormat="false" ht="13.8" hidden="false" customHeight="false" outlineLevel="0" collapsed="false">
      <c r="A11" s="0" t="n">
        <v>2</v>
      </c>
      <c r="B11" s="1" t="n">
        <v>136526121317</v>
      </c>
      <c r="C11" s="0" t="s">
        <v>37</v>
      </c>
      <c r="D11" s="0" t="s">
        <v>38</v>
      </c>
      <c r="E11" s="0" t="s">
        <v>39</v>
      </c>
      <c r="G11" s="2" t="str">
        <f aca="false">IF(ISBLANK(C11), "", "MALE")</f>
        <v>MALE</v>
      </c>
      <c r="H11" s="2" t="n">
        <v>13</v>
      </c>
    </row>
    <row r="12" customFormat="false" ht="13.8" hidden="false" customHeight="false" outlineLevel="0" collapsed="false">
      <c r="A12" s="0" t="n">
        <v>3</v>
      </c>
      <c r="B12" s="1" t="n">
        <v>101339120003</v>
      </c>
      <c r="C12" s="0" t="s">
        <v>37</v>
      </c>
      <c r="D12" s="0" t="s">
        <v>40</v>
      </c>
      <c r="E12" s="0" t="s">
        <v>41</v>
      </c>
      <c r="G12" s="2" t="str">
        <f aca="false">IF(ISBLANK(C12), "", "MALE")</f>
        <v>MALE</v>
      </c>
      <c r="H12" s="2" t="n">
        <v>13</v>
      </c>
    </row>
    <row r="13" customFormat="false" ht="13.8" hidden="false" customHeight="false" outlineLevel="0" collapsed="false">
      <c r="A13" s="0" t="n">
        <v>4</v>
      </c>
      <c r="B13" s="1" t="n">
        <v>108446100006</v>
      </c>
      <c r="C13" s="0" t="s">
        <v>42</v>
      </c>
      <c r="D13" s="0" t="s">
        <v>43</v>
      </c>
      <c r="E13" s="0" t="s">
        <v>44</v>
      </c>
      <c r="G13" s="2" t="str">
        <f aca="false">IF(ISBLANK(C13), "", "MALE")</f>
        <v>MALE</v>
      </c>
      <c r="H13" s="2" t="n">
        <v>15</v>
      </c>
    </row>
    <row r="14" customFormat="false" ht="13.8" hidden="false" customHeight="false" outlineLevel="0" collapsed="false">
      <c r="A14" s="0" t="n">
        <v>5</v>
      </c>
      <c r="B14" s="1" t="n">
        <v>136526100032</v>
      </c>
      <c r="C14" s="0" t="s">
        <v>45</v>
      </c>
      <c r="D14" s="0" t="s">
        <v>46</v>
      </c>
      <c r="E14" s="0" t="s">
        <v>47</v>
      </c>
      <c r="G14" s="2" t="str">
        <f aca="false">IF(ISBLANK(C14), "", "MALE")</f>
        <v>MALE</v>
      </c>
      <c r="H14" s="2" t="n">
        <v>15</v>
      </c>
    </row>
    <row r="15" customFormat="false" ht="13.8" hidden="false" customHeight="false" outlineLevel="0" collapsed="false">
      <c r="A15" s="0" t="n">
        <v>6</v>
      </c>
      <c r="B15" s="1" t="n">
        <v>136518110008</v>
      </c>
      <c r="C15" s="0" t="s">
        <v>45</v>
      </c>
      <c r="D15" s="0" t="s">
        <v>48</v>
      </c>
      <c r="E15" s="0" t="s">
        <v>49</v>
      </c>
      <c r="G15" s="2" t="str">
        <f aca="false">IF(ISBLANK(C15), "", "MALE")</f>
        <v>MALE</v>
      </c>
      <c r="H15" s="2" t="n">
        <v>14</v>
      </c>
    </row>
    <row r="16" customFormat="false" ht="13.8" hidden="false" customHeight="false" outlineLevel="0" collapsed="false">
      <c r="A16" s="0" t="n">
        <v>7</v>
      </c>
      <c r="B16" s="1" t="n">
        <v>136526130825</v>
      </c>
      <c r="C16" s="0" t="s">
        <v>50</v>
      </c>
      <c r="D16" s="0" t="s">
        <v>51</v>
      </c>
      <c r="E16" s="0" t="s">
        <v>52</v>
      </c>
      <c r="G16" s="2" t="str">
        <f aca="false">IF(ISBLANK(C16), "", "MALE")</f>
        <v>MALE</v>
      </c>
      <c r="H16" s="2" t="n">
        <v>13</v>
      </c>
    </row>
    <row r="17" customFormat="false" ht="13.8" hidden="false" customHeight="false" outlineLevel="0" collapsed="false">
      <c r="A17" s="0" t="n">
        <v>8</v>
      </c>
      <c r="B17" s="1" t="n">
        <v>136542130725</v>
      </c>
      <c r="C17" s="0" t="s">
        <v>53</v>
      </c>
      <c r="D17" s="0" t="s">
        <v>54</v>
      </c>
      <c r="E17" s="0" t="s">
        <v>55</v>
      </c>
      <c r="G17" s="2" t="str">
        <f aca="false">IF(ISBLANK(C17), "", "MALE")</f>
        <v>MALE</v>
      </c>
      <c r="H17" s="2" t="n">
        <v>14</v>
      </c>
    </row>
    <row r="18" customFormat="false" ht="13.8" hidden="false" customHeight="false" outlineLevel="0" collapsed="false">
      <c r="A18" s="0" t="n">
        <v>9</v>
      </c>
      <c r="B18" s="1" t="n">
        <v>136520130561</v>
      </c>
      <c r="C18" s="0" t="s">
        <v>56</v>
      </c>
      <c r="D18" s="0" t="s">
        <v>57</v>
      </c>
      <c r="E18" s="0" t="s">
        <v>58</v>
      </c>
      <c r="G18" s="2" t="str">
        <f aca="false">IF(ISBLANK(C18), "", "MALE")</f>
        <v>MALE</v>
      </c>
      <c r="H18" s="2" t="n">
        <v>13</v>
      </c>
    </row>
    <row r="19" customFormat="false" ht="13.8" hidden="false" customHeight="false" outlineLevel="0" collapsed="false">
      <c r="A19" s="0" t="n">
        <v>10</v>
      </c>
      <c r="B19" s="1" t="n">
        <v>136526130934</v>
      </c>
      <c r="C19" s="0" t="s">
        <v>59</v>
      </c>
      <c r="D19" s="0" t="s">
        <v>60</v>
      </c>
      <c r="E19" s="0" t="s">
        <v>61</v>
      </c>
      <c r="G19" s="2" t="str">
        <f aca="false">IF(ISBLANK(C19), "", "MALE")</f>
        <v>MALE</v>
      </c>
      <c r="H19" s="2" t="n">
        <v>13</v>
      </c>
    </row>
    <row r="20" customFormat="false" ht="13.8" hidden="false" customHeight="false" outlineLevel="0" collapsed="false">
      <c r="A20" s="0" t="n">
        <v>11</v>
      </c>
      <c r="B20" s="1" t="n">
        <v>136526120748</v>
      </c>
      <c r="C20" s="0" t="s">
        <v>62</v>
      </c>
      <c r="D20" s="0" t="s">
        <v>63</v>
      </c>
      <c r="E20" s="0" t="s">
        <v>64</v>
      </c>
      <c r="G20" s="2" t="str">
        <f aca="false">IF(ISBLANK(C20), "", "MALE")</f>
        <v>MALE</v>
      </c>
      <c r="H20" s="2" t="n">
        <v>14</v>
      </c>
    </row>
    <row r="21" customFormat="false" ht="13.8" hidden="false" customHeight="false" outlineLevel="0" collapsed="false">
      <c r="A21" s="0" t="n">
        <v>12</v>
      </c>
      <c r="B21" s="1" t="n">
        <v>115593110001</v>
      </c>
      <c r="C21" s="0" t="s">
        <v>65</v>
      </c>
      <c r="D21" s="0" t="s">
        <v>66</v>
      </c>
      <c r="E21" s="0" t="s">
        <v>67</v>
      </c>
      <c r="G21" s="2" t="str">
        <f aca="false">IF(ISBLANK(C21), "", "MALE")</f>
        <v>MALE</v>
      </c>
      <c r="H21" s="2" t="n">
        <v>13</v>
      </c>
    </row>
    <row r="22" customFormat="false" ht="13.8" hidden="false" customHeight="false" outlineLevel="0" collapsed="false">
      <c r="A22" s="0" t="n">
        <v>13</v>
      </c>
      <c r="B22" s="1" t="n">
        <v>136631110014</v>
      </c>
      <c r="C22" s="0" t="s">
        <v>68</v>
      </c>
      <c r="D22" s="0" t="s">
        <v>69</v>
      </c>
      <c r="E22" s="0" t="s">
        <v>70</v>
      </c>
      <c r="G22" s="2" t="str">
        <f aca="false">IF(ISBLANK(C22), "", "MALE")</f>
        <v>MALE</v>
      </c>
      <c r="H22" s="2" t="n">
        <v>15</v>
      </c>
    </row>
    <row r="23" customFormat="false" ht="13.8" hidden="false" customHeight="false" outlineLevel="0" collapsed="false">
      <c r="A23" s="0" t="n">
        <v>14</v>
      </c>
      <c r="B23" s="1" t="n">
        <v>136514131024</v>
      </c>
      <c r="C23" s="0" t="s">
        <v>71</v>
      </c>
      <c r="D23" s="0" t="s">
        <v>72</v>
      </c>
      <c r="E23" s="0" t="s">
        <v>73</v>
      </c>
      <c r="G23" s="2" t="str">
        <f aca="false">IF(ISBLANK(C23), "", "MALE")</f>
        <v>MALE</v>
      </c>
      <c r="H23" s="2" t="n">
        <v>13</v>
      </c>
    </row>
    <row r="24" customFormat="false" ht="13.8" hidden="false" customHeight="false" outlineLevel="0" collapsed="false">
      <c r="A24" s="0" t="n">
        <v>15</v>
      </c>
      <c r="B24" s="1" t="n">
        <v>136526130935</v>
      </c>
      <c r="C24" s="0" t="s">
        <v>74</v>
      </c>
      <c r="D24" s="0" t="s">
        <v>75</v>
      </c>
      <c r="E24" s="0" t="s">
        <v>76</v>
      </c>
      <c r="G24" s="2" t="str">
        <f aca="false">IF(ISBLANK(C24), "", "MALE")</f>
        <v>MALE</v>
      </c>
      <c r="H24" s="2" t="n">
        <v>14</v>
      </c>
    </row>
    <row r="25" customFormat="false" ht="13.8" hidden="false" customHeight="false" outlineLevel="0" collapsed="false">
      <c r="A25" s="0" t="n">
        <v>16</v>
      </c>
      <c r="B25" s="1" t="n">
        <v>136526130649</v>
      </c>
      <c r="C25" s="0" t="s">
        <v>77</v>
      </c>
      <c r="D25" s="0" t="s">
        <v>78</v>
      </c>
      <c r="E25" s="0" t="s">
        <v>79</v>
      </c>
      <c r="G25" s="2" t="str">
        <f aca="false">IF(ISBLANK(C25), "", "MALE")</f>
        <v>MALE</v>
      </c>
      <c r="H25" s="2" t="n">
        <v>13</v>
      </c>
    </row>
    <row r="26" customFormat="false" ht="13.8" hidden="false" customHeight="false" outlineLevel="0" collapsed="false">
      <c r="A26" s="0" t="n">
        <v>17</v>
      </c>
      <c r="B26" s="1" t="n">
        <v>136526130892</v>
      </c>
      <c r="C26" s="0" t="s">
        <v>80</v>
      </c>
      <c r="D26" s="0" t="s">
        <v>81</v>
      </c>
      <c r="E26" s="0" t="s">
        <v>82</v>
      </c>
      <c r="G26" s="2" t="str">
        <f aca="false">IF(ISBLANK(C26), "", "MALE")</f>
        <v>MALE</v>
      </c>
      <c r="H26" s="2" t="n">
        <v>12</v>
      </c>
    </row>
    <row r="27" customFormat="false" ht="13.8" hidden="false" customHeight="false" outlineLevel="0" collapsed="false">
      <c r="A27" s="0" t="n">
        <v>18</v>
      </c>
      <c r="B27" s="1" t="n">
        <v>136521130094</v>
      </c>
      <c r="C27" s="0" t="s">
        <v>83</v>
      </c>
      <c r="D27" s="0" t="s">
        <v>84</v>
      </c>
      <c r="E27" s="0" t="s">
        <v>85</v>
      </c>
      <c r="G27" s="2" t="str">
        <f aca="false">IF(ISBLANK(C27), "", "MALE")</f>
        <v>MALE</v>
      </c>
      <c r="H27" s="2" t="n">
        <v>13</v>
      </c>
    </row>
    <row r="28" customFormat="false" ht="13.8" hidden="false" customHeight="false" outlineLevel="0" collapsed="false">
      <c r="A28" s="0" t="n">
        <v>19</v>
      </c>
      <c r="B28" s="1" t="n">
        <v>136526130894</v>
      </c>
      <c r="C28" s="0" t="s">
        <v>86</v>
      </c>
      <c r="D28" s="0" t="s">
        <v>87</v>
      </c>
      <c r="E28" s="0" t="s">
        <v>88</v>
      </c>
      <c r="G28" s="2" t="str">
        <f aca="false">IF(ISBLANK(C28), "", "MALE")</f>
        <v>MALE</v>
      </c>
      <c r="H28" s="2" t="n">
        <v>13</v>
      </c>
    </row>
    <row r="29" customFormat="false" ht="13.8" hidden="false" customHeight="false" outlineLevel="0" collapsed="false">
      <c r="A29" s="0" t="n">
        <v>20</v>
      </c>
      <c r="B29" s="1" t="n">
        <v>136526121019</v>
      </c>
      <c r="C29" s="0" t="s">
        <v>89</v>
      </c>
      <c r="D29" s="0" t="s">
        <v>90</v>
      </c>
      <c r="E29" s="0" t="s">
        <v>91</v>
      </c>
      <c r="G29" s="2" t="str">
        <f aca="false">IF(ISBLANK(C29), "", "MALE")</f>
        <v>MALE</v>
      </c>
      <c r="H29" s="2" t="n">
        <v>13</v>
      </c>
    </row>
    <row r="30" customFormat="false" ht="13.8" hidden="false" customHeight="false" outlineLevel="0" collapsed="false">
      <c r="A30" s="0" t="n">
        <v>21</v>
      </c>
      <c r="B30" s="1" t="n">
        <v>136526100093</v>
      </c>
      <c r="C30" s="0" t="s">
        <v>92</v>
      </c>
      <c r="D30" s="0" t="s">
        <v>93</v>
      </c>
      <c r="E30" s="0" t="s">
        <v>94</v>
      </c>
      <c r="G30" s="2" t="str">
        <f aca="false">IF(ISBLANK(C30), "", "MALE")</f>
        <v>MALE</v>
      </c>
      <c r="H30" s="2" t="n">
        <v>16</v>
      </c>
    </row>
    <row r="31" customFormat="false" ht="13.8" hidden="false" customHeight="false" outlineLevel="0" collapsed="false">
      <c r="A31" s="0" t="n">
        <v>22</v>
      </c>
      <c r="G31" s="2" t="str">
        <f aca="false">IF(ISBLANK(C31), "", "MALE")</f>
        <v/>
      </c>
    </row>
    <row r="32" customFormat="false" ht="13.8" hidden="false" customHeight="false" outlineLevel="0" collapsed="false">
      <c r="A32" s="0" t="n">
        <v>23</v>
      </c>
      <c r="G32" s="2" t="str">
        <f aca="false">IF(ISBLANK(C32), "", "MALE")</f>
        <v/>
      </c>
    </row>
    <row r="33" customFormat="false" ht="13.8" hidden="false" customHeight="false" outlineLevel="0" collapsed="false">
      <c r="A33" s="0" t="n">
        <v>24</v>
      </c>
      <c r="G33" s="2" t="str">
        <f aca="false">IF(ISBLANK(C33), "", "MALE")</f>
        <v/>
      </c>
    </row>
    <row r="34" customFormat="false" ht="13.8" hidden="false" customHeight="false" outlineLevel="0" collapsed="false">
      <c r="A34" s="0" t="n">
        <v>25</v>
      </c>
      <c r="G34" s="2" t="str">
        <f aca="false">IF(ISBLANK(C34), "", "MALE")</f>
        <v/>
      </c>
    </row>
    <row r="35" customFormat="false" ht="13.8" hidden="false" customHeight="false" outlineLevel="0" collapsed="false">
      <c r="A35" s="0" t="n">
        <v>26</v>
      </c>
      <c r="G35" s="2" t="str">
        <f aca="false">IF(ISBLANK(C35), "", "MALE")</f>
        <v/>
      </c>
    </row>
    <row r="36" customFormat="false" ht="13.8" hidden="false" customHeight="false" outlineLevel="0" collapsed="false">
      <c r="A36" s="0" t="n">
        <v>27</v>
      </c>
      <c r="G36" s="2" t="str">
        <f aca="false">IF(ISBLANK(C36), "", "MALE")</f>
        <v/>
      </c>
    </row>
    <row r="37" customFormat="false" ht="13.8" hidden="false" customHeight="false" outlineLevel="0" collapsed="false">
      <c r="A37" s="0" t="n">
        <v>28</v>
      </c>
      <c r="G37" s="2" t="str">
        <f aca="false">IF(ISBLANK(C37), "", "MALE")</f>
        <v/>
      </c>
    </row>
    <row r="38" customFormat="false" ht="13.8" hidden="false" customHeight="false" outlineLevel="0" collapsed="false">
      <c r="A38" s="0" t="n">
        <v>29</v>
      </c>
      <c r="G38" s="2" t="str">
        <f aca="false">IF(ISBLANK(C38), "", "MALE")</f>
        <v/>
      </c>
    </row>
    <row r="39" customFormat="false" ht="13.8" hidden="false" customHeight="false" outlineLevel="0" collapsed="false">
      <c r="A39" s="0" t="n">
        <v>30</v>
      </c>
      <c r="G39" s="2" t="str">
        <f aca="false">IF(ISBLANK(C39), "", "MALE")</f>
        <v/>
      </c>
    </row>
    <row r="40" customFormat="false" ht="13.8" hidden="false" customHeight="false" outlineLevel="0" collapsed="false">
      <c r="A40" s="0" t="n">
        <v>31</v>
      </c>
      <c r="G40" s="2" t="str">
        <f aca="false">IF(ISBLANK(C40), "", "MALE")</f>
        <v/>
      </c>
    </row>
    <row r="41" customFormat="false" ht="13.8" hidden="false" customHeight="false" outlineLevel="0" collapsed="false">
      <c r="A41" s="0" t="n">
        <v>32</v>
      </c>
      <c r="G41" s="2" t="str">
        <f aca="false">IF(ISBLANK(C41), "", "MALE")</f>
        <v/>
      </c>
    </row>
    <row r="42" customFormat="false" ht="13.8" hidden="false" customHeight="false" outlineLevel="0" collapsed="false">
      <c r="A42" s="0" t="n">
        <v>33</v>
      </c>
      <c r="G42" s="2" t="str">
        <f aca="false">IF(ISBLANK(C42), "", "MALE")</f>
        <v/>
      </c>
    </row>
    <row r="43" customFormat="false" ht="13.8" hidden="false" customHeight="false" outlineLevel="0" collapsed="false">
      <c r="A43" s="0" t="n">
        <v>34</v>
      </c>
      <c r="G43" s="2" t="str">
        <f aca="false">IF(ISBLANK(C43), "", "MALE")</f>
        <v/>
      </c>
    </row>
    <row r="44" customFormat="false" ht="13.8" hidden="false" customHeight="false" outlineLevel="0" collapsed="false">
      <c r="A44" s="0" t="n">
        <v>35</v>
      </c>
      <c r="G44" s="2" t="str">
        <f aca="false">IF(ISBLANK(C44), "", "MALE")</f>
        <v/>
      </c>
    </row>
    <row r="45" customFormat="false" ht="13.8" hidden="false" customHeight="false" outlineLevel="0" collapsed="false">
      <c r="A45" s="0" t="n">
        <v>36</v>
      </c>
      <c r="G45" s="2" t="str">
        <f aca="false">IF(ISBLANK(C45), "", "MALE")</f>
        <v/>
      </c>
    </row>
    <row r="46" customFormat="false" ht="13.8" hidden="false" customHeight="false" outlineLevel="0" collapsed="false">
      <c r="A46" s="0" t="n">
        <v>37</v>
      </c>
      <c r="G46" s="2" t="str">
        <f aca="false">IF(ISBLANK(C46), "", "MALE")</f>
        <v/>
      </c>
    </row>
    <row r="47" customFormat="false" ht="13.8" hidden="false" customHeight="false" outlineLevel="0" collapsed="false">
      <c r="A47" s="0" t="n">
        <v>38</v>
      </c>
      <c r="G47" s="2" t="str">
        <f aca="false">IF(ISBLANK(C47), "", "MALE")</f>
        <v/>
      </c>
    </row>
    <row r="48" customFormat="false" ht="13.8" hidden="false" customHeight="false" outlineLevel="0" collapsed="false">
      <c r="A48" s="0" t="n">
        <v>39</v>
      </c>
      <c r="G48" s="2" t="str">
        <f aca="false">IF(ISBLANK(C48), "", "MALE")</f>
        <v/>
      </c>
    </row>
    <row r="49" customFormat="false" ht="13.8" hidden="false" customHeight="false" outlineLevel="0" collapsed="false">
      <c r="A49" s="0" t="n">
        <v>40</v>
      </c>
      <c r="G49" s="2" t="str">
        <f aca="false">IF(ISBLANK(C49), "", "MALE")</f>
        <v/>
      </c>
    </row>
    <row r="50" s="4" customFormat="true" ht="13.8" hidden="false" customHeight="false" outlineLevel="0" collapsed="false">
      <c r="B50" s="9" t="s">
        <v>27</v>
      </c>
      <c r="C50" s="9" t="s">
        <v>28</v>
      </c>
      <c r="D50" s="9" t="s">
        <v>29</v>
      </c>
      <c r="E50" s="9" t="s">
        <v>30</v>
      </c>
      <c r="F50" s="9" t="s">
        <v>31</v>
      </c>
      <c r="G50" s="9" t="s">
        <v>32</v>
      </c>
      <c r="H50" s="9" t="s">
        <v>33</v>
      </c>
      <c r="I50" s="10"/>
    </row>
    <row r="51" customFormat="false" ht="13.8" hidden="false" customHeight="false" outlineLevel="0" collapsed="false">
      <c r="A51" s="0" t="n">
        <v>1</v>
      </c>
      <c r="B51" s="1" t="n">
        <v>136526120795</v>
      </c>
      <c r="C51" s="0" t="s">
        <v>95</v>
      </c>
      <c r="D51" s="0" t="s">
        <v>96</v>
      </c>
      <c r="E51" s="0" t="s">
        <v>97</v>
      </c>
      <c r="G51" s="2" t="str">
        <f aca="false">IF(ISBLANK(C51), "", "FEMALE")</f>
        <v>FEMALE</v>
      </c>
      <c r="H51" s="2" t="n">
        <v>13</v>
      </c>
    </row>
    <row r="52" customFormat="false" ht="13.8" hidden="false" customHeight="false" outlineLevel="0" collapsed="false">
      <c r="A52" s="0" t="n">
        <v>2</v>
      </c>
      <c r="B52" s="1" t="n">
        <v>108331130003</v>
      </c>
      <c r="C52" s="0" t="s">
        <v>98</v>
      </c>
      <c r="D52" s="0" t="s">
        <v>99</v>
      </c>
      <c r="E52" s="0" t="s">
        <v>100</v>
      </c>
      <c r="G52" s="2" t="str">
        <f aca="false">IF(ISBLANK(C52), "", "FEMALE")</f>
        <v>FEMALE</v>
      </c>
      <c r="H52" s="2" t="n">
        <v>13</v>
      </c>
    </row>
    <row r="53" customFormat="false" ht="13.8" hidden="false" customHeight="false" outlineLevel="0" collapsed="false">
      <c r="A53" s="0" t="n">
        <v>3</v>
      </c>
      <c r="B53" s="1" t="n">
        <v>107200130009</v>
      </c>
      <c r="C53" s="0" t="s">
        <v>101</v>
      </c>
      <c r="D53" s="0" t="s">
        <v>102</v>
      </c>
      <c r="E53" s="0" t="s">
        <v>103</v>
      </c>
      <c r="G53" s="2" t="str">
        <f aca="false">IF(ISBLANK(C53), "", "FEMALE")</f>
        <v>FEMALE</v>
      </c>
      <c r="H53" s="2" t="n">
        <v>14</v>
      </c>
    </row>
    <row r="54" customFormat="false" ht="13.8" hidden="false" customHeight="false" outlineLevel="0" collapsed="false">
      <c r="A54" s="0" t="n">
        <v>4</v>
      </c>
      <c r="B54" s="1" t="n">
        <v>136514130172</v>
      </c>
      <c r="C54" s="0" t="s">
        <v>104</v>
      </c>
      <c r="D54" s="0" t="s">
        <v>105</v>
      </c>
      <c r="E54" s="0" t="s">
        <v>106</v>
      </c>
      <c r="G54" s="2" t="str">
        <f aca="false">IF(ISBLANK(C54), "", "FEMALE")</f>
        <v>FEMALE</v>
      </c>
      <c r="H54" s="2" t="n">
        <v>13</v>
      </c>
    </row>
    <row r="55" customFormat="false" ht="13.8" hidden="false" customHeight="false" outlineLevel="0" collapsed="false">
      <c r="A55" s="0" t="n">
        <v>5</v>
      </c>
      <c r="B55" s="1" t="n">
        <v>109319150036</v>
      </c>
      <c r="C55" s="0" t="s">
        <v>107</v>
      </c>
      <c r="D55" s="0" t="s">
        <v>108</v>
      </c>
      <c r="E55" s="0" t="s">
        <v>109</v>
      </c>
      <c r="G55" s="2" t="str">
        <f aca="false">IF(ISBLANK(C55), "", "FEMALE")</f>
        <v>FEMALE</v>
      </c>
      <c r="H55" s="2" t="n">
        <v>12</v>
      </c>
    </row>
    <row r="56" customFormat="false" ht="13.8" hidden="false" customHeight="false" outlineLevel="0" collapsed="false">
      <c r="A56" s="0" t="n">
        <v>6</v>
      </c>
      <c r="B56" s="1" t="n">
        <v>482534150316</v>
      </c>
      <c r="C56" s="0" t="s">
        <v>110</v>
      </c>
      <c r="D56" s="0" t="s">
        <v>111</v>
      </c>
      <c r="E56" s="0" t="s">
        <v>112</v>
      </c>
      <c r="G56" s="2" t="str">
        <f aca="false">IF(ISBLANK(C56), "", "FEMALE")</f>
        <v>FEMALE</v>
      </c>
      <c r="H56" s="2" t="n">
        <v>12</v>
      </c>
    </row>
    <row r="57" customFormat="false" ht="13.8" hidden="false" customHeight="false" outlineLevel="0" collapsed="false">
      <c r="A57" s="0" t="n">
        <v>7</v>
      </c>
      <c r="B57" s="1" t="n">
        <v>136524130104</v>
      </c>
      <c r="C57" s="0" t="s">
        <v>113</v>
      </c>
      <c r="D57" s="0" t="s">
        <v>114</v>
      </c>
      <c r="E57" s="0" t="s">
        <v>115</v>
      </c>
      <c r="G57" s="2" t="str">
        <f aca="false">IF(ISBLANK(C57), "", "FEMALE")</f>
        <v>FEMALE</v>
      </c>
      <c r="H57" s="2" t="n">
        <v>13</v>
      </c>
    </row>
    <row r="58" customFormat="false" ht="13.8" hidden="false" customHeight="false" outlineLevel="0" collapsed="false">
      <c r="A58" s="0" t="n">
        <v>8</v>
      </c>
      <c r="B58" s="1" t="n">
        <v>136526121360</v>
      </c>
      <c r="C58" s="0" t="s">
        <v>116</v>
      </c>
      <c r="D58" s="0" t="s">
        <v>117</v>
      </c>
      <c r="E58" s="0" t="s">
        <v>118</v>
      </c>
      <c r="G58" s="2" t="str">
        <f aca="false">IF(ISBLANK(C58), "", "FEMALE")</f>
        <v>FEMALE</v>
      </c>
      <c r="H58" s="2" t="n">
        <v>14</v>
      </c>
    </row>
    <row r="59" customFormat="false" ht="13.8" hidden="false" customHeight="false" outlineLevel="0" collapsed="false">
      <c r="A59" s="0" t="n">
        <v>9</v>
      </c>
      <c r="B59" s="1" t="n">
        <v>136514120833</v>
      </c>
      <c r="C59" s="0" t="s">
        <v>119</v>
      </c>
      <c r="D59" s="0" t="s">
        <v>120</v>
      </c>
      <c r="E59" s="0" t="s">
        <v>121</v>
      </c>
      <c r="G59" s="2" t="str">
        <f aca="false">IF(ISBLANK(C59), "", "FEMALE")</f>
        <v>FEMALE</v>
      </c>
      <c r="H59" s="2" t="n">
        <v>13</v>
      </c>
    </row>
    <row r="60" customFormat="false" ht="13.8" hidden="false" customHeight="false" outlineLevel="0" collapsed="false">
      <c r="A60" s="0" t="n">
        <v>10</v>
      </c>
      <c r="B60" s="1" t="n">
        <v>136520130263</v>
      </c>
      <c r="C60" s="0" t="s">
        <v>119</v>
      </c>
      <c r="D60" s="0" t="s">
        <v>122</v>
      </c>
      <c r="E60" s="0" t="s">
        <v>123</v>
      </c>
      <c r="G60" s="2" t="str">
        <f aca="false">IF(ISBLANK(C60), "", "FEMALE")</f>
        <v>FEMALE</v>
      </c>
      <c r="H60" s="2" t="n">
        <v>13</v>
      </c>
    </row>
    <row r="61" customFormat="false" ht="13.8" hidden="false" customHeight="false" outlineLevel="0" collapsed="false">
      <c r="A61" s="0" t="n">
        <v>11</v>
      </c>
      <c r="B61" s="1" t="n">
        <v>136526130756</v>
      </c>
      <c r="C61" s="0" t="s">
        <v>124</v>
      </c>
      <c r="D61" s="0" t="s">
        <v>125</v>
      </c>
      <c r="E61" s="0" t="s">
        <v>126</v>
      </c>
      <c r="G61" s="2" t="str">
        <f aca="false">IF(ISBLANK(C61), "", "FEMALE")</f>
        <v>FEMALE</v>
      </c>
      <c r="H61" s="2" t="n">
        <v>13</v>
      </c>
    </row>
    <row r="62" customFormat="false" ht="13.8" hidden="false" customHeight="false" outlineLevel="0" collapsed="false">
      <c r="A62" s="0" t="n">
        <v>12</v>
      </c>
      <c r="B62" s="1" t="n">
        <v>136520130199</v>
      </c>
      <c r="C62" s="0" t="s">
        <v>127</v>
      </c>
      <c r="D62" s="0" t="s">
        <v>128</v>
      </c>
      <c r="E62" s="0" t="s">
        <v>129</v>
      </c>
      <c r="G62" s="2" t="str">
        <f aca="false">IF(ISBLANK(C62), "", "FEMALE")</f>
        <v>FEMALE</v>
      </c>
      <c r="H62" s="2" t="n">
        <v>13</v>
      </c>
    </row>
    <row r="63" customFormat="false" ht="13.8" hidden="false" customHeight="false" outlineLevel="0" collapsed="false">
      <c r="A63" s="0" t="n">
        <v>13</v>
      </c>
      <c r="B63" s="1" t="n">
        <v>482818150163</v>
      </c>
      <c r="C63" s="0" t="s">
        <v>130</v>
      </c>
      <c r="D63" s="0" t="s">
        <v>131</v>
      </c>
      <c r="E63" s="0" t="s">
        <v>132</v>
      </c>
      <c r="G63" s="2" t="str">
        <f aca="false">IF(ISBLANK(C63), "", "FEMALE")</f>
        <v>FEMALE</v>
      </c>
      <c r="H63" s="2" t="n">
        <v>13</v>
      </c>
    </row>
    <row r="64" customFormat="false" ht="13.8" hidden="false" customHeight="false" outlineLevel="0" collapsed="false">
      <c r="A64" s="0" t="n">
        <v>14</v>
      </c>
      <c r="B64" s="1" t="n">
        <v>136526130714</v>
      </c>
      <c r="C64" s="0" t="s">
        <v>133</v>
      </c>
      <c r="D64" s="0" t="s">
        <v>134</v>
      </c>
      <c r="E64" s="0" t="s">
        <v>135</v>
      </c>
      <c r="G64" s="2" t="str">
        <f aca="false">IF(ISBLANK(C64), "", "FEMALE")</f>
        <v>FEMALE</v>
      </c>
      <c r="H64" s="2" t="n">
        <v>14</v>
      </c>
    </row>
    <row r="65" customFormat="false" ht="13.8" hidden="false" customHeight="false" outlineLevel="0" collapsed="false">
      <c r="A65" s="0" t="n">
        <v>15</v>
      </c>
      <c r="B65" s="1" t="n">
        <v>136514120186</v>
      </c>
      <c r="C65" s="0" t="s">
        <v>136</v>
      </c>
      <c r="D65" s="0" t="s">
        <v>137</v>
      </c>
      <c r="E65" s="0" t="s">
        <v>138</v>
      </c>
      <c r="G65" s="2" t="str">
        <f aca="false">IF(ISBLANK(C65), "", "FEMALE")</f>
        <v>FEMALE</v>
      </c>
      <c r="H65" s="2" t="n">
        <v>13</v>
      </c>
    </row>
    <row r="66" customFormat="false" ht="13.8" hidden="false" customHeight="false" outlineLevel="0" collapsed="false">
      <c r="A66" s="0" t="n">
        <v>16</v>
      </c>
      <c r="B66" s="1" t="n">
        <v>136526120832</v>
      </c>
      <c r="C66" s="0" t="s">
        <v>139</v>
      </c>
      <c r="D66" s="0" t="s">
        <v>140</v>
      </c>
      <c r="E66" s="0" t="s">
        <v>141</v>
      </c>
      <c r="G66" s="2" t="str">
        <f aca="false">IF(ISBLANK(C66), "", "FEMALE")</f>
        <v>FEMALE</v>
      </c>
      <c r="H66" s="2" t="n">
        <v>13</v>
      </c>
    </row>
    <row r="67" customFormat="false" ht="13.8" hidden="false" customHeight="false" outlineLevel="0" collapsed="false">
      <c r="A67" s="0" t="n">
        <v>17</v>
      </c>
      <c r="B67" s="1" t="n">
        <v>136526130757</v>
      </c>
      <c r="C67" s="0" t="s">
        <v>142</v>
      </c>
      <c r="D67" s="0" t="s">
        <v>143</v>
      </c>
      <c r="E67" s="0" t="s">
        <v>144</v>
      </c>
      <c r="G67" s="2" t="str">
        <f aca="false">IF(ISBLANK(C67), "", "FEMALE")</f>
        <v>FEMALE</v>
      </c>
      <c r="H67" s="2" t="n">
        <v>13</v>
      </c>
    </row>
    <row r="68" customFormat="false" ht="13.8" hidden="false" customHeight="false" outlineLevel="0" collapsed="false">
      <c r="A68" s="0" t="n">
        <v>18</v>
      </c>
      <c r="B68" s="1" t="n">
        <v>136520120014</v>
      </c>
      <c r="C68" s="0" t="s">
        <v>145</v>
      </c>
      <c r="D68" s="0" t="s">
        <v>146</v>
      </c>
      <c r="E68" s="0" t="s">
        <v>147</v>
      </c>
      <c r="G68" s="2" t="str">
        <f aca="false">IF(ISBLANK(C68), "", "FEMALE")</f>
        <v>FEMALE</v>
      </c>
      <c r="H68" s="2" t="n">
        <v>13</v>
      </c>
    </row>
    <row r="69" customFormat="false" ht="13.8" hidden="false" customHeight="false" outlineLevel="0" collapsed="false">
      <c r="A69" s="0" t="n">
        <v>19</v>
      </c>
      <c r="B69" s="1" t="n">
        <v>482942150194</v>
      </c>
      <c r="C69" s="0" t="s">
        <v>148</v>
      </c>
      <c r="D69" s="0" t="s">
        <v>149</v>
      </c>
      <c r="E69" s="0" t="s">
        <v>150</v>
      </c>
      <c r="G69" s="2" t="str">
        <f aca="false">IF(ISBLANK(C69), "", "FEMALE")</f>
        <v>FEMALE</v>
      </c>
      <c r="H69" s="2" t="n">
        <v>13</v>
      </c>
    </row>
    <row r="70" customFormat="false" ht="13.8" hidden="false" customHeight="false" outlineLevel="0" collapsed="false">
      <c r="A70" s="0" t="n">
        <v>20</v>
      </c>
      <c r="B70" s="1" t="n">
        <v>117353120043</v>
      </c>
      <c r="C70" s="0" t="s">
        <v>80</v>
      </c>
      <c r="D70" s="0" t="s">
        <v>151</v>
      </c>
      <c r="E70" s="0" t="s">
        <v>152</v>
      </c>
      <c r="G70" s="2" t="str">
        <f aca="false">IF(ISBLANK(C70), "", "FEMALE")</f>
        <v>FEMALE</v>
      </c>
      <c r="H70" s="2" t="n">
        <v>14</v>
      </c>
    </row>
    <row r="71" customFormat="false" ht="13.8" hidden="false" customHeight="false" outlineLevel="0" collapsed="false">
      <c r="A71" s="0" t="n">
        <v>21</v>
      </c>
      <c r="B71" s="1" t="n">
        <v>127954130181</v>
      </c>
      <c r="C71" s="0" t="s">
        <v>153</v>
      </c>
      <c r="D71" s="0" t="s">
        <v>154</v>
      </c>
      <c r="G71" s="2" t="str">
        <f aca="false">IF(ISBLANK(C71), "", "FEMALE")</f>
        <v>FEMALE</v>
      </c>
      <c r="H71" s="2" t="n">
        <v>14</v>
      </c>
    </row>
    <row r="72" customFormat="false" ht="13.8" hidden="false" customHeight="false" outlineLevel="0" collapsed="false">
      <c r="A72" s="0" t="n">
        <v>22</v>
      </c>
      <c r="B72" s="1" t="n">
        <v>136514120100</v>
      </c>
      <c r="C72" s="0" t="s">
        <v>155</v>
      </c>
      <c r="D72" s="0" t="s">
        <v>156</v>
      </c>
      <c r="E72" s="0" t="s">
        <v>157</v>
      </c>
      <c r="G72" s="2" t="str">
        <f aca="false">IF(ISBLANK(C72), "", "FEMALE")</f>
        <v>FEMALE</v>
      </c>
      <c r="H72" s="2" t="n">
        <v>13</v>
      </c>
    </row>
    <row r="73" customFormat="false" ht="13.8" hidden="false" customHeight="false" outlineLevel="0" collapsed="false">
      <c r="A73" s="0" t="n">
        <v>23</v>
      </c>
      <c r="B73" s="1" t="n">
        <v>106499130010</v>
      </c>
      <c r="C73" s="0" t="s">
        <v>158</v>
      </c>
      <c r="D73" s="0" t="s">
        <v>159</v>
      </c>
      <c r="E73" s="0" t="s">
        <v>160</v>
      </c>
      <c r="G73" s="2" t="str">
        <f aca="false">IF(ISBLANK(C73), "", "FEMALE")</f>
        <v>FEMALE</v>
      </c>
      <c r="H73" s="2" t="n">
        <v>15</v>
      </c>
    </row>
    <row r="74" customFormat="false" ht="13.8" hidden="false" customHeight="false" outlineLevel="0" collapsed="false">
      <c r="A74" s="0" t="n">
        <v>24</v>
      </c>
      <c r="B74" s="1" t="n">
        <v>136829110055</v>
      </c>
      <c r="C74" s="0" t="s">
        <v>161</v>
      </c>
      <c r="D74" s="0" t="s">
        <v>162</v>
      </c>
      <c r="E74" s="0" t="s">
        <v>163</v>
      </c>
      <c r="G74" s="2" t="str">
        <f aca="false">IF(ISBLANK(C74), "", "FEMALE")</f>
        <v>FEMALE</v>
      </c>
      <c r="H74" s="2" t="n">
        <v>14</v>
      </c>
    </row>
    <row r="75" customFormat="false" ht="13.8" hidden="false" customHeight="false" outlineLevel="0" collapsed="false">
      <c r="A75" s="0" t="n">
        <v>25</v>
      </c>
      <c r="G75" s="2" t="str">
        <f aca="false">IF(ISBLANK(C75), "", "FEMALE")</f>
        <v/>
      </c>
    </row>
    <row r="76" customFormat="false" ht="13.8" hidden="false" customHeight="false" outlineLevel="0" collapsed="false">
      <c r="A76" s="0" t="n">
        <v>26</v>
      </c>
      <c r="G76" s="2" t="str">
        <f aca="false">IF(ISBLANK(C76), "", "FEMALE")</f>
        <v/>
      </c>
    </row>
    <row r="77" customFormat="false" ht="13.8" hidden="false" customHeight="false" outlineLevel="0" collapsed="false">
      <c r="A77" s="0" t="n">
        <v>27</v>
      </c>
      <c r="G77" s="2" t="str">
        <f aca="false">IF(ISBLANK(C77), "", "FEMALE")</f>
        <v/>
      </c>
    </row>
    <row r="78" customFormat="false" ht="13.8" hidden="false" customHeight="false" outlineLevel="0" collapsed="false">
      <c r="A78" s="0" t="n">
        <v>28</v>
      </c>
      <c r="G78" s="2" t="str">
        <f aca="false">IF(ISBLANK(C78), "", "FEMALE")</f>
        <v/>
      </c>
    </row>
    <row r="79" customFormat="false" ht="13.8" hidden="false" customHeight="false" outlineLevel="0" collapsed="false">
      <c r="A79" s="0" t="n">
        <v>29</v>
      </c>
      <c r="G79" s="2" t="str">
        <f aca="false">IF(ISBLANK(C79), "", "FEMALE")</f>
        <v/>
      </c>
    </row>
    <row r="80" customFormat="false" ht="13.8" hidden="false" customHeight="false" outlineLevel="0" collapsed="false">
      <c r="A80" s="0" t="n">
        <v>30</v>
      </c>
      <c r="G80" s="2" t="str">
        <f aca="false">IF(ISBLANK(C80), "", "FEMALE")</f>
        <v/>
      </c>
    </row>
    <row r="81" customFormat="false" ht="13.8" hidden="false" customHeight="false" outlineLevel="0" collapsed="false">
      <c r="A81" s="0" t="n">
        <v>31</v>
      </c>
      <c r="G81" s="2" t="str">
        <f aca="false">IF(ISBLANK(C81), "", "FEMALE")</f>
        <v/>
      </c>
    </row>
    <row r="82" customFormat="false" ht="13.8" hidden="false" customHeight="false" outlineLevel="0" collapsed="false">
      <c r="A82" s="0" t="n">
        <v>32</v>
      </c>
      <c r="G82" s="2" t="str">
        <f aca="false">IF(ISBLANK(C82), "", "FEMALE")</f>
        <v/>
      </c>
    </row>
    <row r="83" customFormat="false" ht="13.8" hidden="false" customHeight="false" outlineLevel="0" collapsed="false">
      <c r="A83" s="0" t="n">
        <v>33</v>
      </c>
      <c r="G83" s="2" t="str">
        <f aca="false">IF(ISBLANK(C83), "", "FEMALE")</f>
        <v/>
      </c>
    </row>
    <row r="84" customFormat="false" ht="13.8" hidden="false" customHeight="false" outlineLevel="0" collapsed="false">
      <c r="A84" s="0" t="n">
        <v>34</v>
      </c>
      <c r="G84" s="2" t="str">
        <f aca="false">IF(ISBLANK(C84), "", "FEMALE")</f>
        <v/>
      </c>
    </row>
    <row r="85" customFormat="false" ht="13.8" hidden="false" customHeight="false" outlineLevel="0" collapsed="false">
      <c r="A85" s="0" t="n">
        <v>35</v>
      </c>
      <c r="G85" s="2" t="str">
        <f aca="false">IF(ISBLANK(C85), "", "FEMALE")</f>
        <v/>
      </c>
    </row>
    <row r="86" customFormat="false" ht="13.8" hidden="false" customHeight="false" outlineLevel="0" collapsed="false">
      <c r="A86" s="0" t="n">
        <v>36</v>
      </c>
      <c r="G86" s="2" t="str">
        <f aca="false">IF(ISBLANK(C86), "", "FEMALE")</f>
        <v/>
      </c>
    </row>
    <row r="87" customFormat="false" ht="13.8" hidden="false" customHeight="false" outlineLevel="0" collapsed="false">
      <c r="A87" s="0" t="n">
        <v>37</v>
      </c>
      <c r="G87" s="2" t="str">
        <f aca="false">IF(ISBLANK(C87), "", "FEMALE")</f>
        <v/>
      </c>
    </row>
    <row r="88" customFormat="false" ht="13.8" hidden="false" customHeight="false" outlineLevel="0" collapsed="false">
      <c r="A88" s="0" t="n">
        <v>38</v>
      </c>
      <c r="G88" s="2" t="str">
        <f aca="false">IF(ISBLANK(C88), "", "FEMALE")</f>
        <v/>
      </c>
    </row>
    <row r="89" customFormat="false" ht="13.8" hidden="false" customHeight="false" outlineLevel="0" collapsed="false">
      <c r="A89" s="0" t="n">
        <v>39</v>
      </c>
      <c r="G89" s="2" t="str">
        <f aca="false">IF(ISBLANK(C89), "", "FEMALE")</f>
        <v/>
      </c>
    </row>
    <row r="90" customFormat="false" ht="13.8" hidden="false" customHeight="false" outlineLevel="0" collapsed="false">
      <c r="A90" s="0" t="n">
        <v>40</v>
      </c>
      <c r="G90" s="2" t="str">
        <f aca="false">IF(ISBLANK(C90), "", "FEMALE")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12" width="9.14"/>
  </cols>
  <sheetData>
    <row r="1" s="4" customFormat="true" ht="13.8" hidden="false" customHeight="false" outlineLevel="0" collapsed="false">
      <c r="A1" s="4" t="s">
        <v>164</v>
      </c>
      <c r="B1" s="4" t="s">
        <v>165</v>
      </c>
      <c r="C1" s="9" t="s">
        <v>208</v>
      </c>
      <c r="D1" s="9" t="s">
        <v>209</v>
      </c>
      <c r="E1" s="9" t="s">
        <v>210</v>
      </c>
      <c r="F1" s="9" t="s">
        <v>211</v>
      </c>
      <c r="G1" s="9" t="s">
        <v>212</v>
      </c>
      <c r="H1" s="9" t="s">
        <v>213</v>
      </c>
      <c r="I1" s="9" t="s">
        <v>214</v>
      </c>
      <c r="J1" s="9" t="s">
        <v>215</v>
      </c>
      <c r="K1" s="9" t="s">
        <v>216</v>
      </c>
      <c r="L1" s="9" t="s">
        <v>217</v>
      </c>
      <c r="M1" s="9" t="s">
        <v>218</v>
      </c>
      <c r="N1" s="9" t="s">
        <v>219</v>
      </c>
    </row>
    <row r="2" customFormat="false" ht="13.8" hidden="false" customHeight="false" outlineLevel="0" collapsed="false">
      <c r="A2" s="11" t="str">
        <f aca="false">IF(ISBLANK('Class-Infos'!C10), "", CONCATENATE("B", 'Class-Infos'!A10))</f>
        <v>B1</v>
      </c>
      <c r="B2" s="11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2" s="12" t="n">
        <f aca="false">IF(ISBLANK('SUMMARY 4'!D10), "", 'SUMMARY 4'!D10)</f>
        <v>78</v>
      </c>
      <c r="D2" s="12" t="n">
        <f aca="false">IF(ISBLANK('SUMMARY 4'!F10), "", 'SUMMARY 4'!F10)</f>
        <v>78</v>
      </c>
      <c r="E2" s="12" t="n">
        <f aca="false">IF(ISBLANK('SUMMARY 4'!H10), "", 'SUMMARY 4'!H10)</f>
        <v>76</v>
      </c>
      <c r="F2" s="12" t="n">
        <f aca="false">IF(ISBLANK('SUMMARY 4'!J10), "", 'SUMMARY 4'!J10)</f>
        <v>79</v>
      </c>
      <c r="G2" s="12" t="n">
        <f aca="false">IF(ISBLANK('SUMMARY 4'!L10), "", 'SUMMARY 4'!L10)</f>
        <v>77</v>
      </c>
      <c r="H2" s="12" t="n">
        <f aca="false">IF(ISBLANK('SUMMARY 4'!N10), "", 'SUMMARY 4'!N10)</f>
        <v>84</v>
      </c>
      <c r="I2" s="13" t="n">
        <f aca="false">IF(ISBLANK('SUMMARY 4'!P10), "", 'SUMMARY 4'!P10)</f>
        <v>75</v>
      </c>
      <c r="J2" s="13" t="n">
        <f aca="false">IF(ISBLANK('SUMMARY 4'!R10), "", 'SUMMARY 4'!R10)</f>
        <v>81</v>
      </c>
      <c r="K2" s="12" t="n">
        <f aca="false">IF(ISBLANK('SUMMARY 4'!T10), "", 'SUMMARY 4'!T10)</f>
        <v>80</v>
      </c>
      <c r="L2" s="12" t="n">
        <f aca="false">IF(ISBLANK('SUMMARY 4'!V10), "", 'SUMMARY 4'!V10)</f>
        <v>85</v>
      </c>
      <c r="M2" s="12" t="n">
        <f aca="false">IF(ISBLANK('SUMMARY 4'!X10), "", 'SUMMARY 4'!X10)</f>
        <v>78</v>
      </c>
      <c r="N2" s="12" t="n">
        <f aca="false">IF(ISBLANK('SUMMARY 4'!Z10), "", 'SUMMARY 4'!Z10)</f>
        <v>80</v>
      </c>
    </row>
    <row r="3" customFormat="false" ht="13.8" hidden="false" customHeight="false" outlineLevel="0" collapsed="false">
      <c r="A3" s="11" t="str">
        <f aca="false">IF(ISBLANK('Class-Infos'!C11), "", CONCATENATE("B", 'Class-Infos'!A11))</f>
        <v>B2</v>
      </c>
      <c r="B3" s="11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3" s="12" t="n">
        <f aca="false">IF(ISBLANK('SUMMARY 4'!D11), "", 'SUMMARY 4'!D11)</f>
        <v>70</v>
      </c>
      <c r="D3" s="12" t="n">
        <f aca="false">IF(ISBLANK('SUMMARY 4'!F11), "", 'SUMMARY 4'!F11)</f>
        <v>70</v>
      </c>
      <c r="E3" s="12" t="n">
        <f aca="false">IF(ISBLANK('SUMMARY 4'!H11), "", 'SUMMARY 4'!H11)</f>
        <v>70</v>
      </c>
      <c r="F3" s="12" t="n">
        <f aca="false">IF(ISBLANK('SUMMARY 4'!J11), "", 'SUMMARY 4'!J11)</f>
        <v>78</v>
      </c>
      <c r="G3" s="12" t="n">
        <f aca="false">IF(ISBLANK('SUMMARY 4'!L11), "", 'SUMMARY 4'!L11)</f>
        <v>70</v>
      </c>
      <c r="H3" s="12" t="n">
        <f aca="false">IF(ISBLANK('SUMMARY 4'!N11), "", 'SUMMARY 4'!N11)</f>
        <v>70</v>
      </c>
      <c r="I3" s="13" t="n">
        <f aca="false">IF(ISBLANK('SUMMARY 4'!P11), "", 'SUMMARY 4'!P11)</f>
        <v>70</v>
      </c>
      <c r="J3" s="13" t="n">
        <f aca="false">IF(ISBLANK('SUMMARY 4'!R11), "", 'SUMMARY 4'!R11)</f>
        <v>70</v>
      </c>
      <c r="K3" s="12" t="n">
        <f aca="false">IF(ISBLANK('SUMMARY 4'!T11), "", 'SUMMARY 4'!T11)</f>
        <v>70</v>
      </c>
      <c r="L3" s="12" t="n">
        <f aca="false">IF(ISBLANK('SUMMARY 4'!V11), "", 'SUMMARY 4'!V11)</f>
        <v>70</v>
      </c>
      <c r="M3" s="12" t="n">
        <f aca="false">IF(ISBLANK('SUMMARY 4'!X11), "", 'SUMMARY 4'!X11)</f>
        <v>70</v>
      </c>
      <c r="N3" s="12" t="n">
        <f aca="false">IF(ISBLANK('SUMMARY 4'!Z11), "", 'SUMMARY 4'!Z11)</f>
        <v>70</v>
      </c>
    </row>
    <row r="4" customFormat="false" ht="13.8" hidden="false" customHeight="false" outlineLevel="0" collapsed="false">
      <c r="A4" s="11" t="str">
        <f aca="false">IF(ISBLANK('Class-Infos'!C12), "", CONCATENATE("B", 'Class-Infos'!A12))</f>
        <v>B3</v>
      </c>
      <c r="B4" s="11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4" s="12" t="n">
        <f aca="false">IF(ISBLANK('SUMMARY 4'!D12), "", 'SUMMARY 4'!D12)</f>
        <v>75</v>
      </c>
      <c r="D4" s="12" t="n">
        <f aca="false">IF(ISBLANK('SUMMARY 4'!F12), "", 'SUMMARY 4'!F12)</f>
        <v>78</v>
      </c>
      <c r="E4" s="12" t="n">
        <f aca="false">IF(ISBLANK('SUMMARY 4'!H12), "", 'SUMMARY 4'!H12)</f>
        <v>74</v>
      </c>
      <c r="F4" s="12" t="n">
        <f aca="false">IF(ISBLANK('SUMMARY 4'!J12), "", 'SUMMARY 4'!J12)</f>
        <v>78</v>
      </c>
      <c r="G4" s="12" t="n">
        <f aca="false">IF(ISBLANK('SUMMARY 4'!L12), "", 'SUMMARY 4'!L12)</f>
        <v>80</v>
      </c>
      <c r="H4" s="12" t="n">
        <f aca="false">IF(ISBLANK('SUMMARY 4'!N12), "", 'SUMMARY 4'!N12)</f>
        <v>80</v>
      </c>
      <c r="I4" s="13" t="n">
        <f aca="false">IF(ISBLANK('SUMMARY 4'!P12), "", 'SUMMARY 4'!P12)</f>
        <v>75</v>
      </c>
      <c r="J4" s="13" t="n">
        <f aca="false">IF(ISBLANK('SUMMARY 4'!R12), "", 'SUMMARY 4'!R12)</f>
        <v>79</v>
      </c>
      <c r="K4" s="12" t="n">
        <f aca="false">IF(ISBLANK('SUMMARY 4'!T12), "", 'SUMMARY 4'!T12)</f>
        <v>78</v>
      </c>
      <c r="L4" s="12" t="n">
        <f aca="false">IF(ISBLANK('SUMMARY 4'!V12), "", 'SUMMARY 4'!V12)</f>
        <v>78</v>
      </c>
      <c r="M4" s="12" t="n">
        <f aca="false">IF(ISBLANK('SUMMARY 4'!X12), "", 'SUMMARY 4'!X12)</f>
        <v>78</v>
      </c>
      <c r="N4" s="12" t="n">
        <f aca="false">IF(ISBLANK('SUMMARY 4'!Z12), "", 'SUMMARY 4'!Z12)</f>
        <v>80</v>
      </c>
    </row>
    <row r="5" customFormat="false" ht="13.8" hidden="false" customHeight="false" outlineLevel="0" collapsed="false">
      <c r="A5" s="11" t="str">
        <f aca="false">IF(ISBLANK('Class-Infos'!C13), "", CONCATENATE("B", 'Class-Infos'!A13))</f>
        <v>B4</v>
      </c>
      <c r="B5" s="11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5" s="12" t="n">
        <f aca="false">IF(ISBLANK('SUMMARY 4'!D13), "", 'SUMMARY 4'!D13)</f>
        <v>75</v>
      </c>
      <c r="D5" s="12" t="n">
        <f aca="false">IF(ISBLANK('SUMMARY 4'!F13), "", 'SUMMARY 4'!F13)</f>
        <v>77</v>
      </c>
      <c r="E5" s="12" t="n">
        <f aca="false">IF(ISBLANK('SUMMARY 4'!H13), "", 'SUMMARY 4'!H13)</f>
        <v>79</v>
      </c>
      <c r="F5" s="12" t="n">
        <f aca="false">IF(ISBLANK('SUMMARY 4'!J13), "", 'SUMMARY 4'!J13)</f>
        <v>78</v>
      </c>
      <c r="G5" s="12" t="n">
        <f aca="false">IF(ISBLANK('SUMMARY 4'!L13), "", 'SUMMARY 4'!L13)</f>
        <v>79</v>
      </c>
      <c r="H5" s="12" t="n">
        <f aca="false">IF(ISBLANK('SUMMARY 4'!N13), "", 'SUMMARY 4'!N13)</f>
        <v>84</v>
      </c>
      <c r="I5" s="13" t="n">
        <f aca="false">IF(ISBLANK('SUMMARY 4'!P13), "", 'SUMMARY 4'!P13)</f>
        <v>75</v>
      </c>
      <c r="J5" s="13" t="n">
        <f aca="false">IF(ISBLANK('SUMMARY 4'!R13), "", 'SUMMARY 4'!R13)</f>
        <v>79</v>
      </c>
      <c r="K5" s="12" t="n">
        <f aca="false">IF(ISBLANK('SUMMARY 4'!T13), "", 'SUMMARY 4'!T13)</f>
        <v>78</v>
      </c>
      <c r="L5" s="12" t="n">
        <f aca="false">IF(ISBLANK('SUMMARY 4'!V13), "", 'SUMMARY 4'!V13)</f>
        <v>78</v>
      </c>
      <c r="M5" s="12" t="n">
        <f aca="false">IF(ISBLANK('SUMMARY 4'!X13), "", 'SUMMARY 4'!X13)</f>
        <v>78</v>
      </c>
      <c r="N5" s="12" t="n">
        <f aca="false">IF(ISBLANK('SUMMARY 4'!Z13), "", 'SUMMARY 4'!Z13)</f>
        <v>80</v>
      </c>
    </row>
    <row r="6" customFormat="false" ht="13.8" hidden="false" customHeight="false" outlineLevel="0" collapsed="false">
      <c r="A6" s="11" t="str">
        <f aca="false">IF(ISBLANK('Class-Infos'!C14), "", CONCATENATE("B", 'Class-Infos'!A14))</f>
        <v>B5</v>
      </c>
      <c r="B6" s="11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6" s="12" t="n">
        <f aca="false">IF(ISBLANK('SUMMARY 4'!D14), "", 'SUMMARY 4'!D14)</f>
        <v>75</v>
      </c>
      <c r="D6" s="12" t="n">
        <f aca="false">IF(ISBLANK('SUMMARY 4'!F14), "", 'SUMMARY 4'!F14)</f>
        <v>75</v>
      </c>
      <c r="E6" s="12" t="n">
        <f aca="false">IF(ISBLANK('SUMMARY 4'!H14), "", 'SUMMARY 4'!H14)</f>
        <v>78</v>
      </c>
      <c r="F6" s="12" t="n">
        <f aca="false">IF(ISBLANK('SUMMARY 4'!J14), "", 'SUMMARY 4'!J14)</f>
        <v>77</v>
      </c>
      <c r="G6" s="12" t="n">
        <f aca="false">IF(ISBLANK('SUMMARY 4'!L14), "", 'SUMMARY 4'!L14)</f>
        <v>83</v>
      </c>
      <c r="H6" s="12" t="n">
        <f aca="false">IF(ISBLANK('SUMMARY 4'!N14), "", 'SUMMARY 4'!N14)</f>
        <v>75</v>
      </c>
      <c r="I6" s="13" t="n">
        <f aca="false">IF(ISBLANK('SUMMARY 4'!P14), "", 'SUMMARY 4'!P14)</f>
        <v>74</v>
      </c>
      <c r="J6" s="13" t="n">
        <f aca="false">IF(ISBLANK('SUMMARY 4'!R14), "", 'SUMMARY 4'!R14)</f>
        <v>79</v>
      </c>
      <c r="K6" s="12" t="n">
        <f aca="false">IF(ISBLANK('SUMMARY 4'!T14), "", 'SUMMARY 4'!T14)</f>
        <v>78</v>
      </c>
      <c r="L6" s="12" t="n">
        <f aca="false">IF(ISBLANK('SUMMARY 4'!V14), "", 'SUMMARY 4'!V14)</f>
        <v>78</v>
      </c>
      <c r="M6" s="12" t="n">
        <f aca="false">IF(ISBLANK('SUMMARY 4'!X14), "", 'SUMMARY 4'!X14)</f>
        <v>78</v>
      </c>
      <c r="N6" s="12" t="n">
        <f aca="false">IF(ISBLANK('SUMMARY 4'!Z14), "", 'SUMMARY 4'!Z14)</f>
        <v>80</v>
      </c>
    </row>
    <row r="7" customFormat="false" ht="13.8" hidden="false" customHeight="false" outlineLevel="0" collapsed="false">
      <c r="A7" s="11" t="str">
        <f aca="false">IF(ISBLANK('Class-Infos'!C15), "", CONCATENATE("B", 'Class-Infos'!A15))</f>
        <v>B6</v>
      </c>
      <c r="B7" s="11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7" s="12" t="n">
        <f aca="false">IF(ISBLANK('SUMMARY 4'!D15), "", 'SUMMARY 4'!D15)</f>
        <v>82</v>
      </c>
      <c r="D7" s="12" t="n">
        <f aca="false">IF(ISBLANK('SUMMARY 4'!F15), "", 'SUMMARY 4'!F15)</f>
        <v>89</v>
      </c>
      <c r="E7" s="12" t="n">
        <f aca="false">IF(ISBLANK('SUMMARY 4'!H15), "", 'SUMMARY 4'!H15)</f>
        <v>88</v>
      </c>
      <c r="F7" s="12" t="n">
        <f aca="false">IF(ISBLANK('SUMMARY 4'!J15), "", 'SUMMARY 4'!J15)</f>
        <v>85</v>
      </c>
      <c r="G7" s="12" t="n">
        <f aca="false">IF(ISBLANK('SUMMARY 4'!L15), "", 'SUMMARY 4'!L15)</f>
        <v>77</v>
      </c>
      <c r="H7" s="12" t="n">
        <f aca="false">IF(ISBLANK('SUMMARY 4'!N15), "", 'SUMMARY 4'!N15)</f>
        <v>96</v>
      </c>
      <c r="I7" s="13" t="n">
        <f aca="false">IF(ISBLANK('SUMMARY 4'!P15), "", 'SUMMARY 4'!P15)</f>
        <v>80</v>
      </c>
      <c r="J7" s="13" t="n">
        <f aca="false">IF(ISBLANK('SUMMARY 4'!R15), "", 'SUMMARY 4'!R15)</f>
        <v>89</v>
      </c>
      <c r="K7" s="12" t="n">
        <f aca="false">IF(ISBLANK('SUMMARY 4'!T15), "", 'SUMMARY 4'!T15)</f>
        <v>90</v>
      </c>
      <c r="L7" s="12" t="n">
        <f aca="false">IF(ISBLANK('SUMMARY 4'!V15), "", 'SUMMARY 4'!V15)</f>
        <v>92</v>
      </c>
      <c r="M7" s="12" t="n">
        <f aca="false">IF(ISBLANK('SUMMARY 4'!X15), "", 'SUMMARY 4'!X15)</f>
        <v>85</v>
      </c>
      <c r="N7" s="12" t="n">
        <f aca="false">IF(ISBLANK('SUMMARY 4'!Z15), "", 'SUMMARY 4'!Z15)</f>
        <v>90</v>
      </c>
    </row>
    <row r="8" customFormat="false" ht="13.8" hidden="false" customHeight="false" outlineLevel="0" collapsed="false">
      <c r="A8" s="11" t="str">
        <f aca="false">IF(ISBLANK('Class-Infos'!C16), "", CONCATENATE("B", 'Class-Infos'!A16))</f>
        <v>B7</v>
      </c>
      <c r="B8" s="11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8" s="12" t="n">
        <f aca="false">IF(ISBLANK('SUMMARY 4'!D16), "", 'SUMMARY 4'!D16)</f>
        <v>76</v>
      </c>
      <c r="D8" s="12" t="n">
        <f aca="false">IF(ISBLANK('SUMMARY 4'!F16), "", 'SUMMARY 4'!F16)</f>
        <v>77</v>
      </c>
      <c r="E8" s="12" t="n">
        <f aca="false">IF(ISBLANK('SUMMARY 4'!H16), "", 'SUMMARY 4'!H16)</f>
        <v>78</v>
      </c>
      <c r="F8" s="12" t="n">
        <f aca="false">IF(ISBLANK('SUMMARY 4'!J16), "", 'SUMMARY 4'!J16)</f>
        <v>76</v>
      </c>
      <c r="G8" s="12" t="n">
        <f aca="false">IF(ISBLANK('SUMMARY 4'!L16), "", 'SUMMARY 4'!L16)</f>
        <v>78</v>
      </c>
      <c r="H8" s="12" t="n">
        <f aca="false">IF(ISBLANK('SUMMARY 4'!N16), "", 'SUMMARY 4'!N16)</f>
        <v>84</v>
      </c>
      <c r="I8" s="13" t="n">
        <f aca="false">IF(ISBLANK('SUMMARY 4'!P16), "", 'SUMMARY 4'!P16)</f>
        <v>74</v>
      </c>
      <c r="J8" s="13" t="n">
        <f aca="false">IF(ISBLANK('SUMMARY 4'!R16), "", 'SUMMARY 4'!R16)</f>
        <v>78</v>
      </c>
      <c r="K8" s="12" t="n">
        <f aca="false">IF(ISBLANK('SUMMARY 4'!T16), "", 'SUMMARY 4'!T16)</f>
        <v>78</v>
      </c>
      <c r="L8" s="12" t="n">
        <f aca="false">IF(ISBLANK('SUMMARY 4'!V16), "", 'SUMMARY 4'!V16)</f>
        <v>78</v>
      </c>
      <c r="M8" s="12" t="n">
        <f aca="false">IF(ISBLANK('SUMMARY 4'!X16), "", 'SUMMARY 4'!X16)</f>
        <v>78</v>
      </c>
      <c r="N8" s="12" t="n">
        <f aca="false">IF(ISBLANK('SUMMARY 4'!Z16), "", 'SUMMARY 4'!Z16)</f>
        <v>78</v>
      </c>
    </row>
    <row r="9" customFormat="false" ht="13.8" hidden="false" customHeight="false" outlineLevel="0" collapsed="false">
      <c r="A9" s="11" t="str">
        <f aca="false">IF(ISBLANK('Class-Infos'!C17), "", CONCATENATE("B", 'Class-Infos'!A17))</f>
        <v>B8</v>
      </c>
      <c r="B9" s="11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9" s="12" t="n">
        <f aca="false">IF(ISBLANK('SUMMARY 4'!D17), "", 'SUMMARY 4'!D17)</f>
        <v>75</v>
      </c>
      <c r="D9" s="12" t="n">
        <f aca="false">IF(ISBLANK('SUMMARY 4'!F17), "", 'SUMMARY 4'!F17)</f>
        <v>77</v>
      </c>
      <c r="E9" s="12" t="n">
        <f aca="false">IF(ISBLANK('SUMMARY 4'!H17), "", 'SUMMARY 4'!H17)</f>
        <v>74</v>
      </c>
      <c r="F9" s="12" t="n">
        <f aca="false">IF(ISBLANK('SUMMARY 4'!J17), "", 'SUMMARY 4'!J17)</f>
        <v>81</v>
      </c>
      <c r="G9" s="12" t="n">
        <f aca="false">IF(ISBLANK('SUMMARY 4'!L17), "", 'SUMMARY 4'!L17)</f>
        <v>76</v>
      </c>
      <c r="H9" s="12" t="n">
        <f aca="false">IF(ISBLANK('SUMMARY 4'!N17), "", 'SUMMARY 4'!N17)</f>
        <v>81</v>
      </c>
      <c r="I9" s="13" t="n">
        <f aca="false">IF(ISBLANK('SUMMARY 4'!P17), "", 'SUMMARY 4'!P17)</f>
        <v>74</v>
      </c>
      <c r="J9" s="13" t="n">
        <f aca="false">IF(ISBLANK('SUMMARY 4'!R17), "", 'SUMMARY 4'!R17)</f>
        <v>78</v>
      </c>
      <c r="K9" s="12" t="n">
        <f aca="false">IF(ISBLANK('SUMMARY 4'!T17), "", 'SUMMARY 4'!T17)</f>
        <v>78</v>
      </c>
      <c r="L9" s="12" t="n">
        <f aca="false">IF(ISBLANK('SUMMARY 4'!V17), "", 'SUMMARY 4'!V17)</f>
        <v>78</v>
      </c>
      <c r="M9" s="12" t="n">
        <f aca="false">IF(ISBLANK('SUMMARY 4'!X17), "", 'SUMMARY 4'!X17)</f>
        <v>78</v>
      </c>
      <c r="N9" s="12" t="n">
        <f aca="false">IF(ISBLANK('SUMMARY 4'!Z17), "", 'SUMMARY 4'!Z17)</f>
        <v>78</v>
      </c>
    </row>
    <row r="10" customFormat="false" ht="13.8" hidden="false" customHeight="false" outlineLevel="0" collapsed="false">
      <c r="A10" s="11" t="str">
        <f aca="false">IF(ISBLANK('Class-Infos'!C18), "", CONCATENATE("B", 'Class-Infos'!A18))</f>
        <v>B9</v>
      </c>
      <c r="B10" s="11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0" s="12" t="n">
        <f aca="false">IF(ISBLANK('SUMMARY 4'!D18), "", 'SUMMARY 4'!D18)</f>
        <v>70</v>
      </c>
      <c r="D10" s="12" t="n">
        <f aca="false">IF(ISBLANK('SUMMARY 4'!F18), "", 'SUMMARY 4'!F18)</f>
        <v>70</v>
      </c>
      <c r="E10" s="12" t="n">
        <f aca="false">IF(ISBLANK('SUMMARY 4'!H18), "", 'SUMMARY 4'!H18)</f>
        <v>70</v>
      </c>
      <c r="F10" s="12" t="n">
        <f aca="false">IF(ISBLANK('SUMMARY 4'!J18), "", 'SUMMARY 4'!J18)</f>
        <v>76</v>
      </c>
      <c r="G10" s="12" t="n">
        <f aca="false">IF(ISBLANK('SUMMARY 4'!L18), "", 'SUMMARY 4'!L18)</f>
        <v>70</v>
      </c>
      <c r="H10" s="12" t="n">
        <f aca="false">IF(ISBLANK('SUMMARY 4'!N18), "", 'SUMMARY 4'!N18)</f>
        <v>70</v>
      </c>
      <c r="I10" s="13" t="n">
        <f aca="false">IF(ISBLANK('SUMMARY 4'!P18), "", 'SUMMARY 4'!P18)</f>
        <v>70</v>
      </c>
      <c r="J10" s="13" t="n">
        <f aca="false">IF(ISBLANK('SUMMARY 4'!R18), "", 'SUMMARY 4'!R18)</f>
        <v>70</v>
      </c>
      <c r="K10" s="12" t="n">
        <f aca="false">IF(ISBLANK('SUMMARY 4'!T18), "", 'SUMMARY 4'!T18)</f>
        <v>70</v>
      </c>
      <c r="L10" s="12" t="n">
        <f aca="false">IF(ISBLANK('SUMMARY 4'!V18), "", 'SUMMARY 4'!V18)</f>
        <v>70</v>
      </c>
      <c r="M10" s="12" t="n">
        <f aca="false">IF(ISBLANK('SUMMARY 4'!X18), "", 'SUMMARY 4'!X18)</f>
        <v>70</v>
      </c>
      <c r="N10" s="12" t="n">
        <f aca="false">IF(ISBLANK('SUMMARY 4'!Z18), "", 'SUMMARY 4'!Z18)</f>
        <v>70</v>
      </c>
    </row>
    <row r="11" customFormat="false" ht="13.8" hidden="false" customHeight="false" outlineLevel="0" collapsed="false">
      <c r="A11" s="11" t="str">
        <f aca="false">IF(ISBLANK('Class-Infos'!C19), "", CONCATENATE("B", 'Class-Infos'!A19))</f>
        <v>B10</v>
      </c>
      <c r="B11" s="11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1" s="12" t="n">
        <f aca="false">IF(ISBLANK('SUMMARY 4'!D19), "", 'SUMMARY 4'!D19)</f>
        <v>75</v>
      </c>
      <c r="D11" s="12" t="n">
        <f aca="false">IF(ISBLANK('SUMMARY 4'!F19), "", 'SUMMARY 4'!F19)</f>
        <v>81</v>
      </c>
      <c r="E11" s="12" t="n">
        <f aca="false">IF(ISBLANK('SUMMARY 4'!H19), "", 'SUMMARY 4'!H19)</f>
        <v>80</v>
      </c>
      <c r="F11" s="12" t="n">
        <f aca="false">IF(ISBLANK('SUMMARY 4'!J19), "", 'SUMMARY 4'!J19)</f>
        <v>77</v>
      </c>
      <c r="G11" s="12" t="n">
        <f aca="false">IF(ISBLANK('SUMMARY 4'!L19), "", 'SUMMARY 4'!L19)</f>
        <v>86</v>
      </c>
      <c r="H11" s="12" t="n">
        <f aca="false">IF(ISBLANK('SUMMARY 4'!N19), "", 'SUMMARY 4'!N19)</f>
        <v>87</v>
      </c>
      <c r="I11" s="13" t="n">
        <f aca="false">IF(ISBLANK('SUMMARY 4'!P19), "", 'SUMMARY 4'!P19)</f>
        <v>79</v>
      </c>
      <c r="J11" s="13" t="n">
        <f aca="false">IF(ISBLANK('SUMMARY 4'!R19), "", 'SUMMARY 4'!R19)</f>
        <v>79</v>
      </c>
      <c r="K11" s="12" t="n">
        <f aca="false">IF(ISBLANK('SUMMARY 4'!T19), "", 'SUMMARY 4'!T19)</f>
        <v>78</v>
      </c>
      <c r="L11" s="12" t="n">
        <f aca="false">IF(ISBLANK('SUMMARY 4'!V19), "", 'SUMMARY 4'!V19)</f>
        <v>83</v>
      </c>
      <c r="M11" s="12" t="n">
        <f aca="false">IF(ISBLANK('SUMMARY 4'!X19), "", 'SUMMARY 4'!X19)</f>
        <v>78</v>
      </c>
      <c r="N11" s="12" t="n">
        <f aca="false">IF(ISBLANK('SUMMARY 4'!Z19), "", 'SUMMARY 4'!Z19)</f>
        <v>78</v>
      </c>
    </row>
    <row r="12" customFormat="false" ht="13.8" hidden="false" customHeight="false" outlineLevel="0" collapsed="false">
      <c r="A12" s="11" t="str">
        <f aca="false">IF(ISBLANK('Class-Infos'!C20), "", CONCATENATE("B", 'Class-Infos'!A20))</f>
        <v>B11</v>
      </c>
      <c r="B12" s="11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2" s="12" t="n">
        <f aca="false">IF(ISBLANK('SUMMARY 4'!D20), "", 'SUMMARY 4'!D20)</f>
        <v>75</v>
      </c>
      <c r="D12" s="12" t="n">
        <f aca="false">IF(ISBLANK('SUMMARY 4'!F20), "", 'SUMMARY 4'!F20)</f>
        <v>76</v>
      </c>
      <c r="E12" s="12" t="n">
        <f aca="false">IF(ISBLANK('SUMMARY 4'!H20), "", 'SUMMARY 4'!H20)</f>
        <v>80</v>
      </c>
      <c r="F12" s="12" t="n">
        <f aca="false">IF(ISBLANK('SUMMARY 4'!J20), "", 'SUMMARY 4'!J20)</f>
        <v>79</v>
      </c>
      <c r="G12" s="12" t="n">
        <f aca="false">IF(ISBLANK('SUMMARY 4'!L20), "", 'SUMMARY 4'!L20)</f>
        <v>82</v>
      </c>
      <c r="H12" s="12" t="n">
        <f aca="false">IF(ISBLANK('SUMMARY 4'!N20), "", 'SUMMARY 4'!N20)</f>
        <v>80</v>
      </c>
      <c r="I12" s="13" t="n">
        <f aca="false">IF(ISBLANK('SUMMARY 4'!P20), "", 'SUMMARY 4'!P20)</f>
        <v>74</v>
      </c>
      <c r="J12" s="13" t="n">
        <f aca="false">IF(ISBLANK('SUMMARY 4'!R20), "", 'SUMMARY 4'!R20)</f>
        <v>78</v>
      </c>
      <c r="K12" s="12" t="n">
        <f aca="false">IF(ISBLANK('SUMMARY 4'!T20), "", 'SUMMARY 4'!T20)</f>
        <v>78</v>
      </c>
      <c r="L12" s="12" t="n">
        <f aca="false">IF(ISBLANK('SUMMARY 4'!V20), "", 'SUMMARY 4'!V20)</f>
        <v>78</v>
      </c>
      <c r="M12" s="12" t="n">
        <f aca="false">IF(ISBLANK('SUMMARY 4'!X20), "", 'SUMMARY 4'!X20)</f>
        <v>78</v>
      </c>
      <c r="N12" s="12" t="n">
        <f aca="false">IF(ISBLANK('SUMMARY 4'!Z20), "", 'SUMMARY 4'!Z20)</f>
        <v>78</v>
      </c>
    </row>
    <row r="13" customFormat="false" ht="13.8" hidden="false" customHeight="false" outlineLevel="0" collapsed="false">
      <c r="A13" s="11" t="str">
        <f aca="false">IF(ISBLANK('Class-Infos'!C21), "", CONCATENATE("B", 'Class-Infos'!A21))</f>
        <v>B12</v>
      </c>
      <c r="B13" s="11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3" s="12" t="n">
        <f aca="false">IF(ISBLANK('SUMMARY 4'!D21), "", 'SUMMARY 4'!D21)</f>
        <v>75</v>
      </c>
      <c r="D13" s="12" t="n">
        <f aca="false">IF(ISBLANK('SUMMARY 4'!F21), "", 'SUMMARY 4'!F21)</f>
        <v>80</v>
      </c>
      <c r="E13" s="12" t="n">
        <f aca="false">IF(ISBLANK('SUMMARY 4'!H21), "", 'SUMMARY 4'!H21)</f>
        <v>76</v>
      </c>
      <c r="F13" s="12" t="n">
        <f aca="false">IF(ISBLANK('SUMMARY 4'!J21), "", 'SUMMARY 4'!J21)</f>
        <v>77</v>
      </c>
      <c r="G13" s="12" t="n">
        <f aca="false">IF(ISBLANK('SUMMARY 4'!L21), "", 'SUMMARY 4'!L21)</f>
        <v>77</v>
      </c>
      <c r="H13" s="12" t="n">
        <f aca="false">IF(ISBLANK('SUMMARY 4'!N21), "", 'SUMMARY 4'!N21)</f>
        <v>76</v>
      </c>
      <c r="I13" s="13" t="n">
        <f aca="false">IF(ISBLANK('SUMMARY 4'!P21), "", 'SUMMARY 4'!P21)</f>
        <v>75</v>
      </c>
      <c r="J13" s="13" t="n">
        <f aca="false">IF(ISBLANK('SUMMARY 4'!R21), "", 'SUMMARY 4'!R21)</f>
        <v>78</v>
      </c>
      <c r="K13" s="12" t="n">
        <f aca="false">IF(ISBLANK('SUMMARY 4'!T21), "", 'SUMMARY 4'!T21)</f>
        <v>78</v>
      </c>
      <c r="L13" s="12" t="n">
        <f aca="false">IF(ISBLANK('SUMMARY 4'!V21), "", 'SUMMARY 4'!V21)</f>
        <v>78</v>
      </c>
      <c r="M13" s="12" t="n">
        <f aca="false">IF(ISBLANK('SUMMARY 4'!X21), "", 'SUMMARY 4'!X21)</f>
        <v>78</v>
      </c>
      <c r="N13" s="12" t="n">
        <f aca="false">IF(ISBLANK('SUMMARY 4'!Z21), "", 'SUMMARY 4'!Z21)</f>
        <v>78</v>
      </c>
    </row>
    <row r="14" customFormat="false" ht="13.8" hidden="false" customHeight="false" outlineLevel="0" collapsed="false">
      <c r="A14" s="11" t="str">
        <f aca="false">IF(ISBLANK('Class-Infos'!C22), "", CONCATENATE("B", 'Class-Infos'!A22))</f>
        <v>B13</v>
      </c>
      <c r="B14" s="11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4" s="12" t="n">
        <f aca="false">IF(ISBLANK('SUMMARY 4'!D22), "", 'SUMMARY 4'!D22)</f>
        <v>75</v>
      </c>
      <c r="D14" s="12" t="n">
        <f aca="false">IF(ISBLANK('SUMMARY 4'!F22), "", 'SUMMARY 4'!F22)</f>
        <v>80</v>
      </c>
      <c r="E14" s="12" t="n">
        <f aca="false">IF(ISBLANK('SUMMARY 4'!H22), "", 'SUMMARY 4'!H22)</f>
        <v>80</v>
      </c>
      <c r="F14" s="12" t="n">
        <f aca="false">IF(ISBLANK('SUMMARY 4'!J22), "", 'SUMMARY 4'!J22)</f>
        <v>77</v>
      </c>
      <c r="G14" s="12" t="n">
        <f aca="false">IF(ISBLANK('SUMMARY 4'!L22), "", 'SUMMARY 4'!L22)</f>
        <v>80</v>
      </c>
      <c r="H14" s="12" t="n">
        <f aca="false">IF(ISBLANK('SUMMARY 4'!N22), "", 'SUMMARY 4'!N22)</f>
        <v>82</v>
      </c>
      <c r="I14" s="13" t="n">
        <f aca="false">IF(ISBLANK('SUMMARY 4'!P22), "", 'SUMMARY 4'!P22)</f>
        <v>74</v>
      </c>
      <c r="J14" s="13" t="n">
        <f aca="false">IF(ISBLANK('SUMMARY 4'!R22), "", 'SUMMARY 4'!R22)</f>
        <v>80</v>
      </c>
      <c r="K14" s="12" t="n">
        <f aca="false">IF(ISBLANK('SUMMARY 4'!T22), "", 'SUMMARY 4'!T22)</f>
        <v>81</v>
      </c>
      <c r="L14" s="12" t="n">
        <f aca="false">IF(ISBLANK('SUMMARY 4'!V22), "", 'SUMMARY 4'!V22)</f>
        <v>80</v>
      </c>
      <c r="M14" s="12" t="n">
        <f aca="false">IF(ISBLANK('SUMMARY 4'!X22), "", 'SUMMARY 4'!X22)</f>
        <v>80</v>
      </c>
      <c r="N14" s="12" t="n">
        <f aca="false">IF(ISBLANK('SUMMARY 4'!Z22), "", 'SUMMARY 4'!Z22)</f>
        <v>80</v>
      </c>
    </row>
    <row r="15" customFormat="false" ht="13.8" hidden="false" customHeight="false" outlineLevel="0" collapsed="false">
      <c r="A15" s="11" t="str">
        <f aca="false">IF(ISBLANK('Class-Infos'!C23), "", CONCATENATE("B", 'Class-Infos'!A23))</f>
        <v>B14</v>
      </c>
      <c r="B15" s="11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5" s="12" t="n">
        <f aca="false">IF(ISBLANK('SUMMARY 4'!D23), "", 'SUMMARY 4'!D23)</f>
        <v>75</v>
      </c>
      <c r="D15" s="12" t="n">
        <f aca="false">IF(ISBLANK('SUMMARY 4'!F23), "", 'SUMMARY 4'!F23)</f>
        <v>75</v>
      </c>
      <c r="E15" s="12" t="n">
        <f aca="false">IF(ISBLANK('SUMMARY 4'!H23), "", 'SUMMARY 4'!H23)</f>
        <v>74</v>
      </c>
      <c r="F15" s="12" t="n">
        <f aca="false">IF(ISBLANK('SUMMARY 4'!J23), "", 'SUMMARY 4'!J23)</f>
        <v>76</v>
      </c>
      <c r="G15" s="12" t="n">
        <f aca="false">IF(ISBLANK('SUMMARY 4'!L23), "", 'SUMMARY 4'!L23)</f>
        <v>82</v>
      </c>
      <c r="H15" s="12" t="n">
        <f aca="false">IF(ISBLANK('SUMMARY 4'!N23), "", 'SUMMARY 4'!N23)</f>
        <v>75</v>
      </c>
      <c r="I15" s="13" t="n">
        <f aca="false">IF(ISBLANK('SUMMARY 4'!P23), "", 'SUMMARY 4'!P23)</f>
        <v>74</v>
      </c>
      <c r="J15" s="13" t="n">
        <f aca="false">IF(ISBLANK('SUMMARY 4'!R23), "", 'SUMMARY 4'!R23)</f>
        <v>79</v>
      </c>
      <c r="K15" s="12" t="n">
        <f aca="false">IF(ISBLANK('SUMMARY 4'!T23), "", 'SUMMARY 4'!T23)</f>
        <v>79</v>
      </c>
      <c r="L15" s="12" t="n">
        <f aca="false">IF(ISBLANK('SUMMARY 4'!V23), "", 'SUMMARY 4'!V23)</f>
        <v>80</v>
      </c>
      <c r="M15" s="12" t="n">
        <f aca="false">IF(ISBLANK('SUMMARY 4'!X23), "", 'SUMMARY 4'!X23)</f>
        <v>78</v>
      </c>
      <c r="N15" s="12" t="n">
        <f aca="false">IF(ISBLANK('SUMMARY 4'!Z23), "", 'SUMMARY 4'!Z23)</f>
        <v>79</v>
      </c>
    </row>
    <row r="16" customFormat="false" ht="13.8" hidden="false" customHeight="false" outlineLevel="0" collapsed="false">
      <c r="A16" s="11" t="str">
        <f aca="false">IF(ISBLANK('Class-Infos'!C24), "", CONCATENATE("B", 'Class-Infos'!A24))</f>
        <v>B15</v>
      </c>
      <c r="B16" s="11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6" s="12" t="n">
        <f aca="false">IF(ISBLANK('SUMMARY 4'!D24), "", 'SUMMARY 4'!D24)</f>
        <v>76</v>
      </c>
      <c r="D16" s="12" t="n">
        <f aca="false">IF(ISBLANK('SUMMARY 4'!F24), "", 'SUMMARY 4'!F24)</f>
        <v>77</v>
      </c>
      <c r="E16" s="12" t="n">
        <f aca="false">IF(ISBLANK('SUMMARY 4'!H24), "", 'SUMMARY 4'!H24)</f>
        <v>76</v>
      </c>
      <c r="F16" s="12" t="n">
        <f aca="false">IF(ISBLANK('SUMMARY 4'!J24), "", 'SUMMARY 4'!J24)</f>
        <v>76</v>
      </c>
      <c r="G16" s="12" t="n">
        <f aca="false">IF(ISBLANK('SUMMARY 4'!L24), "", 'SUMMARY 4'!L24)</f>
        <v>77</v>
      </c>
      <c r="H16" s="12" t="n">
        <f aca="false">IF(ISBLANK('SUMMARY 4'!N24), "", 'SUMMARY 4'!N24)</f>
        <v>75</v>
      </c>
      <c r="I16" s="13" t="n">
        <f aca="false">IF(ISBLANK('SUMMARY 4'!P24), "", 'SUMMARY 4'!P24)</f>
        <v>79</v>
      </c>
      <c r="J16" s="13" t="n">
        <f aca="false">IF(ISBLANK('SUMMARY 4'!R24), "", 'SUMMARY 4'!R24)</f>
        <v>78</v>
      </c>
      <c r="K16" s="12" t="n">
        <f aca="false">IF(ISBLANK('SUMMARY 4'!T24), "", 'SUMMARY 4'!T24)</f>
        <v>78</v>
      </c>
      <c r="L16" s="12" t="n">
        <f aca="false">IF(ISBLANK('SUMMARY 4'!V24), "", 'SUMMARY 4'!V24)</f>
        <v>78</v>
      </c>
      <c r="M16" s="12" t="n">
        <f aca="false">IF(ISBLANK('SUMMARY 4'!X24), "", 'SUMMARY 4'!X24)</f>
        <v>78</v>
      </c>
      <c r="N16" s="12" t="n">
        <f aca="false">IF(ISBLANK('SUMMARY 4'!Z24), "", 'SUMMARY 4'!Z24)</f>
        <v>79</v>
      </c>
    </row>
    <row r="17" customFormat="false" ht="13.8" hidden="false" customHeight="false" outlineLevel="0" collapsed="false">
      <c r="A17" s="11" t="str">
        <f aca="false">IF(ISBLANK('Class-Infos'!C25), "", CONCATENATE("B", 'Class-Infos'!A25))</f>
        <v>B16</v>
      </c>
      <c r="B17" s="11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7" s="12" t="n">
        <f aca="false">IF(ISBLANK('SUMMARY 4'!D25), "", 'SUMMARY 4'!D25)</f>
        <v>88</v>
      </c>
      <c r="D17" s="12" t="n">
        <f aca="false">IF(ISBLANK('SUMMARY 4'!F25), "", 'SUMMARY 4'!F25)</f>
        <v>83</v>
      </c>
      <c r="E17" s="12" t="n">
        <f aca="false">IF(ISBLANK('SUMMARY 4'!H25), "", 'SUMMARY 4'!H25)</f>
        <v>78</v>
      </c>
      <c r="F17" s="12" t="n">
        <f aca="false">IF(ISBLANK('SUMMARY 4'!J25), "", 'SUMMARY 4'!J25)</f>
        <v>88</v>
      </c>
      <c r="G17" s="12" t="n">
        <f aca="false">IF(ISBLANK('SUMMARY 4'!L25), "", 'SUMMARY 4'!L25)</f>
        <v>84</v>
      </c>
      <c r="H17" s="12" t="n">
        <f aca="false">IF(ISBLANK('SUMMARY 4'!N25), "", 'SUMMARY 4'!N25)</f>
        <v>90</v>
      </c>
      <c r="I17" s="13" t="n">
        <f aca="false">IF(ISBLANK('SUMMARY 4'!P25), "", 'SUMMARY 4'!P25)</f>
        <v>80</v>
      </c>
      <c r="J17" s="13" t="n">
        <f aca="false">IF(ISBLANK('SUMMARY 4'!R25), "", 'SUMMARY 4'!R25)</f>
        <v>87</v>
      </c>
      <c r="K17" s="12" t="n">
        <f aca="false">IF(ISBLANK('SUMMARY 4'!T25), "", 'SUMMARY 4'!T25)</f>
        <v>86</v>
      </c>
      <c r="L17" s="12" t="n">
        <f aca="false">IF(ISBLANK('SUMMARY 4'!V25), "", 'SUMMARY 4'!V25)</f>
        <v>89</v>
      </c>
      <c r="M17" s="12" t="n">
        <f aca="false">IF(ISBLANK('SUMMARY 4'!X25), "", 'SUMMARY 4'!X25)</f>
        <v>83</v>
      </c>
      <c r="N17" s="12" t="n">
        <f aca="false">IF(ISBLANK('SUMMARY 4'!Z25), "", 'SUMMARY 4'!Z25)</f>
        <v>89</v>
      </c>
    </row>
    <row r="18" customFormat="false" ht="13.8" hidden="false" customHeight="false" outlineLevel="0" collapsed="false">
      <c r="A18" s="11" t="str">
        <f aca="false">IF(ISBLANK('Class-Infos'!C26), "", CONCATENATE("B", 'Class-Infos'!A26))</f>
        <v>B17</v>
      </c>
      <c r="B18" s="11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8" s="12" t="n">
        <f aca="false">IF(ISBLANK('SUMMARY 4'!D26), "", 'SUMMARY 4'!D26)</f>
        <v>75</v>
      </c>
      <c r="D18" s="12" t="n">
        <f aca="false">IF(ISBLANK('SUMMARY 4'!F26), "", 'SUMMARY 4'!F26)</f>
        <v>77</v>
      </c>
      <c r="E18" s="12" t="n">
        <f aca="false">IF(ISBLANK('SUMMARY 4'!H26), "", 'SUMMARY 4'!H26)</f>
        <v>75</v>
      </c>
      <c r="F18" s="12" t="n">
        <f aca="false">IF(ISBLANK('SUMMARY 4'!J26), "", 'SUMMARY 4'!J26)</f>
        <v>77</v>
      </c>
      <c r="G18" s="12" t="n">
        <f aca="false">IF(ISBLANK('SUMMARY 4'!L26), "", 'SUMMARY 4'!L26)</f>
        <v>80</v>
      </c>
      <c r="H18" s="12" t="n">
        <f aca="false">IF(ISBLANK('SUMMARY 4'!N26), "", 'SUMMARY 4'!N26)</f>
        <v>83</v>
      </c>
      <c r="I18" s="13" t="n">
        <f aca="false">IF(ISBLANK('SUMMARY 4'!P26), "", 'SUMMARY 4'!P26)</f>
        <v>75</v>
      </c>
      <c r="J18" s="13" t="n">
        <f aca="false">IF(ISBLANK('SUMMARY 4'!R26), "", 'SUMMARY 4'!R26)</f>
        <v>79</v>
      </c>
      <c r="K18" s="12" t="n">
        <f aca="false">IF(ISBLANK('SUMMARY 4'!T26), "", 'SUMMARY 4'!T26)</f>
        <v>78</v>
      </c>
      <c r="L18" s="12" t="n">
        <f aca="false">IF(ISBLANK('SUMMARY 4'!V26), "", 'SUMMARY 4'!V26)</f>
        <v>80</v>
      </c>
      <c r="M18" s="12" t="n">
        <f aca="false">IF(ISBLANK('SUMMARY 4'!X26), "", 'SUMMARY 4'!X26)</f>
        <v>78</v>
      </c>
      <c r="N18" s="12" t="n">
        <f aca="false">IF(ISBLANK('SUMMARY 4'!Z26), "", 'SUMMARY 4'!Z26)</f>
        <v>79</v>
      </c>
    </row>
    <row r="19" customFormat="false" ht="13.8" hidden="false" customHeight="false" outlineLevel="0" collapsed="false">
      <c r="A19" s="11" t="str">
        <f aca="false">IF(ISBLANK('Class-Infos'!C27), "", CONCATENATE("B", 'Class-Infos'!A27))</f>
        <v>B18</v>
      </c>
      <c r="B19" s="11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19" s="12" t="n">
        <f aca="false">IF(ISBLANK('SUMMARY 4'!D27), "", 'SUMMARY 4'!D27)</f>
        <v>76</v>
      </c>
      <c r="D19" s="12" t="n">
        <f aca="false">IF(ISBLANK('SUMMARY 4'!F27), "", 'SUMMARY 4'!F27)</f>
        <v>75</v>
      </c>
      <c r="E19" s="12" t="n">
        <f aca="false">IF(ISBLANK('SUMMARY 4'!H27), "", 'SUMMARY 4'!H27)</f>
        <v>75</v>
      </c>
      <c r="F19" s="12" t="n">
        <f aca="false">IF(ISBLANK('SUMMARY 4'!J27), "", 'SUMMARY 4'!J27)</f>
        <v>76</v>
      </c>
      <c r="G19" s="12" t="n">
        <f aca="false">IF(ISBLANK('SUMMARY 4'!L27), "", 'SUMMARY 4'!L27)</f>
        <v>77</v>
      </c>
      <c r="H19" s="12" t="n">
        <f aca="false">IF(ISBLANK('SUMMARY 4'!N27), "", 'SUMMARY 4'!N27)</f>
        <v>81</v>
      </c>
      <c r="I19" s="13" t="n">
        <f aca="false">IF(ISBLANK('SUMMARY 4'!P27), "", 'SUMMARY 4'!P27)</f>
        <v>92</v>
      </c>
      <c r="J19" s="13" t="n">
        <f aca="false">IF(ISBLANK('SUMMARY 4'!R27), "", 'SUMMARY 4'!R27)</f>
        <v>78</v>
      </c>
      <c r="K19" s="12" t="n">
        <f aca="false">IF(ISBLANK('SUMMARY 4'!T27), "", 'SUMMARY 4'!T27)</f>
        <v>79</v>
      </c>
      <c r="L19" s="12" t="n">
        <f aca="false">IF(ISBLANK('SUMMARY 4'!V27), "", 'SUMMARY 4'!V27)</f>
        <v>78</v>
      </c>
      <c r="M19" s="12" t="n">
        <f aca="false">IF(ISBLANK('SUMMARY 4'!X27), "", 'SUMMARY 4'!X27)</f>
        <v>78</v>
      </c>
      <c r="N19" s="12" t="n">
        <f aca="false">IF(ISBLANK('SUMMARY 4'!Z27), "", 'SUMMARY 4'!Z27)</f>
        <v>78</v>
      </c>
    </row>
    <row r="20" customFormat="false" ht="13.8" hidden="false" customHeight="false" outlineLevel="0" collapsed="false">
      <c r="A20" s="11" t="str">
        <f aca="false">IF(ISBLANK('Class-Infos'!C28), "", CONCATENATE("B", 'Class-Infos'!A28))</f>
        <v>B19</v>
      </c>
      <c r="B20" s="11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0" s="12" t="n">
        <f aca="false">IF(ISBLANK('SUMMARY 4'!D28), "", 'SUMMARY 4'!D28)</f>
        <v>75</v>
      </c>
      <c r="D20" s="12" t="n">
        <f aca="false">IF(ISBLANK('SUMMARY 4'!F28), "", 'SUMMARY 4'!F28)</f>
        <v>79</v>
      </c>
      <c r="E20" s="12" t="n">
        <f aca="false">IF(ISBLANK('SUMMARY 4'!H28), "", 'SUMMARY 4'!H28)</f>
        <v>78</v>
      </c>
      <c r="F20" s="12" t="n">
        <f aca="false">IF(ISBLANK('SUMMARY 4'!J28), "", 'SUMMARY 4'!J28)</f>
        <v>77</v>
      </c>
      <c r="G20" s="12" t="n">
        <f aca="false">IF(ISBLANK('SUMMARY 4'!L28), "", 'SUMMARY 4'!L28)</f>
        <v>78</v>
      </c>
      <c r="H20" s="12" t="n">
        <f aca="false">IF(ISBLANK('SUMMARY 4'!N28), "", 'SUMMARY 4'!N28)</f>
        <v>82</v>
      </c>
      <c r="I20" s="13" t="n">
        <f aca="false">IF(ISBLANK('SUMMARY 4'!P28), "", 'SUMMARY 4'!P28)</f>
        <v>74</v>
      </c>
      <c r="J20" s="13" t="n">
        <f aca="false">IF(ISBLANK('SUMMARY 4'!R28), "", 'SUMMARY 4'!R28)</f>
        <v>78</v>
      </c>
      <c r="K20" s="12" t="n">
        <f aca="false">IF(ISBLANK('SUMMARY 4'!T28), "", 'SUMMARY 4'!T28)</f>
        <v>79</v>
      </c>
      <c r="L20" s="12" t="n">
        <f aca="false">IF(ISBLANK('SUMMARY 4'!V28), "", 'SUMMARY 4'!V28)</f>
        <v>78</v>
      </c>
      <c r="M20" s="12" t="n">
        <f aca="false">IF(ISBLANK('SUMMARY 4'!X28), "", 'SUMMARY 4'!X28)</f>
        <v>78</v>
      </c>
      <c r="N20" s="12" t="n">
        <f aca="false">IF(ISBLANK('SUMMARY 4'!Z28), "", 'SUMMARY 4'!Z28)</f>
        <v>78</v>
      </c>
    </row>
    <row r="21" customFormat="false" ht="13.8" hidden="false" customHeight="false" outlineLevel="0" collapsed="false">
      <c r="A21" s="11" t="str">
        <f aca="false">IF(ISBLANK('Class-Infos'!C29), "", CONCATENATE("B", 'Class-Infos'!A29))</f>
        <v>B20</v>
      </c>
      <c r="B21" s="11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1" s="12" t="n">
        <f aca="false">IF(ISBLANK('SUMMARY 4'!D29), "", 'SUMMARY 4'!D29)</f>
        <v>78</v>
      </c>
      <c r="D21" s="12" t="n">
        <f aca="false">IF(ISBLANK('SUMMARY 4'!F29), "", 'SUMMARY 4'!F29)</f>
        <v>75</v>
      </c>
      <c r="E21" s="12" t="n">
        <f aca="false">IF(ISBLANK('SUMMARY 4'!H29), "", 'SUMMARY 4'!H29)</f>
        <v>78</v>
      </c>
      <c r="F21" s="12" t="n">
        <f aca="false">IF(ISBLANK('SUMMARY 4'!J29), "", 'SUMMARY 4'!J29)</f>
        <v>76</v>
      </c>
      <c r="G21" s="12" t="n">
        <f aca="false">IF(ISBLANK('SUMMARY 4'!L29), "", 'SUMMARY 4'!L29)</f>
        <v>77</v>
      </c>
      <c r="H21" s="12" t="n">
        <f aca="false">IF(ISBLANK('SUMMARY 4'!N29), "", 'SUMMARY 4'!N29)</f>
        <v>80</v>
      </c>
      <c r="I21" s="13" t="n">
        <f aca="false">IF(ISBLANK('SUMMARY 4'!P29), "", 'SUMMARY 4'!P29)</f>
        <v>74</v>
      </c>
      <c r="J21" s="13" t="n">
        <f aca="false">IF(ISBLANK('SUMMARY 4'!R29), "", 'SUMMARY 4'!R29)</f>
        <v>78</v>
      </c>
      <c r="K21" s="12" t="n">
        <f aca="false">IF(ISBLANK('SUMMARY 4'!T29), "", 'SUMMARY 4'!T29)</f>
        <v>78</v>
      </c>
      <c r="L21" s="12" t="n">
        <f aca="false">IF(ISBLANK('SUMMARY 4'!V29), "", 'SUMMARY 4'!V29)</f>
        <v>78</v>
      </c>
      <c r="M21" s="12" t="n">
        <f aca="false">IF(ISBLANK('SUMMARY 4'!X29), "", 'SUMMARY 4'!X29)</f>
        <v>78</v>
      </c>
      <c r="N21" s="12" t="n">
        <f aca="false">IF(ISBLANK('SUMMARY 4'!Z29), "", 'SUMMARY 4'!Z29)</f>
        <v>78</v>
      </c>
    </row>
    <row r="22" customFormat="false" ht="13.8" hidden="false" customHeight="false" outlineLevel="0" collapsed="false">
      <c r="A22" s="11" t="str">
        <f aca="false">IF(ISBLANK('Class-Infos'!C30), "", CONCATENATE("B", 'Class-Infos'!A30))</f>
        <v>B21</v>
      </c>
      <c r="B22" s="11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2" s="12" t="n">
        <f aca="false">IF(ISBLANK('SUMMARY 4'!D30), "", 'SUMMARY 4'!D30)</f>
        <v>75</v>
      </c>
      <c r="D22" s="12" t="n">
        <f aca="false">IF(ISBLANK('SUMMARY 4'!F30), "", 'SUMMARY 4'!F30)</f>
        <v>76</v>
      </c>
      <c r="E22" s="12" t="n">
        <f aca="false">IF(ISBLANK('SUMMARY 4'!H30), "", 'SUMMARY 4'!H30)</f>
        <v>76</v>
      </c>
      <c r="F22" s="12" t="n">
        <f aca="false">IF(ISBLANK('SUMMARY 4'!J30), "", 'SUMMARY 4'!J30)</f>
        <v>76</v>
      </c>
      <c r="G22" s="12" t="n">
        <f aca="false">IF(ISBLANK('SUMMARY 4'!L30), "", 'SUMMARY 4'!L30)</f>
        <v>78</v>
      </c>
      <c r="H22" s="12" t="n">
        <f aca="false">IF(ISBLANK('SUMMARY 4'!N30), "", 'SUMMARY 4'!N30)</f>
        <v>80</v>
      </c>
      <c r="I22" s="13" t="n">
        <f aca="false">IF(ISBLANK('SUMMARY 4'!P30), "", 'SUMMARY 4'!P30)</f>
        <v>77</v>
      </c>
      <c r="J22" s="13" t="n">
        <f aca="false">IF(ISBLANK('SUMMARY 4'!R30), "", 'SUMMARY 4'!R30)</f>
        <v>78</v>
      </c>
      <c r="K22" s="12" t="n">
        <f aca="false">IF(ISBLANK('SUMMARY 4'!T30), "", 'SUMMARY 4'!T30)</f>
        <v>78</v>
      </c>
      <c r="L22" s="12" t="n">
        <f aca="false">IF(ISBLANK('SUMMARY 4'!V30), "", 'SUMMARY 4'!V30)</f>
        <v>78</v>
      </c>
      <c r="M22" s="12" t="n">
        <f aca="false">IF(ISBLANK('SUMMARY 4'!X30), "", 'SUMMARY 4'!X30)</f>
        <v>78</v>
      </c>
      <c r="N22" s="12" t="n">
        <f aca="false">IF(ISBLANK('SUMMARY 4'!Z30), "", 'SUMMARY 4'!Z30)</f>
        <v>78</v>
      </c>
    </row>
    <row r="23" customFormat="false" ht="13.8" hidden="false" customHeight="false" outlineLevel="0" collapsed="false">
      <c r="A23" s="11" t="str">
        <f aca="false">IF(ISBLANK('Class-Infos'!C31), "", CONCATENATE("B", 'Class-Infos'!A31))</f>
        <v/>
      </c>
      <c r="B23" s="11" t="str">
        <f aca="false">IF(ISBLANK('Class-Infos'!C31), "", CONCATENATE('Class-Infos'!C31, IF(ISBLANK('Class-Infos'!F31), "", CONCATENATE(" ", 'Class-Infos'!F31)), ", ", 'Class-Infos'!D31, " ", 'Class-Infos'!E31))</f>
        <v/>
      </c>
      <c r="C23" s="12" t="str">
        <f aca="false">IF(ISBLANK('SUMMARY 4'!D31), "", 'SUMMARY 4'!D31)</f>
        <v/>
      </c>
      <c r="D23" s="12" t="str">
        <f aca="false">IF(ISBLANK('SUMMARY 4'!F31), "", 'SUMMARY 4'!F31)</f>
        <v/>
      </c>
      <c r="E23" s="12" t="str">
        <f aca="false">IF(ISBLANK('SUMMARY 4'!H31), "", 'SUMMARY 4'!H31)</f>
        <v/>
      </c>
      <c r="F23" s="12" t="str">
        <f aca="false">IF(ISBLANK('SUMMARY 4'!J31), "", 'SUMMARY 4'!J31)</f>
        <v/>
      </c>
      <c r="G23" s="12" t="str">
        <f aca="false">IF(ISBLANK('SUMMARY 4'!L31), "", 'SUMMARY 4'!L31)</f>
        <v/>
      </c>
      <c r="H23" s="12" t="str">
        <f aca="false">IF(ISBLANK('SUMMARY 4'!N31), "", 'SUMMARY 4'!N31)</f>
        <v/>
      </c>
      <c r="I23" s="13" t="str">
        <f aca="false">IF(ISBLANK('SUMMARY 4'!P31), "", 'SUMMARY 4'!P31)</f>
        <v/>
      </c>
      <c r="J23" s="13" t="str">
        <f aca="false">IF(ISBLANK('SUMMARY 4'!R31), "", 'SUMMARY 4'!R31)</f>
        <v/>
      </c>
      <c r="K23" s="12" t="str">
        <f aca="false">IF(ISBLANK('SUMMARY 4'!T31), "", 'SUMMARY 4'!T31)</f>
        <v/>
      </c>
      <c r="L23" s="12" t="str">
        <f aca="false">IF(ISBLANK('SUMMARY 4'!V31), "", 'SUMMARY 4'!V31)</f>
        <v/>
      </c>
      <c r="M23" s="12" t="str">
        <f aca="false">IF(ISBLANK('SUMMARY 4'!X31), "", 'SUMMARY 4'!X31)</f>
        <v/>
      </c>
      <c r="N23" s="12" t="str">
        <f aca="false">IF(ISBLANK('SUMMARY 4'!Z31), "", 'SUMMARY 4'!Z31)</f>
        <v/>
      </c>
    </row>
    <row r="24" customFormat="false" ht="13.8" hidden="false" customHeight="false" outlineLevel="0" collapsed="false">
      <c r="A24" s="11" t="str">
        <f aca="false">IF(ISBLANK('Class-Infos'!C32), "", CONCATENATE("B", 'Class-Infos'!A32))</f>
        <v/>
      </c>
      <c r="B24" s="11" t="str">
        <f aca="false">IF(ISBLANK('Class-Infos'!C32), "", CONCATENATE('Class-Infos'!C32, IF(ISBLANK('Class-Infos'!F32), "", CONCATENATE(" ", 'Class-Infos'!F32)), ", ", 'Class-Infos'!D32, " ", 'Class-Infos'!E32))</f>
        <v/>
      </c>
      <c r="C24" s="12" t="str">
        <f aca="false">IF(ISBLANK('SUMMARY 4'!D32), "", 'SUMMARY 4'!D32)</f>
        <v/>
      </c>
      <c r="D24" s="12" t="str">
        <f aca="false">IF(ISBLANK('SUMMARY 4'!F32), "", 'SUMMARY 4'!F32)</f>
        <v/>
      </c>
      <c r="E24" s="12" t="str">
        <f aca="false">IF(ISBLANK('SUMMARY 4'!H32), "", 'SUMMARY 4'!H32)</f>
        <v/>
      </c>
      <c r="F24" s="12" t="str">
        <f aca="false">IF(ISBLANK('SUMMARY 4'!J32), "", 'SUMMARY 4'!J32)</f>
        <v/>
      </c>
      <c r="G24" s="12" t="str">
        <f aca="false">IF(ISBLANK('SUMMARY 4'!L32), "", 'SUMMARY 4'!L32)</f>
        <v/>
      </c>
      <c r="H24" s="12" t="str">
        <f aca="false">IF(ISBLANK('SUMMARY 4'!N32), "", 'SUMMARY 4'!N32)</f>
        <v/>
      </c>
      <c r="I24" s="13" t="str">
        <f aca="false">IF(ISBLANK('SUMMARY 4'!P32), "", 'SUMMARY 4'!P32)</f>
        <v/>
      </c>
      <c r="J24" s="13" t="str">
        <f aca="false">IF(ISBLANK('SUMMARY 4'!R32), "", 'SUMMARY 4'!R32)</f>
        <v/>
      </c>
      <c r="K24" s="12" t="str">
        <f aca="false">IF(ISBLANK('SUMMARY 4'!T32), "", 'SUMMARY 4'!T32)</f>
        <v/>
      </c>
      <c r="L24" s="12" t="str">
        <f aca="false">IF(ISBLANK('SUMMARY 4'!V32), "", 'SUMMARY 4'!V32)</f>
        <v/>
      </c>
      <c r="M24" s="12" t="str">
        <f aca="false">IF(ISBLANK('SUMMARY 4'!X32), "", 'SUMMARY 4'!X32)</f>
        <v/>
      </c>
      <c r="N24" s="12" t="str">
        <f aca="false">IF(ISBLANK('SUMMARY 4'!Z32), "", 'SUMMARY 4'!Z32)</f>
        <v/>
      </c>
    </row>
    <row r="25" customFormat="false" ht="13.8" hidden="false" customHeight="false" outlineLevel="0" collapsed="false">
      <c r="A25" s="11" t="str">
        <f aca="false">IF(ISBLANK('Class-Infos'!C33), "", CONCATENATE("B", 'Class-Infos'!A33))</f>
        <v/>
      </c>
      <c r="B25" s="11" t="str">
        <f aca="false">IF(ISBLANK('Class-Infos'!C33), "", CONCATENATE('Class-Infos'!C33, IF(ISBLANK('Class-Infos'!F33), "", CONCATENATE(" ", 'Class-Infos'!F33)), ", ", 'Class-Infos'!D33, " ", 'Class-Infos'!E33))</f>
        <v/>
      </c>
      <c r="C25" s="12" t="str">
        <f aca="false">IF(ISBLANK('SUMMARY 4'!D33), "", 'SUMMARY 4'!D33)</f>
        <v/>
      </c>
      <c r="D25" s="12" t="str">
        <f aca="false">IF(ISBLANK('SUMMARY 4'!F33), "", 'SUMMARY 4'!F33)</f>
        <v/>
      </c>
      <c r="E25" s="12" t="str">
        <f aca="false">IF(ISBLANK('SUMMARY 4'!H33), "", 'SUMMARY 4'!H33)</f>
        <v/>
      </c>
      <c r="F25" s="12" t="str">
        <f aca="false">IF(ISBLANK('SUMMARY 4'!J33), "", 'SUMMARY 4'!J33)</f>
        <v/>
      </c>
      <c r="G25" s="12" t="str">
        <f aca="false">IF(ISBLANK('SUMMARY 4'!L33), "", 'SUMMARY 4'!L33)</f>
        <v/>
      </c>
      <c r="H25" s="12" t="str">
        <f aca="false">IF(ISBLANK('SUMMARY 4'!N33), "", 'SUMMARY 4'!N33)</f>
        <v/>
      </c>
      <c r="I25" s="13" t="str">
        <f aca="false">IF(ISBLANK('SUMMARY 4'!P33), "", 'SUMMARY 4'!P33)</f>
        <v/>
      </c>
      <c r="J25" s="13" t="str">
        <f aca="false">IF(ISBLANK('SUMMARY 4'!R33), "", 'SUMMARY 4'!R33)</f>
        <v/>
      </c>
      <c r="K25" s="12" t="str">
        <f aca="false">IF(ISBLANK('SUMMARY 4'!T33), "", 'SUMMARY 4'!T33)</f>
        <v/>
      </c>
      <c r="L25" s="12" t="str">
        <f aca="false">IF(ISBLANK('SUMMARY 4'!V33), "", 'SUMMARY 4'!V33)</f>
        <v/>
      </c>
      <c r="M25" s="12" t="str">
        <f aca="false">IF(ISBLANK('SUMMARY 4'!X33), "", 'SUMMARY 4'!X33)</f>
        <v/>
      </c>
      <c r="N25" s="12" t="str">
        <f aca="false">IF(ISBLANK('SUMMARY 4'!Z33), "", 'SUMMARY 4'!Z33)</f>
        <v/>
      </c>
    </row>
    <row r="26" customFormat="false" ht="13.8" hidden="false" customHeight="false" outlineLevel="0" collapsed="false">
      <c r="A26" s="11" t="str">
        <f aca="false">IF(ISBLANK('Class-Infos'!C34), "", CONCATENATE("B", 'Class-Infos'!A34))</f>
        <v/>
      </c>
      <c r="B26" s="11" t="str">
        <f aca="false">IF(ISBLANK('Class-Infos'!C34), "", CONCATENATE('Class-Infos'!C34, IF(ISBLANK('Class-Infos'!F34), "", CONCATENATE(" ", 'Class-Infos'!F34)), ", ", 'Class-Infos'!D34, " ", 'Class-Infos'!E34))</f>
        <v/>
      </c>
      <c r="C26" s="12" t="str">
        <f aca="false">IF(ISBLANK('SUMMARY 4'!D34), "", 'SUMMARY 4'!D34)</f>
        <v/>
      </c>
      <c r="D26" s="12" t="str">
        <f aca="false">IF(ISBLANK('SUMMARY 4'!F34), "", 'SUMMARY 4'!F34)</f>
        <v/>
      </c>
      <c r="E26" s="12" t="str">
        <f aca="false">IF(ISBLANK('SUMMARY 4'!H34), "", 'SUMMARY 4'!H34)</f>
        <v/>
      </c>
      <c r="F26" s="12" t="str">
        <f aca="false">IF(ISBLANK('SUMMARY 4'!J34), "", 'SUMMARY 4'!J34)</f>
        <v/>
      </c>
      <c r="G26" s="12" t="str">
        <f aca="false">IF(ISBLANK('SUMMARY 4'!L34), "", 'SUMMARY 4'!L34)</f>
        <v/>
      </c>
      <c r="H26" s="12" t="str">
        <f aca="false">IF(ISBLANK('SUMMARY 4'!N34), "", 'SUMMARY 4'!N34)</f>
        <v/>
      </c>
      <c r="I26" s="13" t="str">
        <f aca="false">IF(ISBLANK('SUMMARY 4'!P34), "", 'SUMMARY 4'!P34)</f>
        <v/>
      </c>
      <c r="J26" s="13" t="str">
        <f aca="false">IF(ISBLANK('SUMMARY 4'!R34), "", 'SUMMARY 4'!R34)</f>
        <v/>
      </c>
      <c r="K26" s="12" t="str">
        <f aca="false">IF(ISBLANK('SUMMARY 4'!T34), "", 'SUMMARY 4'!T34)</f>
        <v/>
      </c>
      <c r="L26" s="12" t="str">
        <f aca="false">IF(ISBLANK('SUMMARY 4'!V34), "", 'SUMMARY 4'!V34)</f>
        <v/>
      </c>
      <c r="M26" s="12" t="str">
        <f aca="false">IF(ISBLANK('SUMMARY 4'!X34), "", 'SUMMARY 4'!X34)</f>
        <v/>
      </c>
      <c r="N26" s="12" t="str">
        <f aca="false">IF(ISBLANK('SUMMARY 4'!Z34), "", 'SUMMARY 4'!Z34)</f>
        <v/>
      </c>
    </row>
    <row r="27" customFormat="false" ht="13.8" hidden="false" customHeight="false" outlineLevel="0" collapsed="false">
      <c r="A27" s="11" t="str">
        <f aca="false">IF(ISBLANK('Class-Infos'!C35), "", CONCATENATE("B", 'Class-Infos'!A35))</f>
        <v/>
      </c>
      <c r="B27" s="11" t="str">
        <f aca="false">IF(ISBLANK('Class-Infos'!C35), "", CONCATENATE('Class-Infos'!C35, IF(ISBLANK('Class-Infos'!F35), "", CONCATENATE(" ", 'Class-Infos'!F35)), ", ", 'Class-Infos'!D35, " ", 'Class-Infos'!E35))</f>
        <v/>
      </c>
      <c r="C27" s="12" t="str">
        <f aca="false">IF(ISBLANK('SUMMARY 4'!D35), "", 'SUMMARY 4'!D35)</f>
        <v/>
      </c>
      <c r="D27" s="12" t="str">
        <f aca="false">IF(ISBLANK('SUMMARY 4'!F35), "", 'SUMMARY 4'!F35)</f>
        <v/>
      </c>
      <c r="E27" s="12" t="str">
        <f aca="false">IF(ISBLANK('SUMMARY 4'!H35), "", 'SUMMARY 4'!H35)</f>
        <v/>
      </c>
      <c r="F27" s="12" t="str">
        <f aca="false">IF(ISBLANK('SUMMARY 4'!J35), "", 'SUMMARY 4'!J35)</f>
        <v/>
      </c>
      <c r="G27" s="12" t="str">
        <f aca="false">IF(ISBLANK('SUMMARY 4'!L35), "", 'SUMMARY 4'!L35)</f>
        <v/>
      </c>
      <c r="H27" s="12" t="str">
        <f aca="false">IF(ISBLANK('SUMMARY 4'!N35), "", 'SUMMARY 4'!N35)</f>
        <v/>
      </c>
      <c r="I27" s="13" t="str">
        <f aca="false">IF(ISBLANK('SUMMARY 4'!P35), "", 'SUMMARY 4'!P35)</f>
        <v/>
      </c>
      <c r="J27" s="13" t="str">
        <f aca="false">IF(ISBLANK('SUMMARY 4'!R35), "", 'SUMMARY 4'!R35)</f>
        <v/>
      </c>
      <c r="K27" s="12" t="str">
        <f aca="false">IF(ISBLANK('SUMMARY 4'!T35), "", 'SUMMARY 4'!T35)</f>
        <v/>
      </c>
      <c r="L27" s="12" t="str">
        <f aca="false">IF(ISBLANK('SUMMARY 4'!V35), "", 'SUMMARY 4'!V35)</f>
        <v/>
      </c>
      <c r="M27" s="12" t="str">
        <f aca="false">IF(ISBLANK('SUMMARY 4'!X35), "", 'SUMMARY 4'!X35)</f>
        <v/>
      </c>
      <c r="N27" s="12" t="str">
        <f aca="false">IF(ISBLANK('SUMMARY 4'!Z35), "", 'SUMMARY 4'!Z35)</f>
        <v/>
      </c>
    </row>
    <row r="28" customFormat="false" ht="13.8" hidden="false" customHeight="false" outlineLevel="0" collapsed="false">
      <c r="A28" s="11" t="str">
        <f aca="false">IF(ISBLANK('Class-Infos'!C36), "", CONCATENATE("B", 'Class-Infos'!A36))</f>
        <v/>
      </c>
      <c r="B28" s="11" t="str">
        <f aca="false">IF(ISBLANK('Class-Infos'!C36), "", CONCATENATE('Class-Infos'!C36, IF(ISBLANK('Class-Infos'!F36), "", CONCATENATE(" ", 'Class-Infos'!F36)), ", ", 'Class-Infos'!D36, " ", 'Class-Infos'!E36))</f>
        <v/>
      </c>
      <c r="C28" s="12" t="str">
        <f aca="false">IF(ISBLANK('SUMMARY 4'!D36), "", 'SUMMARY 4'!D36)</f>
        <v/>
      </c>
      <c r="D28" s="12" t="str">
        <f aca="false">IF(ISBLANK('SUMMARY 4'!F36), "", 'SUMMARY 4'!F36)</f>
        <v/>
      </c>
      <c r="E28" s="12" t="str">
        <f aca="false">IF(ISBLANK('SUMMARY 4'!H36), "", 'SUMMARY 4'!H36)</f>
        <v/>
      </c>
      <c r="F28" s="12" t="str">
        <f aca="false">IF(ISBLANK('SUMMARY 4'!J36), "", 'SUMMARY 4'!J36)</f>
        <v/>
      </c>
      <c r="G28" s="12" t="str">
        <f aca="false">IF(ISBLANK('SUMMARY 4'!L36), "", 'SUMMARY 4'!L36)</f>
        <v/>
      </c>
      <c r="H28" s="12" t="str">
        <f aca="false">IF(ISBLANK('SUMMARY 4'!N36), "", 'SUMMARY 4'!N36)</f>
        <v/>
      </c>
      <c r="I28" s="13" t="str">
        <f aca="false">IF(ISBLANK('SUMMARY 4'!P36), "", 'SUMMARY 4'!P36)</f>
        <v/>
      </c>
      <c r="J28" s="13" t="str">
        <f aca="false">IF(ISBLANK('SUMMARY 4'!R36), "", 'SUMMARY 4'!R36)</f>
        <v/>
      </c>
      <c r="K28" s="12" t="str">
        <f aca="false">IF(ISBLANK('SUMMARY 4'!T36), "", 'SUMMARY 4'!T36)</f>
        <v/>
      </c>
      <c r="L28" s="12" t="str">
        <f aca="false">IF(ISBLANK('SUMMARY 4'!V36), "", 'SUMMARY 4'!V36)</f>
        <v/>
      </c>
      <c r="M28" s="12" t="str">
        <f aca="false">IF(ISBLANK('SUMMARY 4'!X36), "", 'SUMMARY 4'!X36)</f>
        <v/>
      </c>
      <c r="N28" s="12" t="str">
        <f aca="false">IF(ISBLANK('SUMMARY 4'!Z36), "", 'SUMMARY 4'!Z36)</f>
        <v/>
      </c>
    </row>
    <row r="29" customFormat="false" ht="13.8" hidden="false" customHeight="false" outlineLevel="0" collapsed="false">
      <c r="A29" s="11" t="str">
        <f aca="false">IF(ISBLANK('Class-Infos'!C37), "", CONCATENATE("B", 'Class-Infos'!A37))</f>
        <v/>
      </c>
      <c r="B29" s="11" t="str">
        <f aca="false">IF(ISBLANK('Class-Infos'!C37), "", CONCATENATE('Class-Infos'!C37, IF(ISBLANK('Class-Infos'!F37), "", CONCATENATE(" ", 'Class-Infos'!F37)), ", ", 'Class-Infos'!D37, " ", 'Class-Infos'!E37))</f>
        <v/>
      </c>
      <c r="C29" s="12" t="str">
        <f aca="false">IF(ISBLANK('SUMMARY 4'!D37), "", 'SUMMARY 4'!D37)</f>
        <v/>
      </c>
      <c r="D29" s="12" t="str">
        <f aca="false">IF(ISBLANK('SUMMARY 4'!F37), "", 'SUMMARY 4'!F37)</f>
        <v/>
      </c>
      <c r="E29" s="12" t="str">
        <f aca="false">IF(ISBLANK('SUMMARY 4'!H37), "", 'SUMMARY 4'!H37)</f>
        <v/>
      </c>
      <c r="F29" s="12" t="str">
        <f aca="false">IF(ISBLANK('SUMMARY 4'!J37), "", 'SUMMARY 4'!J37)</f>
        <v/>
      </c>
      <c r="G29" s="12" t="str">
        <f aca="false">IF(ISBLANK('SUMMARY 4'!L37), "", 'SUMMARY 4'!L37)</f>
        <v/>
      </c>
      <c r="H29" s="12" t="str">
        <f aca="false">IF(ISBLANK('SUMMARY 4'!N37), "", 'SUMMARY 4'!N37)</f>
        <v/>
      </c>
      <c r="I29" s="13" t="str">
        <f aca="false">IF(ISBLANK('SUMMARY 4'!P37), "", 'SUMMARY 4'!P37)</f>
        <v/>
      </c>
      <c r="J29" s="13" t="str">
        <f aca="false">IF(ISBLANK('SUMMARY 4'!R37), "", 'SUMMARY 4'!R37)</f>
        <v/>
      </c>
      <c r="K29" s="12" t="str">
        <f aca="false">IF(ISBLANK('SUMMARY 4'!T37), "", 'SUMMARY 4'!T37)</f>
        <v/>
      </c>
      <c r="L29" s="12" t="str">
        <f aca="false">IF(ISBLANK('SUMMARY 4'!V37), "", 'SUMMARY 4'!V37)</f>
        <v/>
      </c>
      <c r="M29" s="12" t="str">
        <f aca="false">IF(ISBLANK('SUMMARY 4'!X37), "", 'SUMMARY 4'!X37)</f>
        <v/>
      </c>
      <c r="N29" s="12" t="str">
        <f aca="false">IF(ISBLANK('SUMMARY 4'!Z37), "", 'SUMMARY 4'!Z37)</f>
        <v/>
      </c>
    </row>
    <row r="30" customFormat="false" ht="13.8" hidden="false" customHeight="false" outlineLevel="0" collapsed="false">
      <c r="A30" s="11" t="str">
        <f aca="false">IF(ISBLANK('Class-Infos'!C38), "", CONCATENATE("B", 'Class-Infos'!A38))</f>
        <v/>
      </c>
      <c r="B30" s="11" t="str">
        <f aca="false">IF(ISBLANK('Class-Infos'!C38), "", CONCATENATE('Class-Infos'!C38, IF(ISBLANK('Class-Infos'!F38), "", CONCATENATE(" ", 'Class-Infos'!F38)), ", ", 'Class-Infos'!D38, " ", 'Class-Infos'!E38))</f>
        <v/>
      </c>
      <c r="C30" s="12" t="str">
        <f aca="false">IF(ISBLANK('SUMMARY 4'!D38), "", 'SUMMARY 4'!D38)</f>
        <v/>
      </c>
      <c r="D30" s="12" t="str">
        <f aca="false">IF(ISBLANK('SUMMARY 4'!F38), "", 'SUMMARY 4'!F38)</f>
        <v/>
      </c>
      <c r="E30" s="12" t="str">
        <f aca="false">IF(ISBLANK('SUMMARY 4'!H38), "", 'SUMMARY 4'!H38)</f>
        <v/>
      </c>
      <c r="F30" s="12" t="str">
        <f aca="false">IF(ISBLANK('SUMMARY 4'!J38), "", 'SUMMARY 4'!J38)</f>
        <v/>
      </c>
      <c r="G30" s="12" t="str">
        <f aca="false">IF(ISBLANK('SUMMARY 4'!L38), "", 'SUMMARY 4'!L38)</f>
        <v/>
      </c>
      <c r="H30" s="12" t="str">
        <f aca="false">IF(ISBLANK('SUMMARY 4'!N38), "", 'SUMMARY 4'!N38)</f>
        <v/>
      </c>
      <c r="I30" s="13" t="str">
        <f aca="false">IF(ISBLANK('SUMMARY 4'!P38), "", 'SUMMARY 4'!P38)</f>
        <v/>
      </c>
      <c r="J30" s="13" t="str">
        <f aca="false">IF(ISBLANK('SUMMARY 4'!R38), "", 'SUMMARY 4'!R38)</f>
        <v/>
      </c>
      <c r="K30" s="12" t="str">
        <f aca="false">IF(ISBLANK('SUMMARY 4'!T38), "", 'SUMMARY 4'!T38)</f>
        <v/>
      </c>
      <c r="L30" s="12" t="str">
        <f aca="false">IF(ISBLANK('SUMMARY 4'!V38), "", 'SUMMARY 4'!V38)</f>
        <v/>
      </c>
      <c r="M30" s="12" t="str">
        <f aca="false">IF(ISBLANK('SUMMARY 4'!X38), "", 'SUMMARY 4'!X38)</f>
        <v/>
      </c>
      <c r="N30" s="12" t="str">
        <f aca="false">IF(ISBLANK('SUMMARY 4'!Z38), "", 'SUMMARY 4'!Z38)</f>
        <v/>
      </c>
    </row>
    <row r="31" customFormat="false" ht="13.8" hidden="false" customHeight="false" outlineLevel="0" collapsed="false">
      <c r="A31" s="11" t="str">
        <f aca="false">IF(ISBLANK('Class-Infos'!C39), "", CONCATENATE("B", 'Class-Infos'!A39))</f>
        <v/>
      </c>
      <c r="B31" s="11" t="str">
        <f aca="false">IF(ISBLANK('Class-Infos'!C39), "", CONCATENATE('Class-Infos'!C39, IF(ISBLANK('Class-Infos'!F39), "", CONCATENATE(" ", 'Class-Infos'!F39)), ", ", 'Class-Infos'!D39, " ", 'Class-Infos'!E39))</f>
        <v/>
      </c>
      <c r="C31" s="12" t="str">
        <f aca="false">IF(ISBLANK('SUMMARY 4'!D39), "", 'SUMMARY 4'!D39)</f>
        <v/>
      </c>
      <c r="D31" s="12" t="str">
        <f aca="false">IF(ISBLANK('SUMMARY 4'!F39), "", 'SUMMARY 4'!F39)</f>
        <v/>
      </c>
      <c r="E31" s="12" t="str">
        <f aca="false">IF(ISBLANK('SUMMARY 4'!H39), "", 'SUMMARY 4'!H39)</f>
        <v/>
      </c>
      <c r="F31" s="12" t="str">
        <f aca="false">IF(ISBLANK('SUMMARY 4'!J39), "", 'SUMMARY 4'!J39)</f>
        <v/>
      </c>
      <c r="G31" s="12" t="str">
        <f aca="false">IF(ISBLANK('SUMMARY 4'!L39), "", 'SUMMARY 4'!L39)</f>
        <v/>
      </c>
      <c r="H31" s="12" t="str">
        <f aca="false">IF(ISBLANK('SUMMARY 4'!N39), "", 'SUMMARY 4'!N39)</f>
        <v/>
      </c>
      <c r="I31" s="13" t="str">
        <f aca="false">IF(ISBLANK('SUMMARY 4'!P39), "", 'SUMMARY 4'!P39)</f>
        <v/>
      </c>
      <c r="J31" s="13" t="str">
        <f aca="false">IF(ISBLANK('SUMMARY 4'!R39), "", 'SUMMARY 4'!R39)</f>
        <v/>
      </c>
      <c r="K31" s="12" t="str">
        <f aca="false">IF(ISBLANK('SUMMARY 4'!T39), "", 'SUMMARY 4'!T39)</f>
        <v/>
      </c>
      <c r="L31" s="12" t="str">
        <f aca="false">IF(ISBLANK('SUMMARY 4'!V39), "", 'SUMMARY 4'!V39)</f>
        <v/>
      </c>
      <c r="M31" s="12" t="str">
        <f aca="false">IF(ISBLANK('SUMMARY 4'!X39), "", 'SUMMARY 4'!X39)</f>
        <v/>
      </c>
      <c r="N31" s="12" t="str">
        <f aca="false">IF(ISBLANK('SUMMARY 4'!Z39), "", 'SUMMARY 4'!Z39)</f>
        <v/>
      </c>
    </row>
    <row r="32" customFormat="false" ht="13.8" hidden="false" customHeight="false" outlineLevel="0" collapsed="false">
      <c r="A32" s="11" t="str">
        <f aca="false">IF(ISBLANK('Class-Infos'!C40), "", CONCATENATE("B", 'Class-Infos'!A40))</f>
        <v/>
      </c>
      <c r="B32" s="11" t="str">
        <f aca="false">IF(ISBLANK('Class-Infos'!C40), "", CONCATENATE('Class-Infos'!C40, IF(ISBLANK('Class-Infos'!F40), "", CONCATENATE(" ", 'Class-Infos'!F40)), ", ", 'Class-Infos'!D40, " ", 'Class-Infos'!E40))</f>
        <v/>
      </c>
      <c r="C32" s="12" t="str">
        <f aca="false">IF(ISBLANK('SUMMARY 4'!D40), "", 'SUMMARY 4'!D40)</f>
        <v/>
      </c>
      <c r="D32" s="12" t="str">
        <f aca="false">IF(ISBLANK('SUMMARY 4'!F40), "", 'SUMMARY 4'!F40)</f>
        <v/>
      </c>
      <c r="E32" s="12" t="str">
        <f aca="false">IF(ISBLANK('SUMMARY 4'!H40), "", 'SUMMARY 4'!H40)</f>
        <v/>
      </c>
      <c r="F32" s="12" t="str">
        <f aca="false">IF(ISBLANK('SUMMARY 4'!J40), "", 'SUMMARY 4'!J40)</f>
        <v/>
      </c>
      <c r="G32" s="12" t="str">
        <f aca="false">IF(ISBLANK('SUMMARY 4'!L40), "", 'SUMMARY 4'!L40)</f>
        <v/>
      </c>
      <c r="H32" s="12" t="str">
        <f aca="false">IF(ISBLANK('SUMMARY 4'!N40), "", 'SUMMARY 4'!N40)</f>
        <v/>
      </c>
      <c r="I32" s="13" t="str">
        <f aca="false">IF(ISBLANK('SUMMARY 4'!P40), "", 'SUMMARY 4'!P40)</f>
        <v/>
      </c>
      <c r="J32" s="13" t="str">
        <f aca="false">IF(ISBLANK('SUMMARY 4'!R40), "", 'SUMMARY 4'!R40)</f>
        <v/>
      </c>
      <c r="K32" s="12" t="str">
        <f aca="false">IF(ISBLANK('SUMMARY 4'!T40), "", 'SUMMARY 4'!T40)</f>
        <v/>
      </c>
      <c r="L32" s="12" t="str">
        <f aca="false">IF(ISBLANK('SUMMARY 4'!V40), "", 'SUMMARY 4'!V40)</f>
        <v/>
      </c>
      <c r="M32" s="12" t="str">
        <f aca="false">IF(ISBLANK('SUMMARY 4'!X40), "", 'SUMMARY 4'!X40)</f>
        <v/>
      </c>
      <c r="N32" s="12" t="str">
        <f aca="false">IF(ISBLANK('SUMMARY 4'!Z40), "", 'SUMMARY 4'!Z40)</f>
        <v/>
      </c>
    </row>
    <row r="33" customFormat="false" ht="13.8" hidden="false" customHeight="false" outlineLevel="0" collapsed="false">
      <c r="A33" s="11" t="str">
        <f aca="false">IF(ISBLANK('Class-Infos'!C41), "", CONCATENATE("B", 'Class-Infos'!A41))</f>
        <v/>
      </c>
      <c r="B33" s="11" t="str">
        <f aca="false">IF(ISBLANK('Class-Infos'!C41), "", CONCATENATE('Class-Infos'!C41, IF(ISBLANK('Class-Infos'!F41), "", CONCATENATE(" ", 'Class-Infos'!F41)), ", ", 'Class-Infos'!D41, " ", 'Class-Infos'!E41))</f>
        <v/>
      </c>
      <c r="C33" s="12" t="str">
        <f aca="false">IF(ISBLANK('SUMMARY 4'!D41), "", 'SUMMARY 4'!D41)</f>
        <v/>
      </c>
      <c r="D33" s="12" t="str">
        <f aca="false">IF(ISBLANK('SUMMARY 4'!F41), "", 'SUMMARY 4'!F41)</f>
        <v/>
      </c>
      <c r="E33" s="12" t="str">
        <f aca="false">IF(ISBLANK('SUMMARY 4'!H41), "", 'SUMMARY 4'!H41)</f>
        <v/>
      </c>
      <c r="F33" s="12" t="str">
        <f aca="false">IF(ISBLANK('SUMMARY 4'!J41), "", 'SUMMARY 4'!J41)</f>
        <v/>
      </c>
      <c r="G33" s="12" t="str">
        <f aca="false">IF(ISBLANK('SUMMARY 4'!L41), "", 'SUMMARY 4'!L41)</f>
        <v/>
      </c>
      <c r="H33" s="12" t="str">
        <f aca="false">IF(ISBLANK('SUMMARY 4'!N41), "", 'SUMMARY 4'!N41)</f>
        <v/>
      </c>
      <c r="I33" s="13" t="str">
        <f aca="false">IF(ISBLANK('SUMMARY 4'!P41), "", 'SUMMARY 4'!P41)</f>
        <v/>
      </c>
      <c r="J33" s="13" t="str">
        <f aca="false">IF(ISBLANK('SUMMARY 4'!R41), "", 'SUMMARY 4'!R41)</f>
        <v/>
      </c>
      <c r="K33" s="12" t="str">
        <f aca="false">IF(ISBLANK('SUMMARY 4'!T41), "", 'SUMMARY 4'!T41)</f>
        <v/>
      </c>
      <c r="L33" s="12" t="str">
        <f aca="false">IF(ISBLANK('SUMMARY 4'!V41), "", 'SUMMARY 4'!V41)</f>
        <v/>
      </c>
      <c r="M33" s="12" t="str">
        <f aca="false">IF(ISBLANK('SUMMARY 4'!X41), "", 'SUMMARY 4'!X41)</f>
        <v/>
      </c>
      <c r="N33" s="12" t="str">
        <f aca="false">IF(ISBLANK('SUMMARY 4'!Z41), "", 'SUMMARY 4'!Z41)</f>
        <v/>
      </c>
    </row>
    <row r="34" customFormat="false" ht="13.8" hidden="false" customHeight="false" outlineLevel="0" collapsed="false">
      <c r="A34" s="11" t="str">
        <f aca="false">IF(ISBLANK('Class-Infos'!C42), "", CONCATENATE("B", 'Class-Infos'!A42))</f>
        <v/>
      </c>
      <c r="B34" s="11" t="str">
        <f aca="false">IF(ISBLANK('Class-Infos'!C42), "", CONCATENATE('Class-Infos'!C42, IF(ISBLANK('Class-Infos'!F42), "", CONCATENATE(" ", 'Class-Infos'!F42)), ", ", 'Class-Infos'!D42, " ", 'Class-Infos'!E42))</f>
        <v/>
      </c>
      <c r="C34" s="12" t="str">
        <f aca="false">IF(ISBLANK('SUMMARY 4'!D42), "", 'SUMMARY 4'!D42)</f>
        <v/>
      </c>
      <c r="D34" s="12" t="str">
        <f aca="false">IF(ISBLANK('SUMMARY 4'!F42), "", 'SUMMARY 4'!F42)</f>
        <v/>
      </c>
      <c r="E34" s="12" t="str">
        <f aca="false">IF(ISBLANK('SUMMARY 4'!H42), "", 'SUMMARY 4'!H42)</f>
        <v/>
      </c>
      <c r="F34" s="12" t="str">
        <f aca="false">IF(ISBLANK('SUMMARY 4'!J42), "", 'SUMMARY 4'!J42)</f>
        <v/>
      </c>
      <c r="G34" s="12" t="str">
        <f aca="false">IF(ISBLANK('SUMMARY 4'!L42), "", 'SUMMARY 4'!L42)</f>
        <v/>
      </c>
      <c r="H34" s="12" t="str">
        <f aca="false">IF(ISBLANK('SUMMARY 4'!N42), "", 'SUMMARY 4'!N42)</f>
        <v/>
      </c>
      <c r="I34" s="13" t="str">
        <f aca="false">IF(ISBLANK('SUMMARY 4'!P42), "", 'SUMMARY 4'!P42)</f>
        <v/>
      </c>
      <c r="J34" s="13" t="str">
        <f aca="false">IF(ISBLANK('SUMMARY 4'!R42), "", 'SUMMARY 4'!R42)</f>
        <v/>
      </c>
      <c r="K34" s="12" t="str">
        <f aca="false">IF(ISBLANK('SUMMARY 4'!T42), "", 'SUMMARY 4'!T42)</f>
        <v/>
      </c>
      <c r="L34" s="12" t="str">
        <f aca="false">IF(ISBLANK('SUMMARY 4'!V42), "", 'SUMMARY 4'!V42)</f>
        <v/>
      </c>
      <c r="M34" s="12" t="str">
        <f aca="false">IF(ISBLANK('SUMMARY 4'!X42), "", 'SUMMARY 4'!X42)</f>
        <v/>
      </c>
      <c r="N34" s="12" t="str">
        <f aca="false">IF(ISBLANK('SUMMARY 4'!Z42), "", 'SUMMARY 4'!Z42)</f>
        <v/>
      </c>
    </row>
    <row r="35" customFormat="false" ht="13.8" hidden="false" customHeight="false" outlineLevel="0" collapsed="false">
      <c r="A35" s="11" t="str">
        <f aca="false">IF(ISBLANK('Class-Infos'!C43), "", CONCATENATE("B", 'Class-Infos'!A43))</f>
        <v/>
      </c>
      <c r="B35" s="11" t="str">
        <f aca="false">IF(ISBLANK('Class-Infos'!C43), "", CONCATENATE('Class-Infos'!C43, IF(ISBLANK('Class-Infos'!F43), "", CONCATENATE(" ", 'Class-Infos'!F43)), ", ", 'Class-Infos'!D43, " ", 'Class-Infos'!E43))</f>
        <v/>
      </c>
      <c r="C35" s="12" t="str">
        <f aca="false">IF(ISBLANK('SUMMARY 4'!D43), "", 'SUMMARY 4'!D43)</f>
        <v/>
      </c>
      <c r="D35" s="12" t="str">
        <f aca="false">IF(ISBLANK('SUMMARY 4'!F43), "", 'SUMMARY 4'!F43)</f>
        <v/>
      </c>
      <c r="E35" s="12" t="str">
        <f aca="false">IF(ISBLANK('SUMMARY 4'!H43), "", 'SUMMARY 4'!H43)</f>
        <v/>
      </c>
      <c r="F35" s="12" t="str">
        <f aca="false">IF(ISBLANK('SUMMARY 4'!J43), "", 'SUMMARY 4'!J43)</f>
        <v/>
      </c>
      <c r="G35" s="12" t="str">
        <f aca="false">IF(ISBLANK('SUMMARY 4'!L43), "", 'SUMMARY 4'!L43)</f>
        <v/>
      </c>
      <c r="H35" s="12" t="str">
        <f aca="false">IF(ISBLANK('SUMMARY 4'!N43), "", 'SUMMARY 4'!N43)</f>
        <v/>
      </c>
      <c r="I35" s="13" t="str">
        <f aca="false">IF(ISBLANK('SUMMARY 4'!P43), "", 'SUMMARY 4'!P43)</f>
        <v/>
      </c>
      <c r="J35" s="13" t="str">
        <f aca="false">IF(ISBLANK('SUMMARY 4'!R43), "", 'SUMMARY 4'!R43)</f>
        <v/>
      </c>
      <c r="K35" s="12" t="str">
        <f aca="false">IF(ISBLANK('SUMMARY 4'!T43), "", 'SUMMARY 4'!T43)</f>
        <v/>
      </c>
      <c r="L35" s="12" t="str">
        <f aca="false">IF(ISBLANK('SUMMARY 4'!V43), "", 'SUMMARY 4'!V43)</f>
        <v/>
      </c>
      <c r="M35" s="12" t="str">
        <f aca="false">IF(ISBLANK('SUMMARY 4'!X43), "", 'SUMMARY 4'!X43)</f>
        <v/>
      </c>
      <c r="N35" s="12" t="str">
        <f aca="false">IF(ISBLANK('SUMMARY 4'!Z43), "", 'SUMMARY 4'!Z43)</f>
        <v/>
      </c>
    </row>
    <row r="36" customFormat="false" ht="13.8" hidden="false" customHeight="false" outlineLevel="0" collapsed="false">
      <c r="A36" s="11" t="str">
        <f aca="false">IF(ISBLANK('Class-Infos'!C44), "", CONCATENATE("B", 'Class-Infos'!A44))</f>
        <v/>
      </c>
      <c r="B36" s="11" t="str">
        <f aca="false">IF(ISBLANK('Class-Infos'!C44), "", CONCATENATE('Class-Infos'!C44, IF(ISBLANK('Class-Infos'!F44), "", CONCATENATE(" ", 'Class-Infos'!F44)), ", ", 'Class-Infos'!D44, " ", 'Class-Infos'!E44))</f>
        <v/>
      </c>
      <c r="C36" s="12" t="str">
        <f aca="false">IF(ISBLANK('SUMMARY 4'!D44), "", 'SUMMARY 4'!D44)</f>
        <v/>
      </c>
      <c r="D36" s="12" t="str">
        <f aca="false">IF(ISBLANK('SUMMARY 4'!F44), "", 'SUMMARY 4'!F44)</f>
        <v/>
      </c>
      <c r="E36" s="12" t="str">
        <f aca="false">IF(ISBLANK('SUMMARY 4'!H44), "", 'SUMMARY 4'!H44)</f>
        <v/>
      </c>
      <c r="F36" s="12" t="str">
        <f aca="false">IF(ISBLANK('SUMMARY 4'!J44), "", 'SUMMARY 4'!J44)</f>
        <v/>
      </c>
      <c r="G36" s="12" t="str">
        <f aca="false">IF(ISBLANK('SUMMARY 4'!L44), "", 'SUMMARY 4'!L44)</f>
        <v/>
      </c>
      <c r="H36" s="12" t="str">
        <f aca="false">IF(ISBLANK('SUMMARY 4'!N44), "", 'SUMMARY 4'!N44)</f>
        <v/>
      </c>
      <c r="I36" s="13" t="str">
        <f aca="false">IF(ISBLANK('SUMMARY 4'!P44), "", 'SUMMARY 4'!P44)</f>
        <v/>
      </c>
      <c r="J36" s="13" t="str">
        <f aca="false">IF(ISBLANK('SUMMARY 4'!R44), "", 'SUMMARY 4'!R44)</f>
        <v/>
      </c>
      <c r="K36" s="12" t="str">
        <f aca="false">IF(ISBLANK('SUMMARY 4'!T44), "", 'SUMMARY 4'!T44)</f>
        <v/>
      </c>
      <c r="L36" s="12" t="str">
        <f aca="false">IF(ISBLANK('SUMMARY 4'!V44), "", 'SUMMARY 4'!V44)</f>
        <v/>
      </c>
      <c r="M36" s="12" t="str">
        <f aca="false">IF(ISBLANK('SUMMARY 4'!X44), "", 'SUMMARY 4'!X44)</f>
        <v/>
      </c>
      <c r="N36" s="12" t="str">
        <f aca="false">IF(ISBLANK('SUMMARY 4'!Z44), "", 'SUMMARY 4'!Z44)</f>
        <v/>
      </c>
    </row>
    <row r="37" customFormat="false" ht="13.8" hidden="false" customHeight="false" outlineLevel="0" collapsed="false">
      <c r="A37" s="11" t="str">
        <f aca="false">IF(ISBLANK('Class-Infos'!C45), "", CONCATENATE("B", 'Class-Infos'!A45))</f>
        <v/>
      </c>
      <c r="B37" s="11" t="str">
        <f aca="false">IF(ISBLANK('Class-Infos'!C45), "", CONCATENATE('Class-Infos'!C45, IF(ISBLANK('Class-Infos'!F45), "", CONCATENATE(" ", 'Class-Infos'!F45)), ", ", 'Class-Infos'!D45, " ", 'Class-Infos'!E45))</f>
        <v/>
      </c>
    </row>
    <row r="38" customFormat="false" ht="13.8" hidden="false" customHeight="false" outlineLevel="0" collapsed="false">
      <c r="A38" s="11" t="str">
        <f aca="false">IF(ISBLANK('Class-Infos'!C46), "", CONCATENATE("B", 'Class-Infos'!A46))</f>
        <v/>
      </c>
      <c r="B38" s="11" t="str">
        <f aca="false">IF(ISBLANK('Class-Infos'!C46), "", CONCATENATE('Class-Infos'!C46, IF(ISBLANK('Class-Infos'!F46), "", CONCATENATE(" ", 'Class-Infos'!F46)), ", ", 'Class-Infos'!D46, " ", 'Class-Infos'!E46))</f>
        <v/>
      </c>
    </row>
    <row r="39" customFormat="false" ht="13.8" hidden="false" customHeight="false" outlineLevel="0" collapsed="false">
      <c r="A39" s="11" t="str">
        <f aca="false">IF(ISBLANK('Class-Infos'!C47), "", CONCATENATE("B", 'Class-Infos'!A47))</f>
        <v/>
      </c>
      <c r="B39" s="11" t="str">
        <f aca="false">IF(ISBLANK('Class-Infos'!C47), "", CONCATENATE('Class-Infos'!C47, IF(ISBLANK('Class-Infos'!F47), "", CONCATENATE(" ", 'Class-Infos'!F47)), ", ", 'Class-Infos'!D47, " ", 'Class-Infos'!E47))</f>
        <v/>
      </c>
    </row>
    <row r="40" customFormat="false" ht="13.8" hidden="false" customHeight="false" outlineLevel="0" collapsed="false">
      <c r="A40" s="11" t="str">
        <f aca="false">IF(ISBLANK('Class-Infos'!C48), "", CONCATENATE("B", 'Class-Infos'!A48))</f>
        <v/>
      </c>
      <c r="B40" s="11" t="str">
        <f aca="false">IF(ISBLANK('Class-Infos'!C48), "", CONCATENATE('Class-Infos'!C48, IF(ISBLANK('Class-Infos'!F48), "", CONCATENATE(" ", 'Class-Infos'!F48)), ", ", 'Class-Infos'!D48, " ", 'Class-Infos'!E48))</f>
        <v/>
      </c>
    </row>
    <row r="41" customFormat="false" ht="13.8" hidden="false" customHeight="false" outlineLevel="0" collapsed="false">
      <c r="A41" s="11" t="str">
        <f aca="false">IF(ISBLANK('Class-Infos'!C49), "", CONCATENATE("B", 'Class-Infos'!A49))</f>
        <v/>
      </c>
      <c r="B41" s="11" t="str">
        <f aca="false">IF(ISBLANK('Class-Infos'!C49), "", CONCATENATE('Class-Infos'!C49, IF(ISBLANK('Class-Infos'!F49), "", CONCATENATE(" ", 'Class-Infos'!F49)),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4" activeCellId="0" sqref="C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12" width="9.14"/>
  </cols>
  <sheetData>
    <row r="1" s="4" customFormat="true" ht="13.8" hidden="false" customHeight="false" outlineLevel="0" collapsed="false">
      <c r="A1" s="4" t="s">
        <v>164</v>
      </c>
      <c r="B1" s="4" t="s">
        <v>165</v>
      </c>
      <c r="C1" s="9" t="s">
        <v>208</v>
      </c>
      <c r="D1" s="9" t="s">
        <v>209</v>
      </c>
      <c r="E1" s="9" t="s">
        <v>210</v>
      </c>
      <c r="F1" s="9" t="s">
        <v>211</v>
      </c>
      <c r="G1" s="9" t="s">
        <v>212</v>
      </c>
      <c r="H1" s="9" t="s">
        <v>213</v>
      </c>
      <c r="I1" s="9" t="s">
        <v>214</v>
      </c>
      <c r="J1" s="9" t="s">
        <v>215</v>
      </c>
      <c r="K1" s="9" t="s">
        <v>216</v>
      </c>
      <c r="L1" s="9" t="s">
        <v>217</v>
      </c>
      <c r="M1" s="9" t="s">
        <v>218</v>
      </c>
      <c r="N1" s="9" t="s">
        <v>219</v>
      </c>
    </row>
    <row r="2" customFormat="false" ht="13.8" hidden="false" customHeight="false" outlineLevel="0" collapsed="false">
      <c r="A2" s="11" t="str">
        <f aca="false">IF(ISBLANK('Class-Infos'!C51), "", CONCATENATE("G", 'Class-Infos'!A51))</f>
        <v>G1</v>
      </c>
      <c r="B2" s="0" t="str">
        <f aca="false">IF(ISBLANK('Class-Infos'!C51), "", CONCATENATE('Class-Infos'!C51, IF(ISBLANK('Class-Infos'!F51), "", CONCATENATE(" ", 'Class-Infos'!F51)), ", ", 'Class-Infos'!D51, " ", 'Class-Infos'!E51))</f>
        <v>ABELINDE, LEIRA MAE LEGASPI</v>
      </c>
      <c r="C2" s="12" t="n">
        <f aca="false">IF(ISBLANK('SUMMARY 4'!D54), "", 'SUMMARY 4'!D54)</f>
        <v>78</v>
      </c>
      <c r="D2" s="12" t="n">
        <f aca="false">IF(ISBLANK('SUMMARY 4'!F54), "", 'SUMMARY 4'!F54)</f>
        <v>82</v>
      </c>
      <c r="E2" s="12" t="n">
        <f aca="false">IF(ISBLANK('SUMMARY 4'!H54), "", 'SUMMARY 4'!H54)</f>
        <v>88</v>
      </c>
      <c r="F2" s="12" t="n">
        <f aca="false">IF(ISBLANK('SUMMARY 4'!J54), "", 'SUMMARY 4'!J54)</f>
        <v>88</v>
      </c>
      <c r="G2" s="12" t="n">
        <f aca="false">IF(ISBLANK('SUMMARY 4'!L54), "", 'SUMMARY 4'!L54)</f>
        <v>83</v>
      </c>
      <c r="H2" s="12" t="n">
        <f aca="false">IF(ISBLANK('SUMMARY 4'!N54), "", 'SUMMARY 4'!N54)</f>
        <v>91</v>
      </c>
      <c r="I2" s="13" t="n">
        <f aca="false">IF(ISBLANK('SUMMARY 4'!P54), "", 'SUMMARY 4'!P54)</f>
        <v>92</v>
      </c>
      <c r="J2" s="13" t="n">
        <f aca="false">IF(ISBLANK('SUMMARY 4'!R54), "", 'SUMMARY 4'!R54)</f>
        <v>92</v>
      </c>
      <c r="K2" s="12" t="n">
        <f aca="false">IF(ISBLANK('SUMMARY 4'!T54), "", 'SUMMARY 4'!T54)</f>
        <v>96</v>
      </c>
      <c r="L2" s="12" t="n">
        <f aca="false">IF(ISBLANK('SUMMARY 4'!V54), "", 'SUMMARY 4'!V54)</f>
        <v>96</v>
      </c>
      <c r="M2" s="12" t="n">
        <f aca="false">IF(ISBLANK('SUMMARY 4'!X54), "", 'SUMMARY 4'!X54)</f>
        <v>90</v>
      </c>
      <c r="N2" s="12" t="n">
        <f aca="false">IF(ISBLANK('SUMMARY 4'!Z54), "", 'SUMMARY 4'!Z54)</f>
        <v>86</v>
      </c>
    </row>
    <row r="3" customFormat="false" ht="13.8" hidden="false" customHeight="false" outlineLevel="0" collapsed="false">
      <c r="A3" s="11" t="str">
        <f aca="false">IF(ISBLANK('Class-Infos'!C52), "", CONCATENATE("G", 'Class-Infos'!A52))</f>
        <v>G2</v>
      </c>
      <c r="B3" s="0" t="str">
        <f aca="false">IF(ISBLANK('Class-Infos'!C52), "", CONCATENATE('Class-Infos'!C52, IF(ISBLANK('Class-Infos'!F52), "", CONCATENATE(" ", 'Class-Infos'!F52)), ", ", 'Class-Infos'!D52, " ", 'Class-Infos'!E52))</f>
        <v>ABOT, ALISSA KAYL CUSTODIO</v>
      </c>
      <c r="C3" s="12" t="n">
        <f aca="false">IF(ISBLANK('SUMMARY 4'!D55), "", 'SUMMARY 4'!D55)</f>
        <v>84</v>
      </c>
      <c r="D3" s="12" t="n">
        <f aca="false">IF(ISBLANK('SUMMARY 4'!F55), "", 'SUMMARY 4'!F55)</f>
        <v>83</v>
      </c>
      <c r="E3" s="12" t="n">
        <f aca="false">IF(ISBLANK('SUMMARY 4'!H55), "", 'SUMMARY 4'!H55)</f>
        <v>77</v>
      </c>
      <c r="F3" s="12" t="n">
        <f aca="false">IF(ISBLANK('SUMMARY 4'!J55), "", 'SUMMARY 4'!J55)</f>
        <v>76</v>
      </c>
      <c r="G3" s="12" t="n">
        <f aca="false">IF(ISBLANK('SUMMARY 4'!L55), "", 'SUMMARY 4'!L55)</f>
        <v>78</v>
      </c>
      <c r="H3" s="12" t="n">
        <f aca="false">IF(ISBLANK('SUMMARY 4'!N55), "", 'SUMMARY 4'!N55)</f>
        <v>90</v>
      </c>
      <c r="I3" s="13" t="n">
        <f aca="false">IF(ISBLANK('SUMMARY 4'!P55), "", 'SUMMARY 4'!P55)</f>
        <v>90</v>
      </c>
      <c r="J3" s="13" t="n">
        <f aca="false">IF(ISBLANK('SUMMARY 4'!R55), "", 'SUMMARY 4'!R55)</f>
        <v>87</v>
      </c>
      <c r="K3" s="12" t="n">
        <f aca="false">IF(ISBLANK('SUMMARY 4'!T55), "", 'SUMMARY 4'!T55)</f>
        <v>89</v>
      </c>
      <c r="L3" s="12" t="n">
        <f aca="false">IF(ISBLANK('SUMMARY 4'!V55), "", 'SUMMARY 4'!V55)</f>
        <v>87</v>
      </c>
      <c r="M3" s="12" t="n">
        <f aca="false">IF(ISBLANK('SUMMARY 4'!X55), "", 'SUMMARY 4'!X55)</f>
        <v>85</v>
      </c>
      <c r="N3" s="12" t="n">
        <f aca="false">IF(ISBLANK('SUMMARY 4'!Z55), "", 'SUMMARY 4'!Z55)</f>
        <v>86</v>
      </c>
    </row>
    <row r="4" customFormat="false" ht="13.8" hidden="false" customHeight="false" outlineLevel="0" collapsed="false">
      <c r="A4" s="11" t="str">
        <f aca="false">IF(ISBLANK('Class-Infos'!C53), "", CONCATENATE("G", 'Class-Infos'!A53))</f>
        <v>G3</v>
      </c>
      <c r="B4" s="0" t="str">
        <f aca="false">IF(ISBLANK('Class-Infos'!C53), "", CONCATENATE('Class-Infos'!C53, IF(ISBLANK('Class-Infos'!F53), "", CONCATENATE(" ", 'Class-Infos'!F53)), ", ", 'Class-Infos'!D53, " ", 'Class-Infos'!E53))</f>
        <v>ADONA, PRINCESS LUMAWIG</v>
      </c>
      <c r="C4" s="12" t="n">
        <f aca="false">IF(ISBLANK('SUMMARY 4'!D56), "", 'SUMMARY 4'!D56)</f>
        <v>75</v>
      </c>
      <c r="D4" s="12" t="n">
        <f aca="false">IF(ISBLANK('SUMMARY 4'!F56), "", 'SUMMARY 4'!F56)</f>
        <v>76</v>
      </c>
      <c r="E4" s="12" t="n">
        <f aca="false">IF(ISBLANK('SUMMARY 4'!H56), "", 'SUMMARY 4'!H56)</f>
        <v>74</v>
      </c>
      <c r="F4" s="12" t="n">
        <f aca="false">IF(ISBLANK('SUMMARY 4'!J56), "", 'SUMMARY 4'!J56)</f>
        <v>76</v>
      </c>
      <c r="G4" s="12" t="n">
        <f aca="false">IF(ISBLANK('SUMMARY 4'!L56), "", 'SUMMARY 4'!L56)</f>
        <v>86</v>
      </c>
      <c r="H4" s="12" t="n">
        <f aca="false">IF(ISBLANK('SUMMARY 4'!N56), "", 'SUMMARY 4'!N56)</f>
        <v>86</v>
      </c>
      <c r="I4" s="13" t="n">
        <f aca="false">IF(ISBLANK('SUMMARY 4'!P56), "", 'SUMMARY 4'!P56)</f>
        <v>75</v>
      </c>
      <c r="J4" s="13" t="n">
        <f aca="false">IF(ISBLANK('SUMMARY 4'!R56), "", 'SUMMARY 4'!R56)</f>
        <v>80</v>
      </c>
      <c r="K4" s="12" t="n">
        <f aca="false">IF(ISBLANK('SUMMARY 4'!T56), "", 'SUMMARY 4'!T56)</f>
        <v>80</v>
      </c>
      <c r="L4" s="12" t="n">
        <f aca="false">IF(ISBLANK('SUMMARY 4'!V56), "", 'SUMMARY 4'!V56)</f>
        <v>80</v>
      </c>
      <c r="M4" s="12" t="n">
        <f aca="false">IF(ISBLANK('SUMMARY 4'!X56), "", 'SUMMARY 4'!X56)</f>
        <v>80</v>
      </c>
      <c r="N4" s="12" t="n">
        <f aca="false">IF(ISBLANK('SUMMARY 4'!Z56), "", 'SUMMARY 4'!Z56)</f>
        <v>80</v>
      </c>
    </row>
    <row r="5" customFormat="false" ht="13.8" hidden="false" customHeight="false" outlineLevel="0" collapsed="false">
      <c r="A5" s="11" t="str">
        <f aca="false">IF(ISBLANK('Class-Infos'!C54), "", CONCATENATE("G", 'Class-Infos'!A54))</f>
        <v>G4</v>
      </c>
      <c r="B5" s="0" t="str">
        <f aca="false">IF(ISBLANK('Class-Infos'!C54), "", CONCATENATE('Class-Infos'!C54, IF(ISBLANK('Class-Infos'!F54), "", CONCATENATE(" ", 'Class-Infos'!F54)), ", ", 'Class-Infos'!D54, " ", 'Class-Infos'!E54))</f>
        <v>AGAM, AIZEN CHING</v>
      </c>
      <c r="C5" s="12" t="n">
        <f aca="false">IF(ISBLANK('SUMMARY 4'!D57), "", 'SUMMARY 4'!D57)</f>
        <v>96</v>
      </c>
      <c r="D5" s="12" t="n">
        <f aca="false">IF(ISBLANK('SUMMARY 4'!F57), "", 'SUMMARY 4'!F57)</f>
        <v>93</v>
      </c>
      <c r="E5" s="12" t="n">
        <f aca="false">IF(ISBLANK('SUMMARY 4'!H57), "", 'SUMMARY 4'!H57)</f>
        <v>95</v>
      </c>
      <c r="F5" s="12" t="n">
        <f aca="false">IF(ISBLANK('SUMMARY 4'!J57), "", 'SUMMARY 4'!J57)</f>
        <v>95</v>
      </c>
      <c r="G5" s="12" t="n">
        <f aca="false">IF(ISBLANK('SUMMARY 4'!L57), "", 'SUMMARY 4'!L57)</f>
        <v>92</v>
      </c>
      <c r="H5" s="12" t="n">
        <f aca="false">IF(ISBLANK('SUMMARY 4'!N57), "", 'SUMMARY 4'!N57)</f>
        <v>98</v>
      </c>
      <c r="I5" s="13" t="n">
        <f aca="false">IF(ISBLANK('SUMMARY 4'!P57), "", 'SUMMARY 4'!P57)</f>
        <v>98</v>
      </c>
      <c r="J5" s="13" t="n">
        <f aca="false">IF(ISBLANK('SUMMARY 4'!R57), "", 'SUMMARY 4'!R57)</f>
        <v>97</v>
      </c>
      <c r="K5" s="12" t="n">
        <f aca="false">IF(ISBLANK('SUMMARY 4'!T57), "", 'SUMMARY 4'!T57)</f>
        <v>98</v>
      </c>
      <c r="L5" s="12" t="n">
        <f aca="false">IF(ISBLANK('SUMMARY 4'!V57), "", 'SUMMARY 4'!V57)</f>
        <v>97</v>
      </c>
      <c r="M5" s="12" t="n">
        <f aca="false">IF(ISBLANK('SUMMARY 4'!X57), "", 'SUMMARY 4'!X57)</f>
        <v>97</v>
      </c>
      <c r="N5" s="12" t="n">
        <f aca="false">IF(ISBLANK('SUMMARY 4'!Z57), "", 'SUMMARY 4'!Z57)</f>
        <v>97</v>
      </c>
    </row>
    <row r="6" customFormat="false" ht="13.8" hidden="false" customHeight="false" outlineLevel="0" collapsed="false">
      <c r="A6" s="11" t="str">
        <f aca="false">IF(ISBLANK('Class-Infos'!C55), "", CONCATENATE("G", 'Class-Infos'!A55))</f>
        <v>G5</v>
      </c>
      <c r="B6" s="0" t="str">
        <f aca="false">IF(ISBLANK('Class-Infos'!C55), "", CONCATENATE('Class-Infos'!C55, IF(ISBLANK('Class-Infos'!F55), "", CONCATENATE(" ", 'Class-Infos'!F55)), ", ", 'Class-Infos'!D55, " ", 'Class-Infos'!E55))</f>
        <v>AGUTAYA, DOREEN FAJARDO</v>
      </c>
      <c r="C6" s="12" t="n">
        <f aca="false">IF(ISBLANK('SUMMARY 4'!D58), "", 'SUMMARY 4'!D58)</f>
        <v>90</v>
      </c>
      <c r="D6" s="12" t="n">
        <f aca="false">IF(ISBLANK('SUMMARY 4'!F58), "", 'SUMMARY 4'!F58)</f>
        <v>87</v>
      </c>
      <c r="E6" s="12" t="n">
        <f aca="false">IF(ISBLANK('SUMMARY 4'!H58), "", 'SUMMARY 4'!H58)</f>
        <v>84</v>
      </c>
      <c r="F6" s="12" t="n">
        <f aca="false">IF(ISBLANK('SUMMARY 4'!J58), "", 'SUMMARY 4'!J58)</f>
        <v>89</v>
      </c>
      <c r="G6" s="12" t="n">
        <f aca="false">IF(ISBLANK('SUMMARY 4'!L58), "", 'SUMMARY 4'!L58)</f>
        <v>85</v>
      </c>
      <c r="H6" s="12" t="n">
        <f aca="false">IF(ISBLANK('SUMMARY 4'!N58), "", 'SUMMARY 4'!N58)</f>
        <v>93</v>
      </c>
      <c r="I6" s="13" t="n">
        <f aca="false">IF(ISBLANK('SUMMARY 4'!P58), "", 'SUMMARY 4'!P58)</f>
        <v>96</v>
      </c>
      <c r="J6" s="13" t="n">
        <f aca="false">IF(ISBLANK('SUMMARY 4'!R58), "", 'SUMMARY 4'!R58)</f>
        <v>87</v>
      </c>
      <c r="K6" s="12" t="n">
        <f aca="false">IF(ISBLANK('SUMMARY 4'!T58), "", 'SUMMARY 4'!T58)</f>
        <v>86</v>
      </c>
      <c r="L6" s="12" t="n">
        <f aca="false">IF(ISBLANK('SUMMARY 4'!V58), "", 'SUMMARY 4'!V58)</f>
        <v>89</v>
      </c>
      <c r="M6" s="12" t="n">
        <f aca="false">IF(ISBLANK('SUMMARY 4'!X58), "", 'SUMMARY 4'!X58)</f>
        <v>90</v>
      </c>
      <c r="N6" s="12" t="n">
        <f aca="false">IF(ISBLANK('SUMMARY 4'!Z58), "", 'SUMMARY 4'!Z58)</f>
        <v>83</v>
      </c>
    </row>
    <row r="7" customFormat="false" ht="13.8" hidden="false" customHeight="false" outlineLevel="0" collapsed="false">
      <c r="A7" s="11" t="str">
        <f aca="false">IF(ISBLANK('Class-Infos'!C56), "", CONCATENATE("G", 'Class-Infos'!A56))</f>
        <v>G6</v>
      </c>
      <c r="B7" s="0" t="str">
        <f aca="false">IF(ISBLANK('Class-Infos'!C56), "", CONCATENATE('Class-Infos'!C56, IF(ISBLANK('Class-Infos'!F56), "", CONCATENATE(" ", 'Class-Infos'!F56)), ", ", 'Class-Infos'!D56, " ", 'Class-Infos'!E56))</f>
        <v>ALANANO, XYRIE LOUISE GRATA</v>
      </c>
      <c r="C7" s="12" t="n">
        <f aca="false">IF(ISBLANK('SUMMARY 4'!D59), "", 'SUMMARY 4'!D59)</f>
        <v>93</v>
      </c>
      <c r="D7" s="12" t="n">
        <f aca="false">IF(ISBLANK('SUMMARY 4'!F59), "", 'SUMMARY 4'!F59)</f>
        <v>92</v>
      </c>
      <c r="E7" s="12" t="n">
        <f aca="false">IF(ISBLANK('SUMMARY 4'!H59), "", 'SUMMARY 4'!H59)</f>
        <v>86</v>
      </c>
      <c r="F7" s="12" t="n">
        <f aca="false">IF(ISBLANK('SUMMARY 4'!J59), "", 'SUMMARY 4'!J59)</f>
        <v>91</v>
      </c>
      <c r="G7" s="12" t="n">
        <f aca="false">IF(ISBLANK('SUMMARY 4'!L59), "", 'SUMMARY 4'!L59)</f>
        <v>92</v>
      </c>
      <c r="H7" s="12" t="n">
        <f aca="false">IF(ISBLANK('SUMMARY 4'!N59), "", 'SUMMARY 4'!N59)</f>
        <v>98</v>
      </c>
      <c r="I7" s="13" t="n">
        <f aca="false">IF(ISBLANK('SUMMARY 4'!P59), "", 'SUMMARY 4'!P59)</f>
        <v>98</v>
      </c>
      <c r="J7" s="13" t="n">
        <f aca="false">IF(ISBLANK('SUMMARY 4'!R59), "", 'SUMMARY 4'!R59)</f>
        <v>95</v>
      </c>
      <c r="K7" s="12" t="n">
        <f aca="false">IF(ISBLANK('SUMMARY 4'!T59), "", 'SUMMARY 4'!T59)</f>
        <v>95</v>
      </c>
      <c r="L7" s="12" t="n">
        <f aca="false">IF(ISBLANK('SUMMARY 4'!V59), "", 'SUMMARY 4'!V59)</f>
        <v>95</v>
      </c>
      <c r="M7" s="12" t="n">
        <f aca="false">IF(ISBLANK('SUMMARY 4'!X59), "", 'SUMMARY 4'!X59)</f>
        <v>95</v>
      </c>
      <c r="N7" s="12" t="n">
        <f aca="false">IF(ISBLANK('SUMMARY 4'!Z59), "", 'SUMMARY 4'!Z59)</f>
        <v>93</v>
      </c>
    </row>
    <row r="8" customFormat="false" ht="13.8" hidden="false" customHeight="false" outlineLevel="0" collapsed="false">
      <c r="A8" s="11" t="str">
        <f aca="false">IF(ISBLANK('Class-Infos'!C57), "", CONCATENATE("G", 'Class-Infos'!A57))</f>
        <v>G7</v>
      </c>
      <c r="B8" s="0" t="str">
        <f aca="false">IF(ISBLANK('Class-Infos'!C57), "", CONCATENATE('Class-Infos'!C57, IF(ISBLANK('Class-Infos'!F57), "", CONCATENATE(" ", 'Class-Infos'!F57)), ", ", 'Class-Infos'!D57, " ", 'Class-Infos'!E57))</f>
        <v>ALBAO, PRISCILA JOY APALIT</v>
      </c>
      <c r="C8" s="12" t="n">
        <f aca="false">IF(ISBLANK('SUMMARY 4'!D60), "", 'SUMMARY 4'!D60)</f>
        <v>75</v>
      </c>
      <c r="D8" s="12" t="n">
        <f aca="false">IF(ISBLANK('SUMMARY 4'!F60), "", 'SUMMARY 4'!F60)</f>
        <v>76</v>
      </c>
      <c r="E8" s="12" t="n">
        <f aca="false">IF(ISBLANK('SUMMARY 4'!H60), "", 'SUMMARY 4'!H60)</f>
        <v>76</v>
      </c>
      <c r="F8" s="12" t="n">
        <f aca="false">IF(ISBLANK('SUMMARY 4'!J60), "", 'SUMMARY 4'!J60)</f>
        <v>82</v>
      </c>
      <c r="G8" s="12" t="n">
        <f aca="false">IF(ISBLANK('SUMMARY 4'!L60), "", 'SUMMARY 4'!L60)</f>
        <v>83</v>
      </c>
      <c r="H8" s="12" t="n">
        <f aca="false">IF(ISBLANK('SUMMARY 4'!N60), "", 'SUMMARY 4'!N60)</f>
        <v>80</v>
      </c>
      <c r="I8" s="13" t="n">
        <f aca="false">IF(ISBLANK('SUMMARY 4'!P60), "", 'SUMMARY 4'!P60)</f>
        <v>75</v>
      </c>
      <c r="J8" s="13" t="n">
        <f aca="false">IF(ISBLANK('SUMMARY 4'!R60), "", 'SUMMARY 4'!R60)</f>
        <v>84</v>
      </c>
      <c r="K8" s="12" t="n">
        <f aca="false">IF(ISBLANK('SUMMARY 4'!T60), "", 'SUMMARY 4'!T60)</f>
        <v>87</v>
      </c>
      <c r="L8" s="12" t="n">
        <f aca="false">IF(ISBLANK('SUMMARY 4'!V60), "", 'SUMMARY 4'!V60)</f>
        <v>85</v>
      </c>
      <c r="M8" s="12" t="n">
        <f aca="false">IF(ISBLANK('SUMMARY 4'!X60), "", 'SUMMARY 4'!X60)</f>
        <v>85</v>
      </c>
      <c r="N8" s="12" t="n">
        <f aca="false">IF(ISBLANK('SUMMARY 4'!Z60), "", 'SUMMARY 4'!Z60)</f>
        <v>80</v>
      </c>
    </row>
    <row r="9" customFormat="false" ht="13.8" hidden="false" customHeight="false" outlineLevel="0" collapsed="false">
      <c r="A9" s="11" t="str">
        <f aca="false">IF(ISBLANK('Class-Infos'!C58), "", CONCATENATE("G", 'Class-Infos'!A58))</f>
        <v>G8</v>
      </c>
      <c r="B9" s="0" t="str">
        <f aca="false">IF(ISBLANK('Class-Infos'!C58), "", CONCATENATE('Class-Infos'!C58, IF(ISBLANK('Class-Infos'!F58), "", CONCATENATE(" ", 'Class-Infos'!F58)), ", ", 'Class-Infos'!D58, " ", 'Class-Infos'!E58))</f>
        <v>ALBIOLA, PRINCES DIANE FACTOR</v>
      </c>
      <c r="C9" s="12" t="n">
        <f aca="false">IF(ISBLANK('SUMMARY 4'!D61), "", 'SUMMARY 4'!D61)</f>
        <v>70</v>
      </c>
      <c r="D9" s="12" t="n">
        <f aca="false">IF(ISBLANK('SUMMARY 4'!F61), "", 'SUMMARY 4'!F61)</f>
        <v>70</v>
      </c>
      <c r="E9" s="12" t="n">
        <f aca="false">IF(ISBLANK('SUMMARY 4'!H61), "", 'SUMMARY 4'!H61)</f>
        <v>70</v>
      </c>
      <c r="F9" s="12" t="n">
        <f aca="false">IF(ISBLANK('SUMMARY 4'!J61), "", 'SUMMARY 4'!J61)</f>
        <v>70</v>
      </c>
      <c r="G9" s="12" t="n">
        <f aca="false">IF(ISBLANK('SUMMARY 4'!L61), "", 'SUMMARY 4'!L61)</f>
        <v>70</v>
      </c>
      <c r="H9" s="12" t="n">
        <f aca="false">IF(ISBLANK('SUMMARY 4'!N61), "", 'SUMMARY 4'!N61)</f>
        <v>70</v>
      </c>
      <c r="I9" s="13" t="n">
        <f aca="false">IF(ISBLANK('SUMMARY 4'!P61), "", 'SUMMARY 4'!P61)</f>
        <v>70</v>
      </c>
      <c r="J9" s="13" t="n">
        <f aca="false">IF(ISBLANK('SUMMARY 4'!R61), "", 'SUMMARY 4'!R61)</f>
        <v>70</v>
      </c>
      <c r="K9" s="12" t="n">
        <f aca="false">IF(ISBLANK('SUMMARY 4'!T61), "", 'SUMMARY 4'!T61)</f>
        <v>70</v>
      </c>
      <c r="L9" s="12" t="n">
        <f aca="false">IF(ISBLANK('SUMMARY 4'!V61), "", 'SUMMARY 4'!V61)</f>
        <v>70</v>
      </c>
      <c r="M9" s="12" t="n">
        <f aca="false">IF(ISBLANK('SUMMARY 4'!X61), "", 'SUMMARY 4'!X61)</f>
        <v>70</v>
      </c>
      <c r="N9" s="12" t="n">
        <f aca="false">IF(ISBLANK('SUMMARY 4'!Z61), "", 'SUMMARY 4'!Z61)</f>
        <v>70</v>
      </c>
    </row>
    <row r="10" customFormat="false" ht="13.8" hidden="false" customHeight="false" outlineLevel="0" collapsed="false">
      <c r="A10" s="11" t="str">
        <f aca="false">IF(ISBLANK('Class-Infos'!C59), "", CONCATENATE("G", 'Class-Infos'!A59))</f>
        <v>G9</v>
      </c>
      <c r="B10" s="0" t="str">
        <f aca="false">IF(ISBLANK('Class-Infos'!C59), "", CONCATENATE('Class-Infos'!C59, IF(ISBLANK('Class-Infos'!F59), "", CONCATENATE(" ", 'Class-Infos'!F59)), ", ", 'Class-Infos'!D59, " ", 'Class-Infos'!E59))</f>
        <v>ALCANTARA, MICHAELLA JEN RODELAS</v>
      </c>
      <c r="C10" s="12" t="n">
        <f aca="false">IF(ISBLANK('SUMMARY 4'!D62), "", 'SUMMARY 4'!D62)</f>
        <v>70</v>
      </c>
      <c r="D10" s="12" t="n">
        <f aca="false">IF(ISBLANK('SUMMARY 4'!F62), "", 'SUMMARY 4'!F62)</f>
        <v>70</v>
      </c>
      <c r="E10" s="12" t="n">
        <f aca="false">IF(ISBLANK('SUMMARY 4'!H62), "", 'SUMMARY 4'!H62)</f>
        <v>70</v>
      </c>
      <c r="F10" s="12" t="n">
        <f aca="false">IF(ISBLANK('SUMMARY 4'!J62), "", 'SUMMARY 4'!J62)</f>
        <v>70</v>
      </c>
      <c r="G10" s="12" t="n">
        <f aca="false">IF(ISBLANK('SUMMARY 4'!L62), "", 'SUMMARY 4'!L62)</f>
        <v>70</v>
      </c>
      <c r="H10" s="12" t="n">
        <f aca="false">IF(ISBLANK('SUMMARY 4'!N62), "", 'SUMMARY 4'!N62)</f>
        <v>70</v>
      </c>
      <c r="I10" s="13" t="n">
        <f aca="false">IF(ISBLANK('SUMMARY 4'!P62), "", 'SUMMARY 4'!P62)</f>
        <v>70</v>
      </c>
      <c r="J10" s="13" t="n">
        <f aca="false">IF(ISBLANK('SUMMARY 4'!R62), "", 'SUMMARY 4'!R62)</f>
        <v>70</v>
      </c>
      <c r="K10" s="12" t="n">
        <f aca="false">IF(ISBLANK('SUMMARY 4'!T62), "", 'SUMMARY 4'!T62)</f>
        <v>70</v>
      </c>
      <c r="L10" s="12" t="n">
        <f aca="false">IF(ISBLANK('SUMMARY 4'!V62), "", 'SUMMARY 4'!V62)</f>
        <v>70</v>
      </c>
      <c r="M10" s="12" t="n">
        <f aca="false">IF(ISBLANK('SUMMARY 4'!X62), "", 'SUMMARY 4'!X62)</f>
        <v>70</v>
      </c>
      <c r="N10" s="12" t="n">
        <f aca="false">IF(ISBLANK('SUMMARY 4'!Z62), "", 'SUMMARY 4'!Z62)</f>
        <v>70</v>
      </c>
    </row>
    <row r="11" customFormat="false" ht="13.8" hidden="false" customHeight="false" outlineLevel="0" collapsed="false">
      <c r="A11" s="11" t="str">
        <f aca="false">IF(ISBLANK('Class-Infos'!C60), "", CONCATENATE("G", 'Class-Infos'!A60))</f>
        <v>G10</v>
      </c>
      <c r="B11" s="0" t="str">
        <f aca="false">IF(ISBLANK('Class-Infos'!C60), "", CONCATENATE('Class-Infos'!C60, IF(ISBLANK('Class-Infos'!F60), "", CONCATENATE(" ", 'Class-Infos'!F60)), ", ", 'Class-Infos'!D60, " ", 'Class-Infos'!E60))</f>
        <v>ALCANTARA, ZYLEE ANGELA MATILLANO</v>
      </c>
      <c r="C11" s="12" t="n">
        <f aca="false">IF(ISBLANK('SUMMARY 4'!D63), "", 'SUMMARY 4'!D63)</f>
        <v>93</v>
      </c>
      <c r="D11" s="12" t="n">
        <f aca="false">IF(ISBLANK('SUMMARY 4'!F63), "", 'SUMMARY 4'!F63)</f>
        <v>89</v>
      </c>
      <c r="E11" s="12" t="n">
        <f aca="false">IF(ISBLANK('SUMMARY 4'!H63), "", 'SUMMARY 4'!H63)</f>
        <v>81</v>
      </c>
      <c r="F11" s="12" t="n">
        <f aca="false">IF(ISBLANK('SUMMARY 4'!J63), "", 'SUMMARY 4'!J63)</f>
        <v>91</v>
      </c>
      <c r="G11" s="12" t="n">
        <f aca="false">IF(ISBLANK('SUMMARY 4'!L63), "", 'SUMMARY 4'!L63)</f>
        <v>91</v>
      </c>
      <c r="H11" s="12" t="n">
        <f aca="false">IF(ISBLANK('SUMMARY 4'!N63), "", 'SUMMARY 4'!N63)</f>
        <v>98</v>
      </c>
      <c r="I11" s="13" t="n">
        <f aca="false">IF(ISBLANK('SUMMARY 4'!P63), "", 'SUMMARY 4'!P63)</f>
        <v>90</v>
      </c>
      <c r="J11" s="13" t="n">
        <f aca="false">IF(ISBLANK('SUMMARY 4'!R63), "", 'SUMMARY 4'!R63)</f>
        <v>93</v>
      </c>
      <c r="K11" s="12" t="n">
        <f aca="false">IF(ISBLANK('SUMMARY 4'!T63), "", 'SUMMARY 4'!T63)</f>
        <v>94</v>
      </c>
      <c r="L11" s="12" t="n">
        <f aca="false">IF(ISBLANK('SUMMARY 4'!V63), "", 'SUMMARY 4'!V63)</f>
        <v>93</v>
      </c>
      <c r="M11" s="12" t="n">
        <f aca="false">IF(ISBLANK('SUMMARY 4'!X63), "", 'SUMMARY 4'!X63)</f>
        <v>92</v>
      </c>
      <c r="N11" s="12" t="n">
        <f aca="false">IF(ISBLANK('SUMMARY 4'!Z63), "", 'SUMMARY 4'!Z63)</f>
        <v>92</v>
      </c>
    </row>
    <row r="12" customFormat="false" ht="13.8" hidden="false" customHeight="false" outlineLevel="0" collapsed="false">
      <c r="A12" s="11" t="str">
        <f aca="false">IF(ISBLANK('Class-Infos'!C61), "", CONCATENATE("G", 'Class-Infos'!A61))</f>
        <v>G11</v>
      </c>
      <c r="B12" s="0" t="str">
        <f aca="false">IF(ISBLANK('Class-Infos'!C61), "", CONCATENATE('Class-Infos'!C61, IF(ISBLANK('Class-Infos'!F61), "", CONCATENATE(" ", 'Class-Infos'!F61)), ", ", 'Class-Infos'!D61, " ", 'Class-Infos'!E61))</f>
        <v>ALCAZARIN, JILLIANE FLORES</v>
      </c>
      <c r="C12" s="12" t="n">
        <f aca="false">IF(ISBLANK('SUMMARY 4'!D64), "", 'SUMMARY 4'!D64)</f>
        <v>75</v>
      </c>
      <c r="D12" s="12" t="n">
        <f aca="false">IF(ISBLANK('SUMMARY 4'!F64), "", 'SUMMARY 4'!F64)</f>
        <v>78</v>
      </c>
      <c r="E12" s="12" t="n">
        <f aca="false">IF(ISBLANK('SUMMARY 4'!H64), "", 'SUMMARY 4'!H64)</f>
        <v>73</v>
      </c>
      <c r="F12" s="12" t="n">
        <f aca="false">IF(ISBLANK('SUMMARY 4'!J64), "", 'SUMMARY 4'!J64)</f>
        <v>82</v>
      </c>
      <c r="G12" s="12" t="n">
        <f aca="false">IF(ISBLANK('SUMMARY 4'!L64), "", 'SUMMARY 4'!L64)</f>
        <v>78</v>
      </c>
      <c r="H12" s="12" t="n">
        <f aca="false">IF(ISBLANK('SUMMARY 4'!N64), "", 'SUMMARY 4'!N64)</f>
        <v>84</v>
      </c>
      <c r="I12" s="13" t="n">
        <f aca="false">IF(ISBLANK('SUMMARY 4'!P64), "", 'SUMMARY 4'!P64)</f>
        <v>75</v>
      </c>
      <c r="J12" s="13" t="n">
        <f aca="false">IF(ISBLANK('SUMMARY 4'!R64), "", 'SUMMARY 4'!R64)</f>
        <v>85</v>
      </c>
      <c r="K12" s="12" t="n">
        <f aca="false">IF(ISBLANK('SUMMARY 4'!T64), "", 'SUMMARY 4'!T64)</f>
        <v>87</v>
      </c>
      <c r="L12" s="12" t="n">
        <f aca="false">IF(ISBLANK('SUMMARY 4'!V64), "", 'SUMMARY 4'!V64)</f>
        <v>85</v>
      </c>
      <c r="M12" s="12" t="n">
        <f aca="false">IF(ISBLANK('SUMMARY 4'!X64), "", 'SUMMARY 4'!X64)</f>
        <v>83</v>
      </c>
      <c r="N12" s="12" t="n">
        <f aca="false">IF(ISBLANK('SUMMARY 4'!Z64), "", 'SUMMARY 4'!Z64)</f>
        <v>83</v>
      </c>
    </row>
    <row r="13" customFormat="false" ht="13.8" hidden="false" customHeight="false" outlineLevel="0" collapsed="false">
      <c r="A13" s="11" t="str">
        <f aca="false">IF(ISBLANK('Class-Infos'!C62), "", CONCATENATE("G", 'Class-Infos'!A62))</f>
        <v>G12</v>
      </c>
      <c r="B13" s="0" t="str">
        <f aca="false">IF(ISBLANK('Class-Infos'!C62), "", CONCATENATE('Class-Infos'!C62, IF(ISBLANK('Class-Infos'!F62), "", CONCATENATE(" ", 'Class-Infos'!F62)), ", ", 'Class-Infos'!D62, " ", 'Class-Infos'!E62))</f>
        <v>AMBULO, PRINCESS ANNE BASILIO</v>
      </c>
      <c r="C13" s="12" t="n">
        <f aca="false">IF(ISBLANK('SUMMARY 4'!D65), "", 'SUMMARY 4'!D65)</f>
        <v>77</v>
      </c>
      <c r="D13" s="12" t="n">
        <f aca="false">IF(ISBLANK('SUMMARY 4'!F65), "", 'SUMMARY 4'!F65)</f>
        <v>77</v>
      </c>
      <c r="E13" s="12" t="n">
        <f aca="false">IF(ISBLANK('SUMMARY 4'!H65), "", 'SUMMARY 4'!H65)</f>
        <v>79</v>
      </c>
      <c r="F13" s="12" t="n">
        <f aca="false">IF(ISBLANK('SUMMARY 4'!J65), "", 'SUMMARY 4'!J65)</f>
        <v>76</v>
      </c>
      <c r="G13" s="12" t="n">
        <f aca="false">IF(ISBLANK('SUMMARY 4'!L65), "", 'SUMMARY 4'!L65)</f>
        <v>78</v>
      </c>
      <c r="H13" s="12" t="n">
        <f aca="false">IF(ISBLANK('SUMMARY 4'!N65), "", 'SUMMARY 4'!N65)</f>
        <v>80</v>
      </c>
      <c r="I13" s="13" t="n">
        <f aca="false">IF(ISBLANK('SUMMARY 4'!P65), "", 'SUMMARY 4'!P65)</f>
        <v>75</v>
      </c>
      <c r="J13" s="13" t="n">
        <f aca="false">IF(ISBLANK('SUMMARY 4'!R65), "", 'SUMMARY 4'!R65)</f>
        <v>79</v>
      </c>
      <c r="K13" s="12" t="n">
        <f aca="false">IF(ISBLANK('SUMMARY 4'!T65), "", 'SUMMARY 4'!T65)</f>
        <v>79</v>
      </c>
      <c r="L13" s="12" t="n">
        <f aca="false">IF(ISBLANK('SUMMARY 4'!V65), "", 'SUMMARY 4'!V65)</f>
        <v>79</v>
      </c>
      <c r="M13" s="12" t="n">
        <f aca="false">IF(ISBLANK('SUMMARY 4'!X65), "", 'SUMMARY 4'!X65)</f>
        <v>79</v>
      </c>
      <c r="N13" s="12" t="n">
        <f aca="false">IF(ISBLANK('SUMMARY 4'!Z65), "", 'SUMMARY 4'!Z65)</f>
        <v>79</v>
      </c>
    </row>
    <row r="14" customFormat="false" ht="13.8" hidden="false" customHeight="false" outlineLevel="0" collapsed="false">
      <c r="A14" s="11" t="str">
        <f aca="false">IF(ISBLANK('Class-Infos'!C63), "", CONCATENATE("G", 'Class-Infos'!A63))</f>
        <v>G13</v>
      </c>
      <c r="B14" s="0" t="str">
        <f aca="false">IF(ISBLANK('Class-Infos'!C63), "", CONCATENATE('Class-Infos'!C63, IF(ISBLANK('Class-Infos'!F63), "", CONCATENATE(" ", 'Class-Infos'!F63)), ", ", 'Class-Infos'!D63, " ", 'Class-Infos'!E63))</f>
        <v>APOCAY, MA LORRIENE PATAUEG</v>
      </c>
      <c r="C14" s="12" t="n">
        <f aca="false">IF(ISBLANK('SUMMARY 4'!D66), "", 'SUMMARY 4'!D66)</f>
        <v>75</v>
      </c>
      <c r="D14" s="12" t="n">
        <f aca="false">IF(ISBLANK('SUMMARY 4'!F66), "", 'SUMMARY 4'!F66)</f>
        <v>82</v>
      </c>
      <c r="E14" s="12" t="n">
        <f aca="false">IF(ISBLANK('SUMMARY 4'!H66), "", 'SUMMARY 4'!H66)</f>
        <v>74</v>
      </c>
      <c r="F14" s="12" t="n">
        <f aca="false">IF(ISBLANK('SUMMARY 4'!J66), "", 'SUMMARY 4'!J66)</f>
        <v>76</v>
      </c>
      <c r="G14" s="12" t="n">
        <f aca="false">IF(ISBLANK('SUMMARY 4'!L66), "", 'SUMMARY 4'!L66)</f>
        <v>85</v>
      </c>
      <c r="H14" s="12" t="n">
        <f aca="false">IF(ISBLANK('SUMMARY 4'!N66), "", 'SUMMARY 4'!N66)</f>
        <v>87</v>
      </c>
      <c r="I14" s="13" t="n">
        <f aca="false">IF(ISBLANK('SUMMARY 4'!P66), "", 'SUMMARY 4'!P66)</f>
        <v>75</v>
      </c>
      <c r="J14" s="13" t="n">
        <f aca="false">IF(ISBLANK('SUMMARY 4'!R66), "", 'SUMMARY 4'!R66)</f>
        <v>81</v>
      </c>
      <c r="K14" s="12" t="n">
        <f aca="false">IF(ISBLANK('SUMMARY 4'!T66), "", 'SUMMARY 4'!T66)</f>
        <v>79</v>
      </c>
      <c r="L14" s="12" t="n">
        <f aca="false">IF(ISBLANK('SUMMARY 4'!V66), "", 'SUMMARY 4'!V66)</f>
        <v>79</v>
      </c>
      <c r="M14" s="12" t="n">
        <f aca="false">IF(ISBLANK('SUMMARY 4'!X66), "", 'SUMMARY 4'!X66)</f>
        <v>85</v>
      </c>
      <c r="N14" s="12" t="n">
        <f aca="false">IF(ISBLANK('SUMMARY 4'!Z66), "", 'SUMMARY 4'!Z66)</f>
        <v>82</v>
      </c>
    </row>
    <row r="15" customFormat="false" ht="13.8" hidden="false" customHeight="false" outlineLevel="0" collapsed="false">
      <c r="A15" s="11" t="str">
        <f aca="false">IF(ISBLANK('Class-Infos'!C64), "", CONCATENATE("G", 'Class-Infos'!A64))</f>
        <v>G14</v>
      </c>
      <c r="B15" s="0" t="str">
        <f aca="false">IF(ISBLANK('Class-Infos'!C64), "", CONCATENATE('Class-Infos'!C64, IF(ISBLANK('Class-Infos'!F64), "", CONCATENATE(" ", 'Class-Infos'!F64)), ", ", 'Class-Infos'!D64, " ", 'Class-Infos'!E64))</f>
        <v>ARANDA, MARY ANGEL PILARCA</v>
      </c>
      <c r="C15" s="12" t="n">
        <f aca="false">IF(ISBLANK('SUMMARY 4'!D67), "", 'SUMMARY 4'!D67)</f>
        <v>76</v>
      </c>
      <c r="D15" s="12" t="n">
        <f aca="false">IF(ISBLANK('SUMMARY 4'!F67), "", 'SUMMARY 4'!F67)</f>
        <v>79</v>
      </c>
      <c r="E15" s="12" t="n">
        <f aca="false">IF(ISBLANK('SUMMARY 4'!H67), "", 'SUMMARY 4'!H67)</f>
        <v>78</v>
      </c>
      <c r="F15" s="12" t="n">
        <f aca="false">IF(ISBLANK('SUMMARY 4'!J67), "", 'SUMMARY 4'!J67)</f>
        <v>75</v>
      </c>
      <c r="G15" s="12" t="n">
        <f aca="false">IF(ISBLANK('SUMMARY 4'!L67), "", 'SUMMARY 4'!L67)</f>
        <v>84</v>
      </c>
      <c r="H15" s="12" t="n">
        <f aca="false">IF(ISBLANK('SUMMARY 4'!N67), "", 'SUMMARY 4'!N67)</f>
        <v>86</v>
      </c>
      <c r="I15" s="13" t="n">
        <f aca="false">IF(ISBLANK('SUMMARY 4'!P67), "", 'SUMMARY 4'!P67)</f>
        <v>80</v>
      </c>
      <c r="J15" s="13" t="n">
        <f aca="false">IF(ISBLANK('SUMMARY 4'!R67), "", 'SUMMARY 4'!R67)</f>
        <v>82</v>
      </c>
      <c r="K15" s="12" t="n">
        <f aca="false">IF(ISBLANK('SUMMARY 4'!T67), "", 'SUMMARY 4'!T67)</f>
        <v>86</v>
      </c>
      <c r="L15" s="12" t="n">
        <f aca="false">IF(ISBLANK('SUMMARY 4'!V67), "", 'SUMMARY 4'!V67)</f>
        <v>80</v>
      </c>
      <c r="M15" s="12" t="n">
        <f aca="false">IF(ISBLANK('SUMMARY 4'!X67), "", 'SUMMARY 4'!X67)</f>
        <v>80</v>
      </c>
      <c r="N15" s="12" t="n">
        <f aca="false">IF(ISBLANK('SUMMARY 4'!Z67), "", 'SUMMARY 4'!Z67)</f>
        <v>80</v>
      </c>
    </row>
    <row r="16" customFormat="false" ht="13.8" hidden="false" customHeight="false" outlineLevel="0" collapsed="false">
      <c r="A16" s="11" t="str">
        <f aca="false">IF(ISBLANK('Class-Infos'!C65), "", CONCATENATE("G", 'Class-Infos'!A65))</f>
        <v>G15</v>
      </c>
      <c r="B16" s="0" t="str">
        <f aca="false">IF(ISBLANK('Class-Infos'!C65), "", CONCATENATE('Class-Infos'!C65, IF(ISBLANK('Class-Infos'!F65), "", CONCATENATE(" ", 'Class-Infos'!F65)), ", ", 'Class-Infos'!D65, " ", 'Class-Infos'!E65))</f>
        <v>ARCANGEL, MIKA ELLA CAMIGLA</v>
      </c>
      <c r="C16" s="12" t="n">
        <f aca="false">IF(ISBLANK('SUMMARY 4'!D68), "", 'SUMMARY 4'!D68)</f>
        <v>76</v>
      </c>
      <c r="D16" s="12" t="n">
        <f aca="false">IF(ISBLANK('SUMMARY 4'!F68), "", 'SUMMARY 4'!F68)</f>
        <v>81</v>
      </c>
      <c r="E16" s="12" t="n">
        <f aca="false">IF(ISBLANK('SUMMARY 4'!H68), "", 'SUMMARY 4'!H68)</f>
        <v>74</v>
      </c>
      <c r="F16" s="12" t="n">
        <f aca="false">IF(ISBLANK('SUMMARY 4'!J68), "", 'SUMMARY 4'!J68)</f>
        <v>78</v>
      </c>
      <c r="G16" s="12" t="n">
        <f aca="false">IF(ISBLANK('SUMMARY 4'!L68), "", 'SUMMARY 4'!L68)</f>
        <v>82</v>
      </c>
      <c r="H16" s="12" t="n">
        <f aca="false">IF(ISBLANK('SUMMARY 4'!N68), "", 'SUMMARY 4'!N68)</f>
        <v>83</v>
      </c>
      <c r="I16" s="13" t="n">
        <f aca="false">IF(ISBLANK('SUMMARY 4'!P68), "", 'SUMMARY 4'!P68)</f>
        <v>75</v>
      </c>
      <c r="J16" s="13" t="n">
        <f aca="false">IF(ISBLANK('SUMMARY 4'!R68), "", 'SUMMARY 4'!R68)</f>
        <v>85</v>
      </c>
      <c r="K16" s="12" t="n">
        <f aca="false">IF(ISBLANK('SUMMARY 4'!T68), "", 'SUMMARY 4'!T68)</f>
        <v>86</v>
      </c>
      <c r="L16" s="12" t="n">
        <f aca="false">IF(ISBLANK('SUMMARY 4'!V68), "", 'SUMMARY 4'!V68)</f>
        <v>86</v>
      </c>
      <c r="M16" s="12" t="n">
        <f aca="false">IF(ISBLANK('SUMMARY 4'!X68), "", 'SUMMARY 4'!X68)</f>
        <v>84</v>
      </c>
      <c r="N16" s="12" t="n">
        <f aca="false">IF(ISBLANK('SUMMARY 4'!Z68), "", 'SUMMARY 4'!Z68)</f>
        <v>83</v>
      </c>
    </row>
    <row r="17" customFormat="false" ht="13.8" hidden="false" customHeight="false" outlineLevel="0" collapsed="false">
      <c r="A17" s="11" t="str">
        <f aca="false">IF(ISBLANK('Class-Infos'!C66), "", CONCATENATE("G", 'Class-Infos'!A66))</f>
        <v>G16</v>
      </c>
      <c r="B17" s="0" t="str">
        <f aca="false">IF(ISBLANK('Class-Infos'!C66), "", CONCATENATE('Class-Infos'!C66, IF(ISBLANK('Class-Infos'!F66), "", CONCATENATE(" ", 'Class-Infos'!F66)), ", ", 'Class-Infos'!D66, " ", 'Class-Infos'!E66))</f>
        <v>AREVALO, MA. GLAIZA CAMERO</v>
      </c>
      <c r="C17" s="12" t="n">
        <f aca="false">IF(ISBLANK('SUMMARY 4'!D69), "", 'SUMMARY 4'!D69)</f>
        <v>95</v>
      </c>
      <c r="D17" s="12" t="n">
        <f aca="false">IF(ISBLANK('SUMMARY 4'!F69), "", 'SUMMARY 4'!F69)</f>
        <v>93</v>
      </c>
      <c r="E17" s="12" t="n">
        <f aca="false">IF(ISBLANK('SUMMARY 4'!H69), "", 'SUMMARY 4'!H69)</f>
        <v>90</v>
      </c>
      <c r="F17" s="12" t="n">
        <f aca="false">IF(ISBLANK('SUMMARY 4'!J69), "", 'SUMMARY 4'!J69)</f>
        <v>92</v>
      </c>
      <c r="G17" s="12" t="n">
        <f aca="false">IF(ISBLANK('SUMMARY 4'!L69), "", 'SUMMARY 4'!L69)</f>
        <v>93</v>
      </c>
      <c r="H17" s="12" t="n">
        <f aca="false">IF(ISBLANK('SUMMARY 4'!N69), "", 'SUMMARY 4'!N69)</f>
        <v>98</v>
      </c>
      <c r="I17" s="13" t="n">
        <f aca="false">IF(ISBLANK('SUMMARY 4'!P69), "", 'SUMMARY 4'!P69)</f>
        <v>98</v>
      </c>
      <c r="J17" s="13" t="n">
        <f aca="false">IF(ISBLANK('SUMMARY 4'!R69), "", 'SUMMARY 4'!R69)</f>
        <v>96</v>
      </c>
      <c r="K17" s="12" t="n">
        <f aca="false">IF(ISBLANK('SUMMARY 4'!T69), "", 'SUMMARY 4'!T69)</f>
        <v>96</v>
      </c>
      <c r="L17" s="12" t="n">
        <f aca="false">IF(ISBLANK('SUMMARY 4'!V69), "", 'SUMMARY 4'!V69)</f>
        <v>96</v>
      </c>
      <c r="M17" s="12" t="n">
        <f aca="false">IF(ISBLANK('SUMMARY 4'!X69), "", 'SUMMARY 4'!X69)</f>
        <v>97</v>
      </c>
      <c r="N17" s="12" t="n">
        <f aca="false">IF(ISBLANK('SUMMARY 4'!Z69), "", 'SUMMARY 4'!Z69)</f>
        <v>95</v>
      </c>
    </row>
    <row r="18" customFormat="false" ht="13.8" hidden="false" customHeight="false" outlineLevel="0" collapsed="false">
      <c r="A18" s="11" t="str">
        <f aca="false">IF(ISBLANK('Class-Infos'!C67), "", CONCATENATE("G", 'Class-Infos'!A67))</f>
        <v>G17</v>
      </c>
      <c r="B18" s="0" t="str">
        <f aca="false">IF(ISBLANK('Class-Infos'!C67), "", CONCATENATE('Class-Infos'!C67, IF(ISBLANK('Class-Infos'!F67), "", CONCATENATE(" ", 'Class-Infos'!F67)), ", ", 'Class-Infos'!D67, " ", 'Class-Infos'!E67))</f>
        <v>ATCHOCO, CHRISTINE NARCISO</v>
      </c>
      <c r="C18" s="12" t="n">
        <f aca="false">IF(ISBLANK('SUMMARY 4'!D70), "", 'SUMMARY 4'!D70)</f>
        <v>75</v>
      </c>
      <c r="D18" s="12" t="n">
        <f aca="false">IF(ISBLANK('SUMMARY 4'!F70), "", 'SUMMARY 4'!F70)</f>
        <v>78</v>
      </c>
      <c r="E18" s="12" t="n">
        <f aca="false">IF(ISBLANK('SUMMARY 4'!H70), "", 'SUMMARY 4'!H70)</f>
        <v>77</v>
      </c>
      <c r="F18" s="12" t="n">
        <f aca="false">IF(ISBLANK('SUMMARY 4'!J70), "", 'SUMMARY 4'!J70)</f>
        <v>77</v>
      </c>
      <c r="G18" s="12" t="n">
        <f aca="false">IF(ISBLANK('SUMMARY 4'!L70), "", 'SUMMARY 4'!L70)</f>
        <v>80</v>
      </c>
      <c r="H18" s="12" t="n">
        <f aca="false">IF(ISBLANK('SUMMARY 4'!N70), "", 'SUMMARY 4'!N70)</f>
        <v>87</v>
      </c>
      <c r="I18" s="13" t="n">
        <f aca="false">IF(ISBLANK('SUMMARY 4'!P70), "", 'SUMMARY 4'!P70)</f>
        <v>76</v>
      </c>
      <c r="J18" s="13" t="n">
        <f aca="false">IF(ISBLANK('SUMMARY 4'!R70), "", 'SUMMARY 4'!R70)</f>
        <v>80</v>
      </c>
      <c r="K18" s="12" t="n">
        <f aca="false">IF(ISBLANK('SUMMARY 4'!T70), "", 'SUMMARY 4'!T70)</f>
        <v>80</v>
      </c>
      <c r="L18" s="12" t="n">
        <f aca="false">IF(ISBLANK('SUMMARY 4'!V70), "", 'SUMMARY 4'!V70)</f>
        <v>80</v>
      </c>
      <c r="M18" s="12" t="n">
        <f aca="false">IF(ISBLANK('SUMMARY 4'!X70), "", 'SUMMARY 4'!X70)</f>
        <v>80</v>
      </c>
      <c r="N18" s="12" t="n">
        <f aca="false">IF(ISBLANK('SUMMARY 4'!Z70), "", 'SUMMARY 4'!Z70)</f>
        <v>80</v>
      </c>
    </row>
    <row r="19" customFormat="false" ht="13.8" hidden="false" customHeight="false" outlineLevel="0" collapsed="false">
      <c r="A19" s="11" t="str">
        <f aca="false">IF(ISBLANK('Class-Infos'!C68), "", CONCATENATE("G", 'Class-Infos'!A68))</f>
        <v>G18</v>
      </c>
      <c r="B19" s="0" t="str">
        <f aca="false">IF(ISBLANK('Class-Infos'!C68), "", CONCATENATE('Class-Infos'!C68, IF(ISBLANK('Class-Infos'!F68), "", CONCATENATE(" ", 'Class-Infos'!F68)), ", ", 'Class-Infos'!D68, " ", 'Class-Infos'!E68))</f>
        <v>AVECILLA, JEAN RAIZHEN SALAZAR</v>
      </c>
      <c r="C19" s="12" t="n">
        <f aca="false">IF(ISBLANK('SUMMARY 4'!D71), "", 'SUMMARY 4'!D71)</f>
        <v>77</v>
      </c>
      <c r="D19" s="12" t="n">
        <f aca="false">IF(ISBLANK('SUMMARY 4'!F71), "", 'SUMMARY 4'!F71)</f>
        <v>78</v>
      </c>
      <c r="E19" s="12" t="n">
        <f aca="false">IF(ISBLANK('SUMMARY 4'!H71), "", 'SUMMARY 4'!H71)</f>
        <v>76</v>
      </c>
      <c r="F19" s="12" t="n">
        <f aca="false">IF(ISBLANK('SUMMARY 4'!J71), "", 'SUMMARY 4'!J71)</f>
        <v>81</v>
      </c>
      <c r="G19" s="12" t="n">
        <f aca="false">IF(ISBLANK('SUMMARY 4'!L71), "", 'SUMMARY 4'!L71)</f>
        <v>80</v>
      </c>
      <c r="H19" s="12" t="n">
        <f aca="false">IF(ISBLANK('SUMMARY 4'!N71), "", 'SUMMARY 4'!N71)</f>
        <v>84</v>
      </c>
      <c r="I19" s="13" t="n">
        <f aca="false">IF(ISBLANK('SUMMARY 4'!P71), "", 'SUMMARY 4'!P71)</f>
        <v>80</v>
      </c>
      <c r="J19" s="13" t="n">
        <f aca="false">IF(ISBLANK('SUMMARY 4'!R71), "", 'SUMMARY 4'!R71)</f>
        <v>79</v>
      </c>
      <c r="K19" s="12" t="n">
        <f aca="false">IF(ISBLANK('SUMMARY 4'!T71), "", 'SUMMARY 4'!T71)</f>
        <v>79</v>
      </c>
      <c r="L19" s="12" t="n">
        <f aca="false">IF(ISBLANK('SUMMARY 4'!V71), "", 'SUMMARY 4'!V71)</f>
        <v>79</v>
      </c>
      <c r="M19" s="12" t="n">
        <f aca="false">IF(ISBLANK('SUMMARY 4'!X71), "", 'SUMMARY 4'!X71)</f>
        <v>79</v>
      </c>
      <c r="N19" s="12" t="n">
        <f aca="false">IF(ISBLANK('SUMMARY 4'!Z71), "", 'SUMMARY 4'!Z71)</f>
        <v>80</v>
      </c>
    </row>
    <row r="20" customFormat="false" ht="13.8" hidden="false" customHeight="false" outlineLevel="0" collapsed="false">
      <c r="A20" s="11" t="str">
        <f aca="false">IF(ISBLANK('Class-Infos'!C69), "", CONCATENATE("G", 'Class-Infos'!A69))</f>
        <v>G19</v>
      </c>
      <c r="B20" s="0" t="str">
        <f aca="false">IF(ISBLANK('Class-Infos'!C69), "", CONCATENATE('Class-Infos'!C69, IF(ISBLANK('Class-Infos'!F69), "", CONCATENATE(" ", 'Class-Infos'!F69)), ", ", 'Class-Infos'!D69, " ", 'Class-Infos'!E69))</f>
        <v>AXALAN, PRINCESS DENISE CUALES</v>
      </c>
      <c r="C20" s="12" t="n">
        <f aca="false">IF(ISBLANK('SUMMARY 4'!D72), "", 'SUMMARY 4'!D72)</f>
        <v>95</v>
      </c>
      <c r="D20" s="12" t="n">
        <f aca="false">IF(ISBLANK('SUMMARY 4'!F72), "", 'SUMMARY 4'!F72)</f>
        <v>90</v>
      </c>
      <c r="E20" s="12" t="n">
        <f aca="false">IF(ISBLANK('SUMMARY 4'!H72), "", 'SUMMARY 4'!H72)</f>
        <v>86</v>
      </c>
      <c r="F20" s="12" t="n">
        <f aca="false">IF(ISBLANK('SUMMARY 4'!J72), "", 'SUMMARY 4'!J72)</f>
        <v>90</v>
      </c>
      <c r="G20" s="12" t="n">
        <f aca="false">IF(ISBLANK('SUMMARY 4'!L72), "", 'SUMMARY 4'!L72)</f>
        <v>92</v>
      </c>
      <c r="H20" s="12" t="n">
        <f aca="false">IF(ISBLANK('SUMMARY 4'!N72), "", 'SUMMARY 4'!N72)</f>
        <v>98</v>
      </c>
      <c r="I20" s="13" t="n">
        <f aca="false">IF(ISBLANK('SUMMARY 4'!P72), "", 'SUMMARY 4'!P72)</f>
        <v>98</v>
      </c>
      <c r="J20" s="13" t="n">
        <f aca="false">IF(ISBLANK('SUMMARY 4'!R72), "", 'SUMMARY 4'!R72)</f>
        <v>92</v>
      </c>
      <c r="K20" s="12" t="n">
        <f aca="false">IF(ISBLANK('SUMMARY 4'!T72), "", 'SUMMARY 4'!T72)</f>
        <v>90</v>
      </c>
      <c r="L20" s="12" t="n">
        <f aca="false">IF(ISBLANK('SUMMARY 4'!V72), "", 'SUMMARY 4'!V72)</f>
        <v>90</v>
      </c>
      <c r="M20" s="12" t="n">
        <f aca="false">IF(ISBLANK('SUMMARY 4'!X72), "", 'SUMMARY 4'!X72)</f>
        <v>95</v>
      </c>
      <c r="N20" s="12" t="n">
        <f aca="false">IF(ISBLANK('SUMMARY 4'!Z72), "", 'SUMMARY 4'!Z72)</f>
        <v>92</v>
      </c>
    </row>
    <row r="21" customFormat="false" ht="13.8" hidden="false" customHeight="false" outlineLevel="0" collapsed="false">
      <c r="A21" s="11" t="str">
        <f aca="false">IF(ISBLANK('Class-Infos'!C70), "", CONCATENATE("G", 'Class-Infos'!A70))</f>
        <v>G20</v>
      </c>
      <c r="B21" s="0" t="str">
        <f aca="false">IF(ISBLANK('Class-Infos'!C70), "", CONCATENATE('Class-Infos'!C70, IF(ISBLANK('Class-Infos'!F70), "", CONCATENATE(" ", 'Class-Infos'!F70)), ", ", 'Class-Infos'!D70, " ", 'Class-Infos'!E70))</f>
        <v>AYON, JELIAN ALICAWAY</v>
      </c>
      <c r="C21" s="12" t="n">
        <f aca="false">IF(ISBLANK('SUMMARY 4'!D73), "", 'SUMMARY 4'!D73)</f>
        <v>96</v>
      </c>
      <c r="D21" s="12" t="n">
        <f aca="false">IF(ISBLANK('SUMMARY 4'!F73), "", 'SUMMARY 4'!F73)</f>
        <v>90</v>
      </c>
      <c r="E21" s="12" t="n">
        <f aca="false">IF(ISBLANK('SUMMARY 4'!H73), "", 'SUMMARY 4'!H73)</f>
        <v>89</v>
      </c>
      <c r="F21" s="12" t="n">
        <f aca="false">IF(ISBLANK('SUMMARY 4'!J73), "", 'SUMMARY 4'!J73)</f>
        <v>92</v>
      </c>
      <c r="G21" s="12" t="n">
        <f aca="false">IF(ISBLANK('SUMMARY 4'!L73), "", 'SUMMARY 4'!L73)</f>
        <v>93</v>
      </c>
      <c r="H21" s="12" t="n">
        <f aca="false">IF(ISBLANK('SUMMARY 4'!N73), "", 'SUMMARY 4'!N73)</f>
        <v>98</v>
      </c>
      <c r="I21" s="13" t="n">
        <f aca="false">IF(ISBLANK('SUMMARY 4'!P73), "", 'SUMMARY 4'!P73)</f>
        <v>98</v>
      </c>
      <c r="J21" s="13" t="n">
        <f aca="false">IF(ISBLANK('SUMMARY 4'!R73), "", 'SUMMARY 4'!R73)</f>
        <v>94</v>
      </c>
      <c r="K21" s="12" t="n">
        <f aca="false">IF(ISBLANK('SUMMARY 4'!T73), "", 'SUMMARY 4'!T73)</f>
        <v>94</v>
      </c>
      <c r="L21" s="12" t="n">
        <f aca="false">IF(ISBLANK('SUMMARY 4'!V73), "", 'SUMMARY 4'!V73)</f>
        <v>96</v>
      </c>
      <c r="M21" s="12" t="n">
        <f aca="false">IF(ISBLANK('SUMMARY 4'!X73), "", 'SUMMARY 4'!X73)</f>
        <v>96</v>
      </c>
      <c r="N21" s="12" t="n">
        <f aca="false">IF(ISBLANK('SUMMARY 4'!Z73), "", 'SUMMARY 4'!Z73)</f>
        <v>90</v>
      </c>
    </row>
    <row r="22" customFormat="false" ht="13.8" hidden="false" customHeight="false" outlineLevel="0" collapsed="false">
      <c r="A22" s="11" t="str">
        <f aca="false">IF(ISBLANK('Class-Infos'!C71), "", CONCATENATE("G", 'Class-Infos'!A71))</f>
        <v>G21</v>
      </c>
      <c r="B22" s="0" t="str">
        <f aca="false">IF(ISBLANK('Class-Infos'!C71), "", CONCATENATE('Class-Infos'!C71, IF(ISBLANK('Class-Infos'!F71), "", CONCATENATE(" ", 'Class-Infos'!F71)), ", ", 'Class-Infos'!D71, " ", 'Class-Infos'!E71))</f>
        <v>AZUCENAS, JURIELYN</v>
      </c>
      <c r="C22" s="12" t="n">
        <f aca="false">IF(ISBLANK('SUMMARY 4'!D74), "", 'SUMMARY 4'!D74)</f>
        <v>75</v>
      </c>
      <c r="D22" s="12" t="n">
        <f aca="false">IF(ISBLANK('SUMMARY 4'!F74), "", 'SUMMARY 4'!F74)</f>
        <v>78</v>
      </c>
      <c r="E22" s="12" t="n">
        <f aca="false">IF(ISBLANK('SUMMARY 4'!H74), "", 'SUMMARY 4'!H74)</f>
        <v>76</v>
      </c>
      <c r="F22" s="12" t="n">
        <f aca="false">IF(ISBLANK('SUMMARY 4'!J74), "", 'SUMMARY 4'!J74)</f>
        <v>76</v>
      </c>
      <c r="G22" s="12" t="n">
        <f aca="false">IF(ISBLANK('SUMMARY 4'!L74), "", 'SUMMARY 4'!L74)</f>
        <v>80</v>
      </c>
      <c r="H22" s="12" t="n">
        <f aca="false">IF(ISBLANK('SUMMARY 4'!N74), "", 'SUMMARY 4'!N74)</f>
        <v>75</v>
      </c>
      <c r="I22" s="13" t="n">
        <f aca="false">IF(ISBLANK('SUMMARY 4'!P74), "", 'SUMMARY 4'!P74)</f>
        <v>75</v>
      </c>
      <c r="J22" s="13" t="n">
        <f aca="false">IF(ISBLANK('SUMMARY 4'!R74), "", 'SUMMARY 4'!R74)</f>
        <v>79</v>
      </c>
      <c r="K22" s="12" t="n">
        <f aca="false">IF(ISBLANK('SUMMARY 4'!T74), "", 'SUMMARY 4'!T74)</f>
        <v>76</v>
      </c>
      <c r="L22" s="12" t="n">
        <f aca="false">IF(ISBLANK('SUMMARY 4'!V74), "", 'SUMMARY 4'!V74)</f>
        <v>80</v>
      </c>
      <c r="M22" s="12" t="n">
        <f aca="false">IF(ISBLANK('SUMMARY 4'!X74), "", 'SUMMARY 4'!X74)</f>
        <v>79</v>
      </c>
      <c r="N22" s="12" t="n">
        <f aca="false">IF(ISBLANK('SUMMARY 4'!Z74), "", 'SUMMARY 4'!Z74)</f>
        <v>79</v>
      </c>
    </row>
    <row r="23" customFormat="false" ht="13.8" hidden="false" customHeight="false" outlineLevel="0" collapsed="false">
      <c r="A23" s="11" t="str">
        <f aca="false">IF(ISBLANK('Class-Infos'!C72), "", CONCATENATE("G", 'Class-Infos'!A72))</f>
        <v>G22</v>
      </c>
      <c r="B23" s="0" t="str">
        <f aca="false">IF(ISBLANK('Class-Infos'!C72), "", CONCATENATE('Class-Infos'!C72, IF(ISBLANK('Class-Infos'!F72), "", CONCATENATE(" ", 'Class-Infos'!F72)), ", ", 'Class-Infos'!D72, " ", 'Class-Infos'!E72))</f>
        <v>BAGUIO, ELMERA BALANSAG</v>
      </c>
      <c r="C23" s="12" t="n">
        <f aca="false">IF(ISBLANK('SUMMARY 4'!D75), "", 'SUMMARY 4'!D75)</f>
        <v>75</v>
      </c>
      <c r="D23" s="12" t="n">
        <f aca="false">IF(ISBLANK('SUMMARY 4'!F75), "", 'SUMMARY 4'!F75)</f>
        <v>75</v>
      </c>
      <c r="E23" s="12" t="n">
        <f aca="false">IF(ISBLANK('SUMMARY 4'!H75), "", 'SUMMARY 4'!H75)</f>
        <v>78</v>
      </c>
      <c r="F23" s="12" t="n">
        <f aca="false">IF(ISBLANK('SUMMARY 4'!J75), "", 'SUMMARY 4'!J75)</f>
        <v>76</v>
      </c>
      <c r="G23" s="12" t="n">
        <f aca="false">IF(ISBLANK('SUMMARY 4'!L75), "", 'SUMMARY 4'!L75)</f>
        <v>77</v>
      </c>
      <c r="H23" s="12" t="n">
        <f aca="false">IF(ISBLANK('SUMMARY 4'!N75), "", 'SUMMARY 4'!N75)</f>
        <v>80</v>
      </c>
      <c r="I23" s="13" t="n">
        <f aca="false">IF(ISBLANK('SUMMARY 4'!P75), "", 'SUMMARY 4'!P75)</f>
        <v>75</v>
      </c>
      <c r="J23" s="13" t="n">
        <f aca="false">IF(ISBLANK('SUMMARY 4'!R75), "", 'SUMMARY 4'!R75)</f>
        <v>79</v>
      </c>
      <c r="K23" s="12" t="n">
        <f aca="false">IF(ISBLANK('SUMMARY 4'!T75), "", 'SUMMARY 4'!T75)</f>
        <v>76</v>
      </c>
      <c r="L23" s="12" t="n">
        <f aca="false">IF(ISBLANK('SUMMARY 4'!V75), "", 'SUMMARY 4'!V75)</f>
        <v>80</v>
      </c>
      <c r="M23" s="12" t="n">
        <f aca="false">IF(ISBLANK('SUMMARY 4'!X75), "", 'SUMMARY 4'!X75)</f>
        <v>79</v>
      </c>
      <c r="N23" s="12" t="n">
        <f aca="false">IF(ISBLANK('SUMMARY 4'!Z75), "", 'SUMMARY 4'!Z75)</f>
        <v>79</v>
      </c>
    </row>
    <row r="24" customFormat="false" ht="13.8" hidden="false" customHeight="false" outlineLevel="0" collapsed="false">
      <c r="A24" s="11" t="str">
        <f aca="false">IF(ISBLANK('Class-Infos'!C73), "", CONCATENATE("G", 'Class-Infos'!A73))</f>
        <v>G23</v>
      </c>
      <c r="B24" s="0" t="str">
        <f aca="false">IF(ISBLANK('Class-Infos'!C73), "", CONCATENATE('Class-Infos'!C73, IF(ISBLANK('Class-Infos'!F73), "", CONCATENATE(" ", 'Class-Infos'!F73)), ", ", 'Class-Infos'!D73, " ", 'Class-Infos'!E73))</f>
        <v>ILUSTRICIMO, BEA CLAIRE IGNACIO</v>
      </c>
      <c r="C24" s="12" t="n">
        <f aca="false">IF(ISBLANK('SUMMARY 4'!D76), "", 'SUMMARY 4'!D76)</f>
        <v>96</v>
      </c>
      <c r="D24" s="12" t="n">
        <f aca="false">IF(ISBLANK('SUMMARY 4'!F76), "", 'SUMMARY 4'!F76)</f>
        <v>86</v>
      </c>
      <c r="E24" s="12" t="n">
        <f aca="false">IF(ISBLANK('SUMMARY 4'!H76), "", 'SUMMARY 4'!H76)</f>
        <v>85</v>
      </c>
      <c r="F24" s="12" t="n">
        <f aca="false">IF(ISBLANK('SUMMARY 4'!J76), "", 'SUMMARY 4'!J76)</f>
        <v>90</v>
      </c>
      <c r="G24" s="12" t="n">
        <f aca="false">IF(ISBLANK('SUMMARY 4'!L76), "", 'SUMMARY 4'!L76)</f>
        <v>92</v>
      </c>
      <c r="H24" s="12" t="n">
        <f aca="false">IF(ISBLANK('SUMMARY 4'!N76), "", 'SUMMARY 4'!N76)</f>
        <v>89</v>
      </c>
      <c r="I24" s="13" t="n">
        <f aca="false">IF(ISBLANK('SUMMARY 4'!P76), "", 'SUMMARY 4'!P76)</f>
        <v>94</v>
      </c>
      <c r="J24" s="13" t="n">
        <f aca="false">IF(ISBLANK('SUMMARY 4'!R76), "", 'SUMMARY 4'!R76)</f>
        <v>92</v>
      </c>
      <c r="K24" s="12" t="n">
        <f aca="false">IF(ISBLANK('SUMMARY 4'!T76), "", 'SUMMARY 4'!T76)</f>
        <v>95</v>
      </c>
      <c r="L24" s="12" t="n">
        <f aca="false">IF(ISBLANK('SUMMARY 4'!V76), "", 'SUMMARY 4'!V76)</f>
        <v>90</v>
      </c>
      <c r="M24" s="12" t="n">
        <f aca="false">IF(ISBLANK('SUMMARY 4'!X76), "", 'SUMMARY 4'!X76)</f>
        <v>94</v>
      </c>
      <c r="N24" s="12" t="n">
        <f aca="false">IF(ISBLANK('SUMMARY 4'!Z76), "", 'SUMMARY 4'!Z76)</f>
        <v>90</v>
      </c>
    </row>
    <row r="25" customFormat="false" ht="13.8" hidden="false" customHeight="false" outlineLevel="0" collapsed="false">
      <c r="A25" s="11" t="str">
        <f aca="false">IF(ISBLANK('Class-Infos'!C74), "", CONCATENATE("G", 'Class-Infos'!A74))</f>
        <v>G24</v>
      </c>
      <c r="B25" s="0" t="str">
        <f aca="false">IF(ISBLANK('Class-Infos'!C74), "", CONCATENATE('Class-Infos'!C74, IF(ISBLANK('Class-Infos'!F74), "", CONCATENATE(" ", 'Class-Infos'!F74)), ", ", 'Class-Infos'!D74, " ", 'Class-Infos'!E74))</f>
        <v>SARDIDO, GEMMA LEE SORIANO</v>
      </c>
      <c r="C25" s="12" t="n">
        <f aca="false">IF(ISBLANK('SUMMARY 4'!D77), "", 'SUMMARY 4'!D77)</f>
        <v>76</v>
      </c>
      <c r="D25" s="12" t="n">
        <f aca="false">IF(ISBLANK('SUMMARY 4'!F77), "", 'SUMMARY 4'!F77)</f>
        <v>73</v>
      </c>
      <c r="E25" s="12" t="n">
        <f aca="false">IF(ISBLANK('SUMMARY 4'!H77), "", 'SUMMARY 4'!H77)</f>
        <v>78</v>
      </c>
      <c r="F25" s="12" t="n">
        <f aca="false">IF(ISBLANK('SUMMARY 4'!J77), "", 'SUMMARY 4'!J77)</f>
        <v>79</v>
      </c>
      <c r="G25" s="12" t="n">
        <f aca="false">IF(ISBLANK('SUMMARY 4'!L77), "", 'SUMMARY 4'!L77)</f>
        <v>79</v>
      </c>
      <c r="H25" s="12" t="n">
        <f aca="false">IF(ISBLANK('SUMMARY 4'!N77), "", 'SUMMARY 4'!N77)</f>
        <v>75</v>
      </c>
      <c r="I25" s="13" t="n">
        <f aca="false">IF(ISBLANK('SUMMARY 4'!P77), "", 'SUMMARY 4'!P77)</f>
        <v>75</v>
      </c>
      <c r="J25" s="13" t="n">
        <f aca="false">IF(ISBLANK('SUMMARY 4'!R77), "", 'SUMMARY 4'!R77)</f>
        <v>77</v>
      </c>
      <c r="K25" s="12" t="n">
        <f aca="false">IF(ISBLANK('SUMMARY 4'!T77), "", 'SUMMARY 4'!T77)</f>
        <v>75</v>
      </c>
      <c r="L25" s="12" t="n">
        <f aca="false">IF(ISBLANK('SUMMARY 4'!V77), "", 'SUMMARY 4'!V77)</f>
        <v>75</v>
      </c>
      <c r="M25" s="12" t="n">
        <f aca="false">IF(ISBLANK('SUMMARY 4'!X77), "", 'SUMMARY 4'!X77)</f>
        <v>79</v>
      </c>
      <c r="N25" s="12" t="n">
        <f aca="false">IF(ISBLANK('SUMMARY 4'!Z77), "", 'SUMMARY 4'!Z77)</f>
        <v>79</v>
      </c>
    </row>
    <row r="26" customFormat="false" ht="13.8" hidden="false" customHeight="false" outlineLevel="0" collapsed="false">
      <c r="A26" s="11" t="str">
        <f aca="false">IF(ISBLANK('Class-Infos'!C75), "", CONCATENATE("G", 'Class-Infos'!A75))</f>
        <v/>
      </c>
      <c r="B26" s="0" t="str">
        <f aca="false">IF(ISBLANK('Class-Infos'!C75), "", CONCATENATE('Class-Infos'!C75, IF(ISBLANK('Class-Infos'!F75), "", CONCATENATE(" ", 'Class-Infos'!F75)), ", ", 'Class-Infos'!D75, " ", 'Class-Infos'!E75))</f>
        <v/>
      </c>
      <c r="C26" s="12" t="str">
        <f aca="false">IF(ISBLANK('SUMMARY 4'!D78), "", 'SUMMARY 4'!D78)</f>
        <v/>
      </c>
      <c r="D26" s="12" t="str">
        <f aca="false">IF(ISBLANK('SUMMARY 4'!F78), "", 'SUMMARY 4'!F78)</f>
        <v/>
      </c>
      <c r="E26" s="12" t="str">
        <f aca="false">IF(ISBLANK('SUMMARY 4'!H78), "", 'SUMMARY 4'!H78)</f>
        <v/>
      </c>
      <c r="F26" s="12" t="str">
        <f aca="false">IF(ISBLANK('SUMMARY 4'!J78), "", 'SUMMARY 4'!J78)</f>
        <v/>
      </c>
      <c r="G26" s="12" t="str">
        <f aca="false">IF(ISBLANK('SUMMARY 4'!L78), "", 'SUMMARY 4'!L78)</f>
        <v/>
      </c>
      <c r="H26" s="12" t="str">
        <f aca="false">IF(ISBLANK('SUMMARY 4'!N78), "", 'SUMMARY 4'!N78)</f>
        <v/>
      </c>
      <c r="I26" s="13" t="str">
        <f aca="false">IF(ISBLANK('SUMMARY 4'!P78), "", 'SUMMARY 4'!P78)</f>
        <v/>
      </c>
      <c r="J26" s="13" t="str">
        <f aca="false">IF(ISBLANK('SUMMARY 4'!R78), "", 'SUMMARY 4'!R78)</f>
        <v/>
      </c>
      <c r="K26" s="12" t="str">
        <f aca="false">IF(ISBLANK('SUMMARY 4'!T78), "", 'SUMMARY 4'!T78)</f>
        <v/>
      </c>
      <c r="L26" s="12" t="str">
        <f aca="false">IF(ISBLANK('SUMMARY 4'!V78), "", 'SUMMARY 4'!V78)</f>
        <v/>
      </c>
      <c r="M26" s="12" t="str">
        <f aca="false">IF(ISBLANK('SUMMARY 4'!X78), "", 'SUMMARY 4'!X78)</f>
        <v/>
      </c>
      <c r="N26" s="12" t="str">
        <f aca="false">IF(ISBLANK('SUMMARY 4'!Z78), "", 'SUMMARY 4'!Z78)</f>
        <v/>
      </c>
    </row>
    <row r="27" customFormat="false" ht="13.8" hidden="false" customHeight="false" outlineLevel="0" collapsed="false">
      <c r="A27" s="11" t="str">
        <f aca="false">IF(ISBLANK('Class-Infos'!C76), "", CONCATENATE("G", 'Class-Infos'!A76))</f>
        <v/>
      </c>
      <c r="B27" s="0" t="str">
        <f aca="false">IF(ISBLANK('Class-Infos'!C76), "", CONCATENATE('Class-Infos'!C76, IF(ISBLANK('Class-Infos'!F76), "", CONCATENATE(" ", 'Class-Infos'!F76)), ", ", 'Class-Infos'!D76, " ", 'Class-Infos'!E76))</f>
        <v/>
      </c>
      <c r="C27" s="12" t="str">
        <f aca="false">IF(ISBLANK('SUMMARY 4'!D79), "", 'SUMMARY 4'!D79)</f>
        <v/>
      </c>
      <c r="D27" s="12" t="str">
        <f aca="false">IF(ISBLANK('SUMMARY 4'!F79), "", 'SUMMARY 4'!F79)</f>
        <v/>
      </c>
      <c r="E27" s="12" t="str">
        <f aca="false">IF(ISBLANK('SUMMARY 4'!H79), "", 'SUMMARY 4'!H79)</f>
        <v/>
      </c>
      <c r="F27" s="12" t="str">
        <f aca="false">IF(ISBLANK('SUMMARY 4'!J79), "", 'SUMMARY 4'!J79)</f>
        <v/>
      </c>
      <c r="G27" s="12" t="str">
        <f aca="false">IF(ISBLANK('SUMMARY 4'!L79), "", 'SUMMARY 4'!L79)</f>
        <v/>
      </c>
      <c r="H27" s="12" t="str">
        <f aca="false">IF(ISBLANK('SUMMARY 4'!N79), "", 'SUMMARY 4'!N79)</f>
        <v/>
      </c>
      <c r="I27" s="13" t="str">
        <f aca="false">IF(ISBLANK('SUMMARY 4'!P79), "", 'SUMMARY 4'!P79)</f>
        <v/>
      </c>
      <c r="J27" s="13" t="str">
        <f aca="false">IF(ISBLANK('SUMMARY 4'!R79), "", 'SUMMARY 4'!R79)</f>
        <v/>
      </c>
      <c r="K27" s="12" t="str">
        <f aca="false">IF(ISBLANK('SUMMARY 4'!T79), "", 'SUMMARY 4'!T79)</f>
        <v/>
      </c>
      <c r="L27" s="12" t="str">
        <f aca="false">IF(ISBLANK('SUMMARY 4'!V79), "", 'SUMMARY 4'!V79)</f>
        <v/>
      </c>
      <c r="M27" s="12" t="str">
        <f aca="false">IF(ISBLANK('SUMMARY 4'!X79), "", 'SUMMARY 4'!X79)</f>
        <v/>
      </c>
      <c r="N27" s="12" t="str">
        <f aca="false">IF(ISBLANK('SUMMARY 4'!Z79), "", 'SUMMARY 4'!Z79)</f>
        <v/>
      </c>
    </row>
    <row r="28" customFormat="false" ht="13.8" hidden="false" customHeight="false" outlineLevel="0" collapsed="false">
      <c r="A28" s="11" t="str">
        <f aca="false">IF(ISBLANK('Class-Infos'!C77), "", CONCATENATE("G", 'Class-Infos'!A77))</f>
        <v/>
      </c>
      <c r="B28" s="0" t="str">
        <f aca="false">IF(ISBLANK('Class-Infos'!C77), "", CONCATENATE('Class-Infos'!C77, IF(ISBLANK('Class-Infos'!F77), "", CONCATENATE(" ", 'Class-Infos'!F77)), ", ", 'Class-Infos'!D77, " ", 'Class-Infos'!E77))</f>
        <v/>
      </c>
      <c r="C28" s="12" t="str">
        <f aca="false">IF(ISBLANK('SUMMARY 4'!D80), "", 'SUMMARY 4'!D80)</f>
        <v/>
      </c>
      <c r="D28" s="12" t="str">
        <f aca="false">IF(ISBLANK('SUMMARY 4'!F80), "", 'SUMMARY 4'!F80)</f>
        <v/>
      </c>
      <c r="E28" s="12" t="str">
        <f aca="false">IF(ISBLANK('SUMMARY 4'!H80), "", 'SUMMARY 4'!H80)</f>
        <v/>
      </c>
      <c r="F28" s="12" t="str">
        <f aca="false">IF(ISBLANK('SUMMARY 4'!J80), "", 'SUMMARY 4'!J80)</f>
        <v/>
      </c>
      <c r="G28" s="12" t="str">
        <f aca="false">IF(ISBLANK('SUMMARY 4'!L80), "", 'SUMMARY 4'!L80)</f>
        <v/>
      </c>
      <c r="H28" s="12" t="str">
        <f aca="false">IF(ISBLANK('SUMMARY 4'!N80), "", 'SUMMARY 4'!N80)</f>
        <v/>
      </c>
      <c r="I28" s="13" t="str">
        <f aca="false">IF(ISBLANK('SUMMARY 4'!P80), "", 'SUMMARY 4'!P80)</f>
        <v/>
      </c>
      <c r="J28" s="13" t="str">
        <f aca="false">IF(ISBLANK('SUMMARY 4'!R80), "", 'SUMMARY 4'!R80)</f>
        <v/>
      </c>
      <c r="K28" s="12" t="str">
        <f aca="false">IF(ISBLANK('SUMMARY 4'!T80), "", 'SUMMARY 4'!T80)</f>
        <v/>
      </c>
      <c r="L28" s="12" t="str">
        <f aca="false">IF(ISBLANK('SUMMARY 4'!V80), "", 'SUMMARY 4'!V80)</f>
        <v/>
      </c>
      <c r="M28" s="12" t="str">
        <f aca="false">IF(ISBLANK('SUMMARY 4'!X80), "", 'SUMMARY 4'!X80)</f>
        <v/>
      </c>
      <c r="N28" s="12" t="str">
        <f aca="false">IF(ISBLANK('SUMMARY 4'!Z80), "", 'SUMMARY 4'!Z80)</f>
        <v/>
      </c>
    </row>
    <row r="29" customFormat="false" ht="13.8" hidden="false" customHeight="false" outlineLevel="0" collapsed="false">
      <c r="A29" s="11" t="str">
        <f aca="false">IF(ISBLANK('Class-Infos'!C78), "", CONCATENATE("G", 'Class-Infos'!A78))</f>
        <v/>
      </c>
      <c r="B29" s="0" t="str">
        <f aca="false">IF(ISBLANK('Class-Infos'!C78), "", CONCATENATE('Class-Infos'!C78, IF(ISBLANK('Class-Infos'!F78), "", CONCATENATE(" ", 'Class-Infos'!F78)), ", ", 'Class-Infos'!D78, " ", 'Class-Infos'!E78))</f>
        <v/>
      </c>
      <c r="C29" s="12" t="str">
        <f aca="false">IF(ISBLANK('SUMMARY 4'!D81), "", 'SUMMARY 4'!D81)</f>
        <v/>
      </c>
      <c r="D29" s="12" t="str">
        <f aca="false">IF(ISBLANK('SUMMARY 4'!F81), "", 'SUMMARY 4'!F81)</f>
        <v/>
      </c>
      <c r="E29" s="12" t="str">
        <f aca="false">IF(ISBLANK('SUMMARY 4'!H81), "", 'SUMMARY 4'!H81)</f>
        <v/>
      </c>
      <c r="F29" s="12" t="str">
        <f aca="false">IF(ISBLANK('SUMMARY 4'!J81), "", 'SUMMARY 4'!J81)</f>
        <v/>
      </c>
      <c r="G29" s="12" t="str">
        <f aca="false">IF(ISBLANK('SUMMARY 4'!L81), "", 'SUMMARY 4'!L81)</f>
        <v/>
      </c>
      <c r="H29" s="12" t="str">
        <f aca="false">IF(ISBLANK('SUMMARY 4'!N81), "", 'SUMMARY 4'!N81)</f>
        <v/>
      </c>
      <c r="I29" s="13" t="str">
        <f aca="false">IF(ISBLANK('SUMMARY 4'!P81), "", 'SUMMARY 4'!P81)</f>
        <v/>
      </c>
      <c r="J29" s="13" t="str">
        <f aca="false">IF(ISBLANK('SUMMARY 4'!R81), "", 'SUMMARY 4'!R81)</f>
        <v/>
      </c>
      <c r="K29" s="12" t="str">
        <f aca="false">IF(ISBLANK('SUMMARY 4'!T81), "", 'SUMMARY 4'!T81)</f>
        <v/>
      </c>
      <c r="L29" s="12" t="str">
        <f aca="false">IF(ISBLANK('SUMMARY 4'!V81), "", 'SUMMARY 4'!V81)</f>
        <v/>
      </c>
      <c r="M29" s="12" t="str">
        <f aca="false">IF(ISBLANK('SUMMARY 4'!X81), "", 'SUMMARY 4'!X81)</f>
        <v/>
      </c>
      <c r="N29" s="12" t="str">
        <f aca="false">IF(ISBLANK('SUMMARY 4'!Z81), "", 'SUMMARY 4'!Z81)</f>
        <v/>
      </c>
    </row>
    <row r="30" customFormat="false" ht="13.8" hidden="false" customHeight="false" outlineLevel="0" collapsed="false">
      <c r="A30" s="11" t="str">
        <f aca="false">IF(ISBLANK('Class-Infos'!C79), "", CONCATENATE("G", 'Class-Infos'!A79))</f>
        <v/>
      </c>
      <c r="B30" s="0" t="str">
        <f aca="false">IF(ISBLANK('Class-Infos'!C79), "", CONCATENATE('Class-Infos'!C79, IF(ISBLANK('Class-Infos'!F79), "", CONCATENATE(" ", 'Class-Infos'!F79)), ", ", 'Class-Infos'!D79, " ", 'Class-Infos'!E79))</f>
        <v/>
      </c>
      <c r="C30" s="12" t="str">
        <f aca="false">IF(ISBLANK('SUMMARY 4'!D82), "", 'SUMMARY 4'!D82)</f>
        <v/>
      </c>
      <c r="D30" s="12" t="str">
        <f aca="false">IF(ISBLANK('SUMMARY 4'!F82), "", 'SUMMARY 4'!F82)</f>
        <v/>
      </c>
      <c r="E30" s="12" t="str">
        <f aca="false">IF(ISBLANK('SUMMARY 4'!H82), "", 'SUMMARY 4'!H82)</f>
        <v/>
      </c>
      <c r="F30" s="12" t="str">
        <f aca="false">IF(ISBLANK('SUMMARY 4'!J82), "", 'SUMMARY 4'!J82)</f>
        <v/>
      </c>
      <c r="G30" s="12" t="str">
        <f aca="false">IF(ISBLANK('SUMMARY 4'!L82), "", 'SUMMARY 4'!L82)</f>
        <v/>
      </c>
      <c r="H30" s="12" t="str">
        <f aca="false">IF(ISBLANK('SUMMARY 4'!N82), "", 'SUMMARY 4'!N82)</f>
        <v/>
      </c>
      <c r="I30" s="13" t="str">
        <f aca="false">IF(ISBLANK('SUMMARY 4'!P82), "", 'SUMMARY 4'!P82)</f>
        <v/>
      </c>
      <c r="J30" s="13" t="str">
        <f aca="false">IF(ISBLANK('SUMMARY 4'!R82), "", 'SUMMARY 4'!R82)</f>
        <v/>
      </c>
      <c r="K30" s="12" t="str">
        <f aca="false">IF(ISBLANK('SUMMARY 4'!T82), "", 'SUMMARY 4'!T82)</f>
        <v/>
      </c>
      <c r="L30" s="12" t="str">
        <f aca="false">IF(ISBLANK('SUMMARY 4'!V82), "", 'SUMMARY 4'!V82)</f>
        <v/>
      </c>
      <c r="M30" s="12" t="str">
        <f aca="false">IF(ISBLANK('SUMMARY 4'!X82), "", 'SUMMARY 4'!X82)</f>
        <v/>
      </c>
      <c r="N30" s="12" t="str">
        <f aca="false">IF(ISBLANK('SUMMARY 4'!Z82), "", 'SUMMARY 4'!Z82)</f>
        <v/>
      </c>
    </row>
    <row r="31" customFormat="false" ht="13.8" hidden="false" customHeight="false" outlineLevel="0" collapsed="false">
      <c r="A31" s="11" t="str">
        <f aca="false">IF(ISBLANK('Class-Infos'!C80), "", CONCATENATE("G", 'Class-Infos'!A80))</f>
        <v/>
      </c>
      <c r="B31" s="0" t="str">
        <f aca="false">IF(ISBLANK('Class-Infos'!C80), "", CONCATENATE('Class-Infos'!C80, IF(ISBLANK('Class-Infos'!F80), "", CONCATENATE(" ", 'Class-Infos'!F80)), ", ", 'Class-Infos'!D80, " ", 'Class-Infos'!E80))</f>
        <v/>
      </c>
      <c r="C31" s="12" t="str">
        <f aca="false">IF(ISBLANK('SUMMARY 4'!D83), "", 'SUMMARY 4'!D83)</f>
        <v/>
      </c>
      <c r="D31" s="12" t="str">
        <f aca="false">IF(ISBLANK('SUMMARY 4'!F83), "", 'SUMMARY 4'!F83)</f>
        <v/>
      </c>
      <c r="E31" s="12" t="str">
        <f aca="false">IF(ISBLANK('SUMMARY 4'!H83), "", 'SUMMARY 4'!H83)</f>
        <v/>
      </c>
      <c r="F31" s="12" t="str">
        <f aca="false">IF(ISBLANK('SUMMARY 4'!J83), "", 'SUMMARY 4'!J83)</f>
        <v/>
      </c>
      <c r="G31" s="12" t="str">
        <f aca="false">IF(ISBLANK('SUMMARY 4'!L83), "", 'SUMMARY 4'!L83)</f>
        <v/>
      </c>
      <c r="H31" s="12" t="str">
        <f aca="false">IF(ISBLANK('SUMMARY 4'!N83), "", 'SUMMARY 4'!N83)</f>
        <v/>
      </c>
      <c r="I31" s="13" t="str">
        <f aca="false">IF(ISBLANK('SUMMARY 4'!P83), "", 'SUMMARY 4'!P83)</f>
        <v/>
      </c>
      <c r="J31" s="13" t="str">
        <f aca="false">IF(ISBLANK('SUMMARY 4'!R83), "", 'SUMMARY 4'!R83)</f>
        <v/>
      </c>
      <c r="K31" s="12" t="str">
        <f aca="false">IF(ISBLANK('SUMMARY 4'!T83), "", 'SUMMARY 4'!T83)</f>
        <v/>
      </c>
      <c r="L31" s="12" t="str">
        <f aca="false">IF(ISBLANK('SUMMARY 4'!V83), "", 'SUMMARY 4'!V83)</f>
        <v/>
      </c>
      <c r="M31" s="12" t="str">
        <f aca="false">IF(ISBLANK('SUMMARY 4'!X83), "", 'SUMMARY 4'!X83)</f>
        <v/>
      </c>
      <c r="N31" s="12" t="str">
        <f aca="false">IF(ISBLANK('SUMMARY 4'!Z83), "", 'SUMMARY 4'!Z83)</f>
        <v/>
      </c>
    </row>
    <row r="32" customFormat="false" ht="13.8" hidden="false" customHeight="false" outlineLevel="0" collapsed="false">
      <c r="A32" s="11" t="str">
        <f aca="false">IF(ISBLANK('Class-Infos'!C81), "", CONCATENATE("G", 'Class-Infos'!A81))</f>
        <v/>
      </c>
      <c r="B32" s="0" t="str">
        <f aca="false">IF(ISBLANK('Class-Infos'!C81), "", CONCATENATE('Class-Infos'!C81, IF(ISBLANK('Class-Infos'!F81), "", CONCATENATE(" ", 'Class-Infos'!F81)), ", ", 'Class-Infos'!D81, " ", 'Class-Infos'!E81))</f>
        <v/>
      </c>
      <c r="C32" s="12" t="str">
        <f aca="false">IF(ISBLANK('SUMMARY 4'!D84), "", 'SUMMARY 4'!D84)</f>
        <v/>
      </c>
      <c r="D32" s="12" t="str">
        <f aca="false">IF(ISBLANK('SUMMARY 4'!F84), "", 'SUMMARY 4'!F84)</f>
        <v/>
      </c>
      <c r="E32" s="12" t="str">
        <f aca="false">IF(ISBLANK('SUMMARY 4'!H84), "", 'SUMMARY 4'!H84)</f>
        <v/>
      </c>
      <c r="F32" s="12" t="str">
        <f aca="false">IF(ISBLANK('SUMMARY 4'!J84), "", 'SUMMARY 4'!J84)</f>
        <v/>
      </c>
      <c r="G32" s="12" t="str">
        <f aca="false">IF(ISBLANK('SUMMARY 4'!L84), "", 'SUMMARY 4'!L84)</f>
        <v/>
      </c>
      <c r="H32" s="12" t="str">
        <f aca="false">IF(ISBLANK('SUMMARY 4'!N84), "", 'SUMMARY 4'!N84)</f>
        <v/>
      </c>
      <c r="I32" s="13" t="str">
        <f aca="false">IF(ISBLANK('SUMMARY 4'!P84), "", 'SUMMARY 4'!P84)</f>
        <v/>
      </c>
      <c r="J32" s="13" t="str">
        <f aca="false">IF(ISBLANK('SUMMARY 4'!R84), "", 'SUMMARY 4'!R84)</f>
        <v/>
      </c>
      <c r="K32" s="12" t="str">
        <f aca="false">IF(ISBLANK('SUMMARY 4'!T84), "", 'SUMMARY 4'!T84)</f>
        <v/>
      </c>
      <c r="L32" s="12" t="str">
        <f aca="false">IF(ISBLANK('SUMMARY 4'!V84), "", 'SUMMARY 4'!V84)</f>
        <v/>
      </c>
      <c r="M32" s="12" t="str">
        <f aca="false">IF(ISBLANK('SUMMARY 4'!X84), "", 'SUMMARY 4'!X84)</f>
        <v/>
      </c>
      <c r="N32" s="12" t="str">
        <f aca="false">IF(ISBLANK('SUMMARY 4'!Z84), "", 'SUMMARY 4'!Z84)</f>
        <v/>
      </c>
    </row>
    <row r="33" customFormat="false" ht="13.8" hidden="false" customHeight="false" outlineLevel="0" collapsed="false">
      <c r="A33" s="11" t="str">
        <f aca="false">IF(ISBLANK('Class-Infos'!C82), "", CONCATENATE("G", 'Class-Infos'!A82))</f>
        <v/>
      </c>
      <c r="B33" s="0" t="str">
        <f aca="false">IF(ISBLANK('Class-Infos'!C82), "", CONCATENATE('Class-Infos'!C82, IF(ISBLANK('Class-Infos'!F82), "", CONCATENATE(" ", 'Class-Infos'!F82)), ", ", 'Class-Infos'!D82, " ", 'Class-Infos'!E82))</f>
        <v/>
      </c>
      <c r="C33" s="12" t="str">
        <f aca="false">IF(ISBLANK('SUMMARY 4'!D85), "", 'SUMMARY 4'!D85)</f>
        <v/>
      </c>
      <c r="D33" s="12" t="str">
        <f aca="false">IF(ISBLANK('SUMMARY 4'!F85), "", 'SUMMARY 4'!F85)</f>
        <v/>
      </c>
      <c r="E33" s="12" t="str">
        <f aca="false">IF(ISBLANK('SUMMARY 4'!H85), "", 'SUMMARY 4'!H85)</f>
        <v/>
      </c>
      <c r="F33" s="12" t="str">
        <f aca="false">IF(ISBLANK('SUMMARY 4'!J85), "", 'SUMMARY 4'!J85)</f>
        <v/>
      </c>
      <c r="G33" s="12" t="str">
        <f aca="false">IF(ISBLANK('SUMMARY 4'!L85), "", 'SUMMARY 4'!L85)</f>
        <v/>
      </c>
      <c r="H33" s="12" t="str">
        <f aca="false">IF(ISBLANK('SUMMARY 4'!N85), "", 'SUMMARY 4'!N85)</f>
        <v/>
      </c>
      <c r="I33" s="13" t="str">
        <f aca="false">IF(ISBLANK('SUMMARY 4'!P85), "", 'SUMMARY 4'!P85)</f>
        <v/>
      </c>
      <c r="J33" s="13" t="str">
        <f aca="false">IF(ISBLANK('SUMMARY 4'!R85), "", 'SUMMARY 4'!R85)</f>
        <v/>
      </c>
      <c r="K33" s="12" t="str">
        <f aca="false">IF(ISBLANK('SUMMARY 4'!T85), "", 'SUMMARY 4'!T85)</f>
        <v/>
      </c>
      <c r="L33" s="12" t="str">
        <f aca="false">IF(ISBLANK('SUMMARY 4'!V85), "", 'SUMMARY 4'!V85)</f>
        <v/>
      </c>
      <c r="M33" s="12" t="str">
        <f aca="false">IF(ISBLANK('SUMMARY 4'!X85), "", 'SUMMARY 4'!X85)</f>
        <v/>
      </c>
      <c r="N33" s="12" t="str">
        <f aca="false">IF(ISBLANK('SUMMARY 4'!Z85), "", 'SUMMARY 4'!Z85)</f>
        <v/>
      </c>
    </row>
    <row r="34" customFormat="false" ht="13.8" hidden="false" customHeight="false" outlineLevel="0" collapsed="false">
      <c r="A34" s="11" t="str">
        <f aca="false">IF(ISBLANK('Class-Infos'!C83), "", CONCATENATE("G", 'Class-Infos'!A83))</f>
        <v/>
      </c>
      <c r="B34" s="0" t="str">
        <f aca="false">IF(ISBLANK('Class-Infos'!C83), "", CONCATENATE('Class-Infos'!C83, IF(ISBLANK('Class-Infos'!F83), "", CONCATENATE(" ", 'Class-Infos'!F83)), ", ", 'Class-Infos'!D83, " ", 'Class-Infos'!E83))</f>
        <v/>
      </c>
      <c r="C34" s="12" t="str">
        <f aca="false">IF(ISBLANK('SUMMARY 4'!D86), "", 'SUMMARY 4'!D86)</f>
        <v/>
      </c>
      <c r="D34" s="12" t="str">
        <f aca="false">IF(ISBLANK('SUMMARY 4'!F86), "", 'SUMMARY 4'!F86)</f>
        <v/>
      </c>
      <c r="E34" s="12" t="str">
        <f aca="false">IF(ISBLANK('SUMMARY 4'!H86), "", 'SUMMARY 4'!H86)</f>
        <v/>
      </c>
      <c r="F34" s="12" t="str">
        <f aca="false">IF(ISBLANK('SUMMARY 4'!J86), "", 'SUMMARY 4'!J86)</f>
        <v/>
      </c>
      <c r="G34" s="12" t="str">
        <f aca="false">IF(ISBLANK('SUMMARY 4'!L86), "", 'SUMMARY 4'!L86)</f>
        <v/>
      </c>
      <c r="H34" s="12" t="str">
        <f aca="false">IF(ISBLANK('SUMMARY 4'!N86), "", 'SUMMARY 4'!N86)</f>
        <v/>
      </c>
      <c r="I34" s="13" t="str">
        <f aca="false">IF(ISBLANK('SUMMARY 4'!P86), "", 'SUMMARY 4'!P86)</f>
        <v/>
      </c>
      <c r="J34" s="13" t="str">
        <f aca="false">IF(ISBLANK('SUMMARY 4'!R86), "", 'SUMMARY 4'!R86)</f>
        <v/>
      </c>
      <c r="K34" s="12" t="str">
        <f aca="false">IF(ISBLANK('SUMMARY 4'!T86), "", 'SUMMARY 4'!T86)</f>
        <v/>
      </c>
      <c r="L34" s="12" t="str">
        <f aca="false">IF(ISBLANK('SUMMARY 4'!V86), "", 'SUMMARY 4'!V86)</f>
        <v/>
      </c>
      <c r="M34" s="12" t="str">
        <f aca="false">IF(ISBLANK('SUMMARY 4'!X86), "", 'SUMMARY 4'!X86)</f>
        <v/>
      </c>
      <c r="N34" s="12" t="str">
        <f aca="false">IF(ISBLANK('SUMMARY 4'!Z86), "", 'SUMMARY 4'!Z86)</f>
        <v/>
      </c>
    </row>
    <row r="35" customFormat="false" ht="13.8" hidden="false" customHeight="false" outlineLevel="0" collapsed="false">
      <c r="A35" s="11" t="str">
        <f aca="false">IF(ISBLANK('Class-Infos'!C84), "", CONCATENATE("G", 'Class-Infos'!A84))</f>
        <v/>
      </c>
      <c r="B35" s="0" t="str">
        <f aca="false">IF(ISBLANK('Class-Infos'!C84), "", CONCATENATE('Class-Infos'!C84, IF(ISBLANK('Class-Infos'!F84), "", CONCATENATE(" ", 'Class-Infos'!F84)), ", ", 'Class-Infos'!D84, " ", 'Class-Infos'!E84))</f>
        <v/>
      </c>
      <c r="C35" s="12" t="str">
        <f aca="false">IF(ISBLANK('SUMMARY 4'!D87), "", 'SUMMARY 4'!D87)</f>
        <v/>
      </c>
      <c r="D35" s="12" t="str">
        <f aca="false">IF(ISBLANK('SUMMARY 4'!F87), "", 'SUMMARY 4'!F87)</f>
        <v/>
      </c>
      <c r="E35" s="12" t="str">
        <f aca="false">IF(ISBLANK('SUMMARY 4'!H87), "", 'SUMMARY 4'!H87)</f>
        <v/>
      </c>
      <c r="F35" s="12" t="str">
        <f aca="false">IF(ISBLANK('SUMMARY 4'!J87), "", 'SUMMARY 4'!J87)</f>
        <v/>
      </c>
      <c r="G35" s="12" t="str">
        <f aca="false">IF(ISBLANK('SUMMARY 4'!L87), "", 'SUMMARY 4'!L87)</f>
        <v/>
      </c>
      <c r="H35" s="12" t="str">
        <f aca="false">IF(ISBLANK('SUMMARY 4'!N87), "", 'SUMMARY 4'!N87)</f>
        <v/>
      </c>
      <c r="I35" s="13" t="str">
        <f aca="false">IF(ISBLANK('SUMMARY 4'!P87), "", 'SUMMARY 4'!P87)</f>
        <v/>
      </c>
      <c r="J35" s="13" t="str">
        <f aca="false">IF(ISBLANK('SUMMARY 4'!R87), "", 'SUMMARY 4'!R87)</f>
        <v/>
      </c>
      <c r="K35" s="12" t="str">
        <f aca="false">IF(ISBLANK('SUMMARY 4'!T87), "", 'SUMMARY 4'!T87)</f>
        <v/>
      </c>
      <c r="L35" s="12" t="str">
        <f aca="false">IF(ISBLANK('SUMMARY 4'!V87), "", 'SUMMARY 4'!V87)</f>
        <v/>
      </c>
      <c r="M35" s="12" t="str">
        <f aca="false">IF(ISBLANK('SUMMARY 4'!X87), "", 'SUMMARY 4'!X87)</f>
        <v/>
      </c>
      <c r="N35" s="12" t="str">
        <f aca="false">IF(ISBLANK('SUMMARY 4'!Z87), "", 'SUMMARY 4'!Z87)</f>
        <v/>
      </c>
    </row>
    <row r="36" customFormat="false" ht="13.8" hidden="false" customHeight="false" outlineLevel="0" collapsed="false">
      <c r="A36" s="11" t="str">
        <f aca="false">IF(ISBLANK('Class-Infos'!C85), "", CONCATENATE("G", 'Class-Infos'!A85))</f>
        <v/>
      </c>
      <c r="B36" s="0" t="str">
        <f aca="false">IF(ISBLANK('Class-Infos'!C85), "", CONCATENATE('Class-Infos'!C85, IF(ISBLANK('Class-Infos'!F85), "", CONCATENATE(" ", 'Class-Infos'!F85)), ", ", 'Class-Infos'!D85, " ", 'Class-Infos'!E85))</f>
        <v/>
      </c>
      <c r="C36" s="12" t="str">
        <f aca="false">IF(ISBLANK('SUMMARY 4'!D88), "", 'SUMMARY 4'!D88)</f>
        <v/>
      </c>
      <c r="D36" s="12" t="str">
        <f aca="false">IF(ISBLANK('SUMMARY 4'!F88), "", 'SUMMARY 4'!F88)</f>
        <v/>
      </c>
      <c r="E36" s="12" t="str">
        <f aca="false">IF(ISBLANK('SUMMARY 4'!H88), "", 'SUMMARY 4'!H88)</f>
        <v/>
      </c>
      <c r="F36" s="12" t="str">
        <f aca="false">IF(ISBLANK('SUMMARY 4'!J88), "", 'SUMMARY 4'!J88)</f>
        <v/>
      </c>
      <c r="G36" s="12" t="str">
        <f aca="false">IF(ISBLANK('SUMMARY 4'!L88), "", 'SUMMARY 4'!L88)</f>
        <v/>
      </c>
      <c r="H36" s="12" t="str">
        <f aca="false">IF(ISBLANK('SUMMARY 4'!N88), "", 'SUMMARY 4'!N88)</f>
        <v/>
      </c>
      <c r="I36" s="13" t="str">
        <f aca="false">IF(ISBLANK('SUMMARY 4'!P88), "", 'SUMMARY 4'!P88)</f>
        <v/>
      </c>
      <c r="J36" s="13" t="str">
        <f aca="false">IF(ISBLANK('SUMMARY 4'!R88), "", 'SUMMARY 4'!R88)</f>
        <v/>
      </c>
      <c r="K36" s="12" t="str">
        <f aca="false">IF(ISBLANK('SUMMARY 4'!T88), "", 'SUMMARY 4'!T88)</f>
        <v/>
      </c>
      <c r="L36" s="12" t="str">
        <f aca="false">IF(ISBLANK('SUMMARY 4'!V88), "", 'SUMMARY 4'!V88)</f>
        <v/>
      </c>
      <c r="M36" s="12" t="str">
        <f aca="false">IF(ISBLANK('SUMMARY 4'!X88), "", 'SUMMARY 4'!X88)</f>
        <v/>
      </c>
      <c r="N36" s="12" t="str">
        <f aca="false">IF(ISBLANK('SUMMARY 4'!Z88), "", 'SUMMARY 4'!Z88)</f>
        <v/>
      </c>
    </row>
    <row r="37" customFormat="false" ht="13.8" hidden="false" customHeight="false" outlineLevel="0" collapsed="false">
      <c r="A37" s="11" t="str">
        <f aca="false">IF(ISBLANK('Class-Infos'!C86), "", CONCATENATE("G", 'Class-Infos'!A86))</f>
        <v/>
      </c>
      <c r="B37" s="0" t="str">
        <f aca="false">IF(ISBLANK('Class-Infos'!C86), "", CONCATENATE('Class-Infos'!C86, IF(ISBLANK('Class-Infos'!F86), "", CONCATENATE(" ", 'Class-Infos'!F86)), ", ", 'Class-Infos'!D86, " ", 'Class-Infos'!E86))</f>
        <v/>
      </c>
    </row>
    <row r="38" customFormat="false" ht="13.8" hidden="false" customHeight="false" outlineLevel="0" collapsed="false">
      <c r="A38" s="11" t="str">
        <f aca="false">IF(ISBLANK('Class-Infos'!C87), "", CONCATENATE("G", 'Class-Infos'!A87))</f>
        <v/>
      </c>
      <c r="B38" s="0" t="str">
        <f aca="false">IF(ISBLANK('Class-Infos'!C87), "", CONCATENATE('Class-Infos'!C87, IF(ISBLANK('Class-Infos'!F87), "", CONCATENATE(" ", 'Class-Infos'!F87)), ", ", 'Class-Infos'!D87, " ", 'Class-Infos'!E87))</f>
        <v/>
      </c>
    </row>
    <row r="39" customFormat="false" ht="13.8" hidden="false" customHeight="false" outlineLevel="0" collapsed="false">
      <c r="A39" s="11" t="str">
        <f aca="false">IF(ISBLANK('Class-Infos'!C88), "", CONCATENATE("G", 'Class-Infos'!A88))</f>
        <v/>
      </c>
      <c r="B39" s="0" t="str">
        <f aca="false">IF(ISBLANK('Class-Infos'!C88), "", CONCATENATE('Class-Infos'!C88, IF(ISBLANK('Class-Infos'!F88), "", CONCATENATE(" ", 'Class-Infos'!F88)), ", ", 'Class-Infos'!D88, " ", 'Class-Infos'!E88))</f>
        <v/>
      </c>
    </row>
    <row r="40" customFormat="false" ht="13.8" hidden="false" customHeight="false" outlineLevel="0" collapsed="false">
      <c r="A40" s="11" t="str">
        <f aca="false">IF(ISBLANK('Class-Infos'!C89), "", CONCATENATE("G", 'Class-Infos'!A89))</f>
        <v/>
      </c>
      <c r="B40" s="0" t="str">
        <f aca="false">IF(ISBLANK('Class-Infos'!C89), "", CONCATENATE('Class-Infos'!C89, IF(ISBLANK('Class-Infos'!F89), "", CONCATENATE(" ", 'Class-Infos'!F89)), ", ", 'Class-Infos'!D89, " ", 'Class-Infos'!E89))</f>
        <v/>
      </c>
    </row>
    <row r="41" customFormat="false" ht="13.8" hidden="false" customHeight="false" outlineLevel="0" collapsed="false">
      <c r="A41" s="11" t="str">
        <f aca="false">IF(ISBLANK('Class-Infos'!C90), "", CONCATENATE("G", 'Class-Infos'!A90))</f>
        <v/>
      </c>
      <c r="B41" s="0" t="str">
        <f aca="false">IF(ISBLANK('Class-Infos'!C90), "", CONCATENATE('Class-Infos'!C90, IF(ISBLANK('Class-Infos'!F90), "", CONCATENATE(" ", 'Class-Infos'!F90)),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0" activeCellId="0" sqref="D1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12" width="13.7"/>
    <col collapsed="false" customWidth="true" hidden="false" outlineLevel="0" max="4" min="4" style="12" width="13.59"/>
    <col collapsed="false" customWidth="true" hidden="false" outlineLevel="0" max="5" min="5" style="12" width="11.61"/>
    <col collapsed="false" customWidth="true" hidden="false" outlineLevel="0" max="6" min="6" style="12" width="11.51"/>
    <col collapsed="false" customWidth="true" hidden="false" outlineLevel="0" max="7" min="7" style="12" width="16.13"/>
    <col collapsed="false" customWidth="true" hidden="false" outlineLevel="0" max="8" min="8" style="12" width="14.26"/>
    <col collapsed="false" customWidth="true" hidden="false" outlineLevel="0" max="9" min="9" style="12" width="14.15"/>
    <col collapsed="false" customWidth="true" hidden="false" outlineLevel="0" max="10" min="10" style="12" width="13.7"/>
    <col collapsed="false" customWidth="true" hidden="false" outlineLevel="0" max="11" min="11" style="12" width="13.59"/>
    <col collapsed="false" customWidth="true" hidden="false" outlineLevel="0" max="12" min="12" style="12" width="11.61"/>
    <col collapsed="false" customWidth="true" hidden="false" outlineLevel="0" max="13" min="13" style="12" width="11.51"/>
    <col collapsed="false" customWidth="true" hidden="false" outlineLevel="0" max="14" min="14" style="12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9" customFormat="true" ht="13.8" hidden="false" customHeight="false" outlineLevel="0" collapsed="false">
      <c r="A1" s="9" t="s">
        <v>220</v>
      </c>
      <c r="B1" s="9" t="s">
        <v>165</v>
      </c>
      <c r="C1" s="9" t="s">
        <v>221</v>
      </c>
      <c r="D1" s="9" t="s">
        <v>222</v>
      </c>
      <c r="E1" s="9" t="s">
        <v>223</v>
      </c>
      <c r="F1" s="9" t="s">
        <v>224</v>
      </c>
      <c r="G1" s="9" t="s">
        <v>225</v>
      </c>
      <c r="H1" s="9" t="s">
        <v>226</v>
      </c>
      <c r="I1" s="9" t="s">
        <v>227</v>
      </c>
      <c r="J1" s="9" t="s">
        <v>228</v>
      </c>
      <c r="K1" s="9" t="s">
        <v>229</v>
      </c>
      <c r="L1" s="9" t="s">
        <v>230</v>
      </c>
      <c r="M1" s="9" t="s">
        <v>231</v>
      </c>
      <c r="N1" s="9" t="s">
        <v>232</v>
      </c>
      <c r="O1" s="9" t="s">
        <v>233</v>
      </c>
      <c r="P1" s="9" t="s">
        <v>234</v>
      </c>
      <c r="Q1" s="9" t="s">
        <v>235</v>
      </c>
      <c r="R1" s="9" t="s">
        <v>236</v>
      </c>
      <c r="S1" s="9" t="s">
        <v>237</v>
      </c>
      <c r="T1" s="9" t="s">
        <v>238</v>
      </c>
      <c r="U1" s="9" t="s">
        <v>239</v>
      </c>
      <c r="V1" s="9" t="s">
        <v>240</v>
      </c>
      <c r="W1" s="9" t="s">
        <v>241</v>
      </c>
      <c r="X1" s="9" t="s">
        <v>242</v>
      </c>
      <c r="Y1" s="9" t="s">
        <v>243</v>
      </c>
      <c r="Z1" s="9" t="s">
        <v>244</v>
      </c>
      <c r="AA1" s="9" t="s">
        <v>245</v>
      </c>
      <c r="AB1" s="9" t="s">
        <v>246</v>
      </c>
      <c r="AC1" s="9" t="s">
        <v>247</v>
      </c>
      <c r="AD1" s="9" t="s">
        <v>248</v>
      </c>
    </row>
    <row r="2" customFormat="false" ht="13.8" hidden="false" customHeight="false" outlineLevel="0" collapsed="false">
      <c r="A2" s="11" t="str">
        <f aca="false">IF(ISBLANK('Class-Infos'!C10), "", CONCATENATE("B", 'Class-Infos'!A10))</f>
        <v>B1</v>
      </c>
      <c r="B2" s="11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2" s="12" t="str">
        <f aca="false">IF('Compute-Values-Male'!C2="", "", VLOOKUP('Compute-Values-Male'!C2, 'Values-Lookup'!$A$1:$C$4, 3, 1))</f>
        <v>RO</v>
      </c>
      <c r="D2" s="12" t="str">
        <f aca="false">IF('Compute-Values-Male'!D2="", "", VLOOKUP('Compute-Values-Male'!D2, 'Values-Lookup'!$A$1:$C$4, 3, 1))</f>
        <v>SO</v>
      </c>
      <c r="E2" s="12" t="str">
        <f aca="false">IF('Compute-Values-Male'!E2="", "", VLOOKUP('Compute-Values-Male'!E2, 'Values-Lookup'!$A$1:$C$4, 3, 1))</f>
        <v>SO</v>
      </c>
      <c r="F2" s="12" t="str">
        <f aca="false">IF('Compute-Values-Male'!F2="", "", VLOOKUP('Compute-Values-Male'!F2, 'Values-Lookup'!$A$1:$C$4, 3, 1))</f>
        <v>RO</v>
      </c>
      <c r="G2" s="12" t="str">
        <f aca="false">IF('Compute-Values-Male'!G2="", "", VLOOKUP('Compute-Values-Male'!G2, 'Values-Lookup'!$A$1:$C$4, 3, 1))</f>
        <v>SO</v>
      </c>
      <c r="H2" s="12" t="str">
        <f aca="false">IF('Compute-Values-Male'!H2="", "", VLOOKUP('Compute-Values-Male'!H2, 'Values-Lookup'!$A$1:$C$4, 3, 1))</f>
        <v>AO</v>
      </c>
      <c r="I2" s="12" t="str">
        <f aca="false">IF('Compute-Values-Male'!I2="", "", VLOOKUP('Compute-Values-Male'!I2, 'Values-Lookup'!$A$1:$C$4, 3, 1))</f>
        <v>AO</v>
      </c>
      <c r="J2" s="12" t="str">
        <f aca="false">IF('Compute-Values-Male'!J2="", "", VLOOKUP('Compute-Values-Male'!J2, 'Values-Lookup'!$A$1:$C$4, 3, 1))</f>
        <v>RO</v>
      </c>
      <c r="K2" s="12" t="str">
        <f aca="false">IF('Compute-Values-Male'!K2="", "", VLOOKUP('Compute-Values-Male'!K2, 'Values-Lookup'!$A$1:$C$4, 3, 1))</f>
        <v>RO</v>
      </c>
      <c r="L2" s="12" t="str">
        <f aca="false">IF('Compute-Values-Male'!L2="", "", VLOOKUP('Compute-Values-Male'!L2, 'Values-Lookup'!$A$1:$C$4, 3, 1))</f>
        <v>SO</v>
      </c>
      <c r="M2" s="12" t="str">
        <f aca="false">IF('Compute-Values-Male'!M2="", "", VLOOKUP('Compute-Values-Male'!M2, 'Values-Lookup'!$A$1:$C$4, 3, 1))</f>
        <v>RO</v>
      </c>
      <c r="N2" s="12" t="str">
        <f aca="false">IF('Compute-Values-Male'!N2="", "", VLOOKUP('Compute-Values-Male'!N2, 'Values-Lookup'!$A$1:$C$4, 3, 1))</f>
        <v>SO</v>
      </c>
      <c r="O2" s="12" t="str">
        <f aca="false">IF('Compute-Values-Male'!O2="", "", VLOOKUP('Compute-Values-Male'!O2, 'Values-Lookup'!$A$1:$C$4, 3, 1))</f>
        <v>AO</v>
      </c>
      <c r="P2" s="12" t="str">
        <f aca="false">IF('Compute-Values-Male'!P2="", "", VLOOKUP('Compute-Values-Male'!P2, 'Values-Lookup'!$A$1:$C$4, 3, 1))</f>
        <v>SO</v>
      </c>
      <c r="Q2" s="12" t="str">
        <f aca="false">IF('Compute-Values-Male'!Q2="", "", VLOOKUP('Compute-Values-Male'!Q2, 'Values-Lookup'!$A$1:$C$4, 3, 1))</f>
        <v>SO</v>
      </c>
      <c r="R2" s="12" t="str">
        <f aca="false">IF('Compute-Values-Male'!R2="", "", VLOOKUP('Compute-Values-Male'!R2, 'Values-Lookup'!$A$1:$C$4, 3, 1))</f>
        <v>RO</v>
      </c>
      <c r="S2" s="12" t="str">
        <f aca="false">IF('Compute-Values-Male'!S2="", "", VLOOKUP('Compute-Values-Male'!S2, 'Values-Lookup'!$A$1:$C$4, 3, 1))</f>
        <v>RO</v>
      </c>
      <c r="T2" s="12" t="str">
        <f aca="false">IF('Compute-Values-Male'!T2="", "", VLOOKUP('Compute-Values-Male'!T2, 'Values-Lookup'!$A$1:$C$4, 3, 1))</f>
        <v>RO</v>
      </c>
      <c r="U2" s="12" t="str">
        <f aca="false">IF('Compute-Values-Male'!U2="", "", VLOOKUP('Compute-Values-Male'!U2, 'Values-Lookup'!$A$1:$C$4, 3, 1))</f>
        <v>SO</v>
      </c>
      <c r="V2" s="12" t="str">
        <f aca="false">IF('Compute-Values-Male'!V2="", "", VLOOKUP('Compute-Values-Male'!V2, 'Values-Lookup'!$A$1:$C$4, 3, 1))</f>
        <v>AO</v>
      </c>
      <c r="W2" s="12" t="str">
        <f aca="false">IF('Compute-Values-Male'!W2="", "", VLOOKUP('Compute-Values-Male'!W2, 'Values-Lookup'!$A$1:$C$4, 3, 1))</f>
        <v>SO</v>
      </c>
      <c r="X2" s="12" t="str">
        <f aca="false">IF('Compute-Values-Male'!X2="", "", VLOOKUP('Compute-Values-Male'!X2, 'Values-Lookup'!$A$1:$C$4, 3, 1))</f>
        <v>RO</v>
      </c>
      <c r="Y2" s="12" t="str">
        <f aca="false">IF('Compute-Values-Male'!Y2="", "", VLOOKUP('Compute-Values-Male'!Y2, 'Values-Lookup'!$A$1:$C$4, 3, 1))</f>
        <v>RO</v>
      </c>
      <c r="Z2" s="12" t="str">
        <f aca="false">IF('Compute-Values-Male'!Z2="", "", VLOOKUP('Compute-Values-Male'!Z2, 'Values-Lookup'!$A$1:$C$4, 3, 1))</f>
        <v>RO</v>
      </c>
      <c r="AA2" s="12" t="str">
        <f aca="false">IF('Compute-Values-Male'!AA2="", "", VLOOKUP('Compute-Values-Male'!AA2, 'Values-Lookup'!$A$1:$C$4, 3, 1))</f>
        <v>RO</v>
      </c>
      <c r="AB2" s="12" t="str">
        <f aca="false">IF('Compute-Values-Male'!AB2="", "", VLOOKUP('Compute-Values-Male'!AB2, 'Values-Lookup'!$A$1:$C$4, 3, 1))</f>
        <v>SO</v>
      </c>
      <c r="AC2" s="12" t="str">
        <f aca="false">IF('Compute-Values-Male'!AC2="", "", VLOOKUP('Compute-Values-Male'!AC2, 'Values-Lookup'!$A$1:$C$4, 3, 1))</f>
        <v>RO</v>
      </c>
      <c r="AD2" s="12" t="str">
        <f aca="false">IF('Compute-Values-Male'!AD2="", "", VLOOKUP('Compute-Values-Male'!AD2, 'Values-Lookup'!$A$1:$C$4, 3, 1))</f>
        <v>RO</v>
      </c>
    </row>
    <row r="3" customFormat="false" ht="13.8" hidden="false" customHeight="false" outlineLevel="0" collapsed="false">
      <c r="A3" s="11" t="str">
        <f aca="false">IF(ISBLANK('Class-Infos'!C11), "", CONCATENATE("B", 'Class-Infos'!A11))</f>
        <v>B2</v>
      </c>
      <c r="B3" s="11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3" s="12" t="str">
        <f aca="false">IF('Compute-Values-Male'!C3="", "", VLOOKUP('Compute-Values-Male'!C3, 'Values-Lookup'!$A$1:$C$4, 3, 1))</f>
        <v>NO</v>
      </c>
      <c r="D3" s="12" t="str">
        <f aca="false">IF('Compute-Values-Male'!D3="", "", VLOOKUP('Compute-Values-Male'!D3, 'Values-Lookup'!$A$1:$C$4, 3, 1))</f>
        <v>NO</v>
      </c>
      <c r="E3" s="12" t="str">
        <f aca="false">IF('Compute-Values-Male'!E3="", "", VLOOKUP('Compute-Values-Male'!E3, 'Values-Lookup'!$A$1:$C$4, 3, 1))</f>
        <v>NO</v>
      </c>
      <c r="F3" s="12" t="str">
        <f aca="false">IF('Compute-Values-Male'!F3="", "", VLOOKUP('Compute-Values-Male'!F3, 'Values-Lookup'!$A$1:$C$4, 3, 1))</f>
        <v>NO</v>
      </c>
      <c r="G3" s="12" t="str">
        <f aca="false">IF('Compute-Values-Male'!G3="", "", VLOOKUP('Compute-Values-Male'!G3, 'Values-Lookup'!$A$1:$C$4, 3, 1))</f>
        <v>NO</v>
      </c>
      <c r="H3" s="12" t="str">
        <f aca="false">IF('Compute-Values-Male'!H3="", "", VLOOKUP('Compute-Values-Male'!H3, 'Values-Lookup'!$A$1:$C$4, 3, 1))</f>
        <v>NO</v>
      </c>
      <c r="I3" s="12" t="str">
        <f aca="false">IF('Compute-Values-Male'!I3="", "", VLOOKUP('Compute-Values-Male'!I3, 'Values-Lookup'!$A$1:$C$4, 3, 1))</f>
        <v>NO</v>
      </c>
      <c r="J3" s="12" t="str">
        <f aca="false">IF('Compute-Values-Male'!J3="", "", VLOOKUP('Compute-Values-Male'!J3, 'Values-Lookup'!$A$1:$C$4, 3, 1))</f>
        <v>NO</v>
      </c>
      <c r="K3" s="12" t="str">
        <f aca="false">IF('Compute-Values-Male'!K3="", "", VLOOKUP('Compute-Values-Male'!K3, 'Values-Lookup'!$A$1:$C$4, 3, 1))</f>
        <v>NO</v>
      </c>
      <c r="L3" s="12" t="str">
        <f aca="false">IF('Compute-Values-Male'!L3="", "", VLOOKUP('Compute-Values-Male'!L3, 'Values-Lookup'!$A$1:$C$4, 3, 1))</f>
        <v>NO</v>
      </c>
      <c r="M3" s="12" t="str">
        <f aca="false">IF('Compute-Values-Male'!M3="", "", VLOOKUP('Compute-Values-Male'!M3, 'Values-Lookup'!$A$1:$C$4, 3, 1))</f>
        <v>NO</v>
      </c>
      <c r="N3" s="12" t="str">
        <f aca="false">IF('Compute-Values-Male'!N3="", "", VLOOKUP('Compute-Values-Male'!N3, 'Values-Lookup'!$A$1:$C$4, 3, 1))</f>
        <v>NO</v>
      </c>
      <c r="O3" s="12" t="str">
        <f aca="false">IF('Compute-Values-Male'!O3="", "", VLOOKUP('Compute-Values-Male'!O3, 'Values-Lookup'!$A$1:$C$4, 3, 1))</f>
        <v>NO</v>
      </c>
      <c r="P3" s="12" t="str">
        <f aca="false">IF('Compute-Values-Male'!P3="", "", VLOOKUP('Compute-Values-Male'!P3, 'Values-Lookup'!$A$1:$C$4, 3, 1))</f>
        <v>NO</v>
      </c>
      <c r="Q3" s="12" t="str">
        <f aca="false">IF('Compute-Values-Male'!Q3="", "", VLOOKUP('Compute-Values-Male'!Q3, 'Values-Lookup'!$A$1:$C$4, 3, 1))</f>
        <v>NO</v>
      </c>
      <c r="R3" s="12" t="str">
        <f aca="false">IF('Compute-Values-Male'!R3="", "", VLOOKUP('Compute-Values-Male'!R3, 'Values-Lookup'!$A$1:$C$4, 3, 1))</f>
        <v>NO</v>
      </c>
      <c r="S3" s="12" t="str">
        <f aca="false">IF('Compute-Values-Male'!S3="", "", VLOOKUP('Compute-Values-Male'!S3, 'Values-Lookup'!$A$1:$C$4, 3, 1))</f>
        <v>NO</v>
      </c>
      <c r="T3" s="12" t="str">
        <f aca="false">IF('Compute-Values-Male'!T3="", "", VLOOKUP('Compute-Values-Male'!T3, 'Values-Lookup'!$A$1:$C$4, 3, 1))</f>
        <v>NO</v>
      </c>
      <c r="U3" s="12" t="str">
        <f aca="false">IF('Compute-Values-Male'!U3="", "", VLOOKUP('Compute-Values-Male'!U3, 'Values-Lookup'!$A$1:$C$4, 3, 1))</f>
        <v>NO</v>
      </c>
      <c r="V3" s="12" t="str">
        <f aca="false">IF('Compute-Values-Male'!V3="", "", VLOOKUP('Compute-Values-Male'!V3, 'Values-Lookup'!$A$1:$C$4, 3, 1))</f>
        <v>NO</v>
      </c>
      <c r="W3" s="12" t="str">
        <f aca="false">IF('Compute-Values-Male'!W3="", "", VLOOKUP('Compute-Values-Male'!W3, 'Values-Lookup'!$A$1:$C$4, 3, 1))</f>
        <v>NO</v>
      </c>
      <c r="X3" s="12" t="str">
        <f aca="false">IF('Compute-Values-Male'!X3="", "", VLOOKUP('Compute-Values-Male'!X3, 'Values-Lookup'!$A$1:$C$4, 3, 1))</f>
        <v>NO</v>
      </c>
      <c r="Y3" s="12" t="str">
        <f aca="false">IF('Compute-Values-Male'!Y3="", "", VLOOKUP('Compute-Values-Male'!Y3, 'Values-Lookup'!$A$1:$C$4, 3, 1))</f>
        <v>NO</v>
      </c>
      <c r="Z3" s="12" t="str">
        <f aca="false">IF('Compute-Values-Male'!Z3="", "", VLOOKUP('Compute-Values-Male'!Z3, 'Values-Lookup'!$A$1:$C$4, 3, 1))</f>
        <v>NO</v>
      </c>
      <c r="AA3" s="12" t="str">
        <f aca="false">IF('Compute-Values-Male'!AA3="", "", VLOOKUP('Compute-Values-Male'!AA3, 'Values-Lookup'!$A$1:$C$4, 3, 1))</f>
        <v>NO</v>
      </c>
      <c r="AB3" s="12" t="str">
        <f aca="false">IF('Compute-Values-Male'!AB3="", "", VLOOKUP('Compute-Values-Male'!AB3, 'Values-Lookup'!$A$1:$C$4, 3, 1))</f>
        <v>NO</v>
      </c>
      <c r="AC3" s="12" t="str">
        <f aca="false">IF('Compute-Values-Male'!AC3="", "", VLOOKUP('Compute-Values-Male'!AC3, 'Values-Lookup'!$A$1:$C$4, 3, 1))</f>
        <v>NO</v>
      </c>
      <c r="AD3" s="12" t="str">
        <f aca="false">IF('Compute-Values-Male'!AD3="", "", VLOOKUP('Compute-Values-Male'!AD3, 'Values-Lookup'!$A$1:$C$4, 3, 1))</f>
        <v>NO</v>
      </c>
    </row>
    <row r="4" customFormat="false" ht="13.8" hidden="false" customHeight="false" outlineLevel="0" collapsed="false">
      <c r="A4" s="11" t="str">
        <f aca="false">IF(ISBLANK('Class-Infos'!C12), "", CONCATENATE("B", 'Class-Infos'!A12))</f>
        <v>B3</v>
      </c>
      <c r="B4" s="11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4" s="12" t="str">
        <f aca="false">IF('Compute-Values-Male'!C4="", "", VLOOKUP('Compute-Values-Male'!C4, 'Values-Lookup'!$A$1:$C$4, 3, 1))</f>
        <v>NO</v>
      </c>
      <c r="D4" s="12" t="str">
        <f aca="false">IF('Compute-Values-Male'!D4="", "", VLOOKUP('Compute-Values-Male'!D4, 'Values-Lookup'!$A$1:$C$4, 3, 1))</f>
        <v>NO</v>
      </c>
      <c r="E4" s="12" t="str">
        <f aca="false">IF('Compute-Values-Male'!E4="", "", VLOOKUP('Compute-Values-Male'!E4, 'Values-Lookup'!$A$1:$C$4, 3, 1))</f>
        <v>RO</v>
      </c>
      <c r="F4" s="12" t="str">
        <f aca="false">IF('Compute-Values-Male'!F4="", "", VLOOKUP('Compute-Values-Male'!F4, 'Values-Lookup'!$A$1:$C$4, 3, 1))</f>
        <v>RO</v>
      </c>
      <c r="G4" s="12" t="str">
        <f aca="false">IF('Compute-Values-Male'!G4="", "", VLOOKUP('Compute-Values-Male'!G4, 'Values-Lookup'!$A$1:$C$4, 3, 1))</f>
        <v>NO</v>
      </c>
      <c r="H4" s="12" t="str">
        <f aca="false">IF('Compute-Values-Male'!H4="", "", VLOOKUP('Compute-Values-Male'!H4, 'Values-Lookup'!$A$1:$C$4, 3, 1))</f>
        <v>NO</v>
      </c>
      <c r="I4" s="12" t="str">
        <f aca="false">IF('Compute-Values-Male'!I4="", "", VLOOKUP('Compute-Values-Male'!I4, 'Values-Lookup'!$A$1:$C$4, 3, 1))</f>
        <v>RO</v>
      </c>
      <c r="J4" s="12" t="str">
        <f aca="false">IF('Compute-Values-Male'!J4="", "", VLOOKUP('Compute-Values-Male'!J4, 'Values-Lookup'!$A$1:$C$4, 3, 1))</f>
        <v>RO</v>
      </c>
      <c r="K4" s="12" t="str">
        <f aca="false">IF('Compute-Values-Male'!K4="", "", VLOOKUP('Compute-Values-Male'!K4, 'Values-Lookup'!$A$1:$C$4, 3, 1))</f>
        <v>RO</v>
      </c>
      <c r="L4" s="12" t="str">
        <f aca="false">IF('Compute-Values-Male'!L4="", "", VLOOKUP('Compute-Values-Male'!L4, 'Values-Lookup'!$A$1:$C$4, 3, 1))</f>
        <v>RO</v>
      </c>
      <c r="M4" s="12" t="str">
        <f aca="false">IF('Compute-Values-Male'!M4="", "", VLOOKUP('Compute-Values-Male'!M4, 'Values-Lookup'!$A$1:$C$4, 3, 1))</f>
        <v>RO</v>
      </c>
      <c r="N4" s="12" t="str">
        <f aca="false">IF('Compute-Values-Male'!N4="", "", VLOOKUP('Compute-Values-Male'!N4, 'Values-Lookup'!$A$1:$C$4, 3, 1))</f>
        <v>NO</v>
      </c>
      <c r="O4" s="12" t="str">
        <f aca="false">IF('Compute-Values-Male'!O4="", "", VLOOKUP('Compute-Values-Male'!O4, 'Values-Lookup'!$A$1:$C$4, 3, 1))</f>
        <v>NO</v>
      </c>
      <c r="P4" s="12" t="str">
        <f aca="false">IF('Compute-Values-Male'!P4="", "", VLOOKUP('Compute-Values-Male'!P4, 'Values-Lookup'!$A$1:$C$4, 3, 1))</f>
        <v>NO</v>
      </c>
      <c r="Q4" s="12" t="str">
        <f aca="false">IF('Compute-Values-Male'!Q4="", "", VLOOKUP('Compute-Values-Male'!Q4, 'Values-Lookup'!$A$1:$C$4, 3, 1))</f>
        <v>RO</v>
      </c>
      <c r="R4" s="12" t="str">
        <f aca="false">IF('Compute-Values-Male'!R4="", "", VLOOKUP('Compute-Values-Male'!R4, 'Values-Lookup'!$A$1:$C$4, 3, 1))</f>
        <v>RO</v>
      </c>
      <c r="S4" s="12" t="str">
        <f aca="false">IF('Compute-Values-Male'!S4="", "", VLOOKUP('Compute-Values-Male'!S4, 'Values-Lookup'!$A$1:$C$4, 3, 1))</f>
        <v>RO</v>
      </c>
      <c r="T4" s="12" t="str">
        <f aca="false">IF('Compute-Values-Male'!T4="", "", VLOOKUP('Compute-Values-Male'!T4, 'Values-Lookup'!$A$1:$C$4, 3, 1))</f>
        <v>NO</v>
      </c>
      <c r="U4" s="12" t="str">
        <f aca="false">IF('Compute-Values-Male'!U4="", "", VLOOKUP('Compute-Values-Male'!U4, 'Values-Lookup'!$A$1:$C$4, 3, 1))</f>
        <v>RO</v>
      </c>
      <c r="V4" s="12" t="str">
        <f aca="false">IF('Compute-Values-Male'!V4="", "", VLOOKUP('Compute-Values-Male'!V4, 'Values-Lookup'!$A$1:$C$4, 3, 1))</f>
        <v>RO</v>
      </c>
      <c r="W4" s="12" t="str">
        <f aca="false">IF('Compute-Values-Male'!W4="", "", VLOOKUP('Compute-Values-Male'!W4, 'Values-Lookup'!$A$1:$C$4, 3, 1))</f>
        <v>NO</v>
      </c>
      <c r="X4" s="12" t="str">
        <f aca="false">IF('Compute-Values-Male'!X4="", "", VLOOKUP('Compute-Values-Male'!X4, 'Values-Lookup'!$A$1:$C$4, 3, 1))</f>
        <v>RO</v>
      </c>
      <c r="Y4" s="12" t="str">
        <f aca="false">IF('Compute-Values-Male'!Y4="", "", VLOOKUP('Compute-Values-Male'!Y4, 'Values-Lookup'!$A$1:$C$4, 3, 1))</f>
        <v>RO</v>
      </c>
      <c r="Z4" s="12" t="str">
        <f aca="false">IF('Compute-Values-Male'!Z4="", "", VLOOKUP('Compute-Values-Male'!Z4, 'Values-Lookup'!$A$1:$C$4, 3, 1))</f>
        <v>RO</v>
      </c>
      <c r="AA4" s="12" t="str">
        <f aca="false">IF('Compute-Values-Male'!AA4="", "", VLOOKUP('Compute-Values-Male'!AA4, 'Values-Lookup'!$A$1:$C$4, 3, 1))</f>
        <v>RO</v>
      </c>
      <c r="AB4" s="12" t="str">
        <f aca="false">IF('Compute-Values-Male'!AB4="", "", VLOOKUP('Compute-Values-Male'!AB4, 'Values-Lookup'!$A$1:$C$4, 3, 1))</f>
        <v>RO</v>
      </c>
      <c r="AC4" s="12" t="str">
        <f aca="false">IF('Compute-Values-Male'!AC4="", "", VLOOKUP('Compute-Values-Male'!AC4, 'Values-Lookup'!$A$1:$C$4, 3, 1))</f>
        <v>RO</v>
      </c>
      <c r="AD4" s="12" t="str">
        <f aca="false">IF('Compute-Values-Male'!AD4="", "", VLOOKUP('Compute-Values-Male'!AD4, 'Values-Lookup'!$A$1:$C$4, 3, 1))</f>
        <v>RO</v>
      </c>
    </row>
    <row r="5" customFormat="false" ht="13.8" hidden="false" customHeight="false" outlineLevel="0" collapsed="false">
      <c r="A5" s="11" t="str">
        <f aca="false">IF(ISBLANK('Class-Infos'!C13), "", CONCATENATE("B", 'Class-Infos'!A13))</f>
        <v>B4</v>
      </c>
      <c r="B5" s="11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5" s="12" t="str">
        <f aca="false">IF('Compute-Values-Male'!C5="", "", VLOOKUP('Compute-Values-Male'!C5, 'Values-Lookup'!$A$1:$C$4, 3, 1))</f>
        <v>NO</v>
      </c>
      <c r="D5" s="12" t="str">
        <f aca="false">IF('Compute-Values-Male'!D5="", "", VLOOKUP('Compute-Values-Male'!D5, 'Values-Lookup'!$A$1:$C$4, 3, 1))</f>
        <v>NO</v>
      </c>
      <c r="E5" s="12" t="str">
        <f aca="false">IF('Compute-Values-Male'!E5="", "", VLOOKUP('Compute-Values-Male'!E5, 'Values-Lookup'!$A$1:$C$4, 3, 1))</f>
        <v>NO</v>
      </c>
      <c r="F5" s="12" t="str">
        <f aca="false">IF('Compute-Values-Male'!F5="", "", VLOOKUP('Compute-Values-Male'!F5, 'Values-Lookup'!$A$1:$C$4, 3, 1))</f>
        <v>RO</v>
      </c>
      <c r="G5" s="12" t="str">
        <f aca="false">IF('Compute-Values-Male'!G5="", "", VLOOKUP('Compute-Values-Male'!G5, 'Values-Lookup'!$A$1:$C$4, 3, 1))</f>
        <v>RO</v>
      </c>
      <c r="H5" s="12" t="str">
        <f aca="false">IF('Compute-Values-Male'!H5="", "", VLOOKUP('Compute-Values-Male'!H5, 'Values-Lookup'!$A$1:$C$4, 3, 1))</f>
        <v>RO</v>
      </c>
      <c r="I5" s="12" t="str">
        <f aca="false">IF('Compute-Values-Male'!I5="", "", VLOOKUP('Compute-Values-Male'!I5, 'Values-Lookup'!$A$1:$C$4, 3, 1))</f>
        <v>RO</v>
      </c>
      <c r="J5" s="12" t="str">
        <f aca="false">IF('Compute-Values-Male'!J5="", "", VLOOKUP('Compute-Values-Male'!J5, 'Values-Lookup'!$A$1:$C$4, 3, 1))</f>
        <v>RO</v>
      </c>
      <c r="K5" s="12" t="str">
        <f aca="false">IF('Compute-Values-Male'!K5="", "", VLOOKUP('Compute-Values-Male'!K5, 'Values-Lookup'!$A$1:$C$4, 3, 1))</f>
        <v>RO</v>
      </c>
      <c r="L5" s="12" t="str">
        <f aca="false">IF('Compute-Values-Male'!L5="", "", VLOOKUP('Compute-Values-Male'!L5, 'Values-Lookup'!$A$1:$C$4, 3, 1))</f>
        <v>RO</v>
      </c>
      <c r="M5" s="12" t="str">
        <f aca="false">IF('Compute-Values-Male'!M5="", "", VLOOKUP('Compute-Values-Male'!M5, 'Values-Lookup'!$A$1:$C$4, 3, 1))</f>
        <v>RO</v>
      </c>
      <c r="N5" s="12" t="str">
        <f aca="false">IF('Compute-Values-Male'!N5="", "", VLOOKUP('Compute-Values-Male'!N5, 'Values-Lookup'!$A$1:$C$4, 3, 1))</f>
        <v>SO</v>
      </c>
      <c r="O5" s="12" t="str">
        <f aca="false">IF('Compute-Values-Male'!O5="", "", VLOOKUP('Compute-Values-Male'!O5, 'Values-Lookup'!$A$1:$C$4, 3, 1))</f>
        <v>RO</v>
      </c>
      <c r="P5" s="12" t="str">
        <f aca="false">IF('Compute-Values-Male'!P5="", "", VLOOKUP('Compute-Values-Male'!P5, 'Values-Lookup'!$A$1:$C$4, 3, 1))</f>
        <v>NO</v>
      </c>
      <c r="Q5" s="12" t="str">
        <f aca="false">IF('Compute-Values-Male'!Q5="", "", VLOOKUP('Compute-Values-Male'!Q5, 'Values-Lookup'!$A$1:$C$4, 3, 1))</f>
        <v>RO</v>
      </c>
      <c r="R5" s="12" t="str">
        <f aca="false">IF('Compute-Values-Male'!R5="", "", VLOOKUP('Compute-Values-Male'!R5, 'Values-Lookup'!$A$1:$C$4, 3, 1))</f>
        <v>RO</v>
      </c>
      <c r="S5" s="12" t="str">
        <f aca="false">IF('Compute-Values-Male'!S5="", "", VLOOKUP('Compute-Values-Male'!S5, 'Values-Lookup'!$A$1:$C$4, 3, 1))</f>
        <v>NO</v>
      </c>
      <c r="T5" s="12" t="str">
        <f aca="false">IF('Compute-Values-Male'!T5="", "", VLOOKUP('Compute-Values-Male'!T5, 'Values-Lookup'!$A$1:$C$4, 3, 1))</f>
        <v>RO</v>
      </c>
      <c r="U5" s="12" t="str">
        <f aca="false">IF('Compute-Values-Male'!U5="", "", VLOOKUP('Compute-Values-Male'!U5, 'Values-Lookup'!$A$1:$C$4, 3, 1))</f>
        <v>RO</v>
      </c>
      <c r="V5" s="12" t="str">
        <f aca="false">IF('Compute-Values-Male'!V5="", "", VLOOKUP('Compute-Values-Male'!V5, 'Values-Lookup'!$A$1:$C$4, 3, 1))</f>
        <v>RO</v>
      </c>
      <c r="W5" s="12" t="str">
        <f aca="false">IF('Compute-Values-Male'!W5="", "", VLOOKUP('Compute-Values-Male'!W5, 'Values-Lookup'!$A$1:$C$4, 3, 1))</f>
        <v>NO</v>
      </c>
      <c r="X5" s="12" t="str">
        <f aca="false">IF('Compute-Values-Male'!X5="", "", VLOOKUP('Compute-Values-Male'!X5, 'Values-Lookup'!$A$1:$C$4, 3, 1))</f>
        <v>RO</v>
      </c>
      <c r="Y5" s="12" t="str">
        <f aca="false">IF('Compute-Values-Male'!Y5="", "", VLOOKUP('Compute-Values-Male'!Y5, 'Values-Lookup'!$A$1:$C$4, 3, 1))</f>
        <v>RO</v>
      </c>
      <c r="Z5" s="12" t="str">
        <f aca="false">IF('Compute-Values-Male'!Z5="", "", VLOOKUP('Compute-Values-Male'!Z5, 'Values-Lookup'!$A$1:$C$4, 3, 1))</f>
        <v>RO</v>
      </c>
      <c r="AA5" s="12" t="str">
        <f aca="false">IF('Compute-Values-Male'!AA5="", "", VLOOKUP('Compute-Values-Male'!AA5, 'Values-Lookup'!$A$1:$C$4, 3, 1))</f>
        <v>RO</v>
      </c>
      <c r="AB5" s="12" t="str">
        <f aca="false">IF('Compute-Values-Male'!AB5="", "", VLOOKUP('Compute-Values-Male'!AB5, 'Values-Lookup'!$A$1:$C$4, 3, 1))</f>
        <v>SO</v>
      </c>
      <c r="AC5" s="12" t="str">
        <f aca="false">IF('Compute-Values-Male'!AC5="", "", VLOOKUP('Compute-Values-Male'!AC5, 'Values-Lookup'!$A$1:$C$4, 3, 1))</f>
        <v>RO</v>
      </c>
      <c r="AD5" s="12" t="str">
        <f aca="false">IF('Compute-Values-Male'!AD5="", "", VLOOKUP('Compute-Values-Male'!AD5, 'Values-Lookup'!$A$1:$C$4, 3, 1))</f>
        <v>RO</v>
      </c>
    </row>
    <row r="6" customFormat="false" ht="13.8" hidden="false" customHeight="false" outlineLevel="0" collapsed="false">
      <c r="A6" s="11" t="str">
        <f aca="false">IF(ISBLANK('Class-Infos'!C14), "", CONCATENATE("B", 'Class-Infos'!A14))</f>
        <v>B5</v>
      </c>
      <c r="B6" s="11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6" s="12" t="str">
        <f aca="false">IF('Compute-Values-Male'!C6="", "", VLOOKUP('Compute-Values-Male'!C6, 'Values-Lookup'!$A$1:$C$4, 3, 1))</f>
        <v>RO</v>
      </c>
      <c r="D6" s="12" t="str">
        <f aca="false">IF('Compute-Values-Male'!D6="", "", VLOOKUP('Compute-Values-Male'!D6, 'Values-Lookup'!$A$1:$C$4, 3, 1))</f>
        <v>RO</v>
      </c>
      <c r="E6" s="12" t="str">
        <f aca="false">IF('Compute-Values-Male'!E6="", "", VLOOKUP('Compute-Values-Male'!E6, 'Values-Lookup'!$A$1:$C$4, 3, 1))</f>
        <v>NO</v>
      </c>
      <c r="F6" s="12" t="str">
        <f aca="false">IF('Compute-Values-Male'!F6="", "", VLOOKUP('Compute-Values-Male'!F6, 'Values-Lookup'!$A$1:$C$4, 3, 1))</f>
        <v>RO</v>
      </c>
      <c r="G6" s="12" t="str">
        <f aca="false">IF('Compute-Values-Male'!G6="", "", VLOOKUP('Compute-Values-Male'!G6, 'Values-Lookup'!$A$1:$C$4, 3, 1))</f>
        <v>RO</v>
      </c>
      <c r="H6" s="12" t="str">
        <f aca="false">IF('Compute-Values-Male'!H6="", "", VLOOKUP('Compute-Values-Male'!H6, 'Values-Lookup'!$A$1:$C$4, 3, 1))</f>
        <v>RO</v>
      </c>
      <c r="I6" s="12" t="str">
        <f aca="false">IF('Compute-Values-Male'!I6="", "", VLOOKUP('Compute-Values-Male'!I6, 'Values-Lookup'!$A$1:$C$4, 3, 1))</f>
        <v>RO</v>
      </c>
      <c r="J6" s="12" t="str">
        <f aca="false">IF('Compute-Values-Male'!J6="", "", VLOOKUP('Compute-Values-Male'!J6, 'Values-Lookup'!$A$1:$C$4, 3, 1))</f>
        <v>RO</v>
      </c>
      <c r="K6" s="12" t="str">
        <f aca="false">IF('Compute-Values-Male'!K6="", "", VLOOKUP('Compute-Values-Male'!K6, 'Values-Lookup'!$A$1:$C$4, 3, 1))</f>
        <v>RO</v>
      </c>
      <c r="L6" s="12" t="str">
        <f aca="false">IF('Compute-Values-Male'!L6="", "", VLOOKUP('Compute-Values-Male'!L6, 'Values-Lookup'!$A$1:$C$4, 3, 1))</f>
        <v>RO</v>
      </c>
      <c r="M6" s="12" t="str">
        <f aca="false">IF('Compute-Values-Male'!M6="", "", VLOOKUP('Compute-Values-Male'!M6, 'Values-Lookup'!$A$1:$C$4, 3, 1))</f>
        <v>RO</v>
      </c>
      <c r="N6" s="12" t="str">
        <f aca="false">IF('Compute-Values-Male'!N6="", "", VLOOKUP('Compute-Values-Male'!N6, 'Values-Lookup'!$A$1:$C$4, 3, 1))</f>
        <v>NO</v>
      </c>
      <c r="O6" s="12" t="str">
        <f aca="false">IF('Compute-Values-Male'!O6="", "", VLOOKUP('Compute-Values-Male'!O6, 'Values-Lookup'!$A$1:$C$4, 3, 1))</f>
        <v>NO</v>
      </c>
      <c r="P6" s="12" t="str">
        <f aca="false">IF('Compute-Values-Male'!P6="", "", VLOOKUP('Compute-Values-Male'!P6, 'Values-Lookup'!$A$1:$C$4, 3, 1))</f>
        <v>RO</v>
      </c>
      <c r="Q6" s="12" t="str">
        <f aca="false">IF('Compute-Values-Male'!Q6="", "", VLOOKUP('Compute-Values-Male'!Q6, 'Values-Lookup'!$A$1:$C$4, 3, 1))</f>
        <v>RO</v>
      </c>
      <c r="R6" s="12" t="str">
        <f aca="false">IF('Compute-Values-Male'!R6="", "", VLOOKUP('Compute-Values-Male'!R6, 'Values-Lookup'!$A$1:$C$4, 3, 1))</f>
        <v>RO</v>
      </c>
      <c r="S6" s="12" t="str">
        <f aca="false">IF('Compute-Values-Male'!S6="", "", VLOOKUP('Compute-Values-Male'!S6, 'Values-Lookup'!$A$1:$C$4, 3, 1))</f>
        <v>NO</v>
      </c>
      <c r="T6" s="12" t="str">
        <f aca="false">IF('Compute-Values-Male'!T6="", "", VLOOKUP('Compute-Values-Male'!T6, 'Values-Lookup'!$A$1:$C$4, 3, 1))</f>
        <v>RO</v>
      </c>
      <c r="U6" s="12" t="str">
        <f aca="false">IF('Compute-Values-Male'!U6="", "", VLOOKUP('Compute-Values-Male'!U6, 'Values-Lookup'!$A$1:$C$4, 3, 1))</f>
        <v>RO</v>
      </c>
      <c r="V6" s="12" t="str">
        <f aca="false">IF('Compute-Values-Male'!V6="", "", VLOOKUP('Compute-Values-Male'!V6, 'Values-Lookup'!$A$1:$C$4, 3, 1))</f>
        <v>RO</v>
      </c>
      <c r="W6" s="12" t="str">
        <f aca="false">IF('Compute-Values-Male'!W6="", "", VLOOKUP('Compute-Values-Male'!W6, 'Values-Lookup'!$A$1:$C$4, 3, 1))</f>
        <v>NO</v>
      </c>
      <c r="X6" s="12" t="str">
        <f aca="false">IF('Compute-Values-Male'!X6="", "", VLOOKUP('Compute-Values-Male'!X6, 'Values-Lookup'!$A$1:$C$4, 3, 1))</f>
        <v>NO</v>
      </c>
      <c r="Y6" s="12" t="str">
        <f aca="false">IF('Compute-Values-Male'!Y6="", "", VLOOKUP('Compute-Values-Male'!Y6, 'Values-Lookup'!$A$1:$C$4, 3, 1))</f>
        <v>RO</v>
      </c>
      <c r="Z6" s="12" t="str">
        <f aca="false">IF('Compute-Values-Male'!Z6="", "", VLOOKUP('Compute-Values-Male'!Z6, 'Values-Lookup'!$A$1:$C$4, 3, 1))</f>
        <v>RO</v>
      </c>
      <c r="AA6" s="12" t="str">
        <f aca="false">IF('Compute-Values-Male'!AA6="", "", VLOOKUP('Compute-Values-Male'!AA6, 'Values-Lookup'!$A$1:$C$4, 3, 1))</f>
        <v>RO</v>
      </c>
      <c r="AB6" s="12" t="str">
        <f aca="false">IF('Compute-Values-Male'!AB6="", "", VLOOKUP('Compute-Values-Male'!AB6, 'Values-Lookup'!$A$1:$C$4, 3, 1))</f>
        <v>RO</v>
      </c>
      <c r="AC6" s="12" t="str">
        <f aca="false">IF('Compute-Values-Male'!AC6="", "", VLOOKUP('Compute-Values-Male'!AC6, 'Values-Lookup'!$A$1:$C$4, 3, 1))</f>
        <v>NO</v>
      </c>
      <c r="AD6" s="12" t="str">
        <f aca="false">IF('Compute-Values-Male'!AD6="", "", VLOOKUP('Compute-Values-Male'!AD6, 'Values-Lookup'!$A$1:$C$4, 3, 1))</f>
        <v>RO</v>
      </c>
    </row>
    <row r="7" customFormat="false" ht="13.8" hidden="false" customHeight="false" outlineLevel="0" collapsed="false">
      <c r="A7" s="11" t="str">
        <f aca="false">IF(ISBLANK('Class-Infos'!C15), "", CONCATENATE("B", 'Class-Infos'!A15))</f>
        <v>B6</v>
      </c>
      <c r="B7" s="11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7" s="12" t="str">
        <f aca="false">IF('Compute-Values-Male'!C7="", "", VLOOKUP('Compute-Values-Male'!C7, 'Values-Lookup'!$A$1:$C$4, 3, 1))</f>
        <v>SO</v>
      </c>
      <c r="D7" s="12" t="str">
        <f aca="false">IF('Compute-Values-Male'!D7="", "", VLOOKUP('Compute-Values-Male'!D7, 'Values-Lookup'!$A$1:$C$4, 3, 1))</f>
        <v>AO</v>
      </c>
      <c r="E7" s="12" t="str">
        <f aca="false">IF('Compute-Values-Male'!E7="", "", VLOOKUP('Compute-Values-Male'!E7, 'Values-Lookup'!$A$1:$C$4, 3, 1))</f>
        <v>SO</v>
      </c>
      <c r="F7" s="12" t="str">
        <f aca="false">IF('Compute-Values-Male'!F7="", "", VLOOKUP('Compute-Values-Male'!F7, 'Values-Lookup'!$A$1:$C$4, 3, 1))</f>
        <v>RO</v>
      </c>
      <c r="G7" s="12" t="str">
        <f aca="false">IF('Compute-Values-Male'!G7="", "", VLOOKUP('Compute-Values-Male'!G7, 'Values-Lookup'!$A$1:$C$4, 3, 1))</f>
        <v>RO</v>
      </c>
      <c r="H7" s="12" t="str">
        <f aca="false">IF('Compute-Values-Male'!H7="", "", VLOOKUP('Compute-Values-Male'!H7, 'Values-Lookup'!$A$1:$C$4, 3, 1))</f>
        <v>SO</v>
      </c>
      <c r="I7" s="12" t="str">
        <f aca="false">IF('Compute-Values-Male'!I7="", "", VLOOKUP('Compute-Values-Male'!I7, 'Values-Lookup'!$A$1:$C$4, 3, 1))</f>
        <v>SO</v>
      </c>
      <c r="J7" s="12" t="str">
        <f aca="false">IF('Compute-Values-Male'!J7="", "", VLOOKUP('Compute-Values-Male'!J7, 'Values-Lookup'!$A$1:$C$4, 3, 1))</f>
        <v>AO</v>
      </c>
      <c r="K7" s="12" t="str">
        <f aca="false">IF('Compute-Values-Male'!K7="", "", VLOOKUP('Compute-Values-Male'!K7, 'Values-Lookup'!$A$1:$C$4, 3, 1))</f>
        <v>AO</v>
      </c>
      <c r="L7" s="12" t="str">
        <f aca="false">IF('Compute-Values-Male'!L7="", "", VLOOKUP('Compute-Values-Male'!L7, 'Values-Lookup'!$A$1:$C$4, 3, 1))</f>
        <v>SO</v>
      </c>
      <c r="M7" s="12" t="str">
        <f aca="false">IF('Compute-Values-Male'!M7="", "", VLOOKUP('Compute-Values-Male'!M7, 'Values-Lookup'!$A$1:$C$4, 3, 1))</f>
        <v>SO</v>
      </c>
      <c r="N7" s="12" t="str">
        <f aca="false">IF('Compute-Values-Male'!N7="", "", VLOOKUP('Compute-Values-Male'!N7, 'Values-Lookup'!$A$1:$C$4, 3, 1))</f>
        <v>AO</v>
      </c>
      <c r="O7" s="12" t="str">
        <f aca="false">IF('Compute-Values-Male'!O7="", "", VLOOKUP('Compute-Values-Male'!O7, 'Values-Lookup'!$A$1:$C$4, 3, 1))</f>
        <v>AO</v>
      </c>
      <c r="P7" s="12" t="str">
        <f aca="false">IF('Compute-Values-Male'!P7="", "", VLOOKUP('Compute-Values-Male'!P7, 'Values-Lookup'!$A$1:$C$4, 3, 1))</f>
        <v>AO</v>
      </c>
      <c r="Q7" s="12" t="str">
        <f aca="false">IF('Compute-Values-Male'!Q7="", "", VLOOKUP('Compute-Values-Male'!Q7, 'Values-Lookup'!$A$1:$C$4, 3, 1))</f>
        <v>SO</v>
      </c>
      <c r="R7" s="12" t="str">
        <f aca="false">IF('Compute-Values-Male'!R7="", "", VLOOKUP('Compute-Values-Male'!R7, 'Values-Lookup'!$A$1:$C$4, 3, 1))</f>
        <v>AO</v>
      </c>
      <c r="S7" s="12" t="str">
        <f aca="false">IF('Compute-Values-Male'!S7="", "", VLOOKUP('Compute-Values-Male'!S7, 'Values-Lookup'!$A$1:$C$4, 3, 1))</f>
        <v>SO</v>
      </c>
      <c r="T7" s="12" t="str">
        <f aca="false">IF('Compute-Values-Male'!T7="", "", VLOOKUP('Compute-Values-Male'!T7, 'Values-Lookup'!$A$1:$C$4, 3, 1))</f>
        <v>SO</v>
      </c>
      <c r="U7" s="12" t="str">
        <f aca="false">IF('Compute-Values-Male'!U7="", "", VLOOKUP('Compute-Values-Male'!U7, 'Values-Lookup'!$A$1:$C$4, 3, 1))</f>
        <v>AO</v>
      </c>
      <c r="V7" s="12" t="str">
        <f aca="false">IF('Compute-Values-Male'!V7="", "", VLOOKUP('Compute-Values-Male'!V7, 'Values-Lookup'!$A$1:$C$4, 3, 1))</f>
        <v>AO</v>
      </c>
      <c r="W7" s="12" t="str">
        <f aca="false">IF('Compute-Values-Male'!W7="", "", VLOOKUP('Compute-Values-Male'!W7, 'Values-Lookup'!$A$1:$C$4, 3, 1))</f>
        <v>AO</v>
      </c>
      <c r="X7" s="12" t="str">
        <f aca="false">IF('Compute-Values-Male'!X7="", "", VLOOKUP('Compute-Values-Male'!X7, 'Values-Lookup'!$A$1:$C$4, 3, 1))</f>
        <v>AO</v>
      </c>
      <c r="Y7" s="12" t="str">
        <f aca="false">IF('Compute-Values-Male'!Y7="", "", VLOOKUP('Compute-Values-Male'!Y7, 'Values-Lookup'!$A$1:$C$4, 3, 1))</f>
        <v>AO</v>
      </c>
      <c r="Z7" s="12" t="str">
        <f aca="false">IF('Compute-Values-Male'!Z7="", "", VLOOKUP('Compute-Values-Male'!Z7, 'Values-Lookup'!$A$1:$C$4, 3, 1))</f>
        <v>AO</v>
      </c>
      <c r="AA7" s="12" t="str">
        <f aca="false">IF('Compute-Values-Male'!AA7="", "", VLOOKUP('Compute-Values-Male'!AA7, 'Values-Lookup'!$A$1:$C$4, 3, 1))</f>
        <v>SO</v>
      </c>
      <c r="AB7" s="12" t="str">
        <f aca="false">IF('Compute-Values-Male'!AB7="", "", VLOOKUP('Compute-Values-Male'!AB7, 'Values-Lookup'!$A$1:$C$4, 3, 1))</f>
        <v>AO</v>
      </c>
      <c r="AC7" s="12" t="str">
        <f aca="false">IF('Compute-Values-Male'!AC7="", "", VLOOKUP('Compute-Values-Male'!AC7, 'Values-Lookup'!$A$1:$C$4, 3, 1))</f>
        <v>AO</v>
      </c>
      <c r="AD7" s="12" t="str">
        <f aca="false">IF('Compute-Values-Male'!AD7="", "", VLOOKUP('Compute-Values-Male'!AD7, 'Values-Lookup'!$A$1:$C$4, 3, 1))</f>
        <v>SO</v>
      </c>
    </row>
    <row r="8" customFormat="false" ht="13.8" hidden="false" customHeight="false" outlineLevel="0" collapsed="false">
      <c r="A8" s="11" t="str">
        <f aca="false">IF(ISBLANK('Class-Infos'!C16), "", CONCATENATE("B", 'Class-Infos'!A16))</f>
        <v>B7</v>
      </c>
      <c r="B8" s="11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8" s="12" t="str">
        <f aca="false">IF('Compute-Values-Male'!C8="", "", VLOOKUP('Compute-Values-Male'!C8, 'Values-Lookup'!$A$1:$C$4, 3, 1))</f>
        <v>NO</v>
      </c>
      <c r="D8" s="12" t="str">
        <f aca="false">IF('Compute-Values-Male'!D8="", "", VLOOKUP('Compute-Values-Male'!D8, 'Values-Lookup'!$A$1:$C$4, 3, 1))</f>
        <v>NO</v>
      </c>
      <c r="E8" s="12" t="str">
        <f aca="false">IF('Compute-Values-Male'!E8="", "", VLOOKUP('Compute-Values-Male'!E8, 'Values-Lookup'!$A$1:$C$4, 3, 1))</f>
        <v>NO</v>
      </c>
      <c r="F8" s="12" t="str">
        <f aca="false">IF('Compute-Values-Male'!F8="", "", VLOOKUP('Compute-Values-Male'!F8, 'Values-Lookup'!$A$1:$C$4, 3, 1))</f>
        <v>RO</v>
      </c>
      <c r="G8" s="12" t="str">
        <f aca="false">IF('Compute-Values-Male'!G8="", "", VLOOKUP('Compute-Values-Male'!G8, 'Values-Lookup'!$A$1:$C$4, 3, 1))</f>
        <v>RO</v>
      </c>
      <c r="H8" s="12" t="str">
        <f aca="false">IF('Compute-Values-Male'!H8="", "", VLOOKUP('Compute-Values-Male'!H8, 'Values-Lookup'!$A$1:$C$4, 3, 1))</f>
        <v>RO</v>
      </c>
      <c r="I8" s="12" t="str">
        <f aca="false">IF('Compute-Values-Male'!I8="", "", VLOOKUP('Compute-Values-Male'!I8, 'Values-Lookup'!$A$1:$C$4, 3, 1))</f>
        <v>RO</v>
      </c>
      <c r="J8" s="12" t="str">
        <f aca="false">IF('Compute-Values-Male'!J8="", "", VLOOKUP('Compute-Values-Male'!J8, 'Values-Lookup'!$A$1:$C$4, 3, 1))</f>
        <v>RO</v>
      </c>
      <c r="K8" s="12" t="str">
        <f aca="false">IF('Compute-Values-Male'!K8="", "", VLOOKUP('Compute-Values-Male'!K8, 'Values-Lookup'!$A$1:$C$4, 3, 1))</f>
        <v>NO</v>
      </c>
      <c r="L8" s="12" t="str">
        <f aca="false">IF('Compute-Values-Male'!L8="", "", VLOOKUP('Compute-Values-Male'!L8, 'Values-Lookup'!$A$1:$C$4, 3, 1))</f>
        <v>NO</v>
      </c>
      <c r="M8" s="12" t="str">
        <f aca="false">IF('Compute-Values-Male'!M8="", "", VLOOKUP('Compute-Values-Male'!M8, 'Values-Lookup'!$A$1:$C$4, 3, 1))</f>
        <v>RO</v>
      </c>
      <c r="N8" s="12" t="str">
        <f aca="false">IF('Compute-Values-Male'!N8="", "", VLOOKUP('Compute-Values-Male'!N8, 'Values-Lookup'!$A$1:$C$4, 3, 1))</f>
        <v>RO</v>
      </c>
      <c r="O8" s="12" t="str">
        <f aca="false">IF('Compute-Values-Male'!O8="", "", VLOOKUP('Compute-Values-Male'!O8, 'Values-Lookup'!$A$1:$C$4, 3, 1))</f>
        <v>RO</v>
      </c>
      <c r="P8" s="12" t="str">
        <f aca="false">IF('Compute-Values-Male'!P8="", "", VLOOKUP('Compute-Values-Male'!P8, 'Values-Lookup'!$A$1:$C$4, 3, 1))</f>
        <v>NO</v>
      </c>
      <c r="Q8" s="12" t="str">
        <f aca="false">IF('Compute-Values-Male'!Q8="", "", VLOOKUP('Compute-Values-Male'!Q8, 'Values-Lookup'!$A$1:$C$4, 3, 1))</f>
        <v>RO</v>
      </c>
      <c r="R8" s="12" t="str">
        <f aca="false">IF('Compute-Values-Male'!R8="", "", VLOOKUP('Compute-Values-Male'!R8, 'Values-Lookup'!$A$1:$C$4, 3, 1))</f>
        <v>NO</v>
      </c>
      <c r="S8" s="12" t="str">
        <f aca="false">IF('Compute-Values-Male'!S8="", "", VLOOKUP('Compute-Values-Male'!S8, 'Values-Lookup'!$A$1:$C$4, 3, 1))</f>
        <v>NO</v>
      </c>
      <c r="T8" s="12" t="str">
        <f aca="false">IF('Compute-Values-Male'!T8="", "", VLOOKUP('Compute-Values-Male'!T8, 'Values-Lookup'!$A$1:$C$4, 3, 1))</f>
        <v>RO</v>
      </c>
      <c r="U8" s="12" t="str">
        <f aca="false">IF('Compute-Values-Male'!U8="", "", VLOOKUP('Compute-Values-Male'!U8, 'Values-Lookup'!$A$1:$C$4, 3, 1))</f>
        <v>RO</v>
      </c>
      <c r="V8" s="12" t="str">
        <f aca="false">IF('Compute-Values-Male'!V8="", "", VLOOKUP('Compute-Values-Male'!V8, 'Values-Lookup'!$A$1:$C$4, 3, 1))</f>
        <v>RO</v>
      </c>
      <c r="W8" s="12" t="str">
        <f aca="false">IF('Compute-Values-Male'!W8="", "", VLOOKUP('Compute-Values-Male'!W8, 'Values-Lookup'!$A$1:$C$4, 3, 1))</f>
        <v>NO</v>
      </c>
      <c r="X8" s="12" t="str">
        <f aca="false">IF('Compute-Values-Male'!X8="", "", VLOOKUP('Compute-Values-Male'!X8, 'Values-Lookup'!$A$1:$C$4, 3, 1))</f>
        <v>RO</v>
      </c>
      <c r="Y8" s="12" t="str">
        <f aca="false">IF('Compute-Values-Male'!Y8="", "", VLOOKUP('Compute-Values-Male'!Y8, 'Values-Lookup'!$A$1:$C$4, 3, 1))</f>
        <v>RO</v>
      </c>
      <c r="Z8" s="12" t="str">
        <f aca="false">IF('Compute-Values-Male'!Z8="", "", VLOOKUP('Compute-Values-Male'!Z8, 'Values-Lookup'!$A$1:$C$4, 3, 1))</f>
        <v>RO</v>
      </c>
      <c r="AA8" s="12" t="str">
        <f aca="false">IF('Compute-Values-Male'!AA8="", "", VLOOKUP('Compute-Values-Male'!AA8, 'Values-Lookup'!$A$1:$C$4, 3, 1))</f>
        <v>RO</v>
      </c>
      <c r="AB8" s="12" t="str">
        <f aca="false">IF('Compute-Values-Male'!AB8="", "", VLOOKUP('Compute-Values-Male'!AB8, 'Values-Lookup'!$A$1:$C$4, 3, 1))</f>
        <v>SO</v>
      </c>
      <c r="AC8" s="12" t="str">
        <f aca="false">IF('Compute-Values-Male'!AC8="", "", VLOOKUP('Compute-Values-Male'!AC8, 'Values-Lookup'!$A$1:$C$4, 3, 1))</f>
        <v>RO</v>
      </c>
      <c r="AD8" s="12" t="str">
        <f aca="false">IF('Compute-Values-Male'!AD8="", "", VLOOKUP('Compute-Values-Male'!AD8, 'Values-Lookup'!$A$1:$C$4, 3, 1))</f>
        <v>RO</v>
      </c>
    </row>
    <row r="9" customFormat="false" ht="13.8" hidden="false" customHeight="false" outlineLevel="0" collapsed="false">
      <c r="A9" s="11" t="str">
        <f aca="false">IF(ISBLANK('Class-Infos'!C17), "", CONCATENATE("B", 'Class-Infos'!A17))</f>
        <v>B8</v>
      </c>
      <c r="B9" s="11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9" s="12" t="str">
        <f aca="false">IF('Compute-Values-Male'!C9="", "", VLOOKUP('Compute-Values-Male'!C9, 'Values-Lookup'!$A$1:$C$4, 3, 1))</f>
        <v>RO</v>
      </c>
      <c r="D9" s="12" t="str">
        <f aca="false">IF('Compute-Values-Male'!D9="", "", VLOOKUP('Compute-Values-Male'!D9, 'Values-Lookup'!$A$1:$C$4, 3, 1))</f>
        <v>NO</v>
      </c>
      <c r="E9" s="12" t="str">
        <f aca="false">IF('Compute-Values-Male'!E9="", "", VLOOKUP('Compute-Values-Male'!E9, 'Values-Lookup'!$A$1:$C$4, 3, 1))</f>
        <v>RO</v>
      </c>
      <c r="F9" s="12" t="str">
        <f aca="false">IF('Compute-Values-Male'!F9="", "", VLOOKUP('Compute-Values-Male'!F9, 'Values-Lookup'!$A$1:$C$4, 3, 1))</f>
        <v>RO</v>
      </c>
      <c r="G9" s="12" t="str">
        <f aca="false">IF('Compute-Values-Male'!G9="", "", VLOOKUP('Compute-Values-Male'!G9, 'Values-Lookup'!$A$1:$C$4, 3, 1))</f>
        <v>RO</v>
      </c>
      <c r="H9" s="12" t="str">
        <f aca="false">IF('Compute-Values-Male'!H9="", "", VLOOKUP('Compute-Values-Male'!H9, 'Values-Lookup'!$A$1:$C$4, 3, 1))</f>
        <v>RO</v>
      </c>
      <c r="I9" s="12" t="str">
        <f aca="false">IF('Compute-Values-Male'!I9="", "", VLOOKUP('Compute-Values-Male'!I9, 'Values-Lookup'!$A$1:$C$4, 3, 1))</f>
        <v>RO</v>
      </c>
      <c r="J9" s="12" t="str">
        <f aca="false">IF('Compute-Values-Male'!J9="", "", VLOOKUP('Compute-Values-Male'!J9, 'Values-Lookup'!$A$1:$C$4, 3, 1))</f>
        <v>NO</v>
      </c>
      <c r="K9" s="12" t="str">
        <f aca="false">IF('Compute-Values-Male'!K9="", "", VLOOKUP('Compute-Values-Male'!K9, 'Values-Lookup'!$A$1:$C$4, 3, 1))</f>
        <v>RO</v>
      </c>
      <c r="L9" s="12" t="str">
        <f aca="false">IF('Compute-Values-Male'!L9="", "", VLOOKUP('Compute-Values-Male'!L9, 'Values-Lookup'!$A$1:$C$4, 3, 1))</f>
        <v>RO</v>
      </c>
      <c r="M9" s="12" t="str">
        <f aca="false">IF('Compute-Values-Male'!M9="", "", VLOOKUP('Compute-Values-Male'!M9, 'Values-Lookup'!$A$1:$C$4, 3, 1))</f>
        <v>RO</v>
      </c>
      <c r="N9" s="12" t="str">
        <f aca="false">IF('Compute-Values-Male'!N9="", "", VLOOKUP('Compute-Values-Male'!N9, 'Values-Lookup'!$A$1:$C$4, 3, 1))</f>
        <v>SO</v>
      </c>
      <c r="O9" s="12" t="str">
        <f aca="false">IF('Compute-Values-Male'!O9="", "", VLOOKUP('Compute-Values-Male'!O9, 'Values-Lookup'!$A$1:$C$4, 3, 1))</f>
        <v>SO</v>
      </c>
      <c r="P9" s="12" t="str">
        <f aca="false">IF('Compute-Values-Male'!P9="", "", VLOOKUP('Compute-Values-Male'!P9, 'Values-Lookup'!$A$1:$C$4, 3, 1))</f>
        <v>RO</v>
      </c>
      <c r="Q9" s="12" t="str">
        <f aca="false">IF('Compute-Values-Male'!Q9="", "", VLOOKUP('Compute-Values-Male'!Q9, 'Values-Lookup'!$A$1:$C$4, 3, 1))</f>
        <v>RO</v>
      </c>
      <c r="R9" s="12" t="str">
        <f aca="false">IF('Compute-Values-Male'!R9="", "", VLOOKUP('Compute-Values-Male'!R9, 'Values-Lookup'!$A$1:$C$4, 3, 1))</f>
        <v>NO</v>
      </c>
      <c r="S9" s="12" t="str">
        <f aca="false">IF('Compute-Values-Male'!S9="", "", VLOOKUP('Compute-Values-Male'!S9, 'Values-Lookup'!$A$1:$C$4, 3, 1))</f>
        <v>RO</v>
      </c>
      <c r="T9" s="12" t="str">
        <f aca="false">IF('Compute-Values-Male'!T9="", "", VLOOKUP('Compute-Values-Male'!T9, 'Values-Lookup'!$A$1:$C$4, 3, 1))</f>
        <v>RO</v>
      </c>
      <c r="U9" s="12" t="str">
        <f aca="false">IF('Compute-Values-Male'!U9="", "", VLOOKUP('Compute-Values-Male'!U9, 'Values-Lookup'!$A$1:$C$4, 3, 1))</f>
        <v>SO</v>
      </c>
      <c r="V9" s="12" t="str">
        <f aca="false">IF('Compute-Values-Male'!V9="", "", VLOOKUP('Compute-Values-Male'!V9, 'Values-Lookup'!$A$1:$C$4, 3, 1))</f>
        <v>RO</v>
      </c>
      <c r="W9" s="12" t="str">
        <f aca="false">IF('Compute-Values-Male'!W9="", "", VLOOKUP('Compute-Values-Male'!W9, 'Values-Lookup'!$A$1:$C$4, 3, 1))</f>
        <v>NO</v>
      </c>
      <c r="X9" s="12" t="str">
        <f aca="false">IF('Compute-Values-Male'!X9="", "", VLOOKUP('Compute-Values-Male'!X9, 'Values-Lookup'!$A$1:$C$4, 3, 1))</f>
        <v>RO</v>
      </c>
      <c r="Y9" s="12" t="str">
        <f aca="false">IF('Compute-Values-Male'!Y9="", "", VLOOKUP('Compute-Values-Male'!Y9, 'Values-Lookup'!$A$1:$C$4, 3, 1))</f>
        <v>RO</v>
      </c>
      <c r="Z9" s="12" t="str">
        <f aca="false">IF('Compute-Values-Male'!Z9="", "", VLOOKUP('Compute-Values-Male'!Z9, 'Values-Lookup'!$A$1:$C$4, 3, 1))</f>
        <v>RO</v>
      </c>
      <c r="AA9" s="12" t="str">
        <f aca="false">IF('Compute-Values-Male'!AA9="", "", VLOOKUP('Compute-Values-Male'!AA9, 'Values-Lookup'!$A$1:$C$4, 3, 1))</f>
        <v>RO</v>
      </c>
      <c r="AB9" s="12" t="str">
        <f aca="false">IF('Compute-Values-Male'!AB9="", "", VLOOKUP('Compute-Values-Male'!AB9, 'Values-Lookup'!$A$1:$C$4, 3, 1))</f>
        <v>RO</v>
      </c>
      <c r="AC9" s="12" t="str">
        <f aca="false">IF('Compute-Values-Male'!AC9="", "", VLOOKUP('Compute-Values-Male'!AC9, 'Values-Lookup'!$A$1:$C$4, 3, 1))</f>
        <v>RO</v>
      </c>
      <c r="AD9" s="12" t="str">
        <f aca="false">IF('Compute-Values-Male'!AD9="", "", VLOOKUP('Compute-Values-Male'!AD9, 'Values-Lookup'!$A$1:$C$4, 3, 1))</f>
        <v>RO</v>
      </c>
    </row>
    <row r="10" customFormat="false" ht="13.8" hidden="false" customHeight="false" outlineLevel="0" collapsed="false">
      <c r="A10" s="11" t="str">
        <f aca="false">IF(ISBLANK('Class-Infos'!C18), "", CONCATENATE("B", 'Class-Infos'!A18))</f>
        <v>B9</v>
      </c>
      <c r="B10" s="11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0" s="12" t="str">
        <f aca="false">IF('Compute-Values-Male'!C10="", "", VLOOKUP('Compute-Values-Male'!C10, 'Values-Lookup'!$A$1:$C$4, 3, 1))</f>
        <v>NO</v>
      </c>
      <c r="D10" s="12" t="str">
        <f aca="false">IF('Compute-Values-Male'!D10="", "", VLOOKUP('Compute-Values-Male'!D10, 'Values-Lookup'!$A$1:$C$4, 3, 1))</f>
        <v>NO</v>
      </c>
      <c r="E10" s="12" t="str">
        <f aca="false">IF('Compute-Values-Male'!E10="", "", VLOOKUP('Compute-Values-Male'!E10, 'Values-Lookup'!$A$1:$C$4, 3, 1))</f>
        <v>NO</v>
      </c>
      <c r="F10" s="12" t="str">
        <f aca="false">IF('Compute-Values-Male'!F10="", "", VLOOKUP('Compute-Values-Male'!F10, 'Values-Lookup'!$A$1:$C$4, 3, 1))</f>
        <v>NO</v>
      </c>
      <c r="G10" s="12" t="str">
        <f aca="false">IF('Compute-Values-Male'!G10="", "", VLOOKUP('Compute-Values-Male'!G10, 'Values-Lookup'!$A$1:$C$4, 3, 1))</f>
        <v>NO</v>
      </c>
      <c r="H10" s="12" t="str">
        <f aca="false">IF('Compute-Values-Male'!H10="", "", VLOOKUP('Compute-Values-Male'!H10, 'Values-Lookup'!$A$1:$C$4, 3, 1))</f>
        <v>NO</v>
      </c>
      <c r="I10" s="12" t="str">
        <f aca="false">IF('Compute-Values-Male'!I10="", "", VLOOKUP('Compute-Values-Male'!I10, 'Values-Lookup'!$A$1:$C$4, 3, 1))</f>
        <v>NO</v>
      </c>
      <c r="J10" s="12" t="str">
        <f aca="false">IF('Compute-Values-Male'!J10="", "", VLOOKUP('Compute-Values-Male'!J10, 'Values-Lookup'!$A$1:$C$4, 3, 1))</f>
        <v>NO</v>
      </c>
      <c r="K10" s="12" t="str">
        <f aca="false">IF('Compute-Values-Male'!K10="", "", VLOOKUP('Compute-Values-Male'!K10, 'Values-Lookup'!$A$1:$C$4, 3, 1))</f>
        <v>NO</v>
      </c>
      <c r="L10" s="12" t="str">
        <f aca="false">IF('Compute-Values-Male'!L10="", "", VLOOKUP('Compute-Values-Male'!L10, 'Values-Lookup'!$A$1:$C$4, 3, 1))</f>
        <v>NO</v>
      </c>
      <c r="M10" s="12" t="str">
        <f aca="false">IF('Compute-Values-Male'!M10="", "", VLOOKUP('Compute-Values-Male'!M10, 'Values-Lookup'!$A$1:$C$4, 3, 1))</f>
        <v>NO</v>
      </c>
      <c r="N10" s="12" t="str">
        <f aca="false">IF('Compute-Values-Male'!N10="", "", VLOOKUP('Compute-Values-Male'!N10, 'Values-Lookup'!$A$1:$C$4, 3, 1))</f>
        <v>NO</v>
      </c>
      <c r="O10" s="12" t="str">
        <f aca="false">IF('Compute-Values-Male'!O10="", "", VLOOKUP('Compute-Values-Male'!O10, 'Values-Lookup'!$A$1:$C$4, 3, 1))</f>
        <v>NO</v>
      </c>
      <c r="P10" s="12" t="str">
        <f aca="false">IF('Compute-Values-Male'!P10="", "", VLOOKUP('Compute-Values-Male'!P10, 'Values-Lookup'!$A$1:$C$4, 3, 1))</f>
        <v>NO</v>
      </c>
      <c r="Q10" s="12" t="str">
        <f aca="false">IF('Compute-Values-Male'!Q10="", "", VLOOKUP('Compute-Values-Male'!Q10, 'Values-Lookup'!$A$1:$C$4, 3, 1))</f>
        <v>NO</v>
      </c>
      <c r="R10" s="12" t="str">
        <f aca="false">IF('Compute-Values-Male'!R10="", "", VLOOKUP('Compute-Values-Male'!R10, 'Values-Lookup'!$A$1:$C$4, 3, 1))</f>
        <v>NO</v>
      </c>
      <c r="S10" s="12" t="str">
        <f aca="false">IF('Compute-Values-Male'!S10="", "", VLOOKUP('Compute-Values-Male'!S10, 'Values-Lookup'!$A$1:$C$4, 3, 1))</f>
        <v>NO</v>
      </c>
      <c r="T10" s="12" t="str">
        <f aca="false">IF('Compute-Values-Male'!T10="", "", VLOOKUP('Compute-Values-Male'!T10, 'Values-Lookup'!$A$1:$C$4, 3, 1))</f>
        <v>NO</v>
      </c>
      <c r="U10" s="12" t="str">
        <f aca="false">IF('Compute-Values-Male'!U10="", "", VLOOKUP('Compute-Values-Male'!U10, 'Values-Lookup'!$A$1:$C$4, 3, 1))</f>
        <v>NO</v>
      </c>
      <c r="V10" s="12" t="str">
        <f aca="false">IF('Compute-Values-Male'!V10="", "", VLOOKUP('Compute-Values-Male'!V10, 'Values-Lookup'!$A$1:$C$4, 3, 1))</f>
        <v>NO</v>
      </c>
      <c r="W10" s="12" t="str">
        <f aca="false">IF('Compute-Values-Male'!W10="", "", VLOOKUP('Compute-Values-Male'!W10, 'Values-Lookup'!$A$1:$C$4, 3, 1))</f>
        <v>NO</v>
      </c>
      <c r="X10" s="12" t="str">
        <f aca="false">IF('Compute-Values-Male'!X10="", "", VLOOKUP('Compute-Values-Male'!X10, 'Values-Lookup'!$A$1:$C$4, 3, 1))</f>
        <v>NO</v>
      </c>
      <c r="Y10" s="12" t="str">
        <f aca="false">IF('Compute-Values-Male'!Y10="", "", VLOOKUP('Compute-Values-Male'!Y10, 'Values-Lookup'!$A$1:$C$4, 3, 1))</f>
        <v>NO</v>
      </c>
      <c r="Z10" s="12" t="str">
        <f aca="false">IF('Compute-Values-Male'!Z10="", "", VLOOKUP('Compute-Values-Male'!Z10, 'Values-Lookup'!$A$1:$C$4, 3, 1))</f>
        <v>NO</v>
      </c>
      <c r="AA10" s="12" t="str">
        <f aca="false">IF('Compute-Values-Male'!AA10="", "", VLOOKUP('Compute-Values-Male'!AA10, 'Values-Lookup'!$A$1:$C$4, 3, 1))</f>
        <v>NO</v>
      </c>
      <c r="AB10" s="12" t="str">
        <f aca="false">IF('Compute-Values-Male'!AB10="", "", VLOOKUP('Compute-Values-Male'!AB10, 'Values-Lookup'!$A$1:$C$4, 3, 1))</f>
        <v>NO</v>
      </c>
      <c r="AC10" s="12" t="str">
        <f aca="false">IF('Compute-Values-Male'!AC10="", "", VLOOKUP('Compute-Values-Male'!AC10, 'Values-Lookup'!$A$1:$C$4, 3, 1))</f>
        <v>NO</v>
      </c>
      <c r="AD10" s="12" t="str">
        <f aca="false">IF('Compute-Values-Male'!AD10="", "", VLOOKUP('Compute-Values-Male'!AD10, 'Values-Lookup'!$A$1:$C$4, 3, 1))</f>
        <v>NO</v>
      </c>
    </row>
    <row r="11" customFormat="false" ht="13.8" hidden="false" customHeight="false" outlineLevel="0" collapsed="false">
      <c r="A11" s="11" t="str">
        <f aca="false">IF(ISBLANK('Class-Infos'!C19), "", CONCATENATE("B", 'Class-Infos'!A19))</f>
        <v>B10</v>
      </c>
      <c r="B11" s="11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1" s="12" t="str">
        <f aca="false">IF('Compute-Values-Male'!C11="", "", VLOOKUP('Compute-Values-Male'!C11, 'Values-Lookup'!$A$1:$C$4, 3, 1))</f>
        <v>RO</v>
      </c>
      <c r="D11" s="12" t="str">
        <f aca="false">IF('Compute-Values-Male'!D11="", "", VLOOKUP('Compute-Values-Male'!D11, 'Values-Lookup'!$A$1:$C$4, 3, 1))</f>
        <v>RO</v>
      </c>
      <c r="E11" s="12" t="str">
        <f aca="false">IF('Compute-Values-Male'!E11="", "", VLOOKUP('Compute-Values-Male'!E11, 'Values-Lookup'!$A$1:$C$4, 3, 1))</f>
        <v>RO</v>
      </c>
      <c r="F11" s="12" t="str">
        <f aca="false">IF('Compute-Values-Male'!F11="", "", VLOOKUP('Compute-Values-Male'!F11, 'Values-Lookup'!$A$1:$C$4, 3, 1))</f>
        <v>RO</v>
      </c>
      <c r="G11" s="12" t="str">
        <f aca="false">IF('Compute-Values-Male'!G11="", "", VLOOKUP('Compute-Values-Male'!G11, 'Values-Lookup'!$A$1:$C$4, 3, 1))</f>
        <v>RO</v>
      </c>
      <c r="H11" s="12" t="str">
        <f aca="false">IF('Compute-Values-Male'!H11="", "", VLOOKUP('Compute-Values-Male'!H11, 'Values-Lookup'!$A$1:$C$4, 3, 1))</f>
        <v>RO</v>
      </c>
      <c r="I11" s="12" t="str">
        <f aca="false">IF('Compute-Values-Male'!I11="", "", VLOOKUP('Compute-Values-Male'!I11, 'Values-Lookup'!$A$1:$C$4, 3, 1))</f>
        <v>RO</v>
      </c>
      <c r="J11" s="12" t="str">
        <f aca="false">IF('Compute-Values-Male'!J11="", "", VLOOKUP('Compute-Values-Male'!J11, 'Values-Lookup'!$A$1:$C$4, 3, 1))</f>
        <v>RO</v>
      </c>
      <c r="K11" s="12" t="str">
        <f aca="false">IF('Compute-Values-Male'!K11="", "", VLOOKUP('Compute-Values-Male'!K11, 'Values-Lookup'!$A$1:$C$4, 3, 1))</f>
        <v>RO</v>
      </c>
      <c r="L11" s="12" t="str">
        <f aca="false">IF('Compute-Values-Male'!L11="", "", VLOOKUP('Compute-Values-Male'!L11, 'Values-Lookup'!$A$1:$C$4, 3, 1))</f>
        <v>RO</v>
      </c>
      <c r="M11" s="12" t="str">
        <f aca="false">IF('Compute-Values-Male'!M11="", "", VLOOKUP('Compute-Values-Male'!M11, 'Values-Lookup'!$A$1:$C$4, 3, 1))</f>
        <v>SO</v>
      </c>
      <c r="N11" s="12" t="str">
        <f aca="false">IF('Compute-Values-Male'!N11="", "", VLOOKUP('Compute-Values-Male'!N11, 'Values-Lookup'!$A$1:$C$4, 3, 1))</f>
        <v>AO</v>
      </c>
      <c r="O11" s="12" t="str">
        <f aca="false">IF('Compute-Values-Male'!O11="", "", VLOOKUP('Compute-Values-Male'!O11, 'Values-Lookup'!$A$1:$C$4, 3, 1))</f>
        <v>SO</v>
      </c>
      <c r="P11" s="12" t="str">
        <f aca="false">IF('Compute-Values-Male'!P11="", "", VLOOKUP('Compute-Values-Male'!P11, 'Values-Lookup'!$A$1:$C$4, 3, 1))</f>
        <v>SO</v>
      </c>
      <c r="Q11" s="12" t="str">
        <f aca="false">IF('Compute-Values-Male'!Q11="", "", VLOOKUP('Compute-Values-Male'!Q11, 'Values-Lookup'!$A$1:$C$4, 3, 1))</f>
        <v>RO</v>
      </c>
      <c r="R11" s="12" t="str">
        <f aca="false">IF('Compute-Values-Male'!R11="", "", VLOOKUP('Compute-Values-Male'!R11, 'Values-Lookup'!$A$1:$C$4, 3, 1))</f>
        <v>SO</v>
      </c>
      <c r="S11" s="12" t="str">
        <f aca="false">IF('Compute-Values-Male'!S11="", "", VLOOKUP('Compute-Values-Male'!S11, 'Values-Lookup'!$A$1:$C$4, 3, 1))</f>
        <v>RO</v>
      </c>
      <c r="T11" s="12" t="str">
        <f aca="false">IF('Compute-Values-Male'!T11="", "", VLOOKUP('Compute-Values-Male'!T11, 'Values-Lookup'!$A$1:$C$4, 3, 1))</f>
        <v>RO</v>
      </c>
      <c r="U11" s="12" t="str">
        <f aca="false">IF('Compute-Values-Male'!U11="", "", VLOOKUP('Compute-Values-Male'!U11, 'Values-Lookup'!$A$1:$C$4, 3, 1))</f>
        <v>SO</v>
      </c>
      <c r="V11" s="12" t="str">
        <f aca="false">IF('Compute-Values-Male'!V11="", "", VLOOKUP('Compute-Values-Male'!V11, 'Values-Lookup'!$A$1:$C$4, 3, 1))</f>
        <v>SO</v>
      </c>
      <c r="W11" s="12" t="str">
        <f aca="false">IF('Compute-Values-Male'!W11="", "", VLOOKUP('Compute-Values-Male'!W11, 'Values-Lookup'!$A$1:$C$4, 3, 1))</f>
        <v>RO</v>
      </c>
      <c r="X11" s="12" t="str">
        <f aca="false">IF('Compute-Values-Male'!X11="", "", VLOOKUP('Compute-Values-Male'!X11, 'Values-Lookup'!$A$1:$C$4, 3, 1))</f>
        <v>RO</v>
      </c>
      <c r="Y11" s="12" t="str">
        <f aca="false">IF('Compute-Values-Male'!Y11="", "", VLOOKUP('Compute-Values-Male'!Y11, 'Values-Lookup'!$A$1:$C$4, 3, 1))</f>
        <v>SO</v>
      </c>
      <c r="Z11" s="12" t="str">
        <f aca="false">IF('Compute-Values-Male'!Z11="", "", VLOOKUP('Compute-Values-Male'!Z11, 'Values-Lookup'!$A$1:$C$4, 3, 1))</f>
        <v>RO</v>
      </c>
      <c r="AA11" s="12" t="str">
        <f aca="false">IF('Compute-Values-Male'!AA11="", "", VLOOKUP('Compute-Values-Male'!AA11, 'Values-Lookup'!$A$1:$C$4, 3, 1))</f>
        <v>SO</v>
      </c>
      <c r="AB11" s="12" t="str">
        <f aca="false">IF('Compute-Values-Male'!AB11="", "", VLOOKUP('Compute-Values-Male'!AB11, 'Values-Lookup'!$A$1:$C$4, 3, 1))</f>
        <v>AO</v>
      </c>
      <c r="AC11" s="12" t="str">
        <f aca="false">IF('Compute-Values-Male'!AC11="", "", VLOOKUP('Compute-Values-Male'!AC11, 'Values-Lookup'!$A$1:$C$4, 3, 1))</f>
        <v>SO</v>
      </c>
      <c r="AD11" s="12" t="str">
        <f aca="false">IF('Compute-Values-Male'!AD11="", "", VLOOKUP('Compute-Values-Male'!AD11, 'Values-Lookup'!$A$1:$C$4, 3, 1))</f>
        <v>RO</v>
      </c>
    </row>
    <row r="12" customFormat="false" ht="13.8" hidden="false" customHeight="false" outlineLevel="0" collapsed="false">
      <c r="A12" s="11" t="str">
        <f aca="false">IF(ISBLANK('Class-Infos'!C20), "", CONCATENATE("B", 'Class-Infos'!A20))</f>
        <v>B11</v>
      </c>
      <c r="B12" s="11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2" s="12" t="str">
        <f aca="false">IF('Compute-Values-Male'!C12="", "", VLOOKUP('Compute-Values-Male'!C12, 'Values-Lookup'!$A$1:$C$4, 3, 1))</f>
        <v>NO</v>
      </c>
      <c r="D12" s="12" t="str">
        <f aca="false">IF('Compute-Values-Male'!D12="", "", VLOOKUP('Compute-Values-Male'!D12, 'Values-Lookup'!$A$1:$C$4, 3, 1))</f>
        <v>RO</v>
      </c>
      <c r="E12" s="12" t="str">
        <f aca="false">IF('Compute-Values-Male'!E12="", "", VLOOKUP('Compute-Values-Male'!E12, 'Values-Lookup'!$A$1:$C$4, 3, 1))</f>
        <v>RO</v>
      </c>
      <c r="F12" s="12" t="str">
        <f aca="false">IF('Compute-Values-Male'!F12="", "", VLOOKUP('Compute-Values-Male'!F12, 'Values-Lookup'!$A$1:$C$4, 3, 1))</f>
        <v>RO</v>
      </c>
      <c r="G12" s="12" t="str">
        <f aca="false">IF('Compute-Values-Male'!G12="", "", VLOOKUP('Compute-Values-Male'!G12, 'Values-Lookup'!$A$1:$C$4, 3, 1))</f>
        <v>RO</v>
      </c>
      <c r="H12" s="12" t="str">
        <f aca="false">IF('Compute-Values-Male'!H12="", "", VLOOKUP('Compute-Values-Male'!H12, 'Values-Lookup'!$A$1:$C$4, 3, 1))</f>
        <v>RO</v>
      </c>
      <c r="I12" s="12" t="str">
        <f aca="false">IF('Compute-Values-Male'!I12="", "", VLOOKUP('Compute-Values-Male'!I12, 'Values-Lookup'!$A$1:$C$4, 3, 1))</f>
        <v>RO</v>
      </c>
      <c r="J12" s="12" t="str">
        <f aca="false">IF('Compute-Values-Male'!J12="", "", VLOOKUP('Compute-Values-Male'!J12, 'Values-Lookup'!$A$1:$C$4, 3, 1))</f>
        <v>NO</v>
      </c>
      <c r="K12" s="12" t="str">
        <f aca="false">IF('Compute-Values-Male'!K12="", "", VLOOKUP('Compute-Values-Male'!K12, 'Values-Lookup'!$A$1:$C$4, 3, 1))</f>
        <v>RO</v>
      </c>
      <c r="L12" s="12" t="str">
        <f aca="false">IF('Compute-Values-Male'!L12="", "", VLOOKUP('Compute-Values-Male'!L12, 'Values-Lookup'!$A$1:$C$4, 3, 1))</f>
        <v>RO</v>
      </c>
      <c r="M12" s="12" t="str">
        <f aca="false">IF('Compute-Values-Male'!M12="", "", VLOOKUP('Compute-Values-Male'!M12, 'Values-Lookup'!$A$1:$C$4, 3, 1))</f>
        <v>RO</v>
      </c>
      <c r="N12" s="12" t="str">
        <f aca="false">IF('Compute-Values-Male'!N12="", "", VLOOKUP('Compute-Values-Male'!N12, 'Values-Lookup'!$A$1:$C$4, 3, 1))</f>
        <v>SO</v>
      </c>
      <c r="O12" s="12" t="str">
        <f aca="false">IF('Compute-Values-Male'!O12="", "", VLOOKUP('Compute-Values-Male'!O12, 'Values-Lookup'!$A$1:$C$4, 3, 1))</f>
        <v>SO</v>
      </c>
      <c r="P12" s="12" t="str">
        <f aca="false">IF('Compute-Values-Male'!P12="", "", VLOOKUP('Compute-Values-Male'!P12, 'Values-Lookup'!$A$1:$C$4, 3, 1))</f>
        <v>RO</v>
      </c>
      <c r="Q12" s="12" t="str">
        <f aca="false">IF('Compute-Values-Male'!Q12="", "", VLOOKUP('Compute-Values-Male'!Q12, 'Values-Lookup'!$A$1:$C$4, 3, 1))</f>
        <v>RO</v>
      </c>
      <c r="R12" s="12" t="str">
        <f aca="false">IF('Compute-Values-Male'!R12="", "", VLOOKUP('Compute-Values-Male'!R12, 'Values-Lookup'!$A$1:$C$4, 3, 1))</f>
        <v>RO</v>
      </c>
      <c r="S12" s="12" t="str">
        <f aca="false">IF('Compute-Values-Male'!S12="", "", VLOOKUP('Compute-Values-Male'!S12, 'Values-Lookup'!$A$1:$C$4, 3, 1))</f>
        <v>RO</v>
      </c>
      <c r="T12" s="12" t="str">
        <f aca="false">IF('Compute-Values-Male'!T12="", "", VLOOKUP('Compute-Values-Male'!T12, 'Values-Lookup'!$A$1:$C$4, 3, 1))</f>
        <v>RO</v>
      </c>
      <c r="U12" s="12" t="str">
        <f aca="false">IF('Compute-Values-Male'!U12="", "", VLOOKUP('Compute-Values-Male'!U12, 'Values-Lookup'!$A$1:$C$4, 3, 1))</f>
        <v>SO</v>
      </c>
      <c r="V12" s="12" t="str">
        <f aca="false">IF('Compute-Values-Male'!V12="", "", VLOOKUP('Compute-Values-Male'!V12, 'Values-Lookup'!$A$1:$C$4, 3, 1))</f>
        <v>SO</v>
      </c>
      <c r="W12" s="12" t="str">
        <f aca="false">IF('Compute-Values-Male'!W12="", "", VLOOKUP('Compute-Values-Male'!W12, 'Values-Lookup'!$A$1:$C$4, 3, 1))</f>
        <v>NO</v>
      </c>
      <c r="X12" s="12" t="str">
        <f aca="false">IF('Compute-Values-Male'!X12="", "", VLOOKUP('Compute-Values-Male'!X12, 'Values-Lookup'!$A$1:$C$4, 3, 1))</f>
        <v>RO</v>
      </c>
      <c r="Y12" s="12" t="str">
        <f aca="false">IF('Compute-Values-Male'!Y12="", "", VLOOKUP('Compute-Values-Male'!Y12, 'Values-Lookup'!$A$1:$C$4, 3, 1))</f>
        <v>RO</v>
      </c>
      <c r="Z12" s="12" t="str">
        <f aca="false">IF('Compute-Values-Male'!Z12="", "", VLOOKUP('Compute-Values-Male'!Z12, 'Values-Lookup'!$A$1:$C$4, 3, 1))</f>
        <v>RO</v>
      </c>
      <c r="AA12" s="12" t="str">
        <f aca="false">IF('Compute-Values-Male'!AA12="", "", VLOOKUP('Compute-Values-Male'!AA12, 'Values-Lookup'!$A$1:$C$4, 3, 1))</f>
        <v>SO</v>
      </c>
      <c r="AB12" s="12" t="str">
        <f aca="false">IF('Compute-Values-Male'!AB12="", "", VLOOKUP('Compute-Values-Male'!AB12, 'Values-Lookup'!$A$1:$C$4, 3, 1))</f>
        <v>SO</v>
      </c>
      <c r="AC12" s="12" t="str">
        <f aca="false">IF('Compute-Values-Male'!AC12="", "", VLOOKUP('Compute-Values-Male'!AC12, 'Values-Lookup'!$A$1:$C$4, 3, 1))</f>
        <v>RO</v>
      </c>
      <c r="AD12" s="12" t="str">
        <f aca="false">IF('Compute-Values-Male'!AD12="", "", VLOOKUP('Compute-Values-Male'!AD12, 'Values-Lookup'!$A$1:$C$4, 3, 1))</f>
        <v>RO</v>
      </c>
    </row>
    <row r="13" customFormat="false" ht="13.8" hidden="false" customHeight="false" outlineLevel="0" collapsed="false">
      <c r="A13" s="11" t="str">
        <f aca="false">IF(ISBLANK('Class-Infos'!C21), "", CONCATENATE("B", 'Class-Infos'!A21))</f>
        <v>B12</v>
      </c>
      <c r="B13" s="11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3" s="12" t="str">
        <f aca="false">IF('Compute-Values-Male'!C13="", "", VLOOKUP('Compute-Values-Male'!C13, 'Values-Lookup'!$A$1:$C$4, 3, 1))</f>
        <v>NO</v>
      </c>
      <c r="D13" s="12" t="str">
        <f aca="false">IF('Compute-Values-Male'!D13="", "", VLOOKUP('Compute-Values-Male'!D13, 'Values-Lookup'!$A$1:$C$4, 3, 1))</f>
        <v>NO</v>
      </c>
      <c r="E13" s="12" t="str">
        <f aca="false">IF('Compute-Values-Male'!E13="", "", VLOOKUP('Compute-Values-Male'!E13, 'Values-Lookup'!$A$1:$C$4, 3, 1))</f>
        <v>NO</v>
      </c>
      <c r="F13" s="12" t="str">
        <f aca="false">IF('Compute-Values-Male'!F13="", "", VLOOKUP('Compute-Values-Male'!F13, 'Values-Lookup'!$A$1:$C$4, 3, 1))</f>
        <v>NO</v>
      </c>
      <c r="G13" s="12" t="str">
        <f aca="false">IF('Compute-Values-Male'!G13="", "", VLOOKUP('Compute-Values-Male'!G13, 'Values-Lookup'!$A$1:$C$4, 3, 1))</f>
        <v>NO</v>
      </c>
      <c r="H13" s="12" t="str">
        <f aca="false">IF('Compute-Values-Male'!H13="", "", VLOOKUP('Compute-Values-Male'!H13, 'Values-Lookup'!$A$1:$C$4, 3, 1))</f>
        <v>NO</v>
      </c>
      <c r="I13" s="12" t="str">
        <f aca="false">IF('Compute-Values-Male'!I13="", "", VLOOKUP('Compute-Values-Male'!I13, 'Values-Lookup'!$A$1:$C$4, 3, 1))</f>
        <v>NO</v>
      </c>
      <c r="J13" s="12" t="str">
        <f aca="false">IF('Compute-Values-Male'!J13="", "", VLOOKUP('Compute-Values-Male'!J13, 'Values-Lookup'!$A$1:$C$4, 3, 1))</f>
        <v>NO</v>
      </c>
      <c r="K13" s="12" t="str">
        <f aca="false">IF('Compute-Values-Male'!K13="", "", VLOOKUP('Compute-Values-Male'!K13, 'Values-Lookup'!$A$1:$C$4, 3, 1))</f>
        <v>RO</v>
      </c>
      <c r="L13" s="12" t="str">
        <f aca="false">IF('Compute-Values-Male'!L13="", "", VLOOKUP('Compute-Values-Male'!L13, 'Values-Lookup'!$A$1:$C$4, 3, 1))</f>
        <v>RO</v>
      </c>
      <c r="M13" s="12" t="str">
        <f aca="false">IF('Compute-Values-Male'!M13="", "", VLOOKUP('Compute-Values-Male'!M13, 'Values-Lookup'!$A$1:$C$4, 3, 1))</f>
        <v>RO</v>
      </c>
      <c r="N13" s="12" t="str">
        <f aca="false">IF('Compute-Values-Male'!N13="", "", VLOOKUP('Compute-Values-Male'!N13, 'Values-Lookup'!$A$1:$C$4, 3, 1))</f>
        <v>SO</v>
      </c>
      <c r="O13" s="12" t="str">
        <f aca="false">IF('Compute-Values-Male'!O13="", "", VLOOKUP('Compute-Values-Male'!O13, 'Values-Lookup'!$A$1:$C$4, 3, 1))</f>
        <v>SO</v>
      </c>
      <c r="P13" s="12" t="str">
        <f aca="false">IF('Compute-Values-Male'!P13="", "", VLOOKUP('Compute-Values-Male'!P13, 'Values-Lookup'!$A$1:$C$4, 3, 1))</f>
        <v>NO</v>
      </c>
      <c r="Q13" s="12" t="str">
        <f aca="false">IF('Compute-Values-Male'!Q13="", "", VLOOKUP('Compute-Values-Male'!Q13, 'Values-Lookup'!$A$1:$C$4, 3, 1))</f>
        <v>RO</v>
      </c>
      <c r="R13" s="12" t="str">
        <f aca="false">IF('Compute-Values-Male'!R13="", "", VLOOKUP('Compute-Values-Male'!R13, 'Values-Lookup'!$A$1:$C$4, 3, 1))</f>
        <v>NO</v>
      </c>
      <c r="S13" s="12" t="str">
        <f aca="false">IF('Compute-Values-Male'!S13="", "", VLOOKUP('Compute-Values-Male'!S13, 'Values-Lookup'!$A$1:$C$4, 3, 1))</f>
        <v>NO</v>
      </c>
      <c r="T13" s="12" t="str">
        <f aca="false">IF('Compute-Values-Male'!T13="", "", VLOOKUP('Compute-Values-Male'!T13, 'Values-Lookup'!$A$1:$C$4, 3, 1))</f>
        <v>RO</v>
      </c>
      <c r="U13" s="12" t="str">
        <f aca="false">IF('Compute-Values-Male'!U13="", "", VLOOKUP('Compute-Values-Male'!U13, 'Values-Lookup'!$A$1:$C$4, 3, 1))</f>
        <v>NO</v>
      </c>
      <c r="V13" s="12" t="str">
        <f aca="false">IF('Compute-Values-Male'!V13="", "", VLOOKUP('Compute-Values-Male'!V13, 'Values-Lookup'!$A$1:$C$4, 3, 1))</f>
        <v>NO</v>
      </c>
      <c r="W13" s="12" t="str">
        <f aca="false">IF('Compute-Values-Male'!W13="", "", VLOOKUP('Compute-Values-Male'!W13, 'Values-Lookup'!$A$1:$C$4, 3, 1))</f>
        <v>NO</v>
      </c>
      <c r="X13" s="12" t="str">
        <f aca="false">IF('Compute-Values-Male'!X13="", "", VLOOKUP('Compute-Values-Male'!X13, 'Values-Lookup'!$A$1:$C$4, 3, 1))</f>
        <v>RO</v>
      </c>
      <c r="Y13" s="12" t="str">
        <f aca="false">IF('Compute-Values-Male'!Y13="", "", VLOOKUP('Compute-Values-Male'!Y13, 'Values-Lookup'!$A$1:$C$4, 3, 1))</f>
        <v>RO</v>
      </c>
      <c r="Z13" s="12" t="str">
        <f aca="false">IF('Compute-Values-Male'!Z13="", "", VLOOKUP('Compute-Values-Male'!Z13, 'Values-Lookup'!$A$1:$C$4, 3, 1))</f>
        <v>RO</v>
      </c>
      <c r="AA13" s="12" t="str">
        <f aca="false">IF('Compute-Values-Male'!AA13="", "", VLOOKUP('Compute-Values-Male'!AA13, 'Values-Lookup'!$A$1:$C$4, 3, 1))</f>
        <v>RO</v>
      </c>
      <c r="AB13" s="12" t="str">
        <f aca="false">IF('Compute-Values-Male'!AB13="", "", VLOOKUP('Compute-Values-Male'!AB13, 'Values-Lookup'!$A$1:$C$4, 3, 1))</f>
        <v>RO</v>
      </c>
      <c r="AC13" s="12" t="str">
        <f aca="false">IF('Compute-Values-Male'!AC13="", "", VLOOKUP('Compute-Values-Male'!AC13, 'Values-Lookup'!$A$1:$C$4, 3, 1))</f>
        <v>RO</v>
      </c>
      <c r="AD13" s="12" t="str">
        <f aca="false">IF('Compute-Values-Male'!AD13="", "", VLOOKUP('Compute-Values-Male'!AD13, 'Values-Lookup'!$A$1:$C$4, 3, 1))</f>
        <v>RO</v>
      </c>
    </row>
    <row r="14" customFormat="false" ht="13.8" hidden="false" customHeight="false" outlineLevel="0" collapsed="false">
      <c r="A14" s="11" t="str">
        <f aca="false">IF(ISBLANK('Class-Infos'!C22), "", CONCATENATE("B", 'Class-Infos'!A22))</f>
        <v>B13</v>
      </c>
      <c r="B14" s="11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4" s="12" t="str">
        <f aca="false">IF('Compute-Values-Male'!C14="", "", VLOOKUP('Compute-Values-Male'!C14, 'Values-Lookup'!$A$1:$C$4, 3, 1))</f>
        <v>RO</v>
      </c>
      <c r="D14" s="12" t="str">
        <f aca="false">IF('Compute-Values-Male'!D14="", "", VLOOKUP('Compute-Values-Male'!D14, 'Values-Lookup'!$A$1:$C$4, 3, 1))</f>
        <v>RO</v>
      </c>
      <c r="E14" s="12" t="str">
        <f aca="false">IF('Compute-Values-Male'!E14="", "", VLOOKUP('Compute-Values-Male'!E14, 'Values-Lookup'!$A$1:$C$4, 3, 1))</f>
        <v>RO</v>
      </c>
      <c r="F14" s="12" t="str">
        <f aca="false">IF('Compute-Values-Male'!F14="", "", VLOOKUP('Compute-Values-Male'!F14, 'Values-Lookup'!$A$1:$C$4, 3, 1))</f>
        <v>RO</v>
      </c>
      <c r="G14" s="12" t="str">
        <f aca="false">IF('Compute-Values-Male'!G14="", "", VLOOKUP('Compute-Values-Male'!G14, 'Values-Lookup'!$A$1:$C$4, 3, 1))</f>
        <v>RO</v>
      </c>
      <c r="H14" s="12" t="str">
        <f aca="false">IF('Compute-Values-Male'!H14="", "", VLOOKUP('Compute-Values-Male'!H14, 'Values-Lookup'!$A$1:$C$4, 3, 1))</f>
        <v>NO</v>
      </c>
      <c r="I14" s="12" t="str">
        <f aca="false">IF('Compute-Values-Male'!I14="", "", VLOOKUP('Compute-Values-Male'!I14, 'Values-Lookup'!$A$1:$C$4, 3, 1))</f>
        <v>RO</v>
      </c>
      <c r="J14" s="12" t="str">
        <f aca="false">IF('Compute-Values-Male'!J14="", "", VLOOKUP('Compute-Values-Male'!J14, 'Values-Lookup'!$A$1:$C$4, 3, 1))</f>
        <v>RO</v>
      </c>
      <c r="K14" s="12" t="str">
        <f aca="false">IF('Compute-Values-Male'!K14="", "", VLOOKUP('Compute-Values-Male'!K14, 'Values-Lookup'!$A$1:$C$4, 3, 1))</f>
        <v>RO</v>
      </c>
      <c r="L14" s="12" t="str">
        <f aca="false">IF('Compute-Values-Male'!L14="", "", VLOOKUP('Compute-Values-Male'!L14, 'Values-Lookup'!$A$1:$C$4, 3, 1))</f>
        <v>RO</v>
      </c>
      <c r="M14" s="12" t="str">
        <f aca="false">IF('Compute-Values-Male'!M14="", "", VLOOKUP('Compute-Values-Male'!M14, 'Values-Lookup'!$A$1:$C$4, 3, 1))</f>
        <v>RO</v>
      </c>
      <c r="N14" s="12" t="str">
        <f aca="false">IF('Compute-Values-Male'!N14="", "", VLOOKUP('Compute-Values-Male'!N14, 'Values-Lookup'!$A$1:$C$4, 3, 1))</f>
        <v>RO</v>
      </c>
      <c r="O14" s="12" t="str">
        <f aca="false">IF('Compute-Values-Male'!O14="", "", VLOOKUP('Compute-Values-Male'!O14, 'Values-Lookup'!$A$1:$C$4, 3, 1))</f>
        <v>RO</v>
      </c>
      <c r="P14" s="12" t="str">
        <f aca="false">IF('Compute-Values-Male'!P14="", "", VLOOKUP('Compute-Values-Male'!P14, 'Values-Lookup'!$A$1:$C$4, 3, 1))</f>
        <v>NO</v>
      </c>
      <c r="Q14" s="12" t="str">
        <f aca="false">IF('Compute-Values-Male'!Q14="", "", VLOOKUP('Compute-Values-Male'!Q14, 'Values-Lookup'!$A$1:$C$4, 3, 1))</f>
        <v>RO</v>
      </c>
      <c r="R14" s="12" t="str">
        <f aca="false">IF('Compute-Values-Male'!R14="", "", VLOOKUP('Compute-Values-Male'!R14, 'Values-Lookup'!$A$1:$C$4, 3, 1))</f>
        <v>RO</v>
      </c>
      <c r="S14" s="12" t="str">
        <f aca="false">IF('Compute-Values-Male'!S14="", "", VLOOKUP('Compute-Values-Male'!S14, 'Values-Lookup'!$A$1:$C$4, 3, 1))</f>
        <v>RO</v>
      </c>
      <c r="T14" s="12" t="str">
        <f aca="false">IF('Compute-Values-Male'!T14="", "", VLOOKUP('Compute-Values-Male'!T14, 'Values-Lookup'!$A$1:$C$4, 3, 1))</f>
        <v>RO</v>
      </c>
      <c r="U14" s="12" t="str">
        <f aca="false">IF('Compute-Values-Male'!U14="", "", VLOOKUP('Compute-Values-Male'!U14, 'Values-Lookup'!$A$1:$C$4, 3, 1))</f>
        <v>SO</v>
      </c>
      <c r="V14" s="12" t="str">
        <f aca="false">IF('Compute-Values-Male'!V14="", "", VLOOKUP('Compute-Values-Male'!V14, 'Values-Lookup'!$A$1:$C$4, 3, 1))</f>
        <v>AO</v>
      </c>
      <c r="W14" s="12" t="str">
        <f aca="false">IF('Compute-Values-Male'!W14="", "", VLOOKUP('Compute-Values-Male'!W14, 'Values-Lookup'!$A$1:$C$4, 3, 1))</f>
        <v>SO</v>
      </c>
      <c r="X14" s="12" t="str">
        <f aca="false">IF('Compute-Values-Male'!X14="", "", VLOOKUP('Compute-Values-Male'!X14, 'Values-Lookup'!$A$1:$C$4, 3, 1))</f>
        <v>RO</v>
      </c>
      <c r="Y14" s="12" t="str">
        <f aca="false">IF('Compute-Values-Male'!Y14="", "", VLOOKUP('Compute-Values-Male'!Y14, 'Values-Lookup'!$A$1:$C$4, 3, 1))</f>
        <v>RO</v>
      </c>
      <c r="Z14" s="12" t="str">
        <f aca="false">IF('Compute-Values-Male'!Z14="", "", VLOOKUP('Compute-Values-Male'!Z14, 'Values-Lookup'!$A$1:$C$4, 3, 1))</f>
        <v>RO</v>
      </c>
      <c r="AA14" s="12" t="str">
        <f aca="false">IF('Compute-Values-Male'!AA14="", "", VLOOKUP('Compute-Values-Male'!AA14, 'Values-Lookup'!$A$1:$C$4, 3, 1))</f>
        <v>RO</v>
      </c>
      <c r="AB14" s="12" t="str">
        <f aca="false">IF('Compute-Values-Male'!AB14="", "", VLOOKUP('Compute-Values-Male'!AB14, 'Values-Lookup'!$A$1:$C$4, 3, 1))</f>
        <v>SO</v>
      </c>
      <c r="AC14" s="12" t="str">
        <f aca="false">IF('Compute-Values-Male'!AC14="", "", VLOOKUP('Compute-Values-Male'!AC14, 'Values-Lookup'!$A$1:$C$4, 3, 1))</f>
        <v>RO</v>
      </c>
      <c r="AD14" s="12" t="str">
        <f aca="false">IF('Compute-Values-Male'!AD14="", "", VLOOKUP('Compute-Values-Male'!AD14, 'Values-Lookup'!$A$1:$C$4, 3, 1))</f>
        <v>RO</v>
      </c>
    </row>
    <row r="15" customFormat="false" ht="13.8" hidden="false" customHeight="false" outlineLevel="0" collapsed="false">
      <c r="A15" s="11" t="str">
        <f aca="false">IF(ISBLANK('Class-Infos'!C23), "", CONCATENATE("B", 'Class-Infos'!A23))</f>
        <v>B14</v>
      </c>
      <c r="B15" s="11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5" s="12" t="str">
        <f aca="false">IF('Compute-Values-Male'!C15="", "", VLOOKUP('Compute-Values-Male'!C15, 'Values-Lookup'!$A$1:$C$4, 3, 1))</f>
        <v>AO</v>
      </c>
      <c r="D15" s="12" t="str">
        <f aca="false">IF('Compute-Values-Male'!D15="", "", VLOOKUP('Compute-Values-Male'!D15, 'Values-Lookup'!$A$1:$C$4, 3, 1))</f>
        <v>SO</v>
      </c>
      <c r="E15" s="12" t="str">
        <f aca="false">IF('Compute-Values-Male'!E15="", "", VLOOKUP('Compute-Values-Male'!E15, 'Values-Lookup'!$A$1:$C$4, 3, 1))</f>
        <v>SO</v>
      </c>
      <c r="F15" s="12" t="str">
        <f aca="false">IF('Compute-Values-Male'!F15="", "", VLOOKUP('Compute-Values-Male'!F15, 'Values-Lookup'!$A$1:$C$4, 3, 1))</f>
        <v>RO</v>
      </c>
      <c r="G15" s="12" t="str">
        <f aca="false">IF('Compute-Values-Male'!G15="", "", VLOOKUP('Compute-Values-Male'!G15, 'Values-Lookup'!$A$1:$C$4, 3, 1))</f>
        <v>SO</v>
      </c>
      <c r="H15" s="12" t="str">
        <f aca="false">IF('Compute-Values-Male'!H15="", "", VLOOKUP('Compute-Values-Male'!H15, 'Values-Lookup'!$A$1:$C$4, 3, 1))</f>
        <v>AO</v>
      </c>
      <c r="I15" s="12" t="str">
        <f aca="false">IF('Compute-Values-Male'!I15="", "", VLOOKUP('Compute-Values-Male'!I15, 'Values-Lookup'!$A$1:$C$4, 3, 1))</f>
        <v>AO</v>
      </c>
      <c r="J15" s="12" t="str">
        <f aca="false">IF('Compute-Values-Male'!J15="", "", VLOOKUP('Compute-Values-Male'!J15, 'Values-Lookup'!$A$1:$C$4, 3, 1))</f>
        <v>SO</v>
      </c>
      <c r="K15" s="12" t="str">
        <f aca="false">IF('Compute-Values-Male'!K15="", "", VLOOKUP('Compute-Values-Male'!K15, 'Values-Lookup'!$A$1:$C$4, 3, 1))</f>
        <v>SO</v>
      </c>
      <c r="L15" s="12" t="str">
        <f aca="false">IF('Compute-Values-Male'!L15="", "", VLOOKUP('Compute-Values-Male'!L15, 'Values-Lookup'!$A$1:$C$4, 3, 1))</f>
        <v>SO</v>
      </c>
      <c r="M15" s="12" t="str">
        <f aca="false">IF('Compute-Values-Male'!M15="", "", VLOOKUP('Compute-Values-Male'!M15, 'Values-Lookup'!$A$1:$C$4, 3, 1))</f>
        <v>SO</v>
      </c>
      <c r="N15" s="12" t="str">
        <f aca="false">IF('Compute-Values-Male'!N15="", "", VLOOKUP('Compute-Values-Male'!N15, 'Values-Lookup'!$A$1:$C$4, 3, 1))</f>
        <v>AO</v>
      </c>
      <c r="O15" s="12" t="str">
        <f aca="false">IF('Compute-Values-Male'!O15="", "", VLOOKUP('Compute-Values-Male'!O15, 'Values-Lookup'!$A$1:$C$4, 3, 1))</f>
        <v>AO</v>
      </c>
      <c r="P15" s="12" t="str">
        <f aca="false">IF('Compute-Values-Male'!P15="", "", VLOOKUP('Compute-Values-Male'!P15, 'Values-Lookup'!$A$1:$C$4, 3, 1))</f>
        <v>SO</v>
      </c>
      <c r="Q15" s="12" t="str">
        <f aca="false">IF('Compute-Values-Male'!Q15="", "", VLOOKUP('Compute-Values-Male'!Q15, 'Values-Lookup'!$A$1:$C$4, 3, 1))</f>
        <v>RO</v>
      </c>
      <c r="R15" s="12" t="str">
        <f aca="false">IF('Compute-Values-Male'!R15="", "", VLOOKUP('Compute-Values-Male'!R15, 'Values-Lookup'!$A$1:$C$4, 3, 1))</f>
        <v>RO</v>
      </c>
      <c r="S15" s="12" t="str">
        <f aca="false">IF('Compute-Values-Male'!S15="", "", VLOOKUP('Compute-Values-Male'!S15, 'Values-Lookup'!$A$1:$C$4, 3, 1))</f>
        <v>NO</v>
      </c>
      <c r="T15" s="12" t="str">
        <f aca="false">IF('Compute-Values-Male'!T15="", "", VLOOKUP('Compute-Values-Male'!T15, 'Values-Lookup'!$A$1:$C$4, 3, 1))</f>
        <v>RO</v>
      </c>
      <c r="U15" s="12" t="str">
        <f aca="false">IF('Compute-Values-Male'!U15="", "", VLOOKUP('Compute-Values-Male'!U15, 'Values-Lookup'!$A$1:$C$4, 3, 1))</f>
        <v>RO</v>
      </c>
      <c r="V15" s="12" t="str">
        <f aca="false">IF('Compute-Values-Male'!V15="", "", VLOOKUP('Compute-Values-Male'!V15, 'Values-Lookup'!$A$1:$C$4, 3, 1))</f>
        <v>NO</v>
      </c>
      <c r="W15" s="12" t="str">
        <f aca="false">IF('Compute-Values-Male'!W15="", "", VLOOKUP('Compute-Values-Male'!W15, 'Values-Lookup'!$A$1:$C$4, 3, 1))</f>
        <v>NO</v>
      </c>
      <c r="X15" s="12" t="str">
        <f aca="false">IF('Compute-Values-Male'!X15="", "", VLOOKUP('Compute-Values-Male'!X15, 'Values-Lookup'!$A$1:$C$4, 3, 1))</f>
        <v>NO</v>
      </c>
      <c r="Y15" s="12" t="str">
        <f aca="false">IF('Compute-Values-Male'!Y15="", "", VLOOKUP('Compute-Values-Male'!Y15, 'Values-Lookup'!$A$1:$C$4, 3, 1))</f>
        <v>NO</v>
      </c>
      <c r="Z15" s="12" t="str">
        <f aca="false">IF('Compute-Values-Male'!Z15="", "", VLOOKUP('Compute-Values-Male'!Z15, 'Values-Lookup'!$A$1:$C$4, 3, 1))</f>
        <v>NO</v>
      </c>
      <c r="AA15" s="12" t="str">
        <f aca="false">IF('Compute-Values-Male'!AA15="", "", VLOOKUP('Compute-Values-Male'!AA15, 'Values-Lookup'!$A$1:$C$4, 3, 1))</f>
        <v>RO</v>
      </c>
      <c r="AB15" s="12" t="str">
        <f aca="false">IF('Compute-Values-Male'!AB15="", "", VLOOKUP('Compute-Values-Male'!AB15, 'Values-Lookup'!$A$1:$C$4, 3, 1))</f>
        <v>RO</v>
      </c>
      <c r="AC15" s="12" t="str">
        <f aca="false">IF('Compute-Values-Male'!AC15="", "", VLOOKUP('Compute-Values-Male'!AC15, 'Values-Lookup'!$A$1:$C$4, 3, 1))</f>
        <v>NO</v>
      </c>
      <c r="AD15" s="12" t="str">
        <f aca="false">IF('Compute-Values-Male'!AD15="", "", VLOOKUP('Compute-Values-Male'!AD15, 'Values-Lookup'!$A$1:$C$4, 3, 1))</f>
        <v>RO</v>
      </c>
    </row>
    <row r="16" customFormat="false" ht="13.8" hidden="false" customHeight="false" outlineLevel="0" collapsed="false">
      <c r="A16" s="11" t="str">
        <f aca="false">IF(ISBLANK('Class-Infos'!C24), "", CONCATENATE("B", 'Class-Infos'!A24))</f>
        <v>B15</v>
      </c>
      <c r="B16" s="11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6" s="12" t="str">
        <f aca="false">IF('Compute-Values-Male'!C16="", "", VLOOKUP('Compute-Values-Male'!C16, 'Values-Lookup'!$A$1:$C$4, 3, 1))</f>
        <v>NO</v>
      </c>
      <c r="D16" s="12" t="str">
        <f aca="false">IF('Compute-Values-Male'!D16="", "", VLOOKUP('Compute-Values-Male'!D16, 'Values-Lookup'!$A$1:$C$4, 3, 1))</f>
        <v>RO</v>
      </c>
      <c r="E16" s="12" t="str">
        <f aca="false">IF('Compute-Values-Male'!E16="", "", VLOOKUP('Compute-Values-Male'!E16, 'Values-Lookup'!$A$1:$C$4, 3, 1))</f>
        <v>RO</v>
      </c>
      <c r="F16" s="12" t="str">
        <f aca="false">IF('Compute-Values-Male'!F16="", "", VLOOKUP('Compute-Values-Male'!F16, 'Values-Lookup'!$A$1:$C$4, 3, 1))</f>
        <v>RO</v>
      </c>
      <c r="G16" s="12" t="str">
        <f aca="false">IF('Compute-Values-Male'!G16="", "", VLOOKUP('Compute-Values-Male'!G16, 'Values-Lookup'!$A$1:$C$4, 3, 1))</f>
        <v>NO</v>
      </c>
      <c r="H16" s="12" t="str">
        <f aca="false">IF('Compute-Values-Male'!H16="", "", VLOOKUP('Compute-Values-Male'!H16, 'Values-Lookup'!$A$1:$C$4, 3, 1))</f>
        <v>NO</v>
      </c>
      <c r="I16" s="12" t="str">
        <f aca="false">IF('Compute-Values-Male'!I16="", "", VLOOKUP('Compute-Values-Male'!I16, 'Values-Lookup'!$A$1:$C$4, 3, 1))</f>
        <v>RO</v>
      </c>
      <c r="J16" s="12" t="str">
        <f aca="false">IF('Compute-Values-Male'!J16="", "", VLOOKUP('Compute-Values-Male'!J16, 'Values-Lookup'!$A$1:$C$4, 3, 1))</f>
        <v>RO</v>
      </c>
      <c r="K16" s="12" t="str">
        <f aca="false">IF('Compute-Values-Male'!K16="", "", VLOOKUP('Compute-Values-Male'!K16, 'Values-Lookup'!$A$1:$C$4, 3, 1))</f>
        <v>RO</v>
      </c>
      <c r="L16" s="12" t="str">
        <f aca="false">IF('Compute-Values-Male'!L16="", "", VLOOKUP('Compute-Values-Male'!L16, 'Values-Lookup'!$A$1:$C$4, 3, 1))</f>
        <v>RO</v>
      </c>
      <c r="M16" s="12" t="str">
        <f aca="false">IF('Compute-Values-Male'!M16="", "", VLOOKUP('Compute-Values-Male'!M16, 'Values-Lookup'!$A$1:$C$4, 3, 1))</f>
        <v>RO</v>
      </c>
      <c r="N16" s="12" t="str">
        <f aca="false">IF('Compute-Values-Male'!N16="", "", VLOOKUP('Compute-Values-Male'!N16, 'Values-Lookup'!$A$1:$C$4, 3, 1))</f>
        <v>SO</v>
      </c>
      <c r="O16" s="12" t="str">
        <f aca="false">IF('Compute-Values-Male'!O16="", "", VLOOKUP('Compute-Values-Male'!O16, 'Values-Lookup'!$A$1:$C$4, 3, 1))</f>
        <v>RO</v>
      </c>
      <c r="P16" s="12" t="str">
        <f aca="false">IF('Compute-Values-Male'!P16="", "", VLOOKUP('Compute-Values-Male'!P16, 'Values-Lookup'!$A$1:$C$4, 3, 1))</f>
        <v>RO</v>
      </c>
      <c r="Q16" s="12" t="str">
        <f aca="false">IF('Compute-Values-Male'!Q16="", "", VLOOKUP('Compute-Values-Male'!Q16, 'Values-Lookup'!$A$1:$C$4, 3, 1))</f>
        <v>RO</v>
      </c>
      <c r="R16" s="12" t="str">
        <f aca="false">IF('Compute-Values-Male'!R16="", "", VLOOKUP('Compute-Values-Male'!R16, 'Values-Lookup'!$A$1:$C$4, 3, 1))</f>
        <v>RO</v>
      </c>
      <c r="S16" s="12" t="str">
        <f aca="false">IF('Compute-Values-Male'!S16="", "", VLOOKUP('Compute-Values-Male'!S16, 'Values-Lookup'!$A$1:$C$4, 3, 1))</f>
        <v>RO</v>
      </c>
      <c r="T16" s="12" t="str">
        <f aca="false">IF('Compute-Values-Male'!T16="", "", VLOOKUP('Compute-Values-Male'!T16, 'Values-Lookup'!$A$1:$C$4, 3, 1))</f>
        <v>NO</v>
      </c>
      <c r="U16" s="12" t="str">
        <f aca="false">IF('Compute-Values-Male'!U16="", "", VLOOKUP('Compute-Values-Male'!U16, 'Values-Lookup'!$A$1:$C$4, 3, 1))</f>
        <v>NO</v>
      </c>
      <c r="V16" s="12" t="str">
        <f aca="false">IF('Compute-Values-Male'!V16="", "", VLOOKUP('Compute-Values-Male'!V16, 'Values-Lookup'!$A$1:$C$4, 3, 1))</f>
        <v>NO</v>
      </c>
      <c r="W16" s="12" t="str">
        <f aca="false">IF('Compute-Values-Male'!W16="", "", VLOOKUP('Compute-Values-Male'!W16, 'Values-Lookup'!$A$1:$C$4, 3, 1))</f>
        <v>NO</v>
      </c>
      <c r="X16" s="12" t="str">
        <f aca="false">IF('Compute-Values-Male'!X16="", "", VLOOKUP('Compute-Values-Male'!X16, 'Values-Lookup'!$A$1:$C$4, 3, 1))</f>
        <v>RO</v>
      </c>
      <c r="Y16" s="12" t="str">
        <f aca="false">IF('Compute-Values-Male'!Y16="", "", VLOOKUP('Compute-Values-Male'!Y16, 'Values-Lookup'!$A$1:$C$4, 3, 1))</f>
        <v>RO</v>
      </c>
      <c r="Z16" s="12" t="str">
        <f aca="false">IF('Compute-Values-Male'!Z16="", "", VLOOKUP('Compute-Values-Male'!Z16, 'Values-Lookup'!$A$1:$C$4, 3, 1))</f>
        <v>RO</v>
      </c>
      <c r="AA16" s="12" t="str">
        <f aca="false">IF('Compute-Values-Male'!AA16="", "", VLOOKUP('Compute-Values-Male'!AA16, 'Values-Lookup'!$A$1:$C$4, 3, 1))</f>
        <v>RO</v>
      </c>
      <c r="AB16" s="12" t="str">
        <f aca="false">IF('Compute-Values-Male'!AB16="", "", VLOOKUP('Compute-Values-Male'!AB16, 'Values-Lookup'!$A$1:$C$4, 3, 1))</f>
        <v>RO</v>
      </c>
      <c r="AC16" s="12" t="str">
        <f aca="false">IF('Compute-Values-Male'!AC16="", "", VLOOKUP('Compute-Values-Male'!AC16, 'Values-Lookup'!$A$1:$C$4, 3, 1))</f>
        <v>RO</v>
      </c>
      <c r="AD16" s="12" t="str">
        <f aca="false">IF('Compute-Values-Male'!AD16="", "", VLOOKUP('Compute-Values-Male'!AD16, 'Values-Lookup'!$A$1:$C$4, 3, 1))</f>
        <v>RO</v>
      </c>
    </row>
    <row r="17" customFormat="false" ht="13.8" hidden="false" customHeight="false" outlineLevel="0" collapsed="false">
      <c r="A17" s="11" t="str">
        <f aca="false">IF(ISBLANK('Class-Infos'!C25), "", CONCATENATE("B", 'Class-Infos'!A25))</f>
        <v>B16</v>
      </c>
      <c r="B17" s="11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7" s="12" t="str">
        <f aca="false">IF('Compute-Values-Male'!C17="", "", VLOOKUP('Compute-Values-Male'!C17, 'Values-Lookup'!$A$1:$C$4, 3, 1))</f>
        <v>RO</v>
      </c>
      <c r="D17" s="12" t="str">
        <f aca="false">IF('Compute-Values-Male'!D17="", "", VLOOKUP('Compute-Values-Male'!D17, 'Values-Lookup'!$A$1:$C$4, 3, 1))</f>
        <v>RO</v>
      </c>
      <c r="E17" s="12" t="str">
        <f aca="false">IF('Compute-Values-Male'!E17="", "", VLOOKUP('Compute-Values-Male'!E17, 'Values-Lookup'!$A$1:$C$4, 3, 1))</f>
        <v>SO</v>
      </c>
      <c r="F17" s="12" t="str">
        <f aca="false">IF('Compute-Values-Male'!F17="", "", VLOOKUP('Compute-Values-Male'!F17, 'Values-Lookup'!$A$1:$C$4, 3, 1))</f>
        <v>RO</v>
      </c>
      <c r="G17" s="12" t="str">
        <f aca="false">IF('Compute-Values-Male'!G17="", "", VLOOKUP('Compute-Values-Male'!G17, 'Values-Lookup'!$A$1:$C$4, 3, 1))</f>
        <v>SO</v>
      </c>
      <c r="H17" s="12" t="str">
        <f aca="false">IF('Compute-Values-Male'!H17="", "", VLOOKUP('Compute-Values-Male'!H17, 'Values-Lookup'!$A$1:$C$4, 3, 1))</f>
        <v>AO</v>
      </c>
      <c r="I17" s="12" t="str">
        <f aca="false">IF('Compute-Values-Male'!I17="", "", VLOOKUP('Compute-Values-Male'!I17, 'Values-Lookup'!$A$1:$C$4, 3, 1))</f>
        <v>AO</v>
      </c>
      <c r="J17" s="12" t="str">
        <f aca="false">IF('Compute-Values-Male'!J17="", "", VLOOKUP('Compute-Values-Male'!J17, 'Values-Lookup'!$A$1:$C$4, 3, 1))</f>
        <v>SO</v>
      </c>
      <c r="K17" s="12" t="str">
        <f aca="false">IF('Compute-Values-Male'!K17="", "", VLOOKUP('Compute-Values-Male'!K17, 'Values-Lookup'!$A$1:$C$4, 3, 1))</f>
        <v>SO</v>
      </c>
      <c r="L17" s="12" t="str">
        <f aca="false">IF('Compute-Values-Male'!L17="", "", VLOOKUP('Compute-Values-Male'!L17, 'Values-Lookup'!$A$1:$C$4, 3, 1))</f>
        <v>SO</v>
      </c>
      <c r="M17" s="12" t="str">
        <f aca="false">IF('Compute-Values-Male'!M17="", "", VLOOKUP('Compute-Values-Male'!M17, 'Values-Lookup'!$A$1:$C$4, 3, 1))</f>
        <v>AO</v>
      </c>
      <c r="N17" s="12" t="str">
        <f aca="false">IF('Compute-Values-Male'!N17="", "", VLOOKUP('Compute-Values-Male'!N17, 'Values-Lookup'!$A$1:$C$4, 3, 1))</f>
        <v>AO</v>
      </c>
      <c r="O17" s="12" t="str">
        <f aca="false">IF('Compute-Values-Male'!O17="", "", VLOOKUP('Compute-Values-Male'!O17, 'Values-Lookup'!$A$1:$C$4, 3, 1))</f>
        <v>AO</v>
      </c>
      <c r="P17" s="12" t="str">
        <f aca="false">IF('Compute-Values-Male'!P17="", "", VLOOKUP('Compute-Values-Male'!P17, 'Values-Lookup'!$A$1:$C$4, 3, 1))</f>
        <v>SO</v>
      </c>
      <c r="Q17" s="12" t="str">
        <f aca="false">IF('Compute-Values-Male'!Q17="", "", VLOOKUP('Compute-Values-Male'!Q17, 'Values-Lookup'!$A$1:$C$4, 3, 1))</f>
        <v>SO</v>
      </c>
      <c r="R17" s="12" t="str">
        <f aca="false">IF('Compute-Values-Male'!R17="", "", VLOOKUP('Compute-Values-Male'!R17, 'Values-Lookup'!$A$1:$C$4, 3, 1))</f>
        <v>RO</v>
      </c>
      <c r="S17" s="12" t="str">
        <f aca="false">IF('Compute-Values-Male'!S17="", "", VLOOKUP('Compute-Values-Male'!S17, 'Values-Lookup'!$A$1:$C$4, 3, 1))</f>
        <v>SO</v>
      </c>
      <c r="T17" s="12" t="str">
        <f aca="false">IF('Compute-Values-Male'!T17="", "", VLOOKUP('Compute-Values-Male'!T17, 'Values-Lookup'!$A$1:$C$4, 3, 1))</f>
        <v>SO</v>
      </c>
      <c r="U17" s="12" t="str">
        <f aca="false">IF('Compute-Values-Male'!U17="", "", VLOOKUP('Compute-Values-Male'!U17, 'Values-Lookup'!$A$1:$C$4, 3, 1))</f>
        <v>AO</v>
      </c>
      <c r="V17" s="12" t="str">
        <f aca="false">IF('Compute-Values-Male'!V17="", "", VLOOKUP('Compute-Values-Male'!V17, 'Values-Lookup'!$A$1:$C$4, 3, 1))</f>
        <v>AO</v>
      </c>
      <c r="W17" s="12" t="str">
        <f aca="false">IF('Compute-Values-Male'!W17="", "", VLOOKUP('Compute-Values-Male'!W17, 'Values-Lookup'!$A$1:$C$4, 3, 1))</f>
        <v>AO</v>
      </c>
      <c r="X17" s="12" t="str">
        <f aca="false">IF('Compute-Values-Male'!X17="", "", VLOOKUP('Compute-Values-Male'!X17, 'Values-Lookup'!$A$1:$C$4, 3, 1))</f>
        <v>AO</v>
      </c>
      <c r="Y17" s="12" t="str">
        <f aca="false">IF('Compute-Values-Male'!Y17="", "", VLOOKUP('Compute-Values-Male'!Y17, 'Values-Lookup'!$A$1:$C$4, 3, 1))</f>
        <v>SO</v>
      </c>
      <c r="Z17" s="12" t="str">
        <f aca="false">IF('Compute-Values-Male'!Z17="", "", VLOOKUP('Compute-Values-Male'!Z17, 'Values-Lookup'!$A$1:$C$4, 3, 1))</f>
        <v>SO</v>
      </c>
      <c r="AA17" s="12" t="str">
        <f aca="false">IF('Compute-Values-Male'!AA17="", "", VLOOKUP('Compute-Values-Male'!AA17, 'Values-Lookup'!$A$1:$C$4, 3, 1))</f>
        <v>AO</v>
      </c>
      <c r="AB17" s="12" t="str">
        <f aca="false">IF('Compute-Values-Male'!AB17="", "", VLOOKUP('Compute-Values-Male'!AB17, 'Values-Lookup'!$A$1:$C$4, 3, 1))</f>
        <v>AO</v>
      </c>
      <c r="AC17" s="12" t="str">
        <f aca="false">IF('Compute-Values-Male'!AC17="", "", VLOOKUP('Compute-Values-Male'!AC17, 'Values-Lookup'!$A$1:$C$4, 3, 1))</f>
        <v>SO</v>
      </c>
      <c r="AD17" s="12" t="str">
        <f aca="false">IF('Compute-Values-Male'!AD17="", "", VLOOKUP('Compute-Values-Male'!AD17, 'Values-Lookup'!$A$1:$C$4, 3, 1))</f>
        <v>SO</v>
      </c>
    </row>
    <row r="18" customFormat="false" ht="13.8" hidden="false" customHeight="false" outlineLevel="0" collapsed="false">
      <c r="A18" s="11" t="str">
        <f aca="false">IF(ISBLANK('Class-Infos'!C26), "", CONCATENATE("B", 'Class-Infos'!A26))</f>
        <v>B17</v>
      </c>
      <c r="B18" s="11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8" s="12" t="str">
        <f aca="false">IF('Compute-Values-Male'!C18="", "", VLOOKUP('Compute-Values-Male'!C18, 'Values-Lookup'!$A$1:$C$4, 3, 1))</f>
        <v>RO</v>
      </c>
      <c r="D18" s="12" t="str">
        <f aca="false">IF('Compute-Values-Male'!D18="", "", VLOOKUP('Compute-Values-Male'!D18, 'Values-Lookup'!$A$1:$C$4, 3, 1))</f>
        <v>RO</v>
      </c>
      <c r="E18" s="12" t="str">
        <f aca="false">IF('Compute-Values-Male'!E18="", "", VLOOKUP('Compute-Values-Male'!E18, 'Values-Lookup'!$A$1:$C$4, 3, 1))</f>
        <v>RO</v>
      </c>
      <c r="F18" s="12" t="str">
        <f aca="false">IF('Compute-Values-Male'!F18="", "", VLOOKUP('Compute-Values-Male'!F18, 'Values-Lookup'!$A$1:$C$4, 3, 1))</f>
        <v>RO</v>
      </c>
      <c r="G18" s="12" t="str">
        <f aca="false">IF('Compute-Values-Male'!G18="", "", VLOOKUP('Compute-Values-Male'!G18, 'Values-Lookup'!$A$1:$C$4, 3, 1))</f>
        <v>SO</v>
      </c>
      <c r="H18" s="12" t="str">
        <f aca="false">IF('Compute-Values-Male'!H18="", "", VLOOKUP('Compute-Values-Male'!H18, 'Values-Lookup'!$A$1:$C$4, 3, 1))</f>
        <v>SO</v>
      </c>
      <c r="I18" s="12" t="str">
        <f aca="false">IF('Compute-Values-Male'!I18="", "", VLOOKUP('Compute-Values-Male'!I18, 'Values-Lookup'!$A$1:$C$4, 3, 1))</f>
        <v>RO</v>
      </c>
      <c r="J18" s="12" t="str">
        <f aca="false">IF('Compute-Values-Male'!J18="", "", VLOOKUP('Compute-Values-Male'!J18, 'Values-Lookup'!$A$1:$C$4, 3, 1))</f>
        <v>RO</v>
      </c>
      <c r="K18" s="12" t="str">
        <f aca="false">IF('Compute-Values-Male'!K18="", "", VLOOKUP('Compute-Values-Male'!K18, 'Values-Lookup'!$A$1:$C$4, 3, 1))</f>
        <v>RO</v>
      </c>
      <c r="L18" s="12" t="str">
        <f aca="false">IF('Compute-Values-Male'!L18="", "", VLOOKUP('Compute-Values-Male'!L18, 'Values-Lookup'!$A$1:$C$4, 3, 1))</f>
        <v>RO</v>
      </c>
      <c r="M18" s="12" t="str">
        <f aca="false">IF('Compute-Values-Male'!M18="", "", VLOOKUP('Compute-Values-Male'!M18, 'Values-Lookup'!$A$1:$C$4, 3, 1))</f>
        <v>RO</v>
      </c>
      <c r="N18" s="12" t="str">
        <f aca="false">IF('Compute-Values-Male'!N18="", "", VLOOKUP('Compute-Values-Male'!N18, 'Values-Lookup'!$A$1:$C$4, 3, 1))</f>
        <v>SO</v>
      </c>
      <c r="O18" s="12" t="str">
        <f aca="false">IF('Compute-Values-Male'!O18="", "", VLOOKUP('Compute-Values-Male'!O18, 'Values-Lookup'!$A$1:$C$4, 3, 1))</f>
        <v>SO</v>
      </c>
      <c r="P18" s="12" t="str">
        <f aca="false">IF('Compute-Values-Male'!P18="", "", VLOOKUP('Compute-Values-Male'!P18, 'Values-Lookup'!$A$1:$C$4, 3, 1))</f>
        <v>RO</v>
      </c>
      <c r="Q18" s="12" t="str">
        <f aca="false">IF('Compute-Values-Male'!Q18="", "", VLOOKUP('Compute-Values-Male'!Q18, 'Values-Lookup'!$A$1:$C$4, 3, 1))</f>
        <v>RO</v>
      </c>
      <c r="R18" s="12" t="str">
        <f aca="false">IF('Compute-Values-Male'!R18="", "", VLOOKUP('Compute-Values-Male'!R18, 'Values-Lookup'!$A$1:$C$4, 3, 1))</f>
        <v>RO</v>
      </c>
      <c r="S18" s="12" t="str">
        <f aca="false">IF('Compute-Values-Male'!S18="", "", VLOOKUP('Compute-Values-Male'!S18, 'Values-Lookup'!$A$1:$C$4, 3, 1))</f>
        <v>NO</v>
      </c>
      <c r="T18" s="12" t="str">
        <f aca="false">IF('Compute-Values-Male'!T18="", "", VLOOKUP('Compute-Values-Male'!T18, 'Values-Lookup'!$A$1:$C$4, 3, 1))</f>
        <v>RO</v>
      </c>
      <c r="U18" s="12" t="str">
        <f aca="false">IF('Compute-Values-Male'!U18="", "", VLOOKUP('Compute-Values-Male'!U18, 'Values-Lookup'!$A$1:$C$4, 3, 1))</f>
        <v>SO</v>
      </c>
      <c r="V18" s="12" t="str">
        <f aca="false">IF('Compute-Values-Male'!V18="", "", VLOOKUP('Compute-Values-Male'!V18, 'Values-Lookup'!$A$1:$C$4, 3, 1))</f>
        <v>RO</v>
      </c>
      <c r="W18" s="12" t="str">
        <f aca="false">IF('Compute-Values-Male'!W18="", "", VLOOKUP('Compute-Values-Male'!W18, 'Values-Lookup'!$A$1:$C$4, 3, 1))</f>
        <v>RO</v>
      </c>
      <c r="X18" s="12" t="str">
        <f aca="false">IF('Compute-Values-Male'!X18="", "", VLOOKUP('Compute-Values-Male'!X18, 'Values-Lookup'!$A$1:$C$4, 3, 1))</f>
        <v>RO</v>
      </c>
      <c r="Y18" s="12" t="str">
        <f aca="false">IF('Compute-Values-Male'!Y18="", "", VLOOKUP('Compute-Values-Male'!Y18, 'Values-Lookup'!$A$1:$C$4, 3, 1))</f>
        <v>RO</v>
      </c>
      <c r="Z18" s="12" t="str">
        <f aca="false">IF('Compute-Values-Male'!Z18="", "", VLOOKUP('Compute-Values-Male'!Z18, 'Values-Lookup'!$A$1:$C$4, 3, 1))</f>
        <v>RO</v>
      </c>
      <c r="AA18" s="12" t="str">
        <f aca="false">IF('Compute-Values-Male'!AA18="", "", VLOOKUP('Compute-Values-Male'!AA18, 'Values-Lookup'!$A$1:$C$4, 3, 1))</f>
        <v>RO</v>
      </c>
      <c r="AB18" s="12" t="str">
        <f aca="false">IF('Compute-Values-Male'!AB18="", "", VLOOKUP('Compute-Values-Male'!AB18, 'Values-Lookup'!$A$1:$C$4, 3, 1))</f>
        <v>SO</v>
      </c>
      <c r="AC18" s="12" t="str">
        <f aca="false">IF('Compute-Values-Male'!AC18="", "", VLOOKUP('Compute-Values-Male'!AC18, 'Values-Lookup'!$A$1:$C$4, 3, 1))</f>
        <v>RO</v>
      </c>
      <c r="AD18" s="12" t="str">
        <f aca="false">IF('Compute-Values-Male'!AD18="", "", VLOOKUP('Compute-Values-Male'!AD18, 'Values-Lookup'!$A$1:$C$4, 3, 1))</f>
        <v>RO</v>
      </c>
    </row>
    <row r="19" customFormat="false" ht="13.8" hidden="false" customHeight="false" outlineLevel="0" collapsed="false">
      <c r="A19" s="11" t="str">
        <f aca="false">IF(ISBLANK('Class-Infos'!C27), "", CONCATENATE("B", 'Class-Infos'!A27))</f>
        <v>B18</v>
      </c>
      <c r="B19" s="11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19" s="12" t="str">
        <f aca="false">IF('Compute-Values-Male'!C19="", "", VLOOKUP('Compute-Values-Male'!C19, 'Values-Lookup'!$A$1:$C$4, 3, 1))</f>
        <v>RO</v>
      </c>
      <c r="D19" s="12" t="str">
        <f aca="false">IF('Compute-Values-Male'!D19="", "", VLOOKUP('Compute-Values-Male'!D19, 'Values-Lookup'!$A$1:$C$4, 3, 1))</f>
        <v>RO</v>
      </c>
      <c r="E19" s="12" t="str">
        <f aca="false">IF('Compute-Values-Male'!E19="", "", VLOOKUP('Compute-Values-Male'!E19, 'Values-Lookup'!$A$1:$C$4, 3, 1))</f>
        <v>RO</v>
      </c>
      <c r="F19" s="12" t="str">
        <f aca="false">IF('Compute-Values-Male'!F19="", "", VLOOKUP('Compute-Values-Male'!F19, 'Values-Lookup'!$A$1:$C$4, 3, 1))</f>
        <v>RO</v>
      </c>
      <c r="G19" s="12" t="str">
        <f aca="false">IF('Compute-Values-Male'!G19="", "", VLOOKUP('Compute-Values-Male'!G19, 'Values-Lookup'!$A$1:$C$4, 3, 1))</f>
        <v>RO</v>
      </c>
      <c r="H19" s="12" t="str">
        <f aca="false">IF('Compute-Values-Male'!H19="", "", VLOOKUP('Compute-Values-Male'!H19, 'Values-Lookup'!$A$1:$C$4, 3, 1))</f>
        <v>RO</v>
      </c>
      <c r="I19" s="12" t="str">
        <f aca="false">IF('Compute-Values-Male'!I19="", "", VLOOKUP('Compute-Values-Male'!I19, 'Values-Lookup'!$A$1:$C$4, 3, 1))</f>
        <v>SO</v>
      </c>
      <c r="J19" s="12" t="str">
        <f aca="false">IF('Compute-Values-Male'!J19="", "", VLOOKUP('Compute-Values-Male'!J19, 'Values-Lookup'!$A$1:$C$4, 3, 1))</f>
        <v>RO</v>
      </c>
      <c r="K19" s="12" t="str">
        <f aca="false">IF('Compute-Values-Male'!K19="", "", VLOOKUP('Compute-Values-Male'!K19, 'Values-Lookup'!$A$1:$C$4, 3, 1))</f>
        <v>RO</v>
      </c>
      <c r="L19" s="12" t="str">
        <f aca="false">IF('Compute-Values-Male'!L19="", "", VLOOKUP('Compute-Values-Male'!L19, 'Values-Lookup'!$A$1:$C$4, 3, 1))</f>
        <v>RO</v>
      </c>
      <c r="M19" s="12" t="str">
        <f aca="false">IF('Compute-Values-Male'!M19="", "", VLOOKUP('Compute-Values-Male'!M19, 'Values-Lookup'!$A$1:$C$4, 3, 1))</f>
        <v>RO</v>
      </c>
      <c r="N19" s="12" t="str">
        <f aca="false">IF('Compute-Values-Male'!N19="", "", VLOOKUP('Compute-Values-Male'!N19, 'Values-Lookup'!$A$1:$C$4, 3, 1))</f>
        <v>SO</v>
      </c>
      <c r="O19" s="12" t="str">
        <f aca="false">IF('Compute-Values-Male'!O19="", "", VLOOKUP('Compute-Values-Male'!O19, 'Values-Lookup'!$A$1:$C$4, 3, 1))</f>
        <v>SO</v>
      </c>
      <c r="P19" s="12" t="str">
        <f aca="false">IF('Compute-Values-Male'!P19="", "", VLOOKUP('Compute-Values-Male'!P19, 'Values-Lookup'!$A$1:$C$4, 3, 1))</f>
        <v>RO</v>
      </c>
      <c r="Q19" s="12" t="str">
        <f aca="false">IF('Compute-Values-Male'!Q19="", "", VLOOKUP('Compute-Values-Male'!Q19, 'Values-Lookup'!$A$1:$C$4, 3, 1))</f>
        <v>RO</v>
      </c>
      <c r="R19" s="12" t="str">
        <f aca="false">IF('Compute-Values-Male'!R19="", "", VLOOKUP('Compute-Values-Male'!R19, 'Values-Lookup'!$A$1:$C$4, 3, 1))</f>
        <v>RO</v>
      </c>
      <c r="S19" s="12" t="str">
        <f aca="false">IF('Compute-Values-Male'!S19="", "", VLOOKUP('Compute-Values-Male'!S19, 'Values-Lookup'!$A$1:$C$4, 3, 1))</f>
        <v>NO</v>
      </c>
      <c r="T19" s="12" t="str">
        <f aca="false">IF('Compute-Values-Male'!T19="", "", VLOOKUP('Compute-Values-Male'!T19, 'Values-Lookup'!$A$1:$C$4, 3, 1))</f>
        <v>NO</v>
      </c>
      <c r="U19" s="12" t="str">
        <f aca="false">IF('Compute-Values-Male'!U19="", "", VLOOKUP('Compute-Values-Male'!U19, 'Values-Lookup'!$A$1:$C$4, 3, 1))</f>
        <v>SO</v>
      </c>
      <c r="V19" s="12" t="str">
        <f aca="false">IF('Compute-Values-Male'!V19="", "", VLOOKUP('Compute-Values-Male'!V19, 'Values-Lookup'!$A$1:$C$4, 3, 1))</f>
        <v>SO</v>
      </c>
      <c r="W19" s="12" t="str">
        <f aca="false">IF('Compute-Values-Male'!W19="", "", VLOOKUP('Compute-Values-Male'!W19, 'Values-Lookup'!$A$1:$C$4, 3, 1))</f>
        <v>NO</v>
      </c>
      <c r="X19" s="12" t="str">
        <f aca="false">IF('Compute-Values-Male'!X19="", "", VLOOKUP('Compute-Values-Male'!X19, 'Values-Lookup'!$A$1:$C$4, 3, 1))</f>
        <v>RO</v>
      </c>
      <c r="Y19" s="12" t="str">
        <f aca="false">IF('Compute-Values-Male'!Y19="", "", VLOOKUP('Compute-Values-Male'!Y19, 'Values-Lookup'!$A$1:$C$4, 3, 1))</f>
        <v>NO</v>
      </c>
      <c r="Z19" s="12" t="str">
        <f aca="false">IF('Compute-Values-Male'!Z19="", "", VLOOKUP('Compute-Values-Male'!Z19, 'Values-Lookup'!$A$1:$C$4, 3, 1))</f>
        <v>RO</v>
      </c>
      <c r="AA19" s="12" t="str">
        <f aca="false">IF('Compute-Values-Male'!AA19="", "", VLOOKUP('Compute-Values-Male'!AA19, 'Values-Lookup'!$A$1:$C$4, 3, 1))</f>
        <v>RO</v>
      </c>
      <c r="AB19" s="12" t="str">
        <f aca="false">IF('Compute-Values-Male'!AB19="", "", VLOOKUP('Compute-Values-Male'!AB19, 'Values-Lookup'!$A$1:$C$4, 3, 1))</f>
        <v>RO</v>
      </c>
      <c r="AC19" s="12" t="str">
        <f aca="false">IF('Compute-Values-Male'!AC19="", "", VLOOKUP('Compute-Values-Male'!AC19, 'Values-Lookup'!$A$1:$C$4, 3, 1))</f>
        <v>AO</v>
      </c>
      <c r="AD19" s="12" t="str">
        <f aca="false">IF('Compute-Values-Male'!AD19="", "", VLOOKUP('Compute-Values-Male'!AD19, 'Values-Lookup'!$A$1:$C$4, 3, 1))</f>
        <v>SO</v>
      </c>
    </row>
    <row r="20" customFormat="false" ht="13.8" hidden="false" customHeight="false" outlineLevel="0" collapsed="false">
      <c r="A20" s="11" t="str">
        <f aca="false">IF(ISBLANK('Class-Infos'!C28), "", CONCATENATE("B", 'Class-Infos'!A28))</f>
        <v>B19</v>
      </c>
      <c r="B20" s="11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0" s="12" t="str">
        <f aca="false">IF('Compute-Values-Male'!C20="", "", VLOOKUP('Compute-Values-Male'!C20, 'Values-Lookup'!$A$1:$C$4, 3, 1))</f>
        <v>RO</v>
      </c>
      <c r="D20" s="12" t="str">
        <f aca="false">IF('Compute-Values-Male'!D20="", "", VLOOKUP('Compute-Values-Male'!D20, 'Values-Lookup'!$A$1:$C$4, 3, 1))</f>
        <v>RO</v>
      </c>
      <c r="E20" s="12" t="str">
        <f aca="false">IF('Compute-Values-Male'!E20="", "", VLOOKUP('Compute-Values-Male'!E20, 'Values-Lookup'!$A$1:$C$4, 3, 1))</f>
        <v>RO</v>
      </c>
      <c r="F20" s="12" t="str">
        <f aca="false">IF('Compute-Values-Male'!F20="", "", VLOOKUP('Compute-Values-Male'!F20, 'Values-Lookup'!$A$1:$C$4, 3, 1))</f>
        <v>RO</v>
      </c>
      <c r="G20" s="12" t="str">
        <f aca="false">IF('Compute-Values-Male'!G20="", "", VLOOKUP('Compute-Values-Male'!G20, 'Values-Lookup'!$A$1:$C$4, 3, 1))</f>
        <v>RO</v>
      </c>
      <c r="H20" s="12" t="str">
        <f aca="false">IF('Compute-Values-Male'!H20="", "", VLOOKUP('Compute-Values-Male'!H20, 'Values-Lookup'!$A$1:$C$4, 3, 1))</f>
        <v>RO</v>
      </c>
      <c r="I20" s="12" t="str">
        <f aca="false">IF('Compute-Values-Male'!I20="", "", VLOOKUP('Compute-Values-Male'!I20, 'Values-Lookup'!$A$1:$C$4, 3, 1))</f>
        <v>RO</v>
      </c>
      <c r="J20" s="12" t="str">
        <f aca="false">IF('Compute-Values-Male'!J20="", "", VLOOKUP('Compute-Values-Male'!J20, 'Values-Lookup'!$A$1:$C$4, 3, 1))</f>
        <v>RO</v>
      </c>
      <c r="K20" s="12" t="str">
        <f aca="false">IF('Compute-Values-Male'!K20="", "", VLOOKUP('Compute-Values-Male'!K20, 'Values-Lookup'!$A$1:$C$4, 3, 1))</f>
        <v>NO</v>
      </c>
      <c r="L20" s="12" t="str">
        <f aca="false">IF('Compute-Values-Male'!L20="", "", VLOOKUP('Compute-Values-Male'!L20, 'Values-Lookup'!$A$1:$C$4, 3, 1))</f>
        <v>RO</v>
      </c>
      <c r="M20" s="12" t="str">
        <f aca="false">IF('Compute-Values-Male'!M20="", "", VLOOKUP('Compute-Values-Male'!M20, 'Values-Lookup'!$A$1:$C$4, 3, 1))</f>
        <v>RO</v>
      </c>
      <c r="N20" s="12" t="str">
        <f aca="false">IF('Compute-Values-Male'!N20="", "", VLOOKUP('Compute-Values-Male'!N20, 'Values-Lookup'!$A$1:$C$4, 3, 1))</f>
        <v>RO</v>
      </c>
      <c r="O20" s="12" t="str">
        <f aca="false">IF('Compute-Values-Male'!O20="", "", VLOOKUP('Compute-Values-Male'!O20, 'Values-Lookup'!$A$1:$C$4, 3, 1))</f>
        <v>SO</v>
      </c>
      <c r="P20" s="12" t="str">
        <f aca="false">IF('Compute-Values-Male'!P20="", "", VLOOKUP('Compute-Values-Male'!P20, 'Values-Lookup'!$A$1:$C$4, 3, 1))</f>
        <v>RO</v>
      </c>
      <c r="Q20" s="12" t="str">
        <f aca="false">IF('Compute-Values-Male'!Q20="", "", VLOOKUP('Compute-Values-Male'!Q20, 'Values-Lookup'!$A$1:$C$4, 3, 1))</f>
        <v>RO</v>
      </c>
      <c r="R20" s="12" t="str">
        <f aca="false">IF('Compute-Values-Male'!R20="", "", VLOOKUP('Compute-Values-Male'!R20, 'Values-Lookup'!$A$1:$C$4, 3, 1))</f>
        <v>NO</v>
      </c>
      <c r="S20" s="12" t="str">
        <f aca="false">IF('Compute-Values-Male'!S20="", "", VLOOKUP('Compute-Values-Male'!S20, 'Values-Lookup'!$A$1:$C$4, 3, 1))</f>
        <v>NO</v>
      </c>
      <c r="T20" s="12" t="str">
        <f aca="false">IF('Compute-Values-Male'!T20="", "", VLOOKUP('Compute-Values-Male'!T20, 'Values-Lookup'!$A$1:$C$4, 3, 1))</f>
        <v>RO</v>
      </c>
      <c r="U20" s="12" t="str">
        <f aca="false">IF('Compute-Values-Male'!U20="", "", VLOOKUP('Compute-Values-Male'!U20, 'Values-Lookup'!$A$1:$C$4, 3, 1))</f>
        <v>SO</v>
      </c>
      <c r="V20" s="12" t="str">
        <f aca="false">IF('Compute-Values-Male'!V20="", "", VLOOKUP('Compute-Values-Male'!V20, 'Values-Lookup'!$A$1:$C$4, 3, 1))</f>
        <v>SO</v>
      </c>
      <c r="W20" s="12" t="str">
        <f aca="false">IF('Compute-Values-Male'!W20="", "", VLOOKUP('Compute-Values-Male'!W20, 'Values-Lookup'!$A$1:$C$4, 3, 1))</f>
        <v>NO</v>
      </c>
      <c r="X20" s="12" t="str">
        <f aca="false">IF('Compute-Values-Male'!X20="", "", VLOOKUP('Compute-Values-Male'!X20, 'Values-Lookup'!$A$1:$C$4, 3, 1))</f>
        <v>RO</v>
      </c>
      <c r="Y20" s="12" t="str">
        <f aca="false">IF('Compute-Values-Male'!Y20="", "", VLOOKUP('Compute-Values-Male'!Y20, 'Values-Lookup'!$A$1:$C$4, 3, 1))</f>
        <v>RO</v>
      </c>
      <c r="Z20" s="12" t="str">
        <f aca="false">IF('Compute-Values-Male'!Z20="", "", VLOOKUP('Compute-Values-Male'!Z20, 'Values-Lookup'!$A$1:$C$4, 3, 1))</f>
        <v>RO</v>
      </c>
      <c r="AA20" s="12" t="str">
        <f aca="false">IF('Compute-Values-Male'!AA20="", "", VLOOKUP('Compute-Values-Male'!AA20, 'Values-Lookup'!$A$1:$C$4, 3, 1))</f>
        <v>RO</v>
      </c>
      <c r="AB20" s="12" t="str">
        <f aca="false">IF('Compute-Values-Male'!AB20="", "", VLOOKUP('Compute-Values-Male'!AB20, 'Values-Lookup'!$A$1:$C$4, 3, 1))</f>
        <v>RO</v>
      </c>
      <c r="AC20" s="12" t="str">
        <f aca="false">IF('Compute-Values-Male'!AC20="", "", VLOOKUP('Compute-Values-Male'!AC20, 'Values-Lookup'!$A$1:$C$4, 3, 1))</f>
        <v>RO</v>
      </c>
      <c r="AD20" s="12" t="str">
        <f aca="false">IF('Compute-Values-Male'!AD20="", "", VLOOKUP('Compute-Values-Male'!AD20, 'Values-Lookup'!$A$1:$C$4, 3, 1))</f>
        <v>RO</v>
      </c>
    </row>
    <row r="21" customFormat="false" ht="13.8" hidden="false" customHeight="false" outlineLevel="0" collapsed="false">
      <c r="A21" s="11" t="str">
        <f aca="false">IF(ISBLANK('Class-Infos'!C29), "", CONCATENATE("B", 'Class-Infos'!A29))</f>
        <v>B20</v>
      </c>
      <c r="B21" s="11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1" s="12" t="str">
        <f aca="false">IF('Compute-Values-Male'!C21="", "", VLOOKUP('Compute-Values-Male'!C21, 'Values-Lookup'!$A$1:$C$4, 3, 1))</f>
        <v>NO</v>
      </c>
      <c r="D21" s="12" t="str">
        <f aca="false">IF('Compute-Values-Male'!D21="", "", VLOOKUP('Compute-Values-Male'!D21, 'Values-Lookup'!$A$1:$C$4, 3, 1))</f>
        <v>NO</v>
      </c>
      <c r="E21" s="12" t="str">
        <f aca="false">IF('Compute-Values-Male'!E21="", "", VLOOKUP('Compute-Values-Male'!E21, 'Values-Lookup'!$A$1:$C$4, 3, 1))</f>
        <v>NO</v>
      </c>
      <c r="F21" s="12" t="str">
        <f aca="false">IF('Compute-Values-Male'!F21="", "", VLOOKUP('Compute-Values-Male'!F21, 'Values-Lookup'!$A$1:$C$4, 3, 1))</f>
        <v>NO</v>
      </c>
      <c r="G21" s="12" t="str">
        <f aca="false">IF('Compute-Values-Male'!G21="", "", VLOOKUP('Compute-Values-Male'!G21, 'Values-Lookup'!$A$1:$C$4, 3, 1))</f>
        <v>NO</v>
      </c>
      <c r="H21" s="12" t="str">
        <f aca="false">IF('Compute-Values-Male'!H21="", "", VLOOKUP('Compute-Values-Male'!H21, 'Values-Lookup'!$A$1:$C$4, 3, 1))</f>
        <v>NO</v>
      </c>
      <c r="I21" s="12" t="str">
        <f aca="false">IF('Compute-Values-Male'!I21="", "", VLOOKUP('Compute-Values-Male'!I21, 'Values-Lookup'!$A$1:$C$4, 3, 1))</f>
        <v>NO</v>
      </c>
      <c r="J21" s="12" t="str">
        <f aca="false">IF('Compute-Values-Male'!J21="", "", VLOOKUP('Compute-Values-Male'!J21, 'Values-Lookup'!$A$1:$C$4, 3, 1))</f>
        <v>NO</v>
      </c>
      <c r="K21" s="12" t="str">
        <f aca="false">IF('Compute-Values-Male'!K21="", "", VLOOKUP('Compute-Values-Male'!K21, 'Values-Lookup'!$A$1:$C$4, 3, 1))</f>
        <v>RO</v>
      </c>
      <c r="L21" s="12" t="str">
        <f aca="false">IF('Compute-Values-Male'!L21="", "", VLOOKUP('Compute-Values-Male'!L21, 'Values-Lookup'!$A$1:$C$4, 3, 1))</f>
        <v>NO</v>
      </c>
      <c r="M21" s="12" t="str">
        <f aca="false">IF('Compute-Values-Male'!M21="", "", VLOOKUP('Compute-Values-Male'!M21, 'Values-Lookup'!$A$1:$C$4, 3, 1))</f>
        <v>RO</v>
      </c>
      <c r="N21" s="12" t="str">
        <f aca="false">IF('Compute-Values-Male'!N21="", "", VLOOKUP('Compute-Values-Male'!N21, 'Values-Lookup'!$A$1:$C$4, 3, 1))</f>
        <v>NO</v>
      </c>
      <c r="O21" s="12" t="str">
        <f aca="false">IF('Compute-Values-Male'!O21="", "", VLOOKUP('Compute-Values-Male'!O21, 'Values-Lookup'!$A$1:$C$4, 3, 1))</f>
        <v>RO</v>
      </c>
      <c r="P21" s="12" t="str">
        <f aca="false">IF('Compute-Values-Male'!P21="", "", VLOOKUP('Compute-Values-Male'!P21, 'Values-Lookup'!$A$1:$C$4, 3, 1))</f>
        <v>SO</v>
      </c>
      <c r="Q21" s="12" t="str">
        <f aca="false">IF('Compute-Values-Male'!Q21="", "", VLOOKUP('Compute-Values-Male'!Q21, 'Values-Lookup'!$A$1:$C$4, 3, 1))</f>
        <v>NO</v>
      </c>
      <c r="R21" s="12" t="str">
        <f aca="false">IF('Compute-Values-Male'!R21="", "", VLOOKUP('Compute-Values-Male'!R21, 'Values-Lookup'!$A$1:$C$4, 3, 1))</f>
        <v>NO</v>
      </c>
      <c r="S21" s="12" t="str">
        <f aca="false">IF('Compute-Values-Male'!S21="", "", VLOOKUP('Compute-Values-Male'!S21, 'Values-Lookup'!$A$1:$C$4, 3, 1))</f>
        <v>NO</v>
      </c>
      <c r="T21" s="12" t="str">
        <f aca="false">IF('Compute-Values-Male'!T21="", "", VLOOKUP('Compute-Values-Male'!T21, 'Values-Lookup'!$A$1:$C$4, 3, 1))</f>
        <v>NO</v>
      </c>
      <c r="U21" s="12" t="str">
        <f aca="false">IF('Compute-Values-Male'!U21="", "", VLOOKUP('Compute-Values-Male'!U21, 'Values-Lookup'!$A$1:$C$4, 3, 1))</f>
        <v>NO</v>
      </c>
      <c r="V21" s="12" t="str">
        <f aca="false">IF('Compute-Values-Male'!V21="", "", VLOOKUP('Compute-Values-Male'!V21, 'Values-Lookup'!$A$1:$C$4, 3, 1))</f>
        <v>NO</v>
      </c>
      <c r="W21" s="12" t="str">
        <f aca="false">IF('Compute-Values-Male'!W21="", "", VLOOKUP('Compute-Values-Male'!W21, 'Values-Lookup'!$A$1:$C$4, 3, 1))</f>
        <v>NO</v>
      </c>
      <c r="X21" s="12" t="str">
        <f aca="false">IF('Compute-Values-Male'!X21="", "", VLOOKUP('Compute-Values-Male'!X21, 'Values-Lookup'!$A$1:$C$4, 3, 1))</f>
        <v>RO</v>
      </c>
      <c r="Y21" s="12" t="str">
        <f aca="false">IF('Compute-Values-Male'!Y21="", "", VLOOKUP('Compute-Values-Male'!Y21, 'Values-Lookup'!$A$1:$C$4, 3, 1))</f>
        <v>RO</v>
      </c>
      <c r="Z21" s="12" t="str">
        <f aca="false">IF('Compute-Values-Male'!Z21="", "", VLOOKUP('Compute-Values-Male'!Z21, 'Values-Lookup'!$A$1:$C$4, 3, 1))</f>
        <v>RO</v>
      </c>
      <c r="AA21" s="12" t="str">
        <f aca="false">IF('Compute-Values-Male'!AA21="", "", VLOOKUP('Compute-Values-Male'!AA21, 'Values-Lookup'!$A$1:$C$4, 3, 1))</f>
        <v>RO</v>
      </c>
      <c r="AB21" s="12" t="str">
        <f aca="false">IF('Compute-Values-Male'!AB21="", "", VLOOKUP('Compute-Values-Male'!AB21, 'Values-Lookup'!$A$1:$C$4, 3, 1))</f>
        <v>RO</v>
      </c>
      <c r="AC21" s="12" t="str">
        <f aca="false">IF('Compute-Values-Male'!AC21="", "", VLOOKUP('Compute-Values-Male'!AC21, 'Values-Lookup'!$A$1:$C$4, 3, 1))</f>
        <v>RO</v>
      </c>
      <c r="AD21" s="12" t="str">
        <f aca="false">IF('Compute-Values-Male'!AD21="", "", VLOOKUP('Compute-Values-Male'!AD21, 'Values-Lookup'!$A$1:$C$4, 3, 1))</f>
        <v>RO</v>
      </c>
    </row>
    <row r="22" customFormat="false" ht="13.8" hidden="false" customHeight="false" outlineLevel="0" collapsed="false">
      <c r="A22" s="11" t="str">
        <f aca="false">IF(ISBLANK('Class-Infos'!C30), "", CONCATENATE("B", 'Class-Infos'!A30))</f>
        <v>B21</v>
      </c>
      <c r="B22" s="11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2" s="12" t="str">
        <f aca="false">IF('Compute-Values-Male'!C22="", "", VLOOKUP('Compute-Values-Male'!C22, 'Values-Lookup'!$A$1:$C$4, 3, 1))</f>
        <v>RO</v>
      </c>
      <c r="D22" s="12" t="str">
        <f aca="false">IF('Compute-Values-Male'!D22="", "", VLOOKUP('Compute-Values-Male'!D22, 'Values-Lookup'!$A$1:$C$4, 3, 1))</f>
        <v>NO</v>
      </c>
      <c r="E22" s="12" t="str">
        <f aca="false">IF('Compute-Values-Male'!E22="", "", VLOOKUP('Compute-Values-Male'!E22, 'Values-Lookup'!$A$1:$C$4, 3, 1))</f>
        <v>NO</v>
      </c>
      <c r="F22" s="12" t="str">
        <f aca="false">IF('Compute-Values-Male'!F22="", "", VLOOKUP('Compute-Values-Male'!F22, 'Values-Lookup'!$A$1:$C$4, 3, 1))</f>
        <v>NO</v>
      </c>
      <c r="G22" s="12" t="str">
        <f aca="false">IF('Compute-Values-Male'!G22="", "", VLOOKUP('Compute-Values-Male'!G22, 'Values-Lookup'!$A$1:$C$4, 3, 1))</f>
        <v>NO</v>
      </c>
      <c r="H22" s="12" t="str">
        <f aca="false">IF('Compute-Values-Male'!H22="", "", VLOOKUP('Compute-Values-Male'!H22, 'Values-Lookup'!$A$1:$C$4, 3, 1))</f>
        <v>NO</v>
      </c>
      <c r="I22" s="12" t="str">
        <f aca="false">IF('Compute-Values-Male'!I22="", "", VLOOKUP('Compute-Values-Male'!I22, 'Values-Lookup'!$A$1:$C$4, 3, 1))</f>
        <v>NO</v>
      </c>
      <c r="J22" s="12" t="str">
        <f aca="false">IF('Compute-Values-Male'!J22="", "", VLOOKUP('Compute-Values-Male'!J22, 'Values-Lookup'!$A$1:$C$4, 3, 1))</f>
        <v>RO</v>
      </c>
      <c r="K22" s="12" t="str">
        <f aca="false">IF('Compute-Values-Male'!K22="", "", VLOOKUP('Compute-Values-Male'!K22, 'Values-Lookup'!$A$1:$C$4, 3, 1))</f>
        <v>RO</v>
      </c>
      <c r="L22" s="12" t="str">
        <f aca="false">IF('Compute-Values-Male'!L22="", "", VLOOKUP('Compute-Values-Male'!L22, 'Values-Lookup'!$A$1:$C$4, 3, 1))</f>
        <v>RO</v>
      </c>
      <c r="M22" s="12" t="str">
        <f aca="false">IF('Compute-Values-Male'!M22="", "", VLOOKUP('Compute-Values-Male'!M22, 'Values-Lookup'!$A$1:$C$4, 3, 1))</f>
        <v>RO</v>
      </c>
      <c r="N22" s="12" t="str">
        <f aca="false">IF('Compute-Values-Male'!N22="", "", VLOOKUP('Compute-Values-Male'!N22, 'Values-Lookup'!$A$1:$C$4, 3, 1))</f>
        <v>SO</v>
      </c>
      <c r="O22" s="12" t="str">
        <f aca="false">IF('Compute-Values-Male'!O22="", "", VLOOKUP('Compute-Values-Male'!O22, 'Values-Lookup'!$A$1:$C$4, 3, 1))</f>
        <v>RO</v>
      </c>
      <c r="P22" s="12" t="str">
        <f aca="false">IF('Compute-Values-Male'!P22="", "", VLOOKUP('Compute-Values-Male'!P22, 'Values-Lookup'!$A$1:$C$4, 3, 1))</f>
        <v>NO</v>
      </c>
      <c r="Q22" s="12" t="str">
        <f aca="false">IF('Compute-Values-Male'!Q22="", "", VLOOKUP('Compute-Values-Male'!Q22, 'Values-Lookup'!$A$1:$C$4, 3, 1))</f>
        <v>RO</v>
      </c>
      <c r="R22" s="12" t="str">
        <f aca="false">IF('Compute-Values-Male'!R22="", "", VLOOKUP('Compute-Values-Male'!R22, 'Values-Lookup'!$A$1:$C$4, 3, 1))</f>
        <v>NO</v>
      </c>
      <c r="S22" s="12" t="str">
        <f aca="false">IF('Compute-Values-Male'!S22="", "", VLOOKUP('Compute-Values-Male'!S22, 'Values-Lookup'!$A$1:$C$4, 3, 1))</f>
        <v>NO</v>
      </c>
      <c r="T22" s="12" t="str">
        <f aca="false">IF('Compute-Values-Male'!T22="", "", VLOOKUP('Compute-Values-Male'!T22, 'Values-Lookup'!$A$1:$C$4, 3, 1))</f>
        <v>RO</v>
      </c>
      <c r="U22" s="12" t="str">
        <f aca="false">IF('Compute-Values-Male'!U22="", "", VLOOKUP('Compute-Values-Male'!U22, 'Values-Lookup'!$A$1:$C$4, 3, 1))</f>
        <v>RO</v>
      </c>
      <c r="V22" s="12" t="str">
        <f aca="false">IF('Compute-Values-Male'!V22="", "", VLOOKUP('Compute-Values-Male'!V22, 'Values-Lookup'!$A$1:$C$4, 3, 1))</f>
        <v>RO</v>
      </c>
      <c r="W22" s="12" t="str">
        <f aca="false">IF('Compute-Values-Male'!W22="", "", VLOOKUP('Compute-Values-Male'!W22, 'Values-Lookup'!$A$1:$C$4, 3, 1))</f>
        <v>NO</v>
      </c>
      <c r="X22" s="12" t="str">
        <f aca="false">IF('Compute-Values-Male'!X22="", "", VLOOKUP('Compute-Values-Male'!X22, 'Values-Lookup'!$A$1:$C$4, 3, 1))</f>
        <v>RO</v>
      </c>
      <c r="Y22" s="12" t="str">
        <f aca="false">IF('Compute-Values-Male'!Y22="", "", VLOOKUP('Compute-Values-Male'!Y22, 'Values-Lookup'!$A$1:$C$4, 3, 1))</f>
        <v>RO</v>
      </c>
      <c r="Z22" s="12" t="str">
        <f aca="false">IF('Compute-Values-Male'!Z22="", "", VLOOKUP('Compute-Values-Male'!Z22, 'Values-Lookup'!$A$1:$C$4, 3, 1))</f>
        <v>RO</v>
      </c>
      <c r="AA22" s="12" t="str">
        <f aca="false">IF('Compute-Values-Male'!AA22="", "", VLOOKUP('Compute-Values-Male'!AA22, 'Values-Lookup'!$A$1:$C$4, 3, 1))</f>
        <v>RO</v>
      </c>
      <c r="AB22" s="12" t="str">
        <f aca="false">IF('Compute-Values-Male'!AB22="", "", VLOOKUP('Compute-Values-Male'!AB22, 'Values-Lookup'!$A$1:$C$4, 3, 1))</f>
        <v>RO</v>
      </c>
      <c r="AC22" s="12" t="str">
        <f aca="false">IF('Compute-Values-Male'!AC22="", "", VLOOKUP('Compute-Values-Male'!AC22, 'Values-Lookup'!$A$1:$C$4, 3, 1))</f>
        <v>RO</v>
      </c>
      <c r="AD22" s="12" t="str">
        <f aca="false">IF('Compute-Values-Male'!AD22="", "", VLOOKUP('Compute-Values-Male'!AD22, 'Values-Lookup'!$A$1:$C$4, 3, 1))</f>
        <v>RO</v>
      </c>
    </row>
    <row r="23" customFormat="false" ht="13.8" hidden="false" customHeight="false" outlineLevel="0" collapsed="false">
      <c r="A23" s="11" t="str">
        <f aca="false">IF(ISBLANK('Class-Infos'!C31), "", CONCATENATE("B", 'Class-Infos'!A31))</f>
        <v/>
      </c>
      <c r="B23" s="11" t="str">
        <f aca="false">IF(ISBLANK('Class-Infos'!C31), "", CONCATENATE('Class-Infos'!C31, IF(ISBLANK('Class-Infos'!F31), "", CONCATENATE(" ", 'Class-Infos'!F31)), ", ", 'Class-Infos'!D31, " ", 'Class-Infos'!E31))</f>
        <v/>
      </c>
      <c r="C23" s="12" t="str">
        <f aca="false">IF('Compute-Values-Male'!C23="", "", VLOOKUP('Compute-Values-Male'!C23, 'Values-Lookup'!$A$1:$C$4, 3, 1))</f>
        <v/>
      </c>
      <c r="D23" s="12" t="str">
        <f aca="false">IF('Compute-Values-Male'!D23="", "", VLOOKUP('Compute-Values-Male'!D23, 'Values-Lookup'!$A$1:$C$4, 3, 1))</f>
        <v/>
      </c>
      <c r="E23" s="12" t="str">
        <f aca="false">IF('Compute-Values-Male'!E23="", "", VLOOKUP('Compute-Values-Male'!E23, 'Values-Lookup'!$A$1:$C$4, 3, 1))</f>
        <v/>
      </c>
      <c r="F23" s="12" t="str">
        <f aca="false">IF('Compute-Values-Male'!F23="", "", VLOOKUP('Compute-Values-Male'!F23, 'Values-Lookup'!$A$1:$C$4, 3, 1))</f>
        <v/>
      </c>
      <c r="G23" s="12" t="str">
        <f aca="false">IF('Compute-Values-Male'!G23="", "", VLOOKUP('Compute-Values-Male'!G23, 'Values-Lookup'!$A$1:$C$4, 3, 1))</f>
        <v/>
      </c>
      <c r="H23" s="12" t="str">
        <f aca="false">IF('Compute-Values-Male'!H23="", "", VLOOKUP('Compute-Values-Male'!H23, 'Values-Lookup'!$A$1:$C$4, 3, 1))</f>
        <v/>
      </c>
      <c r="I23" s="12" t="str">
        <f aca="false">IF('Compute-Values-Male'!I23="", "", VLOOKUP('Compute-Values-Male'!I23, 'Values-Lookup'!$A$1:$C$4, 3, 1))</f>
        <v/>
      </c>
      <c r="J23" s="12" t="str">
        <f aca="false">IF('Compute-Values-Male'!J23="", "", VLOOKUP('Compute-Values-Male'!J23, 'Values-Lookup'!$A$1:$C$4, 3, 1))</f>
        <v/>
      </c>
      <c r="K23" s="12" t="str">
        <f aca="false">IF('Compute-Values-Male'!K23="", "", VLOOKUP('Compute-Values-Male'!K23, 'Values-Lookup'!$A$1:$C$4, 3, 1))</f>
        <v/>
      </c>
      <c r="L23" s="12" t="str">
        <f aca="false">IF('Compute-Values-Male'!L23="", "", VLOOKUP('Compute-Values-Male'!L23, 'Values-Lookup'!$A$1:$C$4, 3, 1))</f>
        <v/>
      </c>
      <c r="M23" s="12" t="str">
        <f aca="false">IF('Compute-Values-Male'!M23="", "", VLOOKUP('Compute-Values-Male'!M23, 'Values-Lookup'!$A$1:$C$4, 3, 1))</f>
        <v/>
      </c>
      <c r="N23" s="12" t="str">
        <f aca="false">IF('Compute-Values-Male'!N23="", "", VLOOKUP('Compute-Values-Male'!N23, 'Values-Lookup'!$A$1:$C$4, 3, 1))</f>
        <v/>
      </c>
      <c r="O23" s="12" t="str">
        <f aca="false">IF('Compute-Values-Male'!O23="", "", VLOOKUP('Compute-Values-Male'!O23, 'Values-Lookup'!$A$1:$C$4, 3, 1))</f>
        <v/>
      </c>
      <c r="P23" s="12" t="str">
        <f aca="false">IF('Compute-Values-Male'!P23="", "", VLOOKUP('Compute-Values-Male'!P23, 'Values-Lookup'!$A$1:$C$4, 3, 1))</f>
        <v/>
      </c>
      <c r="Q23" s="12" t="str">
        <f aca="false">IF('Compute-Values-Male'!Q23="", "", VLOOKUP('Compute-Values-Male'!Q23, 'Values-Lookup'!$A$1:$C$4, 3, 1))</f>
        <v/>
      </c>
      <c r="R23" s="12" t="str">
        <f aca="false">IF('Compute-Values-Male'!R23="", "", VLOOKUP('Compute-Values-Male'!R23, 'Values-Lookup'!$A$1:$C$4, 3, 1))</f>
        <v/>
      </c>
      <c r="S23" s="12" t="str">
        <f aca="false">IF('Compute-Values-Male'!S23="", "", VLOOKUP('Compute-Values-Male'!S23, 'Values-Lookup'!$A$1:$C$4, 3, 1))</f>
        <v/>
      </c>
      <c r="T23" s="12" t="str">
        <f aca="false">IF('Compute-Values-Male'!T23="", "", VLOOKUP('Compute-Values-Male'!T23, 'Values-Lookup'!$A$1:$C$4, 3, 1))</f>
        <v/>
      </c>
      <c r="U23" s="12" t="str">
        <f aca="false">IF('Compute-Values-Male'!U23="", "", VLOOKUP('Compute-Values-Male'!U23, 'Values-Lookup'!$A$1:$C$4, 3, 1))</f>
        <v/>
      </c>
      <c r="V23" s="12" t="str">
        <f aca="false">IF('Compute-Values-Male'!V23="", "", VLOOKUP('Compute-Values-Male'!V23, 'Values-Lookup'!$A$1:$C$4, 3, 1))</f>
        <v/>
      </c>
      <c r="W23" s="12" t="str">
        <f aca="false">IF('Compute-Values-Male'!W23="", "", VLOOKUP('Compute-Values-Male'!W23, 'Values-Lookup'!$A$1:$C$4, 3, 1))</f>
        <v/>
      </c>
      <c r="X23" s="12" t="str">
        <f aca="false">IF('Compute-Values-Male'!X23="", "", VLOOKUP('Compute-Values-Male'!X23, 'Values-Lookup'!$A$1:$C$4, 3, 1))</f>
        <v/>
      </c>
      <c r="Y23" s="12" t="str">
        <f aca="false">IF('Compute-Values-Male'!Y23="", "", VLOOKUP('Compute-Values-Male'!Y23, 'Values-Lookup'!$A$1:$C$4, 3, 1))</f>
        <v/>
      </c>
      <c r="Z23" s="12" t="str">
        <f aca="false">IF('Compute-Values-Male'!Z23="", "", VLOOKUP('Compute-Values-Male'!Z23, 'Values-Lookup'!$A$1:$C$4, 3, 1))</f>
        <v/>
      </c>
      <c r="AA23" s="12" t="str">
        <f aca="false">IF('Compute-Values-Male'!AA23="", "", VLOOKUP('Compute-Values-Male'!AA23, 'Values-Lookup'!$A$1:$C$4, 3, 1))</f>
        <v/>
      </c>
      <c r="AB23" s="12" t="str">
        <f aca="false">IF('Compute-Values-Male'!AB23="", "", VLOOKUP('Compute-Values-Male'!AB23, 'Values-Lookup'!$A$1:$C$4, 3, 1))</f>
        <v/>
      </c>
      <c r="AC23" s="12" t="str">
        <f aca="false">IF('Compute-Values-Male'!AC23="", "", VLOOKUP('Compute-Values-Male'!AC23, 'Values-Lookup'!$A$1:$C$4, 3, 1))</f>
        <v/>
      </c>
      <c r="AD23" s="12" t="str">
        <f aca="false">IF('Compute-Values-Male'!AD23="", "", VLOOKUP('Compute-Values-Male'!AD23, 'Values-Lookup'!$A$1:$C$4, 3, 1))</f>
        <v/>
      </c>
    </row>
    <row r="24" customFormat="false" ht="13.8" hidden="false" customHeight="false" outlineLevel="0" collapsed="false">
      <c r="A24" s="11" t="str">
        <f aca="false">IF(ISBLANK('Class-Infos'!C32), "", CONCATENATE("B", 'Class-Infos'!A32))</f>
        <v/>
      </c>
      <c r="B24" s="11" t="str">
        <f aca="false">IF(ISBLANK('Class-Infos'!C32), "", CONCATENATE('Class-Infos'!C32, IF(ISBLANK('Class-Infos'!F32), "", CONCATENATE(" ", 'Class-Infos'!F32)), ", ", 'Class-Infos'!D32, " ", 'Class-Infos'!E32))</f>
        <v/>
      </c>
      <c r="C24" s="12" t="str">
        <f aca="false">IF('Compute-Values-Male'!C24="", "", VLOOKUP('Compute-Values-Male'!C24, 'Values-Lookup'!$A$1:$C$4, 3, 1))</f>
        <v/>
      </c>
      <c r="D24" s="12" t="str">
        <f aca="false">IF('Compute-Values-Male'!D24="", "", VLOOKUP('Compute-Values-Male'!D24, 'Values-Lookup'!$A$1:$C$4, 3, 1))</f>
        <v/>
      </c>
      <c r="E24" s="12" t="str">
        <f aca="false">IF('Compute-Values-Male'!E24="", "", VLOOKUP('Compute-Values-Male'!E24, 'Values-Lookup'!$A$1:$C$4, 3, 1))</f>
        <v/>
      </c>
      <c r="F24" s="12" t="str">
        <f aca="false">IF('Compute-Values-Male'!F24="", "", VLOOKUP('Compute-Values-Male'!F24, 'Values-Lookup'!$A$1:$C$4, 3, 1))</f>
        <v/>
      </c>
      <c r="G24" s="12" t="str">
        <f aca="false">IF('Compute-Values-Male'!G24="", "", VLOOKUP('Compute-Values-Male'!G24, 'Values-Lookup'!$A$1:$C$4, 3, 1))</f>
        <v/>
      </c>
      <c r="H24" s="12" t="str">
        <f aca="false">IF('Compute-Values-Male'!H24="", "", VLOOKUP('Compute-Values-Male'!H24, 'Values-Lookup'!$A$1:$C$4, 3, 1))</f>
        <v/>
      </c>
      <c r="I24" s="12" t="str">
        <f aca="false">IF('Compute-Values-Male'!I24="", "", VLOOKUP('Compute-Values-Male'!I24, 'Values-Lookup'!$A$1:$C$4, 3, 1))</f>
        <v/>
      </c>
      <c r="J24" s="12" t="str">
        <f aca="false">IF('Compute-Values-Male'!J24="", "", VLOOKUP('Compute-Values-Male'!J24, 'Values-Lookup'!$A$1:$C$4, 3, 1))</f>
        <v/>
      </c>
      <c r="K24" s="12" t="str">
        <f aca="false">IF('Compute-Values-Male'!K24="", "", VLOOKUP('Compute-Values-Male'!K24, 'Values-Lookup'!$A$1:$C$4, 3, 1))</f>
        <v/>
      </c>
      <c r="L24" s="12" t="str">
        <f aca="false">IF('Compute-Values-Male'!L24="", "", VLOOKUP('Compute-Values-Male'!L24, 'Values-Lookup'!$A$1:$C$4, 3, 1))</f>
        <v/>
      </c>
      <c r="M24" s="12" t="str">
        <f aca="false">IF('Compute-Values-Male'!M24="", "", VLOOKUP('Compute-Values-Male'!M24, 'Values-Lookup'!$A$1:$C$4, 3, 1))</f>
        <v/>
      </c>
      <c r="N24" s="12" t="str">
        <f aca="false">IF('Compute-Values-Male'!N24="", "", VLOOKUP('Compute-Values-Male'!N24, 'Values-Lookup'!$A$1:$C$4, 3, 1))</f>
        <v/>
      </c>
      <c r="O24" s="12" t="str">
        <f aca="false">IF('Compute-Values-Male'!O24="", "", VLOOKUP('Compute-Values-Male'!O24, 'Values-Lookup'!$A$1:$C$4, 3, 1))</f>
        <v/>
      </c>
      <c r="P24" s="12" t="str">
        <f aca="false">IF('Compute-Values-Male'!P24="", "", VLOOKUP('Compute-Values-Male'!P24, 'Values-Lookup'!$A$1:$C$4, 3, 1))</f>
        <v/>
      </c>
      <c r="Q24" s="12" t="str">
        <f aca="false">IF('Compute-Values-Male'!Q24="", "", VLOOKUP('Compute-Values-Male'!Q24, 'Values-Lookup'!$A$1:$C$4, 3, 1))</f>
        <v/>
      </c>
      <c r="R24" s="12" t="str">
        <f aca="false">IF('Compute-Values-Male'!R24="", "", VLOOKUP('Compute-Values-Male'!R24, 'Values-Lookup'!$A$1:$C$4, 3, 1))</f>
        <v/>
      </c>
      <c r="S24" s="12" t="str">
        <f aca="false">IF('Compute-Values-Male'!S24="", "", VLOOKUP('Compute-Values-Male'!S24, 'Values-Lookup'!$A$1:$C$4, 3, 1))</f>
        <v/>
      </c>
      <c r="T24" s="12" t="str">
        <f aca="false">IF('Compute-Values-Male'!T24="", "", VLOOKUP('Compute-Values-Male'!T24, 'Values-Lookup'!$A$1:$C$4, 3, 1))</f>
        <v/>
      </c>
      <c r="U24" s="12" t="str">
        <f aca="false">IF('Compute-Values-Male'!U24="", "", VLOOKUP('Compute-Values-Male'!U24, 'Values-Lookup'!$A$1:$C$4, 3, 1))</f>
        <v/>
      </c>
      <c r="V24" s="12" t="str">
        <f aca="false">IF('Compute-Values-Male'!V24="", "", VLOOKUP('Compute-Values-Male'!V24, 'Values-Lookup'!$A$1:$C$4, 3, 1))</f>
        <v/>
      </c>
      <c r="W24" s="12" t="str">
        <f aca="false">IF('Compute-Values-Male'!W24="", "", VLOOKUP('Compute-Values-Male'!W24, 'Values-Lookup'!$A$1:$C$4, 3, 1))</f>
        <v/>
      </c>
      <c r="X24" s="12" t="str">
        <f aca="false">IF('Compute-Values-Male'!X24="", "", VLOOKUP('Compute-Values-Male'!X24, 'Values-Lookup'!$A$1:$C$4, 3, 1))</f>
        <v/>
      </c>
      <c r="Y24" s="12" t="str">
        <f aca="false">IF('Compute-Values-Male'!Y24="", "", VLOOKUP('Compute-Values-Male'!Y24, 'Values-Lookup'!$A$1:$C$4, 3, 1))</f>
        <v/>
      </c>
      <c r="Z24" s="12" t="str">
        <f aca="false">IF('Compute-Values-Male'!Z24="", "", VLOOKUP('Compute-Values-Male'!Z24, 'Values-Lookup'!$A$1:$C$4, 3, 1))</f>
        <v/>
      </c>
      <c r="AA24" s="12" t="str">
        <f aca="false">IF('Compute-Values-Male'!AA24="", "", VLOOKUP('Compute-Values-Male'!AA24, 'Values-Lookup'!$A$1:$C$4, 3, 1))</f>
        <v/>
      </c>
      <c r="AB24" s="12" t="str">
        <f aca="false">IF('Compute-Values-Male'!AB24="", "", VLOOKUP('Compute-Values-Male'!AB24, 'Values-Lookup'!$A$1:$C$4, 3, 1))</f>
        <v/>
      </c>
      <c r="AC24" s="12" t="str">
        <f aca="false">IF('Compute-Values-Male'!AC24="", "", VLOOKUP('Compute-Values-Male'!AC24, 'Values-Lookup'!$A$1:$C$4, 3, 1))</f>
        <v/>
      </c>
      <c r="AD24" s="12" t="str">
        <f aca="false">IF('Compute-Values-Male'!AD24="", "", VLOOKUP('Compute-Values-Male'!AD24, 'Values-Lookup'!$A$1:$C$4, 3, 1))</f>
        <v/>
      </c>
    </row>
    <row r="25" customFormat="false" ht="13.8" hidden="false" customHeight="false" outlineLevel="0" collapsed="false">
      <c r="A25" s="11" t="str">
        <f aca="false">IF(ISBLANK('Class-Infos'!C33), "", CONCATENATE("B", 'Class-Infos'!A33))</f>
        <v/>
      </c>
      <c r="B25" s="11" t="str">
        <f aca="false">IF(ISBLANK('Class-Infos'!C33), "", CONCATENATE('Class-Infos'!C33, IF(ISBLANK('Class-Infos'!F33), "", CONCATENATE(" ", 'Class-Infos'!F33)), ", ", 'Class-Infos'!D33, " ", 'Class-Infos'!E33))</f>
        <v/>
      </c>
      <c r="C25" s="12" t="str">
        <f aca="false">IF('Compute-Values-Male'!C25="", "", VLOOKUP('Compute-Values-Male'!C25, 'Values-Lookup'!$A$1:$C$4, 3, 1))</f>
        <v/>
      </c>
      <c r="D25" s="12" t="str">
        <f aca="false">IF('Compute-Values-Male'!D25="", "", VLOOKUP('Compute-Values-Male'!D25, 'Values-Lookup'!$A$1:$C$4, 3, 1))</f>
        <v/>
      </c>
      <c r="E25" s="12" t="str">
        <f aca="false">IF('Compute-Values-Male'!E25="", "", VLOOKUP('Compute-Values-Male'!E25, 'Values-Lookup'!$A$1:$C$4, 3, 1))</f>
        <v/>
      </c>
      <c r="F25" s="12" t="str">
        <f aca="false">IF('Compute-Values-Male'!F25="", "", VLOOKUP('Compute-Values-Male'!F25, 'Values-Lookup'!$A$1:$C$4, 3, 1))</f>
        <v/>
      </c>
      <c r="G25" s="12" t="str">
        <f aca="false">IF('Compute-Values-Male'!G25="", "", VLOOKUP('Compute-Values-Male'!G25, 'Values-Lookup'!$A$1:$C$4, 3, 1))</f>
        <v/>
      </c>
      <c r="H25" s="12" t="str">
        <f aca="false">IF('Compute-Values-Male'!H25="", "", VLOOKUP('Compute-Values-Male'!H25, 'Values-Lookup'!$A$1:$C$4, 3, 1))</f>
        <v/>
      </c>
      <c r="I25" s="12" t="str">
        <f aca="false">IF('Compute-Values-Male'!I25="", "", VLOOKUP('Compute-Values-Male'!I25, 'Values-Lookup'!$A$1:$C$4, 3, 1))</f>
        <v/>
      </c>
      <c r="J25" s="12" t="str">
        <f aca="false">IF('Compute-Values-Male'!J25="", "", VLOOKUP('Compute-Values-Male'!J25, 'Values-Lookup'!$A$1:$C$4, 3, 1))</f>
        <v/>
      </c>
      <c r="K25" s="12" t="str">
        <f aca="false">IF('Compute-Values-Male'!K25="", "", VLOOKUP('Compute-Values-Male'!K25, 'Values-Lookup'!$A$1:$C$4, 3, 1))</f>
        <v/>
      </c>
      <c r="L25" s="12" t="str">
        <f aca="false">IF('Compute-Values-Male'!L25="", "", VLOOKUP('Compute-Values-Male'!L25, 'Values-Lookup'!$A$1:$C$4, 3, 1))</f>
        <v/>
      </c>
      <c r="M25" s="12" t="str">
        <f aca="false">IF('Compute-Values-Male'!M25="", "", VLOOKUP('Compute-Values-Male'!M25, 'Values-Lookup'!$A$1:$C$4, 3, 1))</f>
        <v/>
      </c>
      <c r="N25" s="12" t="str">
        <f aca="false">IF('Compute-Values-Male'!N25="", "", VLOOKUP('Compute-Values-Male'!N25, 'Values-Lookup'!$A$1:$C$4, 3, 1))</f>
        <v/>
      </c>
      <c r="O25" s="12" t="str">
        <f aca="false">IF('Compute-Values-Male'!O25="", "", VLOOKUP('Compute-Values-Male'!O25, 'Values-Lookup'!$A$1:$C$4, 3, 1))</f>
        <v/>
      </c>
      <c r="P25" s="12" t="str">
        <f aca="false">IF('Compute-Values-Male'!P25="", "", VLOOKUP('Compute-Values-Male'!P25, 'Values-Lookup'!$A$1:$C$4, 3, 1))</f>
        <v/>
      </c>
      <c r="Q25" s="12" t="str">
        <f aca="false">IF('Compute-Values-Male'!Q25="", "", VLOOKUP('Compute-Values-Male'!Q25, 'Values-Lookup'!$A$1:$C$4, 3, 1))</f>
        <v/>
      </c>
      <c r="R25" s="12" t="str">
        <f aca="false">IF('Compute-Values-Male'!R25="", "", VLOOKUP('Compute-Values-Male'!R25, 'Values-Lookup'!$A$1:$C$4, 3, 1))</f>
        <v/>
      </c>
      <c r="S25" s="12" t="str">
        <f aca="false">IF('Compute-Values-Male'!S25="", "", VLOOKUP('Compute-Values-Male'!S25, 'Values-Lookup'!$A$1:$C$4, 3, 1))</f>
        <v/>
      </c>
      <c r="T25" s="12" t="str">
        <f aca="false">IF('Compute-Values-Male'!T25="", "", VLOOKUP('Compute-Values-Male'!T25, 'Values-Lookup'!$A$1:$C$4, 3, 1))</f>
        <v/>
      </c>
      <c r="U25" s="12" t="str">
        <f aca="false">IF('Compute-Values-Male'!U25="", "", VLOOKUP('Compute-Values-Male'!U25, 'Values-Lookup'!$A$1:$C$4, 3, 1))</f>
        <v/>
      </c>
      <c r="V25" s="12" t="str">
        <f aca="false">IF('Compute-Values-Male'!V25="", "", VLOOKUP('Compute-Values-Male'!V25, 'Values-Lookup'!$A$1:$C$4, 3, 1))</f>
        <v/>
      </c>
      <c r="W25" s="12" t="str">
        <f aca="false">IF('Compute-Values-Male'!W25="", "", VLOOKUP('Compute-Values-Male'!W25, 'Values-Lookup'!$A$1:$C$4, 3, 1))</f>
        <v/>
      </c>
      <c r="X25" s="12" t="str">
        <f aca="false">IF('Compute-Values-Male'!X25="", "", VLOOKUP('Compute-Values-Male'!X25, 'Values-Lookup'!$A$1:$C$4, 3, 1))</f>
        <v/>
      </c>
      <c r="Y25" s="12" t="str">
        <f aca="false">IF('Compute-Values-Male'!Y25="", "", VLOOKUP('Compute-Values-Male'!Y25, 'Values-Lookup'!$A$1:$C$4, 3, 1))</f>
        <v/>
      </c>
      <c r="Z25" s="12" t="str">
        <f aca="false">IF('Compute-Values-Male'!Z25="", "", VLOOKUP('Compute-Values-Male'!Z25, 'Values-Lookup'!$A$1:$C$4, 3, 1))</f>
        <v/>
      </c>
      <c r="AA25" s="12" t="str">
        <f aca="false">IF('Compute-Values-Male'!AA25="", "", VLOOKUP('Compute-Values-Male'!AA25, 'Values-Lookup'!$A$1:$C$4, 3, 1))</f>
        <v/>
      </c>
      <c r="AB25" s="12" t="str">
        <f aca="false">IF('Compute-Values-Male'!AB25="", "", VLOOKUP('Compute-Values-Male'!AB25, 'Values-Lookup'!$A$1:$C$4, 3, 1))</f>
        <v/>
      </c>
      <c r="AC25" s="12" t="str">
        <f aca="false">IF('Compute-Values-Male'!AC25="", "", VLOOKUP('Compute-Values-Male'!AC25, 'Values-Lookup'!$A$1:$C$4, 3, 1))</f>
        <v/>
      </c>
      <c r="AD25" s="12" t="str">
        <f aca="false">IF('Compute-Values-Male'!AD25="", "", VLOOKUP('Compute-Values-Male'!AD25, 'Values-Lookup'!$A$1:$C$4, 3, 1))</f>
        <v/>
      </c>
    </row>
    <row r="26" customFormat="false" ht="13.8" hidden="false" customHeight="false" outlineLevel="0" collapsed="false">
      <c r="A26" s="11" t="str">
        <f aca="false">IF(ISBLANK('Class-Infos'!C34), "", CONCATENATE("B", 'Class-Infos'!A34))</f>
        <v/>
      </c>
      <c r="B26" s="11" t="str">
        <f aca="false">IF(ISBLANK('Class-Infos'!C34), "", CONCATENATE('Class-Infos'!C34, IF(ISBLANK('Class-Infos'!F34), "", CONCATENATE(" ", 'Class-Infos'!F34)), ", ", 'Class-Infos'!D34, " ", 'Class-Infos'!E34))</f>
        <v/>
      </c>
      <c r="C26" s="12" t="str">
        <f aca="false">IF('Compute-Values-Male'!C26="", "", VLOOKUP('Compute-Values-Male'!C26, 'Values-Lookup'!$A$1:$C$4, 3, 1))</f>
        <v/>
      </c>
      <c r="D26" s="12" t="str">
        <f aca="false">IF('Compute-Values-Male'!D26="", "", VLOOKUP('Compute-Values-Male'!D26, 'Values-Lookup'!$A$1:$C$4, 3, 1))</f>
        <v/>
      </c>
      <c r="E26" s="12" t="str">
        <f aca="false">IF('Compute-Values-Male'!E26="", "", VLOOKUP('Compute-Values-Male'!E26, 'Values-Lookup'!$A$1:$C$4, 3, 1))</f>
        <v/>
      </c>
      <c r="F26" s="12" t="str">
        <f aca="false">IF('Compute-Values-Male'!F26="", "", VLOOKUP('Compute-Values-Male'!F26, 'Values-Lookup'!$A$1:$C$4, 3, 1))</f>
        <v/>
      </c>
      <c r="G26" s="12" t="str">
        <f aca="false">IF('Compute-Values-Male'!G26="", "", VLOOKUP('Compute-Values-Male'!G26, 'Values-Lookup'!$A$1:$C$4, 3, 1))</f>
        <v/>
      </c>
      <c r="H26" s="12" t="str">
        <f aca="false">IF('Compute-Values-Male'!H26="", "", VLOOKUP('Compute-Values-Male'!H26, 'Values-Lookup'!$A$1:$C$4, 3, 1))</f>
        <v/>
      </c>
      <c r="I26" s="12" t="str">
        <f aca="false">IF('Compute-Values-Male'!I26="", "", VLOOKUP('Compute-Values-Male'!I26, 'Values-Lookup'!$A$1:$C$4, 3, 1))</f>
        <v/>
      </c>
      <c r="J26" s="12" t="str">
        <f aca="false">IF('Compute-Values-Male'!J26="", "", VLOOKUP('Compute-Values-Male'!J26, 'Values-Lookup'!$A$1:$C$4, 3, 1))</f>
        <v/>
      </c>
      <c r="K26" s="12" t="str">
        <f aca="false">IF('Compute-Values-Male'!K26="", "", VLOOKUP('Compute-Values-Male'!K26, 'Values-Lookup'!$A$1:$C$4, 3, 1))</f>
        <v/>
      </c>
      <c r="L26" s="12" t="str">
        <f aca="false">IF('Compute-Values-Male'!L26="", "", VLOOKUP('Compute-Values-Male'!L26, 'Values-Lookup'!$A$1:$C$4, 3, 1))</f>
        <v/>
      </c>
      <c r="M26" s="12" t="str">
        <f aca="false">IF('Compute-Values-Male'!M26="", "", VLOOKUP('Compute-Values-Male'!M26, 'Values-Lookup'!$A$1:$C$4, 3, 1))</f>
        <v/>
      </c>
      <c r="N26" s="12" t="str">
        <f aca="false">IF('Compute-Values-Male'!N26="", "", VLOOKUP('Compute-Values-Male'!N26, 'Values-Lookup'!$A$1:$C$4, 3, 1))</f>
        <v/>
      </c>
      <c r="O26" s="12" t="str">
        <f aca="false">IF('Compute-Values-Male'!O26="", "", VLOOKUP('Compute-Values-Male'!O26, 'Values-Lookup'!$A$1:$C$4, 3, 1))</f>
        <v/>
      </c>
      <c r="P26" s="12" t="str">
        <f aca="false">IF('Compute-Values-Male'!P26="", "", VLOOKUP('Compute-Values-Male'!P26, 'Values-Lookup'!$A$1:$C$4, 3, 1))</f>
        <v/>
      </c>
      <c r="Q26" s="12" t="str">
        <f aca="false">IF('Compute-Values-Male'!Q26="", "", VLOOKUP('Compute-Values-Male'!Q26, 'Values-Lookup'!$A$1:$C$4, 3, 1))</f>
        <v/>
      </c>
      <c r="R26" s="12" t="str">
        <f aca="false">IF('Compute-Values-Male'!R26="", "", VLOOKUP('Compute-Values-Male'!R26, 'Values-Lookup'!$A$1:$C$4, 3, 1))</f>
        <v/>
      </c>
      <c r="S26" s="12" t="str">
        <f aca="false">IF('Compute-Values-Male'!S26="", "", VLOOKUP('Compute-Values-Male'!S26, 'Values-Lookup'!$A$1:$C$4, 3, 1))</f>
        <v/>
      </c>
      <c r="T26" s="12" t="str">
        <f aca="false">IF('Compute-Values-Male'!T26="", "", VLOOKUP('Compute-Values-Male'!T26, 'Values-Lookup'!$A$1:$C$4, 3, 1))</f>
        <v/>
      </c>
      <c r="U26" s="12" t="str">
        <f aca="false">IF('Compute-Values-Male'!U26="", "", VLOOKUP('Compute-Values-Male'!U26, 'Values-Lookup'!$A$1:$C$4, 3, 1))</f>
        <v/>
      </c>
      <c r="V26" s="12" t="str">
        <f aca="false">IF('Compute-Values-Male'!V26="", "", VLOOKUP('Compute-Values-Male'!V26, 'Values-Lookup'!$A$1:$C$4, 3, 1))</f>
        <v/>
      </c>
      <c r="W26" s="12" t="str">
        <f aca="false">IF('Compute-Values-Male'!W26="", "", VLOOKUP('Compute-Values-Male'!W26, 'Values-Lookup'!$A$1:$C$4, 3, 1))</f>
        <v/>
      </c>
      <c r="X26" s="12" t="str">
        <f aca="false">IF('Compute-Values-Male'!X26="", "", VLOOKUP('Compute-Values-Male'!X26, 'Values-Lookup'!$A$1:$C$4, 3, 1))</f>
        <v/>
      </c>
      <c r="Y26" s="12" t="str">
        <f aca="false">IF('Compute-Values-Male'!Y26="", "", VLOOKUP('Compute-Values-Male'!Y26, 'Values-Lookup'!$A$1:$C$4, 3, 1))</f>
        <v/>
      </c>
      <c r="Z26" s="12" t="str">
        <f aca="false">IF('Compute-Values-Male'!Z26="", "", VLOOKUP('Compute-Values-Male'!Z26, 'Values-Lookup'!$A$1:$C$4, 3, 1))</f>
        <v/>
      </c>
      <c r="AA26" s="12" t="str">
        <f aca="false">IF('Compute-Values-Male'!AA26="", "", VLOOKUP('Compute-Values-Male'!AA26, 'Values-Lookup'!$A$1:$C$4, 3, 1))</f>
        <v/>
      </c>
      <c r="AB26" s="12" t="str">
        <f aca="false">IF('Compute-Values-Male'!AB26="", "", VLOOKUP('Compute-Values-Male'!AB26, 'Values-Lookup'!$A$1:$C$4, 3, 1))</f>
        <v/>
      </c>
      <c r="AC26" s="12" t="str">
        <f aca="false">IF('Compute-Values-Male'!AC26="", "", VLOOKUP('Compute-Values-Male'!AC26, 'Values-Lookup'!$A$1:$C$4, 3, 1))</f>
        <v/>
      </c>
      <c r="AD26" s="12" t="str">
        <f aca="false">IF('Compute-Values-Male'!AD26="", "", VLOOKUP('Compute-Values-Male'!AD26, 'Values-Lookup'!$A$1:$C$4, 3, 1))</f>
        <v/>
      </c>
    </row>
    <row r="27" customFormat="false" ht="13.8" hidden="false" customHeight="false" outlineLevel="0" collapsed="false">
      <c r="A27" s="11" t="str">
        <f aca="false">IF(ISBLANK('Class-Infos'!C35), "", CONCATENATE("B", 'Class-Infos'!A35))</f>
        <v/>
      </c>
      <c r="B27" s="11" t="str">
        <f aca="false">IF(ISBLANK('Class-Infos'!C35), "", CONCATENATE('Class-Infos'!C35, IF(ISBLANK('Class-Infos'!F35), "", CONCATENATE(" ", 'Class-Infos'!F35)), ", ", 'Class-Infos'!D35, " ", 'Class-Infos'!E35))</f>
        <v/>
      </c>
      <c r="C27" s="12" t="str">
        <f aca="false">IF('Compute-Values-Male'!C27="", "", VLOOKUP('Compute-Values-Male'!C27, 'Values-Lookup'!$A$1:$C$4, 3, 1))</f>
        <v/>
      </c>
      <c r="D27" s="12" t="str">
        <f aca="false">IF('Compute-Values-Male'!D27="", "", VLOOKUP('Compute-Values-Male'!D27, 'Values-Lookup'!$A$1:$C$4, 3, 1))</f>
        <v/>
      </c>
      <c r="E27" s="12" t="str">
        <f aca="false">IF('Compute-Values-Male'!E27="", "", VLOOKUP('Compute-Values-Male'!E27, 'Values-Lookup'!$A$1:$C$4, 3, 1))</f>
        <v/>
      </c>
      <c r="F27" s="12" t="str">
        <f aca="false">IF('Compute-Values-Male'!F27="", "", VLOOKUP('Compute-Values-Male'!F27, 'Values-Lookup'!$A$1:$C$4, 3, 1))</f>
        <v/>
      </c>
      <c r="G27" s="12" t="str">
        <f aca="false">IF('Compute-Values-Male'!G27="", "", VLOOKUP('Compute-Values-Male'!G27, 'Values-Lookup'!$A$1:$C$4, 3, 1))</f>
        <v/>
      </c>
      <c r="H27" s="12" t="str">
        <f aca="false">IF('Compute-Values-Male'!H27="", "", VLOOKUP('Compute-Values-Male'!H27, 'Values-Lookup'!$A$1:$C$4, 3, 1))</f>
        <v/>
      </c>
      <c r="I27" s="12" t="str">
        <f aca="false">IF('Compute-Values-Male'!I27="", "", VLOOKUP('Compute-Values-Male'!I27, 'Values-Lookup'!$A$1:$C$4, 3, 1))</f>
        <v/>
      </c>
      <c r="J27" s="12" t="str">
        <f aca="false">IF('Compute-Values-Male'!J27="", "", VLOOKUP('Compute-Values-Male'!J27, 'Values-Lookup'!$A$1:$C$4, 3, 1))</f>
        <v/>
      </c>
      <c r="K27" s="12" t="str">
        <f aca="false">IF('Compute-Values-Male'!K27="", "", VLOOKUP('Compute-Values-Male'!K27, 'Values-Lookup'!$A$1:$C$4, 3, 1))</f>
        <v/>
      </c>
      <c r="L27" s="12" t="str">
        <f aca="false">IF('Compute-Values-Male'!L27="", "", VLOOKUP('Compute-Values-Male'!L27, 'Values-Lookup'!$A$1:$C$4, 3, 1))</f>
        <v/>
      </c>
      <c r="M27" s="12" t="str">
        <f aca="false">IF('Compute-Values-Male'!M27="", "", VLOOKUP('Compute-Values-Male'!M27, 'Values-Lookup'!$A$1:$C$4, 3, 1))</f>
        <v/>
      </c>
      <c r="N27" s="12" t="str">
        <f aca="false">IF('Compute-Values-Male'!N27="", "", VLOOKUP('Compute-Values-Male'!N27, 'Values-Lookup'!$A$1:$C$4, 3, 1))</f>
        <v/>
      </c>
      <c r="O27" s="12" t="str">
        <f aca="false">IF('Compute-Values-Male'!O27="", "", VLOOKUP('Compute-Values-Male'!O27, 'Values-Lookup'!$A$1:$C$4, 3, 1))</f>
        <v/>
      </c>
      <c r="P27" s="12" t="str">
        <f aca="false">IF('Compute-Values-Male'!P27="", "", VLOOKUP('Compute-Values-Male'!P27, 'Values-Lookup'!$A$1:$C$4, 3, 1))</f>
        <v/>
      </c>
      <c r="Q27" s="12" t="str">
        <f aca="false">IF('Compute-Values-Male'!Q27="", "", VLOOKUP('Compute-Values-Male'!Q27, 'Values-Lookup'!$A$1:$C$4, 3, 1))</f>
        <v/>
      </c>
      <c r="R27" s="12" t="str">
        <f aca="false">IF('Compute-Values-Male'!R27="", "", VLOOKUP('Compute-Values-Male'!R27, 'Values-Lookup'!$A$1:$C$4, 3, 1))</f>
        <v/>
      </c>
      <c r="S27" s="12" t="str">
        <f aca="false">IF('Compute-Values-Male'!S27="", "", VLOOKUP('Compute-Values-Male'!S27, 'Values-Lookup'!$A$1:$C$4, 3, 1))</f>
        <v/>
      </c>
      <c r="T27" s="12" t="str">
        <f aca="false">IF('Compute-Values-Male'!T27="", "", VLOOKUP('Compute-Values-Male'!T27, 'Values-Lookup'!$A$1:$C$4, 3, 1))</f>
        <v/>
      </c>
      <c r="U27" s="12" t="str">
        <f aca="false">IF('Compute-Values-Male'!U27="", "", VLOOKUP('Compute-Values-Male'!U27, 'Values-Lookup'!$A$1:$C$4, 3, 1))</f>
        <v/>
      </c>
      <c r="V27" s="12" t="str">
        <f aca="false">IF('Compute-Values-Male'!V27="", "", VLOOKUP('Compute-Values-Male'!V27, 'Values-Lookup'!$A$1:$C$4, 3, 1))</f>
        <v/>
      </c>
      <c r="W27" s="12" t="str">
        <f aca="false">IF('Compute-Values-Male'!W27="", "", VLOOKUP('Compute-Values-Male'!W27, 'Values-Lookup'!$A$1:$C$4, 3, 1))</f>
        <v/>
      </c>
      <c r="X27" s="12" t="str">
        <f aca="false">IF('Compute-Values-Male'!X27="", "", VLOOKUP('Compute-Values-Male'!X27, 'Values-Lookup'!$A$1:$C$4, 3, 1))</f>
        <v/>
      </c>
      <c r="Y27" s="12" t="str">
        <f aca="false">IF('Compute-Values-Male'!Y27="", "", VLOOKUP('Compute-Values-Male'!Y27, 'Values-Lookup'!$A$1:$C$4, 3, 1))</f>
        <v/>
      </c>
      <c r="Z27" s="12" t="str">
        <f aca="false">IF('Compute-Values-Male'!Z27="", "", VLOOKUP('Compute-Values-Male'!Z27, 'Values-Lookup'!$A$1:$C$4, 3, 1))</f>
        <v/>
      </c>
      <c r="AA27" s="12" t="str">
        <f aca="false">IF('Compute-Values-Male'!AA27="", "", VLOOKUP('Compute-Values-Male'!AA27, 'Values-Lookup'!$A$1:$C$4, 3, 1))</f>
        <v/>
      </c>
      <c r="AB27" s="12" t="str">
        <f aca="false">IF('Compute-Values-Male'!AB27="", "", VLOOKUP('Compute-Values-Male'!AB27, 'Values-Lookup'!$A$1:$C$4, 3, 1))</f>
        <v/>
      </c>
      <c r="AC27" s="12" t="str">
        <f aca="false">IF('Compute-Values-Male'!AC27="", "", VLOOKUP('Compute-Values-Male'!AC27, 'Values-Lookup'!$A$1:$C$4, 3, 1))</f>
        <v/>
      </c>
      <c r="AD27" s="12" t="str">
        <f aca="false">IF('Compute-Values-Male'!AD27="", "", VLOOKUP('Compute-Values-Male'!AD27, 'Values-Lookup'!$A$1:$C$4, 3, 1))</f>
        <v/>
      </c>
    </row>
    <row r="28" customFormat="false" ht="13.8" hidden="false" customHeight="false" outlineLevel="0" collapsed="false">
      <c r="A28" s="11" t="str">
        <f aca="false">IF(ISBLANK('Class-Infos'!C36), "", CONCATENATE("B", 'Class-Infos'!A36))</f>
        <v/>
      </c>
      <c r="B28" s="11" t="str">
        <f aca="false">IF(ISBLANK('Class-Infos'!C36), "", CONCATENATE('Class-Infos'!C36, IF(ISBLANK('Class-Infos'!F36), "", CONCATENATE(" ", 'Class-Infos'!F36)), ", ", 'Class-Infos'!D36, " ", 'Class-Infos'!E36))</f>
        <v/>
      </c>
      <c r="C28" s="12" t="str">
        <f aca="false">IF('Compute-Values-Male'!C28="", "", VLOOKUP('Compute-Values-Male'!C28, 'Values-Lookup'!$A$1:$C$4, 3, 1))</f>
        <v/>
      </c>
      <c r="D28" s="12" t="str">
        <f aca="false">IF('Compute-Values-Male'!D28="", "", VLOOKUP('Compute-Values-Male'!D28, 'Values-Lookup'!$A$1:$C$4, 3, 1))</f>
        <v/>
      </c>
      <c r="E28" s="12" t="str">
        <f aca="false">IF('Compute-Values-Male'!E28="", "", VLOOKUP('Compute-Values-Male'!E28, 'Values-Lookup'!$A$1:$C$4, 3, 1))</f>
        <v/>
      </c>
      <c r="F28" s="12" t="str">
        <f aca="false">IF('Compute-Values-Male'!F28="", "", VLOOKUP('Compute-Values-Male'!F28, 'Values-Lookup'!$A$1:$C$4, 3, 1))</f>
        <v/>
      </c>
      <c r="G28" s="12" t="str">
        <f aca="false">IF('Compute-Values-Male'!G28="", "", VLOOKUP('Compute-Values-Male'!G28, 'Values-Lookup'!$A$1:$C$4, 3, 1))</f>
        <v/>
      </c>
      <c r="H28" s="12" t="str">
        <f aca="false">IF('Compute-Values-Male'!H28="", "", VLOOKUP('Compute-Values-Male'!H28, 'Values-Lookup'!$A$1:$C$4, 3, 1))</f>
        <v/>
      </c>
      <c r="I28" s="12" t="str">
        <f aca="false">IF('Compute-Values-Male'!I28="", "", VLOOKUP('Compute-Values-Male'!I28, 'Values-Lookup'!$A$1:$C$4, 3, 1))</f>
        <v/>
      </c>
      <c r="J28" s="12" t="str">
        <f aca="false">IF('Compute-Values-Male'!J28="", "", VLOOKUP('Compute-Values-Male'!J28, 'Values-Lookup'!$A$1:$C$4, 3, 1))</f>
        <v/>
      </c>
      <c r="K28" s="12" t="str">
        <f aca="false">IF('Compute-Values-Male'!K28="", "", VLOOKUP('Compute-Values-Male'!K28, 'Values-Lookup'!$A$1:$C$4, 3, 1))</f>
        <v/>
      </c>
      <c r="L28" s="12" t="str">
        <f aca="false">IF('Compute-Values-Male'!L28="", "", VLOOKUP('Compute-Values-Male'!L28, 'Values-Lookup'!$A$1:$C$4, 3, 1))</f>
        <v/>
      </c>
      <c r="M28" s="12" t="str">
        <f aca="false">IF('Compute-Values-Male'!M28="", "", VLOOKUP('Compute-Values-Male'!M28, 'Values-Lookup'!$A$1:$C$4, 3, 1))</f>
        <v/>
      </c>
      <c r="N28" s="12" t="str">
        <f aca="false">IF('Compute-Values-Male'!N28="", "", VLOOKUP('Compute-Values-Male'!N28, 'Values-Lookup'!$A$1:$C$4, 3, 1))</f>
        <v/>
      </c>
      <c r="O28" s="12" t="str">
        <f aca="false">IF('Compute-Values-Male'!O28="", "", VLOOKUP('Compute-Values-Male'!O28, 'Values-Lookup'!$A$1:$C$4, 3, 1))</f>
        <v/>
      </c>
      <c r="P28" s="12" t="str">
        <f aca="false">IF('Compute-Values-Male'!P28="", "", VLOOKUP('Compute-Values-Male'!P28, 'Values-Lookup'!$A$1:$C$4, 3, 1))</f>
        <v/>
      </c>
      <c r="Q28" s="12" t="str">
        <f aca="false">IF('Compute-Values-Male'!Q28="", "", VLOOKUP('Compute-Values-Male'!Q28, 'Values-Lookup'!$A$1:$C$4, 3, 1))</f>
        <v/>
      </c>
      <c r="R28" s="12" t="str">
        <f aca="false">IF('Compute-Values-Male'!R28="", "", VLOOKUP('Compute-Values-Male'!R28, 'Values-Lookup'!$A$1:$C$4, 3, 1))</f>
        <v/>
      </c>
      <c r="S28" s="12" t="str">
        <f aca="false">IF('Compute-Values-Male'!S28="", "", VLOOKUP('Compute-Values-Male'!S28, 'Values-Lookup'!$A$1:$C$4, 3, 1))</f>
        <v/>
      </c>
      <c r="T28" s="12" t="str">
        <f aca="false">IF('Compute-Values-Male'!T28="", "", VLOOKUP('Compute-Values-Male'!T28, 'Values-Lookup'!$A$1:$C$4, 3, 1))</f>
        <v/>
      </c>
      <c r="U28" s="12" t="str">
        <f aca="false">IF('Compute-Values-Male'!U28="", "", VLOOKUP('Compute-Values-Male'!U28, 'Values-Lookup'!$A$1:$C$4, 3, 1))</f>
        <v/>
      </c>
      <c r="V28" s="12" t="str">
        <f aca="false">IF('Compute-Values-Male'!V28="", "", VLOOKUP('Compute-Values-Male'!V28, 'Values-Lookup'!$A$1:$C$4, 3, 1))</f>
        <v/>
      </c>
      <c r="W28" s="12" t="str">
        <f aca="false">IF('Compute-Values-Male'!W28="", "", VLOOKUP('Compute-Values-Male'!W28, 'Values-Lookup'!$A$1:$C$4, 3, 1))</f>
        <v/>
      </c>
      <c r="X28" s="12" t="str">
        <f aca="false">IF('Compute-Values-Male'!X28="", "", VLOOKUP('Compute-Values-Male'!X28, 'Values-Lookup'!$A$1:$C$4, 3, 1))</f>
        <v/>
      </c>
      <c r="Y28" s="12" t="str">
        <f aca="false">IF('Compute-Values-Male'!Y28="", "", VLOOKUP('Compute-Values-Male'!Y28, 'Values-Lookup'!$A$1:$C$4, 3, 1))</f>
        <v/>
      </c>
      <c r="Z28" s="12" t="str">
        <f aca="false">IF('Compute-Values-Male'!Z28="", "", VLOOKUP('Compute-Values-Male'!Z28, 'Values-Lookup'!$A$1:$C$4, 3, 1))</f>
        <v/>
      </c>
      <c r="AA28" s="12" t="str">
        <f aca="false">IF('Compute-Values-Male'!AA28="", "", VLOOKUP('Compute-Values-Male'!AA28, 'Values-Lookup'!$A$1:$C$4, 3, 1))</f>
        <v/>
      </c>
      <c r="AB28" s="12" t="str">
        <f aca="false">IF('Compute-Values-Male'!AB28="", "", VLOOKUP('Compute-Values-Male'!AB28, 'Values-Lookup'!$A$1:$C$4, 3, 1))</f>
        <v/>
      </c>
      <c r="AC28" s="12" t="str">
        <f aca="false">IF('Compute-Values-Male'!AC28="", "", VLOOKUP('Compute-Values-Male'!AC28, 'Values-Lookup'!$A$1:$C$4, 3, 1))</f>
        <v/>
      </c>
      <c r="AD28" s="12" t="str">
        <f aca="false">IF('Compute-Values-Male'!AD28="", "", VLOOKUP('Compute-Values-Male'!AD28, 'Values-Lookup'!$A$1:$C$4, 3, 1))</f>
        <v/>
      </c>
    </row>
    <row r="29" customFormat="false" ht="13.8" hidden="false" customHeight="false" outlineLevel="0" collapsed="false">
      <c r="A29" s="11" t="str">
        <f aca="false">IF(ISBLANK('Class-Infos'!C37), "", CONCATENATE("B", 'Class-Infos'!A37))</f>
        <v/>
      </c>
      <c r="B29" s="11" t="str">
        <f aca="false">IF(ISBLANK('Class-Infos'!C37), "", CONCATENATE('Class-Infos'!C37, IF(ISBLANK('Class-Infos'!F37), "", CONCATENATE(" ", 'Class-Infos'!F37)), ", ", 'Class-Infos'!D37, " ", 'Class-Infos'!E37))</f>
        <v/>
      </c>
      <c r="C29" s="12" t="str">
        <f aca="false">IF('Compute-Values-Male'!C29="", "", VLOOKUP('Compute-Values-Male'!C29, 'Values-Lookup'!$A$1:$C$4, 3, 1))</f>
        <v/>
      </c>
      <c r="D29" s="12" t="str">
        <f aca="false">IF('Compute-Values-Male'!D29="", "", VLOOKUP('Compute-Values-Male'!D29, 'Values-Lookup'!$A$1:$C$4, 3, 1))</f>
        <v/>
      </c>
      <c r="E29" s="12" t="str">
        <f aca="false">IF('Compute-Values-Male'!E29="", "", VLOOKUP('Compute-Values-Male'!E29, 'Values-Lookup'!$A$1:$C$4, 3, 1))</f>
        <v/>
      </c>
      <c r="F29" s="12" t="str">
        <f aca="false">IF('Compute-Values-Male'!F29="", "", VLOOKUP('Compute-Values-Male'!F29, 'Values-Lookup'!$A$1:$C$4, 3, 1))</f>
        <v/>
      </c>
      <c r="G29" s="12" t="str">
        <f aca="false">IF('Compute-Values-Male'!G29="", "", VLOOKUP('Compute-Values-Male'!G29, 'Values-Lookup'!$A$1:$C$4, 3, 1))</f>
        <v/>
      </c>
      <c r="H29" s="12" t="str">
        <f aca="false">IF('Compute-Values-Male'!H29="", "", VLOOKUP('Compute-Values-Male'!H29, 'Values-Lookup'!$A$1:$C$4, 3, 1))</f>
        <v/>
      </c>
      <c r="I29" s="12" t="str">
        <f aca="false">IF('Compute-Values-Male'!I29="", "", VLOOKUP('Compute-Values-Male'!I29, 'Values-Lookup'!$A$1:$C$4, 3, 1))</f>
        <v/>
      </c>
      <c r="J29" s="12" t="str">
        <f aca="false">IF('Compute-Values-Male'!J29="", "", VLOOKUP('Compute-Values-Male'!J29, 'Values-Lookup'!$A$1:$C$4, 3, 1))</f>
        <v/>
      </c>
      <c r="K29" s="12" t="str">
        <f aca="false">IF('Compute-Values-Male'!K29="", "", VLOOKUP('Compute-Values-Male'!K29, 'Values-Lookup'!$A$1:$C$4, 3, 1))</f>
        <v/>
      </c>
      <c r="L29" s="12" t="str">
        <f aca="false">IF('Compute-Values-Male'!L29="", "", VLOOKUP('Compute-Values-Male'!L29, 'Values-Lookup'!$A$1:$C$4, 3, 1))</f>
        <v/>
      </c>
      <c r="M29" s="12" t="str">
        <f aca="false">IF('Compute-Values-Male'!M29="", "", VLOOKUP('Compute-Values-Male'!M29, 'Values-Lookup'!$A$1:$C$4, 3, 1))</f>
        <v/>
      </c>
      <c r="N29" s="12" t="str">
        <f aca="false">IF('Compute-Values-Male'!N29="", "", VLOOKUP('Compute-Values-Male'!N29, 'Values-Lookup'!$A$1:$C$4, 3, 1))</f>
        <v/>
      </c>
      <c r="O29" s="12" t="str">
        <f aca="false">IF('Compute-Values-Male'!O29="", "", VLOOKUP('Compute-Values-Male'!O29, 'Values-Lookup'!$A$1:$C$4, 3, 1))</f>
        <v/>
      </c>
      <c r="P29" s="12" t="str">
        <f aca="false">IF('Compute-Values-Male'!P29="", "", VLOOKUP('Compute-Values-Male'!P29, 'Values-Lookup'!$A$1:$C$4, 3, 1))</f>
        <v/>
      </c>
      <c r="Q29" s="12" t="str">
        <f aca="false">IF('Compute-Values-Male'!Q29="", "", VLOOKUP('Compute-Values-Male'!Q29, 'Values-Lookup'!$A$1:$C$4, 3, 1))</f>
        <v/>
      </c>
      <c r="R29" s="12" t="str">
        <f aca="false">IF('Compute-Values-Male'!R29="", "", VLOOKUP('Compute-Values-Male'!R29, 'Values-Lookup'!$A$1:$C$4, 3, 1))</f>
        <v/>
      </c>
      <c r="S29" s="12" t="str">
        <f aca="false">IF('Compute-Values-Male'!S29="", "", VLOOKUP('Compute-Values-Male'!S29, 'Values-Lookup'!$A$1:$C$4, 3, 1))</f>
        <v/>
      </c>
      <c r="T29" s="12" t="str">
        <f aca="false">IF('Compute-Values-Male'!T29="", "", VLOOKUP('Compute-Values-Male'!T29, 'Values-Lookup'!$A$1:$C$4, 3, 1))</f>
        <v/>
      </c>
      <c r="U29" s="12" t="str">
        <f aca="false">IF('Compute-Values-Male'!U29="", "", VLOOKUP('Compute-Values-Male'!U29, 'Values-Lookup'!$A$1:$C$4, 3, 1))</f>
        <v/>
      </c>
      <c r="V29" s="12" t="str">
        <f aca="false">IF('Compute-Values-Male'!V29="", "", VLOOKUP('Compute-Values-Male'!V29, 'Values-Lookup'!$A$1:$C$4, 3, 1))</f>
        <v/>
      </c>
      <c r="W29" s="12" t="str">
        <f aca="false">IF('Compute-Values-Male'!W29="", "", VLOOKUP('Compute-Values-Male'!W29, 'Values-Lookup'!$A$1:$C$4, 3, 1))</f>
        <v/>
      </c>
      <c r="X29" s="12" t="str">
        <f aca="false">IF('Compute-Values-Male'!X29="", "", VLOOKUP('Compute-Values-Male'!X29, 'Values-Lookup'!$A$1:$C$4, 3, 1))</f>
        <v/>
      </c>
      <c r="Y29" s="12" t="str">
        <f aca="false">IF('Compute-Values-Male'!Y29="", "", VLOOKUP('Compute-Values-Male'!Y29, 'Values-Lookup'!$A$1:$C$4, 3, 1))</f>
        <v/>
      </c>
      <c r="Z29" s="12" t="str">
        <f aca="false">IF('Compute-Values-Male'!Z29="", "", VLOOKUP('Compute-Values-Male'!Z29, 'Values-Lookup'!$A$1:$C$4, 3, 1))</f>
        <v/>
      </c>
      <c r="AA29" s="12" t="str">
        <f aca="false">IF('Compute-Values-Male'!AA29="", "", VLOOKUP('Compute-Values-Male'!AA29, 'Values-Lookup'!$A$1:$C$4, 3, 1))</f>
        <v/>
      </c>
      <c r="AB29" s="12" t="str">
        <f aca="false">IF('Compute-Values-Male'!AB29="", "", VLOOKUP('Compute-Values-Male'!AB29, 'Values-Lookup'!$A$1:$C$4, 3, 1))</f>
        <v/>
      </c>
      <c r="AC29" s="12" t="str">
        <f aca="false">IF('Compute-Values-Male'!AC29="", "", VLOOKUP('Compute-Values-Male'!AC29, 'Values-Lookup'!$A$1:$C$4, 3, 1))</f>
        <v/>
      </c>
      <c r="AD29" s="12" t="str">
        <f aca="false">IF('Compute-Values-Male'!AD29="", "", VLOOKUP('Compute-Values-Male'!AD29, 'Values-Lookup'!$A$1:$C$4, 3, 1))</f>
        <v/>
      </c>
    </row>
    <row r="30" customFormat="false" ht="13.8" hidden="false" customHeight="false" outlineLevel="0" collapsed="false">
      <c r="A30" s="11" t="str">
        <f aca="false">IF(ISBLANK('Class-Infos'!C38), "", CONCATENATE("B", 'Class-Infos'!A38))</f>
        <v/>
      </c>
      <c r="B30" s="11" t="str">
        <f aca="false">IF(ISBLANK('Class-Infos'!C38), "", CONCATENATE('Class-Infos'!C38, IF(ISBLANK('Class-Infos'!F38), "", CONCATENATE(" ", 'Class-Infos'!F38)), ", ", 'Class-Infos'!D38, " ", 'Class-Infos'!E38))</f>
        <v/>
      </c>
      <c r="C30" s="12" t="str">
        <f aca="false">IF('Compute-Values-Male'!C30="", "", VLOOKUP('Compute-Values-Male'!C30, 'Values-Lookup'!$A$1:$C$4, 3, 1))</f>
        <v/>
      </c>
      <c r="D30" s="12" t="str">
        <f aca="false">IF('Compute-Values-Male'!D30="", "", VLOOKUP('Compute-Values-Male'!D30, 'Values-Lookup'!$A$1:$C$4, 3, 1))</f>
        <v/>
      </c>
      <c r="E30" s="12" t="str">
        <f aca="false">IF('Compute-Values-Male'!E30="", "", VLOOKUP('Compute-Values-Male'!E30, 'Values-Lookup'!$A$1:$C$4, 3, 1))</f>
        <v/>
      </c>
      <c r="F30" s="12" t="str">
        <f aca="false">IF('Compute-Values-Male'!F30="", "", VLOOKUP('Compute-Values-Male'!F30, 'Values-Lookup'!$A$1:$C$4, 3, 1))</f>
        <v/>
      </c>
      <c r="G30" s="12" t="str">
        <f aca="false">IF('Compute-Values-Male'!G30="", "", VLOOKUP('Compute-Values-Male'!G30, 'Values-Lookup'!$A$1:$C$4, 3, 1))</f>
        <v/>
      </c>
      <c r="H30" s="12" t="str">
        <f aca="false">IF('Compute-Values-Male'!H30="", "", VLOOKUP('Compute-Values-Male'!H30, 'Values-Lookup'!$A$1:$C$4, 3, 1))</f>
        <v/>
      </c>
      <c r="I30" s="12" t="str">
        <f aca="false">IF('Compute-Values-Male'!I30="", "", VLOOKUP('Compute-Values-Male'!I30, 'Values-Lookup'!$A$1:$C$4, 3, 1))</f>
        <v/>
      </c>
      <c r="J30" s="12" t="str">
        <f aca="false">IF('Compute-Values-Male'!J30="", "", VLOOKUP('Compute-Values-Male'!J30, 'Values-Lookup'!$A$1:$C$4, 3, 1))</f>
        <v/>
      </c>
      <c r="K30" s="12" t="str">
        <f aca="false">IF('Compute-Values-Male'!K30="", "", VLOOKUP('Compute-Values-Male'!K30, 'Values-Lookup'!$A$1:$C$4, 3, 1))</f>
        <v/>
      </c>
      <c r="L30" s="12" t="str">
        <f aca="false">IF('Compute-Values-Male'!L30="", "", VLOOKUP('Compute-Values-Male'!L30, 'Values-Lookup'!$A$1:$C$4, 3, 1))</f>
        <v/>
      </c>
      <c r="M30" s="12" t="str">
        <f aca="false">IF('Compute-Values-Male'!M30="", "", VLOOKUP('Compute-Values-Male'!M30, 'Values-Lookup'!$A$1:$C$4, 3, 1))</f>
        <v/>
      </c>
      <c r="N30" s="12" t="str">
        <f aca="false">IF('Compute-Values-Male'!N30="", "", VLOOKUP('Compute-Values-Male'!N30, 'Values-Lookup'!$A$1:$C$4, 3, 1))</f>
        <v/>
      </c>
      <c r="O30" s="12" t="str">
        <f aca="false">IF('Compute-Values-Male'!O30="", "", VLOOKUP('Compute-Values-Male'!O30, 'Values-Lookup'!$A$1:$C$4, 3, 1))</f>
        <v/>
      </c>
      <c r="P30" s="12" t="str">
        <f aca="false">IF('Compute-Values-Male'!P30="", "", VLOOKUP('Compute-Values-Male'!P30, 'Values-Lookup'!$A$1:$C$4, 3, 1))</f>
        <v/>
      </c>
      <c r="Q30" s="12" t="str">
        <f aca="false">IF('Compute-Values-Male'!Q30="", "", VLOOKUP('Compute-Values-Male'!Q30, 'Values-Lookup'!$A$1:$C$4, 3, 1))</f>
        <v/>
      </c>
      <c r="R30" s="12" t="str">
        <f aca="false">IF('Compute-Values-Male'!R30="", "", VLOOKUP('Compute-Values-Male'!R30, 'Values-Lookup'!$A$1:$C$4, 3, 1))</f>
        <v/>
      </c>
      <c r="S30" s="12" t="str">
        <f aca="false">IF('Compute-Values-Male'!S30="", "", VLOOKUP('Compute-Values-Male'!S30, 'Values-Lookup'!$A$1:$C$4, 3, 1))</f>
        <v/>
      </c>
      <c r="T30" s="12" t="str">
        <f aca="false">IF('Compute-Values-Male'!T30="", "", VLOOKUP('Compute-Values-Male'!T30, 'Values-Lookup'!$A$1:$C$4, 3, 1))</f>
        <v/>
      </c>
      <c r="U30" s="12" t="str">
        <f aca="false">IF('Compute-Values-Male'!U30="", "", VLOOKUP('Compute-Values-Male'!U30, 'Values-Lookup'!$A$1:$C$4, 3, 1))</f>
        <v/>
      </c>
      <c r="V30" s="12" t="str">
        <f aca="false">IF('Compute-Values-Male'!V30="", "", VLOOKUP('Compute-Values-Male'!V30, 'Values-Lookup'!$A$1:$C$4, 3, 1))</f>
        <v/>
      </c>
      <c r="W30" s="12" t="str">
        <f aca="false">IF('Compute-Values-Male'!W30="", "", VLOOKUP('Compute-Values-Male'!W30, 'Values-Lookup'!$A$1:$C$4, 3, 1))</f>
        <v/>
      </c>
      <c r="X30" s="12" t="str">
        <f aca="false">IF('Compute-Values-Male'!X30="", "", VLOOKUP('Compute-Values-Male'!X30, 'Values-Lookup'!$A$1:$C$4, 3, 1))</f>
        <v/>
      </c>
      <c r="Y30" s="12" t="str">
        <f aca="false">IF('Compute-Values-Male'!Y30="", "", VLOOKUP('Compute-Values-Male'!Y30, 'Values-Lookup'!$A$1:$C$4, 3, 1))</f>
        <v/>
      </c>
      <c r="Z30" s="12" t="str">
        <f aca="false">IF('Compute-Values-Male'!Z30="", "", VLOOKUP('Compute-Values-Male'!Z30, 'Values-Lookup'!$A$1:$C$4, 3, 1))</f>
        <v/>
      </c>
      <c r="AA30" s="12" t="str">
        <f aca="false">IF('Compute-Values-Male'!AA30="", "", VLOOKUP('Compute-Values-Male'!AA30, 'Values-Lookup'!$A$1:$C$4, 3, 1))</f>
        <v/>
      </c>
      <c r="AB30" s="12" t="str">
        <f aca="false">IF('Compute-Values-Male'!AB30="", "", VLOOKUP('Compute-Values-Male'!AB30, 'Values-Lookup'!$A$1:$C$4, 3, 1))</f>
        <v/>
      </c>
      <c r="AC30" s="12" t="str">
        <f aca="false">IF('Compute-Values-Male'!AC30="", "", VLOOKUP('Compute-Values-Male'!AC30, 'Values-Lookup'!$A$1:$C$4, 3, 1))</f>
        <v/>
      </c>
      <c r="AD30" s="12" t="str">
        <f aca="false">IF('Compute-Values-Male'!AD30="", "", VLOOKUP('Compute-Values-Male'!AD30, 'Values-Lookup'!$A$1:$C$4, 3, 1))</f>
        <v/>
      </c>
    </row>
    <row r="31" customFormat="false" ht="13.8" hidden="false" customHeight="false" outlineLevel="0" collapsed="false">
      <c r="A31" s="11" t="str">
        <f aca="false">IF(ISBLANK('Class-Infos'!C39), "", CONCATENATE("B", 'Class-Infos'!A39))</f>
        <v/>
      </c>
      <c r="B31" s="11" t="str">
        <f aca="false">IF(ISBLANK('Class-Infos'!C39), "", CONCATENATE('Class-Infos'!C39, IF(ISBLANK('Class-Infos'!F39), "", CONCATENATE(" ", 'Class-Infos'!F39)), ", ", 'Class-Infos'!D39, " ", 'Class-Infos'!E39))</f>
        <v/>
      </c>
      <c r="C31" s="12" t="str">
        <f aca="false">IF('Compute-Values-Male'!C31="", "", VLOOKUP('Compute-Values-Male'!C31, 'Values-Lookup'!$A$1:$C$4, 3, 1))</f>
        <v/>
      </c>
      <c r="D31" s="12" t="str">
        <f aca="false">IF('Compute-Values-Male'!D31="", "", VLOOKUP('Compute-Values-Male'!D31, 'Values-Lookup'!$A$1:$C$4, 3, 1))</f>
        <v/>
      </c>
      <c r="E31" s="12" t="str">
        <f aca="false">IF('Compute-Values-Male'!E31="", "", VLOOKUP('Compute-Values-Male'!E31, 'Values-Lookup'!$A$1:$C$4, 3, 1))</f>
        <v/>
      </c>
      <c r="F31" s="12" t="str">
        <f aca="false">IF('Compute-Values-Male'!F31="", "", VLOOKUP('Compute-Values-Male'!F31, 'Values-Lookup'!$A$1:$C$4, 3, 1))</f>
        <v/>
      </c>
      <c r="G31" s="12" t="str">
        <f aca="false">IF('Compute-Values-Male'!G31="", "", VLOOKUP('Compute-Values-Male'!G31, 'Values-Lookup'!$A$1:$C$4, 3, 1))</f>
        <v/>
      </c>
      <c r="H31" s="12" t="str">
        <f aca="false">IF('Compute-Values-Male'!H31="", "", VLOOKUP('Compute-Values-Male'!H31, 'Values-Lookup'!$A$1:$C$4, 3, 1))</f>
        <v/>
      </c>
      <c r="I31" s="12" t="str">
        <f aca="false">IF('Compute-Values-Male'!I31="", "", VLOOKUP('Compute-Values-Male'!I31, 'Values-Lookup'!$A$1:$C$4, 3, 1))</f>
        <v/>
      </c>
      <c r="J31" s="12" t="str">
        <f aca="false">IF('Compute-Values-Male'!J31="", "", VLOOKUP('Compute-Values-Male'!J31, 'Values-Lookup'!$A$1:$C$4, 3, 1))</f>
        <v/>
      </c>
      <c r="K31" s="12" t="str">
        <f aca="false">IF('Compute-Values-Male'!K31="", "", VLOOKUP('Compute-Values-Male'!K31, 'Values-Lookup'!$A$1:$C$4, 3, 1))</f>
        <v/>
      </c>
      <c r="L31" s="12" t="str">
        <f aca="false">IF('Compute-Values-Male'!L31="", "", VLOOKUP('Compute-Values-Male'!L31, 'Values-Lookup'!$A$1:$C$4, 3, 1))</f>
        <v/>
      </c>
      <c r="M31" s="12" t="str">
        <f aca="false">IF('Compute-Values-Male'!M31="", "", VLOOKUP('Compute-Values-Male'!M31, 'Values-Lookup'!$A$1:$C$4, 3, 1))</f>
        <v/>
      </c>
      <c r="N31" s="12" t="str">
        <f aca="false">IF('Compute-Values-Male'!N31="", "", VLOOKUP('Compute-Values-Male'!N31, 'Values-Lookup'!$A$1:$C$4, 3, 1))</f>
        <v/>
      </c>
      <c r="O31" s="12" t="str">
        <f aca="false">IF('Compute-Values-Male'!O31="", "", VLOOKUP('Compute-Values-Male'!O31, 'Values-Lookup'!$A$1:$C$4, 3, 1))</f>
        <v/>
      </c>
      <c r="P31" s="12" t="str">
        <f aca="false">IF('Compute-Values-Male'!P31="", "", VLOOKUP('Compute-Values-Male'!P31, 'Values-Lookup'!$A$1:$C$4, 3, 1))</f>
        <v/>
      </c>
      <c r="Q31" s="12" t="str">
        <f aca="false">IF('Compute-Values-Male'!Q31="", "", VLOOKUP('Compute-Values-Male'!Q31, 'Values-Lookup'!$A$1:$C$4, 3, 1))</f>
        <v/>
      </c>
      <c r="R31" s="12" t="str">
        <f aca="false">IF('Compute-Values-Male'!R31="", "", VLOOKUP('Compute-Values-Male'!R31, 'Values-Lookup'!$A$1:$C$4, 3, 1))</f>
        <v/>
      </c>
      <c r="S31" s="12" t="str">
        <f aca="false">IF('Compute-Values-Male'!S31="", "", VLOOKUP('Compute-Values-Male'!S31, 'Values-Lookup'!$A$1:$C$4, 3, 1))</f>
        <v/>
      </c>
      <c r="T31" s="12" t="str">
        <f aca="false">IF('Compute-Values-Male'!T31="", "", VLOOKUP('Compute-Values-Male'!T31, 'Values-Lookup'!$A$1:$C$4, 3, 1))</f>
        <v/>
      </c>
      <c r="U31" s="12" t="str">
        <f aca="false">IF('Compute-Values-Male'!U31="", "", VLOOKUP('Compute-Values-Male'!U31, 'Values-Lookup'!$A$1:$C$4, 3, 1))</f>
        <v/>
      </c>
      <c r="V31" s="12" t="str">
        <f aca="false">IF('Compute-Values-Male'!V31="", "", VLOOKUP('Compute-Values-Male'!V31, 'Values-Lookup'!$A$1:$C$4, 3, 1))</f>
        <v/>
      </c>
      <c r="W31" s="12" t="str">
        <f aca="false">IF('Compute-Values-Male'!W31="", "", VLOOKUP('Compute-Values-Male'!W31, 'Values-Lookup'!$A$1:$C$4, 3, 1))</f>
        <v/>
      </c>
      <c r="X31" s="12" t="str">
        <f aca="false">IF('Compute-Values-Male'!X31="", "", VLOOKUP('Compute-Values-Male'!X31, 'Values-Lookup'!$A$1:$C$4, 3, 1))</f>
        <v/>
      </c>
      <c r="Y31" s="12" t="str">
        <f aca="false">IF('Compute-Values-Male'!Y31="", "", VLOOKUP('Compute-Values-Male'!Y31, 'Values-Lookup'!$A$1:$C$4, 3, 1))</f>
        <v/>
      </c>
      <c r="Z31" s="12" t="str">
        <f aca="false">IF('Compute-Values-Male'!Z31="", "", VLOOKUP('Compute-Values-Male'!Z31, 'Values-Lookup'!$A$1:$C$4, 3, 1))</f>
        <v/>
      </c>
      <c r="AA31" s="12" t="str">
        <f aca="false">IF('Compute-Values-Male'!AA31="", "", VLOOKUP('Compute-Values-Male'!AA31, 'Values-Lookup'!$A$1:$C$4, 3, 1))</f>
        <v/>
      </c>
      <c r="AB31" s="12" t="str">
        <f aca="false">IF('Compute-Values-Male'!AB31="", "", VLOOKUP('Compute-Values-Male'!AB31, 'Values-Lookup'!$A$1:$C$4, 3, 1))</f>
        <v/>
      </c>
      <c r="AC31" s="12" t="str">
        <f aca="false">IF('Compute-Values-Male'!AC31="", "", VLOOKUP('Compute-Values-Male'!AC31, 'Values-Lookup'!$A$1:$C$4, 3, 1))</f>
        <v/>
      </c>
      <c r="AD31" s="12" t="str">
        <f aca="false">IF('Compute-Values-Male'!AD31="", "", VLOOKUP('Compute-Values-Male'!AD31, 'Values-Lookup'!$A$1:$C$4, 3, 1))</f>
        <v/>
      </c>
    </row>
    <row r="32" customFormat="false" ht="13.8" hidden="false" customHeight="false" outlineLevel="0" collapsed="false">
      <c r="A32" s="11" t="str">
        <f aca="false">IF(ISBLANK('Class-Infos'!C40), "", CONCATENATE("B", 'Class-Infos'!A40))</f>
        <v/>
      </c>
      <c r="B32" s="11" t="str">
        <f aca="false">IF(ISBLANK('Class-Infos'!C40), "", CONCATENATE('Class-Infos'!C40, IF(ISBLANK('Class-Infos'!F40), "", CONCATENATE(" ", 'Class-Infos'!F40)), ", ", 'Class-Infos'!D40, " ", 'Class-Infos'!E40))</f>
        <v/>
      </c>
      <c r="C32" s="12" t="str">
        <f aca="false">IF('Compute-Values-Male'!C32="", "", VLOOKUP('Compute-Values-Male'!C32, 'Values-Lookup'!$A$1:$C$4, 3, 1))</f>
        <v/>
      </c>
      <c r="D32" s="12" t="str">
        <f aca="false">IF('Compute-Values-Male'!D32="", "", VLOOKUP('Compute-Values-Male'!D32, 'Values-Lookup'!$A$1:$C$4, 3, 1))</f>
        <v/>
      </c>
      <c r="E32" s="12" t="str">
        <f aca="false">IF('Compute-Values-Male'!E32="", "", VLOOKUP('Compute-Values-Male'!E32, 'Values-Lookup'!$A$1:$C$4, 3, 1))</f>
        <v/>
      </c>
      <c r="F32" s="12" t="str">
        <f aca="false">IF('Compute-Values-Male'!F32="", "", VLOOKUP('Compute-Values-Male'!F32, 'Values-Lookup'!$A$1:$C$4, 3, 1))</f>
        <v/>
      </c>
      <c r="G32" s="12" t="str">
        <f aca="false">IF('Compute-Values-Male'!G32="", "", VLOOKUP('Compute-Values-Male'!G32, 'Values-Lookup'!$A$1:$C$4, 3, 1))</f>
        <v/>
      </c>
      <c r="H32" s="12" t="str">
        <f aca="false">IF('Compute-Values-Male'!H32="", "", VLOOKUP('Compute-Values-Male'!H32, 'Values-Lookup'!$A$1:$C$4, 3, 1))</f>
        <v/>
      </c>
      <c r="I32" s="12" t="str">
        <f aca="false">IF('Compute-Values-Male'!I32="", "", VLOOKUP('Compute-Values-Male'!I32, 'Values-Lookup'!$A$1:$C$4, 3, 1))</f>
        <v/>
      </c>
      <c r="J32" s="12" t="str">
        <f aca="false">IF('Compute-Values-Male'!J32="", "", VLOOKUP('Compute-Values-Male'!J32, 'Values-Lookup'!$A$1:$C$4, 3, 1))</f>
        <v/>
      </c>
      <c r="K32" s="12" t="str">
        <f aca="false">IF('Compute-Values-Male'!K32="", "", VLOOKUP('Compute-Values-Male'!K32, 'Values-Lookup'!$A$1:$C$4, 3, 1))</f>
        <v/>
      </c>
      <c r="L32" s="12" t="str">
        <f aca="false">IF('Compute-Values-Male'!L32="", "", VLOOKUP('Compute-Values-Male'!L32, 'Values-Lookup'!$A$1:$C$4, 3, 1))</f>
        <v/>
      </c>
      <c r="M32" s="12" t="str">
        <f aca="false">IF('Compute-Values-Male'!M32="", "", VLOOKUP('Compute-Values-Male'!M32, 'Values-Lookup'!$A$1:$C$4, 3, 1))</f>
        <v/>
      </c>
      <c r="N32" s="12" t="str">
        <f aca="false">IF('Compute-Values-Male'!N32="", "", VLOOKUP('Compute-Values-Male'!N32, 'Values-Lookup'!$A$1:$C$4, 3, 1))</f>
        <v/>
      </c>
      <c r="O32" s="12" t="str">
        <f aca="false">IF('Compute-Values-Male'!O32="", "", VLOOKUP('Compute-Values-Male'!O32, 'Values-Lookup'!$A$1:$C$4, 3, 1))</f>
        <v/>
      </c>
      <c r="P32" s="12" t="str">
        <f aca="false">IF('Compute-Values-Male'!P32="", "", VLOOKUP('Compute-Values-Male'!P32, 'Values-Lookup'!$A$1:$C$4, 3, 1))</f>
        <v/>
      </c>
      <c r="Q32" s="12" t="str">
        <f aca="false">IF('Compute-Values-Male'!Q32="", "", VLOOKUP('Compute-Values-Male'!Q32, 'Values-Lookup'!$A$1:$C$4, 3, 1))</f>
        <v/>
      </c>
      <c r="R32" s="12" t="str">
        <f aca="false">IF('Compute-Values-Male'!R32="", "", VLOOKUP('Compute-Values-Male'!R32, 'Values-Lookup'!$A$1:$C$4, 3, 1))</f>
        <v/>
      </c>
      <c r="S32" s="12" t="str">
        <f aca="false">IF('Compute-Values-Male'!S32="", "", VLOOKUP('Compute-Values-Male'!S32, 'Values-Lookup'!$A$1:$C$4, 3, 1))</f>
        <v/>
      </c>
      <c r="T32" s="12" t="str">
        <f aca="false">IF('Compute-Values-Male'!T32="", "", VLOOKUP('Compute-Values-Male'!T32, 'Values-Lookup'!$A$1:$C$4, 3, 1))</f>
        <v/>
      </c>
      <c r="U32" s="12" t="str">
        <f aca="false">IF('Compute-Values-Male'!U32="", "", VLOOKUP('Compute-Values-Male'!U32, 'Values-Lookup'!$A$1:$C$4, 3, 1))</f>
        <v/>
      </c>
      <c r="V32" s="12" t="str">
        <f aca="false">IF('Compute-Values-Male'!V32="", "", VLOOKUP('Compute-Values-Male'!V32, 'Values-Lookup'!$A$1:$C$4, 3, 1))</f>
        <v/>
      </c>
      <c r="W32" s="12" t="str">
        <f aca="false">IF('Compute-Values-Male'!W32="", "", VLOOKUP('Compute-Values-Male'!W32, 'Values-Lookup'!$A$1:$C$4, 3, 1))</f>
        <v/>
      </c>
      <c r="X32" s="12" t="str">
        <f aca="false">IF('Compute-Values-Male'!X32="", "", VLOOKUP('Compute-Values-Male'!X32, 'Values-Lookup'!$A$1:$C$4, 3, 1))</f>
        <v/>
      </c>
      <c r="Y32" s="12" t="str">
        <f aca="false">IF('Compute-Values-Male'!Y32="", "", VLOOKUP('Compute-Values-Male'!Y32, 'Values-Lookup'!$A$1:$C$4, 3, 1))</f>
        <v/>
      </c>
      <c r="Z32" s="12" t="str">
        <f aca="false">IF('Compute-Values-Male'!Z32="", "", VLOOKUP('Compute-Values-Male'!Z32, 'Values-Lookup'!$A$1:$C$4, 3, 1))</f>
        <v/>
      </c>
      <c r="AA32" s="12" t="str">
        <f aca="false">IF('Compute-Values-Male'!AA32="", "", VLOOKUP('Compute-Values-Male'!AA32, 'Values-Lookup'!$A$1:$C$4, 3, 1))</f>
        <v/>
      </c>
      <c r="AB32" s="12" t="str">
        <f aca="false">IF('Compute-Values-Male'!AB32="", "", VLOOKUP('Compute-Values-Male'!AB32, 'Values-Lookup'!$A$1:$C$4, 3, 1))</f>
        <v/>
      </c>
      <c r="AC32" s="12" t="str">
        <f aca="false">IF('Compute-Values-Male'!AC32="", "", VLOOKUP('Compute-Values-Male'!AC32, 'Values-Lookup'!$A$1:$C$4, 3, 1))</f>
        <v/>
      </c>
      <c r="AD32" s="12" t="str">
        <f aca="false">IF('Compute-Values-Male'!AD32="", "", VLOOKUP('Compute-Values-Male'!AD32, 'Values-Lookup'!$A$1:$C$4, 3, 1))</f>
        <v/>
      </c>
    </row>
    <row r="33" customFormat="false" ht="13.8" hidden="false" customHeight="false" outlineLevel="0" collapsed="false">
      <c r="A33" s="11" t="str">
        <f aca="false">IF(ISBLANK('Class-Infos'!C41), "", CONCATENATE("B", 'Class-Infos'!A41))</f>
        <v/>
      </c>
      <c r="B33" s="11" t="str">
        <f aca="false">IF(ISBLANK('Class-Infos'!C41), "", CONCATENATE('Class-Infos'!C41, IF(ISBLANK('Class-Infos'!F41), "", CONCATENATE(" ", 'Class-Infos'!F41)), ", ", 'Class-Infos'!D41, " ", 'Class-Infos'!E41))</f>
        <v/>
      </c>
      <c r="C33" s="12" t="str">
        <f aca="false">IF('Compute-Values-Male'!C33="", "", VLOOKUP('Compute-Values-Male'!C33, 'Values-Lookup'!$A$1:$C$4, 3, 1))</f>
        <v/>
      </c>
      <c r="D33" s="12" t="str">
        <f aca="false">IF('Compute-Values-Male'!D33="", "", VLOOKUP('Compute-Values-Male'!D33, 'Values-Lookup'!$A$1:$C$4, 3, 1))</f>
        <v/>
      </c>
      <c r="E33" s="12" t="str">
        <f aca="false">IF('Compute-Values-Male'!E33="", "", VLOOKUP('Compute-Values-Male'!E33, 'Values-Lookup'!$A$1:$C$4, 3, 1))</f>
        <v/>
      </c>
      <c r="F33" s="12" t="str">
        <f aca="false">IF('Compute-Values-Male'!F33="", "", VLOOKUP('Compute-Values-Male'!F33, 'Values-Lookup'!$A$1:$C$4, 3, 1))</f>
        <v/>
      </c>
      <c r="G33" s="12" t="str">
        <f aca="false">IF('Compute-Values-Male'!G33="", "", VLOOKUP('Compute-Values-Male'!G33, 'Values-Lookup'!$A$1:$C$4, 3, 1))</f>
        <v/>
      </c>
      <c r="H33" s="12" t="str">
        <f aca="false">IF('Compute-Values-Male'!H33="", "", VLOOKUP('Compute-Values-Male'!H33, 'Values-Lookup'!$A$1:$C$4, 3, 1))</f>
        <v/>
      </c>
      <c r="I33" s="12" t="str">
        <f aca="false">IF('Compute-Values-Male'!I33="", "", VLOOKUP('Compute-Values-Male'!I33, 'Values-Lookup'!$A$1:$C$4, 3, 1))</f>
        <v/>
      </c>
      <c r="J33" s="12" t="str">
        <f aca="false">IF('Compute-Values-Male'!J33="", "", VLOOKUP('Compute-Values-Male'!J33, 'Values-Lookup'!$A$1:$C$4, 3, 1))</f>
        <v/>
      </c>
      <c r="K33" s="12" t="str">
        <f aca="false">IF('Compute-Values-Male'!K33="", "", VLOOKUP('Compute-Values-Male'!K33, 'Values-Lookup'!$A$1:$C$4, 3, 1))</f>
        <v/>
      </c>
      <c r="L33" s="12" t="str">
        <f aca="false">IF('Compute-Values-Male'!L33="", "", VLOOKUP('Compute-Values-Male'!L33, 'Values-Lookup'!$A$1:$C$4, 3, 1))</f>
        <v/>
      </c>
      <c r="M33" s="12" t="str">
        <f aca="false">IF('Compute-Values-Male'!M33="", "", VLOOKUP('Compute-Values-Male'!M33, 'Values-Lookup'!$A$1:$C$4, 3, 1))</f>
        <v/>
      </c>
      <c r="N33" s="12" t="str">
        <f aca="false">IF('Compute-Values-Male'!N33="", "", VLOOKUP('Compute-Values-Male'!N33, 'Values-Lookup'!$A$1:$C$4, 3, 1))</f>
        <v/>
      </c>
      <c r="O33" s="12" t="str">
        <f aca="false">IF('Compute-Values-Male'!O33="", "", VLOOKUP('Compute-Values-Male'!O33, 'Values-Lookup'!$A$1:$C$4, 3, 1))</f>
        <v/>
      </c>
      <c r="P33" s="12" t="str">
        <f aca="false">IF('Compute-Values-Male'!P33="", "", VLOOKUP('Compute-Values-Male'!P33, 'Values-Lookup'!$A$1:$C$4, 3, 1))</f>
        <v/>
      </c>
      <c r="Q33" s="12" t="str">
        <f aca="false">IF('Compute-Values-Male'!Q33="", "", VLOOKUP('Compute-Values-Male'!Q33, 'Values-Lookup'!$A$1:$C$4, 3, 1))</f>
        <v/>
      </c>
      <c r="R33" s="12" t="str">
        <f aca="false">IF('Compute-Values-Male'!R33="", "", VLOOKUP('Compute-Values-Male'!R33, 'Values-Lookup'!$A$1:$C$4, 3, 1))</f>
        <v/>
      </c>
      <c r="S33" s="12" t="str">
        <f aca="false">IF('Compute-Values-Male'!S33="", "", VLOOKUP('Compute-Values-Male'!S33, 'Values-Lookup'!$A$1:$C$4, 3, 1))</f>
        <v/>
      </c>
      <c r="T33" s="12" t="str">
        <f aca="false">IF('Compute-Values-Male'!T33="", "", VLOOKUP('Compute-Values-Male'!T33, 'Values-Lookup'!$A$1:$C$4, 3, 1))</f>
        <v/>
      </c>
      <c r="U33" s="12" t="str">
        <f aca="false">IF('Compute-Values-Male'!U33="", "", VLOOKUP('Compute-Values-Male'!U33, 'Values-Lookup'!$A$1:$C$4, 3, 1))</f>
        <v/>
      </c>
      <c r="V33" s="12" t="str">
        <f aca="false">IF('Compute-Values-Male'!V33="", "", VLOOKUP('Compute-Values-Male'!V33, 'Values-Lookup'!$A$1:$C$4, 3, 1))</f>
        <v/>
      </c>
      <c r="W33" s="12" t="str">
        <f aca="false">IF('Compute-Values-Male'!W33="", "", VLOOKUP('Compute-Values-Male'!W33, 'Values-Lookup'!$A$1:$C$4, 3, 1))</f>
        <v/>
      </c>
      <c r="X33" s="12" t="str">
        <f aca="false">IF('Compute-Values-Male'!X33="", "", VLOOKUP('Compute-Values-Male'!X33, 'Values-Lookup'!$A$1:$C$4, 3, 1))</f>
        <v/>
      </c>
      <c r="Y33" s="12" t="str">
        <f aca="false">IF('Compute-Values-Male'!Y33="", "", VLOOKUP('Compute-Values-Male'!Y33, 'Values-Lookup'!$A$1:$C$4, 3, 1))</f>
        <v/>
      </c>
      <c r="Z33" s="12" t="str">
        <f aca="false">IF('Compute-Values-Male'!Z33="", "", VLOOKUP('Compute-Values-Male'!Z33, 'Values-Lookup'!$A$1:$C$4, 3, 1))</f>
        <v/>
      </c>
      <c r="AA33" s="12" t="str">
        <f aca="false">IF('Compute-Values-Male'!AA33="", "", VLOOKUP('Compute-Values-Male'!AA33, 'Values-Lookup'!$A$1:$C$4, 3, 1))</f>
        <v/>
      </c>
      <c r="AB33" s="12" t="str">
        <f aca="false">IF('Compute-Values-Male'!AB33="", "", VLOOKUP('Compute-Values-Male'!AB33, 'Values-Lookup'!$A$1:$C$4, 3, 1))</f>
        <v/>
      </c>
      <c r="AC33" s="12" t="str">
        <f aca="false">IF('Compute-Values-Male'!AC33="", "", VLOOKUP('Compute-Values-Male'!AC33, 'Values-Lookup'!$A$1:$C$4, 3, 1))</f>
        <v/>
      </c>
      <c r="AD33" s="12" t="str">
        <f aca="false">IF('Compute-Values-Male'!AD33="", "", VLOOKUP('Compute-Values-Male'!AD33, 'Values-Lookup'!$A$1:$C$4, 3, 1))</f>
        <v/>
      </c>
    </row>
    <row r="34" customFormat="false" ht="13.8" hidden="false" customHeight="false" outlineLevel="0" collapsed="false">
      <c r="A34" s="11" t="str">
        <f aca="false">IF(ISBLANK('Class-Infos'!C42), "", CONCATENATE("B", 'Class-Infos'!A42))</f>
        <v/>
      </c>
      <c r="B34" s="11" t="str">
        <f aca="false">IF(ISBLANK('Class-Infos'!C42), "", CONCATENATE('Class-Infos'!C42, IF(ISBLANK('Class-Infos'!F42), "", CONCATENATE(" ", 'Class-Infos'!F42)), ", ", 'Class-Infos'!D42, " ", 'Class-Infos'!E42))</f>
        <v/>
      </c>
      <c r="C34" s="12" t="str">
        <f aca="false">IF('Compute-Values-Male'!C34="", "", VLOOKUP('Compute-Values-Male'!C34, 'Values-Lookup'!$A$1:$C$4, 3, 1))</f>
        <v/>
      </c>
      <c r="D34" s="12" t="str">
        <f aca="false">IF('Compute-Values-Male'!D34="", "", VLOOKUP('Compute-Values-Male'!D34, 'Values-Lookup'!$A$1:$C$4, 3, 1))</f>
        <v/>
      </c>
      <c r="E34" s="12" t="str">
        <f aca="false">IF('Compute-Values-Male'!E34="", "", VLOOKUP('Compute-Values-Male'!E34, 'Values-Lookup'!$A$1:$C$4, 3, 1))</f>
        <v/>
      </c>
      <c r="F34" s="12" t="str">
        <f aca="false">IF('Compute-Values-Male'!F34="", "", VLOOKUP('Compute-Values-Male'!F34, 'Values-Lookup'!$A$1:$C$4, 3, 1))</f>
        <v/>
      </c>
      <c r="G34" s="12" t="str">
        <f aca="false">IF('Compute-Values-Male'!G34="", "", VLOOKUP('Compute-Values-Male'!G34, 'Values-Lookup'!$A$1:$C$4, 3, 1))</f>
        <v/>
      </c>
      <c r="H34" s="12" t="str">
        <f aca="false">IF('Compute-Values-Male'!H34="", "", VLOOKUP('Compute-Values-Male'!H34, 'Values-Lookup'!$A$1:$C$4, 3, 1))</f>
        <v/>
      </c>
      <c r="I34" s="12" t="str">
        <f aca="false">IF('Compute-Values-Male'!I34="", "", VLOOKUP('Compute-Values-Male'!I34, 'Values-Lookup'!$A$1:$C$4, 3, 1))</f>
        <v/>
      </c>
      <c r="J34" s="12" t="str">
        <f aca="false">IF('Compute-Values-Male'!J34="", "", VLOOKUP('Compute-Values-Male'!J34, 'Values-Lookup'!$A$1:$C$4, 3, 1))</f>
        <v/>
      </c>
      <c r="K34" s="12" t="str">
        <f aca="false">IF('Compute-Values-Male'!K34="", "", VLOOKUP('Compute-Values-Male'!K34, 'Values-Lookup'!$A$1:$C$4, 3, 1))</f>
        <v/>
      </c>
      <c r="L34" s="12" t="str">
        <f aca="false">IF('Compute-Values-Male'!L34="", "", VLOOKUP('Compute-Values-Male'!L34, 'Values-Lookup'!$A$1:$C$4, 3, 1))</f>
        <v/>
      </c>
      <c r="M34" s="12" t="str">
        <f aca="false">IF('Compute-Values-Male'!M34="", "", VLOOKUP('Compute-Values-Male'!M34, 'Values-Lookup'!$A$1:$C$4, 3, 1))</f>
        <v/>
      </c>
      <c r="N34" s="12" t="str">
        <f aca="false">IF('Compute-Values-Male'!N34="", "", VLOOKUP('Compute-Values-Male'!N34, 'Values-Lookup'!$A$1:$C$4, 3, 1))</f>
        <v/>
      </c>
      <c r="O34" s="12" t="str">
        <f aca="false">IF('Compute-Values-Male'!O34="", "", VLOOKUP('Compute-Values-Male'!O34, 'Values-Lookup'!$A$1:$C$4, 3, 1))</f>
        <v/>
      </c>
      <c r="P34" s="12" t="str">
        <f aca="false">IF('Compute-Values-Male'!P34="", "", VLOOKUP('Compute-Values-Male'!P34, 'Values-Lookup'!$A$1:$C$4, 3, 1))</f>
        <v/>
      </c>
      <c r="Q34" s="12" t="str">
        <f aca="false">IF('Compute-Values-Male'!Q34="", "", VLOOKUP('Compute-Values-Male'!Q34, 'Values-Lookup'!$A$1:$C$4, 3, 1))</f>
        <v/>
      </c>
      <c r="R34" s="12" t="str">
        <f aca="false">IF('Compute-Values-Male'!R34="", "", VLOOKUP('Compute-Values-Male'!R34, 'Values-Lookup'!$A$1:$C$4, 3, 1))</f>
        <v/>
      </c>
      <c r="S34" s="12" t="str">
        <f aca="false">IF('Compute-Values-Male'!S34="", "", VLOOKUP('Compute-Values-Male'!S34, 'Values-Lookup'!$A$1:$C$4, 3, 1))</f>
        <v/>
      </c>
      <c r="T34" s="12" t="str">
        <f aca="false">IF('Compute-Values-Male'!T34="", "", VLOOKUP('Compute-Values-Male'!T34, 'Values-Lookup'!$A$1:$C$4, 3, 1))</f>
        <v/>
      </c>
      <c r="U34" s="12" t="str">
        <f aca="false">IF('Compute-Values-Male'!U34="", "", VLOOKUP('Compute-Values-Male'!U34, 'Values-Lookup'!$A$1:$C$4, 3, 1))</f>
        <v/>
      </c>
      <c r="V34" s="12" t="str">
        <f aca="false">IF('Compute-Values-Male'!V34="", "", VLOOKUP('Compute-Values-Male'!V34, 'Values-Lookup'!$A$1:$C$4, 3, 1))</f>
        <v/>
      </c>
      <c r="W34" s="12" t="str">
        <f aca="false">IF('Compute-Values-Male'!W34="", "", VLOOKUP('Compute-Values-Male'!W34, 'Values-Lookup'!$A$1:$C$4, 3, 1))</f>
        <v/>
      </c>
      <c r="X34" s="12" t="str">
        <f aca="false">IF('Compute-Values-Male'!X34="", "", VLOOKUP('Compute-Values-Male'!X34, 'Values-Lookup'!$A$1:$C$4, 3, 1))</f>
        <v/>
      </c>
      <c r="Y34" s="12" t="str">
        <f aca="false">IF('Compute-Values-Male'!Y34="", "", VLOOKUP('Compute-Values-Male'!Y34, 'Values-Lookup'!$A$1:$C$4, 3, 1))</f>
        <v/>
      </c>
      <c r="Z34" s="12" t="str">
        <f aca="false">IF('Compute-Values-Male'!Z34="", "", VLOOKUP('Compute-Values-Male'!Z34, 'Values-Lookup'!$A$1:$C$4, 3, 1))</f>
        <v/>
      </c>
      <c r="AA34" s="12" t="str">
        <f aca="false">IF('Compute-Values-Male'!AA34="", "", VLOOKUP('Compute-Values-Male'!AA34, 'Values-Lookup'!$A$1:$C$4, 3, 1))</f>
        <v/>
      </c>
      <c r="AB34" s="12" t="str">
        <f aca="false">IF('Compute-Values-Male'!AB34="", "", VLOOKUP('Compute-Values-Male'!AB34, 'Values-Lookup'!$A$1:$C$4, 3, 1))</f>
        <v/>
      </c>
      <c r="AC34" s="12" t="str">
        <f aca="false">IF('Compute-Values-Male'!AC34="", "", VLOOKUP('Compute-Values-Male'!AC34, 'Values-Lookup'!$A$1:$C$4, 3, 1))</f>
        <v/>
      </c>
      <c r="AD34" s="12" t="str">
        <f aca="false">IF('Compute-Values-Male'!AD34="", "", VLOOKUP('Compute-Values-Male'!AD34, 'Values-Lookup'!$A$1:$C$4, 3, 1))</f>
        <v/>
      </c>
    </row>
    <row r="35" customFormat="false" ht="13.8" hidden="false" customHeight="false" outlineLevel="0" collapsed="false">
      <c r="A35" s="11" t="str">
        <f aca="false">IF(ISBLANK('Class-Infos'!C43), "", CONCATENATE("B", 'Class-Infos'!A43))</f>
        <v/>
      </c>
      <c r="B35" s="11" t="str">
        <f aca="false">IF(ISBLANK('Class-Infos'!C43), "", CONCATENATE('Class-Infos'!C43, IF(ISBLANK('Class-Infos'!F43), "", CONCATENATE(" ", 'Class-Infos'!F43)), ", ", 'Class-Infos'!D43, " ", 'Class-Infos'!E43))</f>
        <v/>
      </c>
      <c r="C35" s="12" t="str">
        <f aca="false">IF('Compute-Values-Male'!C35="", "", VLOOKUP('Compute-Values-Male'!C35, 'Values-Lookup'!$A$1:$C$4, 3, 1))</f>
        <v/>
      </c>
      <c r="D35" s="12" t="str">
        <f aca="false">IF('Compute-Values-Male'!D35="", "", VLOOKUP('Compute-Values-Male'!D35, 'Values-Lookup'!$A$1:$C$4, 3, 1))</f>
        <v/>
      </c>
      <c r="E35" s="12" t="str">
        <f aca="false">IF('Compute-Values-Male'!E35="", "", VLOOKUP('Compute-Values-Male'!E35, 'Values-Lookup'!$A$1:$C$4, 3, 1))</f>
        <v/>
      </c>
      <c r="F35" s="12" t="str">
        <f aca="false">IF('Compute-Values-Male'!F35="", "", VLOOKUP('Compute-Values-Male'!F35, 'Values-Lookup'!$A$1:$C$4, 3, 1))</f>
        <v/>
      </c>
      <c r="G35" s="12" t="str">
        <f aca="false">IF('Compute-Values-Male'!G35="", "", VLOOKUP('Compute-Values-Male'!G35, 'Values-Lookup'!$A$1:$C$4, 3, 1))</f>
        <v/>
      </c>
      <c r="H35" s="12" t="str">
        <f aca="false">IF('Compute-Values-Male'!H35="", "", VLOOKUP('Compute-Values-Male'!H35, 'Values-Lookup'!$A$1:$C$4, 3, 1))</f>
        <v/>
      </c>
      <c r="I35" s="12" t="str">
        <f aca="false">IF('Compute-Values-Male'!I35="", "", VLOOKUP('Compute-Values-Male'!I35, 'Values-Lookup'!$A$1:$C$4, 3, 1))</f>
        <v/>
      </c>
      <c r="J35" s="12" t="str">
        <f aca="false">IF('Compute-Values-Male'!J35="", "", VLOOKUP('Compute-Values-Male'!J35, 'Values-Lookup'!$A$1:$C$4, 3, 1))</f>
        <v/>
      </c>
      <c r="K35" s="12" t="str">
        <f aca="false">IF('Compute-Values-Male'!K35="", "", VLOOKUP('Compute-Values-Male'!K35, 'Values-Lookup'!$A$1:$C$4, 3, 1))</f>
        <v/>
      </c>
      <c r="L35" s="12" t="str">
        <f aca="false">IF('Compute-Values-Male'!L35="", "", VLOOKUP('Compute-Values-Male'!L35, 'Values-Lookup'!$A$1:$C$4, 3, 1))</f>
        <v/>
      </c>
      <c r="M35" s="12" t="str">
        <f aca="false">IF('Compute-Values-Male'!M35="", "", VLOOKUP('Compute-Values-Male'!M35, 'Values-Lookup'!$A$1:$C$4, 3, 1))</f>
        <v/>
      </c>
      <c r="N35" s="12" t="str">
        <f aca="false">IF('Compute-Values-Male'!N35="", "", VLOOKUP('Compute-Values-Male'!N35, 'Values-Lookup'!$A$1:$C$4, 3, 1))</f>
        <v/>
      </c>
      <c r="O35" s="12" t="str">
        <f aca="false">IF('Compute-Values-Male'!O35="", "", VLOOKUP('Compute-Values-Male'!O35, 'Values-Lookup'!$A$1:$C$4, 3, 1))</f>
        <v/>
      </c>
      <c r="P35" s="12" t="str">
        <f aca="false">IF('Compute-Values-Male'!P35="", "", VLOOKUP('Compute-Values-Male'!P35, 'Values-Lookup'!$A$1:$C$4, 3, 1))</f>
        <v/>
      </c>
      <c r="Q35" s="12" t="str">
        <f aca="false">IF('Compute-Values-Male'!Q35="", "", VLOOKUP('Compute-Values-Male'!Q35, 'Values-Lookup'!$A$1:$C$4, 3, 1))</f>
        <v/>
      </c>
      <c r="R35" s="12" t="str">
        <f aca="false">IF('Compute-Values-Male'!R35="", "", VLOOKUP('Compute-Values-Male'!R35, 'Values-Lookup'!$A$1:$C$4, 3, 1))</f>
        <v/>
      </c>
      <c r="S35" s="12" t="str">
        <f aca="false">IF('Compute-Values-Male'!S35="", "", VLOOKUP('Compute-Values-Male'!S35, 'Values-Lookup'!$A$1:$C$4, 3, 1))</f>
        <v/>
      </c>
      <c r="T35" s="12" t="str">
        <f aca="false">IF('Compute-Values-Male'!T35="", "", VLOOKUP('Compute-Values-Male'!T35, 'Values-Lookup'!$A$1:$C$4, 3, 1))</f>
        <v/>
      </c>
      <c r="U35" s="12" t="str">
        <f aca="false">IF('Compute-Values-Male'!U35="", "", VLOOKUP('Compute-Values-Male'!U35, 'Values-Lookup'!$A$1:$C$4, 3, 1))</f>
        <v/>
      </c>
      <c r="V35" s="12" t="str">
        <f aca="false">IF('Compute-Values-Male'!V35="", "", VLOOKUP('Compute-Values-Male'!V35, 'Values-Lookup'!$A$1:$C$4, 3, 1))</f>
        <v/>
      </c>
      <c r="W35" s="12" t="str">
        <f aca="false">IF('Compute-Values-Male'!W35="", "", VLOOKUP('Compute-Values-Male'!W35, 'Values-Lookup'!$A$1:$C$4, 3, 1))</f>
        <v/>
      </c>
      <c r="X35" s="12" t="str">
        <f aca="false">IF('Compute-Values-Male'!X35="", "", VLOOKUP('Compute-Values-Male'!X35, 'Values-Lookup'!$A$1:$C$4, 3, 1))</f>
        <v/>
      </c>
      <c r="Y35" s="12" t="str">
        <f aca="false">IF('Compute-Values-Male'!Y35="", "", VLOOKUP('Compute-Values-Male'!Y35, 'Values-Lookup'!$A$1:$C$4, 3, 1))</f>
        <v/>
      </c>
      <c r="Z35" s="12" t="str">
        <f aca="false">IF('Compute-Values-Male'!Z35="", "", VLOOKUP('Compute-Values-Male'!Z35, 'Values-Lookup'!$A$1:$C$4, 3, 1))</f>
        <v/>
      </c>
      <c r="AA35" s="12" t="str">
        <f aca="false">IF('Compute-Values-Male'!AA35="", "", VLOOKUP('Compute-Values-Male'!AA35, 'Values-Lookup'!$A$1:$C$4, 3, 1))</f>
        <v/>
      </c>
      <c r="AB35" s="12" t="str">
        <f aca="false">IF('Compute-Values-Male'!AB35="", "", VLOOKUP('Compute-Values-Male'!AB35, 'Values-Lookup'!$A$1:$C$4, 3, 1))</f>
        <v/>
      </c>
      <c r="AC35" s="12" t="str">
        <f aca="false">IF('Compute-Values-Male'!AC35="", "", VLOOKUP('Compute-Values-Male'!AC35, 'Values-Lookup'!$A$1:$C$4, 3, 1))</f>
        <v/>
      </c>
      <c r="AD35" s="12" t="str">
        <f aca="false">IF('Compute-Values-Male'!AD35="", "", VLOOKUP('Compute-Values-Male'!AD35, 'Values-Lookup'!$A$1:$C$4, 3, 1))</f>
        <v/>
      </c>
    </row>
    <row r="36" customFormat="false" ht="13.8" hidden="false" customHeight="false" outlineLevel="0" collapsed="false">
      <c r="A36" s="11" t="str">
        <f aca="false">IF(ISBLANK('Class-Infos'!C44), "", CONCATENATE("B", 'Class-Infos'!A44))</f>
        <v/>
      </c>
      <c r="B36" s="11" t="str">
        <f aca="false">IF(ISBLANK('Class-Infos'!C44), "", CONCATENATE('Class-Infos'!C44, IF(ISBLANK('Class-Infos'!F44), "", CONCATENATE(" ", 'Class-Infos'!F44)), ", ", 'Class-Infos'!D44, " ", 'Class-Infos'!E44))</f>
        <v/>
      </c>
      <c r="C36" s="12" t="str">
        <f aca="false">IF('Compute-Values-Male'!C36="", "", VLOOKUP('Compute-Values-Male'!C36, 'Values-Lookup'!$A$1:$C$4, 3, 1))</f>
        <v/>
      </c>
      <c r="D36" s="12" t="str">
        <f aca="false">IF('Compute-Values-Male'!D36="", "", VLOOKUP('Compute-Values-Male'!D36, 'Values-Lookup'!$A$1:$C$4, 3, 1))</f>
        <v/>
      </c>
      <c r="E36" s="12" t="str">
        <f aca="false">IF('Compute-Values-Male'!E36="", "", VLOOKUP('Compute-Values-Male'!E36, 'Values-Lookup'!$A$1:$C$4, 3, 1))</f>
        <v/>
      </c>
      <c r="F36" s="12" t="str">
        <f aca="false">IF('Compute-Values-Male'!F36="", "", VLOOKUP('Compute-Values-Male'!F36, 'Values-Lookup'!$A$1:$C$4, 3, 1))</f>
        <v/>
      </c>
      <c r="G36" s="12" t="str">
        <f aca="false">IF('Compute-Values-Male'!G36="", "", VLOOKUP('Compute-Values-Male'!G36, 'Values-Lookup'!$A$1:$C$4, 3, 1))</f>
        <v/>
      </c>
      <c r="H36" s="12" t="str">
        <f aca="false">IF('Compute-Values-Male'!H36="", "", VLOOKUP('Compute-Values-Male'!H36, 'Values-Lookup'!$A$1:$C$4, 3, 1))</f>
        <v/>
      </c>
      <c r="I36" s="12" t="str">
        <f aca="false">IF('Compute-Values-Male'!I36="", "", VLOOKUP('Compute-Values-Male'!I36, 'Values-Lookup'!$A$1:$C$4, 3, 1))</f>
        <v/>
      </c>
      <c r="J36" s="12" t="str">
        <f aca="false">IF('Compute-Values-Male'!J36="", "", VLOOKUP('Compute-Values-Male'!J36, 'Values-Lookup'!$A$1:$C$4, 3, 1))</f>
        <v/>
      </c>
      <c r="K36" s="12" t="str">
        <f aca="false">IF('Compute-Values-Male'!K36="", "", VLOOKUP('Compute-Values-Male'!K36, 'Values-Lookup'!$A$1:$C$4, 3, 1))</f>
        <v/>
      </c>
      <c r="L36" s="12" t="str">
        <f aca="false">IF('Compute-Values-Male'!L36="", "", VLOOKUP('Compute-Values-Male'!L36, 'Values-Lookup'!$A$1:$C$4, 3, 1))</f>
        <v/>
      </c>
      <c r="M36" s="12" t="str">
        <f aca="false">IF('Compute-Values-Male'!M36="", "", VLOOKUP('Compute-Values-Male'!M36, 'Values-Lookup'!$A$1:$C$4, 3, 1))</f>
        <v/>
      </c>
      <c r="N36" s="12" t="str">
        <f aca="false">IF('Compute-Values-Male'!N36="", "", VLOOKUP('Compute-Values-Male'!N36, 'Values-Lookup'!$A$1:$C$4, 3, 1))</f>
        <v/>
      </c>
      <c r="O36" s="12" t="str">
        <f aca="false">IF('Compute-Values-Male'!O36="", "", VLOOKUP('Compute-Values-Male'!O36, 'Values-Lookup'!$A$1:$C$4, 3, 1))</f>
        <v/>
      </c>
      <c r="P36" s="12" t="str">
        <f aca="false">IF('Compute-Values-Male'!P36="", "", VLOOKUP('Compute-Values-Male'!P36, 'Values-Lookup'!$A$1:$C$4, 3, 1))</f>
        <v/>
      </c>
      <c r="Q36" s="12" t="str">
        <f aca="false">IF('Compute-Values-Male'!Q36="", "", VLOOKUP('Compute-Values-Male'!Q36, 'Values-Lookup'!$A$1:$C$4, 3, 1))</f>
        <v/>
      </c>
      <c r="R36" s="12" t="str">
        <f aca="false">IF('Compute-Values-Male'!R36="", "", VLOOKUP('Compute-Values-Male'!R36, 'Values-Lookup'!$A$1:$C$4, 3, 1))</f>
        <v/>
      </c>
      <c r="S36" s="12" t="str">
        <f aca="false">IF('Compute-Values-Male'!S36="", "", VLOOKUP('Compute-Values-Male'!S36, 'Values-Lookup'!$A$1:$C$4, 3, 1))</f>
        <v/>
      </c>
      <c r="T36" s="12" t="str">
        <f aca="false">IF('Compute-Values-Male'!T36="", "", VLOOKUP('Compute-Values-Male'!T36, 'Values-Lookup'!$A$1:$C$4, 3, 1))</f>
        <v/>
      </c>
      <c r="U36" s="12" t="str">
        <f aca="false">IF('Compute-Values-Male'!U36="", "", VLOOKUP('Compute-Values-Male'!U36, 'Values-Lookup'!$A$1:$C$4, 3, 1))</f>
        <v/>
      </c>
      <c r="V36" s="12" t="str">
        <f aca="false">IF('Compute-Values-Male'!V36="", "", VLOOKUP('Compute-Values-Male'!V36, 'Values-Lookup'!$A$1:$C$4, 3, 1))</f>
        <v/>
      </c>
      <c r="W36" s="12" t="str">
        <f aca="false">IF('Compute-Values-Male'!W36="", "", VLOOKUP('Compute-Values-Male'!W36, 'Values-Lookup'!$A$1:$C$4, 3, 1))</f>
        <v/>
      </c>
      <c r="X36" s="12" t="str">
        <f aca="false">IF('Compute-Values-Male'!X36="", "", VLOOKUP('Compute-Values-Male'!X36, 'Values-Lookup'!$A$1:$C$4, 3, 1))</f>
        <v/>
      </c>
      <c r="Y36" s="12" t="str">
        <f aca="false">IF('Compute-Values-Male'!Y36="", "", VLOOKUP('Compute-Values-Male'!Y36, 'Values-Lookup'!$A$1:$C$4, 3, 1))</f>
        <v/>
      </c>
      <c r="Z36" s="12" t="str">
        <f aca="false">IF('Compute-Values-Male'!Z36="", "", VLOOKUP('Compute-Values-Male'!Z36, 'Values-Lookup'!$A$1:$C$4, 3, 1))</f>
        <v/>
      </c>
      <c r="AA36" s="12" t="str">
        <f aca="false">IF('Compute-Values-Male'!AA36="", "", VLOOKUP('Compute-Values-Male'!AA36, 'Values-Lookup'!$A$1:$C$4, 3, 1))</f>
        <v/>
      </c>
      <c r="AB36" s="12" t="str">
        <f aca="false">IF('Compute-Values-Male'!AB36="", "", VLOOKUP('Compute-Values-Male'!AB36, 'Values-Lookup'!$A$1:$C$4, 3, 1))</f>
        <v/>
      </c>
      <c r="AC36" s="12" t="str">
        <f aca="false">IF('Compute-Values-Male'!AC36="", "", VLOOKUP('Compute-Values-Male'!AC36, 'Values-Lookup'!$A$1:$C$4, 3, 1))</f>
        <v/>
      </c>
      <c r="AD36" s="12" t="str">
        <f aca="false">IF('Compute-Values-Male'!AD36="", "", VLOOKUP('Compute-Values-Male'!AD36, 'Values-Lookup'!$A$1:$C$4, 3, 1))</f>
        <v/>
      </c>
    </row>
    <row r="37" customFormat="false" ht="13.8" hidden="false" customHeight="false" outlineLevel="0" collapsed="false">
      <c r="A37" s="11" t="str">
        <f aca="false">IF(ISBLANK('Class-Infos'!C45), "", CONCATENATE("B", 'Class-Infos'!A45))</f>
        <v/>
      </c>
      <c r="B37" s="11" t="str">
        <f aca="false">IF(ISBLANK('Class-Infos'!C45), "", CONCATENATE('Class-Infos'!C45, IF(ISBLANK('Class-Infos'!F45), "", CONCATENATE(" ", 'Class-Infos'!F45)), ", ", 'Class-Infos'!D45, " ", 'Class-Infos'!E45))</f>
        <v/>
      </c>
      <c r="C37" s="12" t="str">
        <f aca="false">IF('Compute-Values-Male'!C37="", "", VLOOKUP('Compute-Values-Male'!C37, 'Values-Lookup'!$A$1:$C$4, 3, 1))</f>
        <v/>
      </c>
      <c r="D37" s="12" t="str">
        <f aca="false">IF('Compute-Values-Male'!D37="", "", VLOOKUP('Compute-Values-Male'!D37, 'Values-Lookup'!$A$1:$C$4, 3, 1))</f>
        <v/>
      </c>
      <c r="E37" s="12" t="str">
        <f aca="false">IF('Compute-Values-Male'!E37="", "", VLOOKUP('Compute-Values-Male'!E37, 'Values-Lookup'!$A$1:$C$4, 3, 1))</f>
        <v/>
      </c>
      <c r="F37" s="12" t="str">
        <f aca="false">IF('Compute-Values-Male'!F37="", "", VLOOKUP('Compute-Values-Male'!F37, 'Values-Lookup'!$A$1:$C$4, 3, 1))</f>
        <v/>
      </c>
      <c r="G37" s="12" t="str">
        <f aca="false">IF('Compute-Values-Male'!G37="", "", VLOOKUP('Compute-Values-Male'!G37, 'Values-Lookup'!$A$1:$C$4, 3, 1))</f>
        <v/>
      </c>
      <c r="H37" s="12" t="str">
        <f aca="false">IF('Compute-Values-Male'!H37="", "", VLOOKUP('Compute-Values-Male'!H37, 'Values-Lookup'!$A$1:$C$4, 3, 1))</f>
        <v/>
      </c>
      <c r="I37" s="12" t="str">
        <f aca="false">IF('Compute-Values-Male'!I37="", "", VLOOKUP('Compute-Values-Male'!I37, 'Values-Lookup'!$A$1:$C$4, 3, 1))</f>
        <v/>
      </c>
      <c r="J37" s="12" t="str">
        <f aca="false">IF('Compute-Values-Male'!J37="", "", VLOOKUP('Compute-Values-Male'!J37, 'Values-Lookup'!$A$1:$C$4, 3, 1))</f>
        <v/>
      </c>
      <c r="K37" s="12" t="str">
        <f aca="false">IF('Compute-Values-Male'!K37="", "", VLOOKUP('Compute-Values-Male'!K37, 'Values-Lookup'!$A$1:$C$4, 3, 1))</f>
        <v/>
      </c>
      <c r="L37" s="12" t="str">
        <f aca="false">IF('Compute-Values-Male'!L37="", "", VLOOKUP('Compute-Values-Male'!L37, 'Values-Lookup'!$A$1:$C$4, 3, 1))</f>
        <v/>
      </c>
      <c r="M37" s="12" t="str">
        <f aca="false">IF('Compute-Values-Male'!M37="", "", VLOOKUP('Compute-Values-Male'!M37, 'Values-Lookup'!$A$1:$C$4, 3, 1))</f>
        <v/>
      </c>
      <c r="N37" s="12" t="str">
        <f aca="false">IF('Compute-Values-Male'!N37="", "", VLOOKUP('Compute-Values-Male'!N37, 'Values-Lookup'!$A$1:$C$4, 3, 1))</f>
        <v/>
      </c>
      <c r="O37" s="12" t="str">
        <f aca="false">IF('Compute-Values-Male'!O37="", "", VLOOKUP('Compute-Values-Male'!O37, 'Values-Lookup'!$A$1:$C$4, 3, 1))</f>
        <v/>
      </c>
      <c r="P37" s="12" t="str">
        <f aca="false">IF('Compute-Values-Male'!P37="", "", VLOOKUP('Compute-Values-Male'!P37, 'Values-Lookup'!$A$1:$C$4, 3, 1))</f>
        <v/>
      </c>
      <c r="Q37" s="12" t="str">
        <f aca="false">IF('Compute-Values-Male'!Q37="", "", VLOOKUP('Compute-Values-Male'!Q37, 'Values-Lookup'!$A$1:$C$4, 3, 1))</f>
        <v/>
      </c>
      <c r="R37" s="12" t="str">
        <f aca="false">IF('Compute-Values-Male'!R37="", "", VLOOKUP('Compute-Values-Male'!R37, 'Values-Lookup'!$A$1:$C$4, 3, 1))</f>
        <v/>
      </c>
      <c r="S37" s="12" t="str">
        <f aca="false">IF('Compute-Values-Male'!S37="", "", VLOOKUP('Compute-Values-Male'!S37, 'Values-Lookup'!$A$1:$C$4, 3, 1))</f>
        <v/>
      </c>
      <c r="T37" s="12" t="str">
        <f aca="false">IF('Compute-Values-Male'!T37="", "", VLOOKUP('Compute-Values-Male'!T37, 'Values-Lookup'!$A$1:$C$4, 3, 1))</f>
        <v/>
      </c>
      <c r="U37" s="12" t="str">
        <f aca="false">IF('Compute-Values-Male'!U37="", "", VLOOKUP('Compute-Values-Male'!U37, 'Values-Lookup'!$A$1:$C$4, 3, 1))</f>
        <v/>
      </c>
      <c r="V37" s="12" t="str">
        <f aca="false">IF('Compute-Values-Male'!V37="", "", VLOOKUP('Compute-Values-Male'!V37, 'Values-Lookup'!$A$1:$C$4, 3, 1))</f>
        <v/>
      </c>
      <c r="W37" s="12" t="str">
        <f aca="false">IF('Compute-Values-Male'!W37="", "", VLOOKUP('Compute-Values-Male'!W37, 'Values-Lookup'!$A$1:$C$4, 3, 1))</f>
        <v/>
      </c>
      <c r="X37" s="12" t="str">
        <f aca="false">IF('Compute-Values-Male'!X37="", "", VLOOKUP('Compute-Values-Male'!X37, 'Values-Lookup'!$A$1:$C$4, 3, 1))</f>
        <v/>
      </c>
      <c r="Y37" s="12" t="str">
        <f aca="false">IF('Compute-Values-Male'!Y37="", "", VLOOKUP('Compute-Values-Male'!Y37, 'Values-Lookup'!$A$1:$C$4, 3, 1))</f>
        <v/>
      </c>
      <c r="Z37" s="12" t="str">
        <f aca="false">IF('Compute-Values-Male'!Z37="", "", VLOOKUP('Compute-Values-Male'!Z37, 'Values-Lookup'!$A$1:$C$4, 3, 1))</f>
        <v/>
      </c>
      <c r="AA37" s="12" t="str">
        <f aca="false">IF('Compute-Values-Male'!AA37="", "", VLOOKUP('Compute-Values-Male'!AA37, 'Values-Lookup'!$A$1:$C$4, 3, 1))</f>
        <v/>
      </c>
      <c r="AB37" s="12" t="str">
        <f aca="false">IF('Compute-Values-Male'!AB37="", "", VLOOKUP('Compute-Values-Male'!AB37, 'Values-Lookup'!$A$1:$C$4, 3, 1))</f>
        <v/>
      </c>
      <c r="AC37" s="12" t="str">
        <f aca="false">IF('Compute-Values-Male'!AC37="", "", VLOOKUP('Compute-Values-Male'!AC37, 'Values-Lookup'!$A$1:$C$4, 3, 1))</f>
        <v/>
      </c>
      <c r="AD37" s="12" t="str">
        <f aca="false">IF('Compute-Values-Male'!AD37="", "", VLOOKUP('Compute-Values-Male'!AD37, 'Values-Lookup'!$A$1:$C$4, 3, 1))</f>
        <v/>
      </c>
    </row>
    <row r="38" customFormat="false" ht="13.8" hidden="false" customHeight="false" outlineLevel="0" collapsed="false">
      <c r="A38" s="11" t="str">
        <f aca="false">IF(ISBLANK('Class-Infos'!C46), "", CONCATENATE("B", 'Class-Infos'!A46))</f>
        <v/>
      </c>
      <c r="B38" s="11" t="str">
        <f aca="false">IF(ISBLANK('Class-Infos'!C46), "", CONCATENATE('Class-Infos'!C46, IF(ISBLANK('Class-Infos'!F46), "", CONCATENATE(" ", 'Class-Infos'!F46)), ", ", 'Class-Infos'!D46, " ", 'Class-Infos'!E46))</f>
        <v/>
      </c>
      <c r="C38" s="12" t="str">
        <f aca="false">IF('Compute-Values-Male'!C38="", "", VLOOKUP('Compute-Values-Male'!C38, 'Values-Lookup'!$A$1:$C$4, 3, 1))</f>
        <v/>
      </c>
      <c r="D38" s="12" t="str">
        <f aca="false">IF('Compute-Values-Male'!D38="", "", VLOOKUP('Compute-Values-Male'!D38, 'Values-Lookup'!$A$1:$C$4, 3, 1))</f>
        <v/>
      </c>
      <c r="E38" s="12" t="str">
        <f aca="false">IF('Compute-Values-Male'!E38="", "", VLOOKUP('Compute-Values-Male'!E38, 'Values-Lookup'!$A$1:$C$4, 3, 1))</f>
        <v/>
      </c>
      <c r="F38" s="12" t="str">
        <f aca="false">IF('Compute-Values-Male'!F38="", "", VLOOKUP('Compute-Values-Male'!F38, 'Values-Lookup'!$A$1:$C$4, 3, 1))</f>
        <v/>
      </c>
      <c r="G38" s="12" t="str">
        <f aca="false">IF('Compute-Values-Male'!G38="", "", VLOOKUP('Compute-Values-Male'!G38, 'Values-Lookup'!$A$1:$C$4, 3, 1))</f>
        <v/>
      </c>
      <c r="H38" s="12" t="str">
        <f aca="false">IF('Compute-Values-Male'!H38="", "", VLOOKUP('Compute-Values-Male'!H38, 'Values-Lookup'!$A$1:$C$4, 3, 1))</f>
        <v/>
      </c>
      <c r="I38" s="12" t="str">
        <f aca="false">IF('Compute-Values-Male'!I38="", "", VLOOKUP('Compute-Values-Male'!I38, 'Values-Lookup'!$A$1:$C$4, 3, 1))</f>
        <v/>
      </c>
      <c r="J38" s="12" t="str">
        <f aca="false">IF('Compute-Values-Male'!J38="", "", VLOOKUP('Compute-Values-Male'!J38, 'Values-Lookup'!$A$1:$C$4, 3, 1))</f>
        <v/>
      </c>
      <c r="K38" s="12" t="str">
        <f aca="false">IF('Compute-Values-Male'!K38="", "", VLOOKUP('Compute-Values-Male'!K38, 'Values-Lookup'!$A$1:$C$4, 3, 1))</f>
        <v/>
      </c>
      <c r="L38" s="12" t="str">
        <f aca="false">IF('Compute-Values-Male'!L38="", "", VLOOKUP('Compute-Values-Male'!L38, 'Values-Lookup'!$A$1:$C$4, 3, 1))</f>
        <v/>
      </c>
      <c r="M38" s="12" t="str">
        <f aca="false">IF('Compute-Values-Male'!M38="", "", VLOOKUP('Compute-Values-Male'!M38, 'Values-Lookup'!$A$1:$C$4, 3, 1))</f>
        <v/>
      </c>
      <c r="N38" s="12" t="str">
        <f aca="false">IF('Compute-Values-Male'!N38="", "", VLOOKUP('Compute-Values-Male'!N38, 'Values-Lookup'!$A$1:$C$4, 3, 1))</f>
        <v/>
      </c>
      <c r="O38" s="12" t="str">
        <f aca="false">IF('Compute-Values-Male'!O38="", "", VLOOKUP('Compute-Values-Male'!O38, 'Values-Lookup'!$A$1:$C$4, 3, 1))</f>
        <v/>
      </c>
      <c r="P38" s="12" t="str">
        <f aca="false">IF('Compute-Values-Male'!P38="", "", VLOOKUP('Compute-Values-Male'!P38, 'Values-Lookup'!$A$1:$C$4, 3, 1))</f>
        <v/>
      </c>
      <c r="Q38" s="12" t="str">
        <f aca="false">IF('Compute-Values-Male'!Q38="", "", VLOOKUP('Compute-Values-Male'!Q38, 'Values-Lookup'!$A$1:$C$4, 3, 1))</f>
        <v/>
      </c>
      <c r="R38" s="12" t="str">
        <f aca="false">IF('Compute-Values-Male'!R38="", "", VLOOKUP('Compute-Values-Male'!R38, 'Values-Lookup'!$A$1:$C$4, 3, 1))</f>
        <v/>
      </c>
      <c r="S38" s="12" t="str">
        <f aca="false">IF('Compute-Values-Male'!S38="", "", VLOOKUP('Compute-Values-Male'!S38, 'Values-Lookup'!$A$1:$C$4, 3, 1))</f>
        <v/>
      </c>
      <c r="T38" s="12" t="str">
        <f aca="false">IF('Compute-Values-Male'!T38="", "", VLOOKUP('Compute-Values-Male'!T38, 'Values-Lookup'!$A$1:$C$4, 3, 1))</f>
        <v/>
      </c>
      <c r="U38" s="12" t="str">
        <f aca="false">IF('Compute-Values-Male'!U38="", "", VLOOKUP('Compute-Values-Male'!U38, 'Values-Lookup'!$A$1:$C$4, 3, 1))</f>
        <v/>
      </c>
      <c r="V38" s="12" t="str">
        <f aca="false">IF('Compute-Values-Male'!V38="", "", VLOOKUP('Compute-Values-Male'!V38, 'Values-Lookup'!$A$1:$C$4, 3, 1))</f>
        <v/>
      </c>
      <c r="W38" s="12" t="str">
        <f aca="false">IF('Compute-Values-Male'!W38="", "", VLOOKUP('Compute-Values-Male'!W38, 'Values-Lookup'!$A$1:$C$4, 3, 1))</f>
        <v/>
      </c>
      <c r="X38" s="12" t="str">
        <f aca="false">IF('Compute-Values-Male'!X38="", "", VLOOKUP('Compute-Values-Male'!X38, 'Values-Lookup'!$A$1:$C$4, 3, 1))</f>
        <v/>
      </c>
      <c r="Y38" s="12" t="str">
        <f aca="false">IF('Compute-Values-Male'!Y38="", "", VLOOKUP('Compute-Values-Male'!Y38, 'Values-Lookup'!$A$1:$C$4, 3, 1))</f>
        <v/>
      </c>
      <c r="Z38" s="12" t="str">
        <f aca="false">IF('Compute-Values-Male'!Z38="", "", VLOOKUP('Compute-Values-Male'!Z38, 'Values-Lookup'!$A$1:$C$4, 3, 1))</f>
        <v/>
      </c>
      <c r="AA38" s="12" t="str">
        <f aca="false">IF('Compute-Values-Male'!AA38="", "", VLOOKUP('Compute-Values-Male'!AA38, 'Values-Lookup'!$A$1:$C$4, 3, 1))</f>
        <v/>
      </c>
      <c r="AB38" s="12" t="str">
        <f aca="false">IF('Compute-Values-Male'!AB38="", "", VLOOKUP('Compute-Values-Male'!AB38, 'Values-Lookup'!$A$1:$C$4, 3, 1))</f>
        <v/>
      </c>
      <c r="AC38" s="12" t="str">
        <f aca="false">IF('Compute-Values-Male'!AC38="", "", VLOOKUP('Compute-Values-Male'!AC38, 'Values-Lookup'!$A$1:$C$4, 3, 1))</f>
        <v/>
      </c>
      <c r="AD38" s="12" t="str">
        <f aca="false">IF('Compute-Values-Male'!AD38="", "", VLOOKUP('Compute-Values-Male'!AD38, 'Values-Lookup'!$A$1:$C$4, 3, 1))</f>
        <v/>
      </c>
    </row>
    <row r="39" customFormat="false" ht="13.8" hidden="false" customHeight="false" outlineLevel="0" collapsed="false">
      <c r="A39" s="11" t="str">
        <f aca="false">IF(ISBLANK('Class-Infos'!C47), "", CONCATENATE("B", 'Class-Infos'!A47))</f>
        <v/>
      </c>
      <c r="B39" s="11" t="str">
        <f aca="false">IF(ISBLANK('Class-Infos'!C47), "", CONCATENATE('Class-Infos'!C47, IF(ISBLANK('Class-Infos'!F47), "", CONCATENATE(" ", 'Class-Infos'!F47)), ", ", 'Class-Infos'!D47, " ", 'Class-Infos'!E47))</f>
        <v/>
      </c>
      <c r="C39" s="12" t="str">
        <f aca="false">IF('Compute-Values-Male'!C39="", "", VLOOKUP('Compute-Values-Male'!C39, 'Values-Lookup'!$A$1:$C$4, 3, 1))</f>
        <v/>
      </c>
      <c r="D39" s="12" t="str">
        <f aca="false">IF('Compute-Values-Male'!D39="", "", VLOOKUP('Compute-Values-Male'!D39, 'Values-Lookup'!$A$1:$C$4, 3, 1))</f>
        <v/>
      </c>
      <c r="E39" s="12" t="str">
        <f aca="false">IF('Compute-Values-Male'!E39="", "", VLOOKUP('Compute-Values-Male'!E39, 'Values-Lookup'!$A$1:$C$4, 3, 1))</f>
        <v/>
      </c>
      <c r="F39" s="12" t="str">
        <f aca="false">IF('Compute-Values-Male'!F39="", "", VLOOKUP('Compute-Values-Male'!F39, 'Values-Lookup'!$A$1:$C$4, 3, 1))</f>
        <v/>
      </c>
      <c r="G39" s="12" t="str">
        <f aca="false">IF('Compute-Values-Male'!G39="", "", VLOOKUP('Compute-Values-Male'!G39, 'Values-Lookup'!$A$1:$C$4, 3, 1))</f>
        <v/>
      </c>
      <c r="H39" s="12" t="str">
        <f aca="false">IF('Compute-Values-Male'!H39="", "", VLOOKUP('Compute-Values-Male'!H39, 'Values-Lookup'!$A$1:$C$4, 3, 1))</f>
        <v/>
      </c>
      <c r="I39" s="12" t="str">
        <f aca="false">IF('Compute-Values-Male'!I39="", "", VLOOKUP('Compute-Values-Male'!I39, 'Values-Lookup'!$A$1:$C$4, 3, 1))</f>
        <v/>
      </c>
      <c r="J39" s="12" t="str">
        <f aca="false">IF('Compute-Values-Male'!J39="", "", VLOOKUP('Compute-Values-Male'!J39, 'Values-Lookup'!$A$1:$C$4, 3, 1))</f>
        <v/>
      </c>
      <c r="K39" s="12" t="str">
        <f aca="false">IF('Compute-Values-Male'!K39="", "", VLOOKUP('Compute-Values-Male'!K39, 'Values-Lookup'!$A$1:$C$4, 3, 1))</f>
        <v/>
      </c>
      <c r="L39" s="12" t="str">
        <f aca="false">IF('Compute-Values-Male'!L39="", "", VLOOKUP('Compute-Values-Male'!L39, 'Values-Lookup'!$A$1:$C$4, 3, 1))</f>
        <v/>
      </c>
      <c r="M39" s="12" t="str">
        <f aca="false">IF('Compute-Values-Male'!M39="", "", VLOOKUP('Compute-Values-Male'!M39, 'Values-Lookup'!$A$1:$C$4, 3, 1))</f>
        <v/>
      </c>
      <c r="N39" s="12" t="str">
        <f aca="false">IF('Compute-Values-Male'!N39="", "", VLOOKUP('Compute-Values-Male'!N39, 'Values-Lookup'!$A$1:$C$4, 3, 1))</f>
        <v/>
      </c>
      <c r="O39" s="12" t="str">
        <f aca="false">IF('Compute-Values-Male'!O39="", "", VLOOKUP('Compute-Values-Male'!O39, 'Values-Lookup'!$A$1:$C$4, 3, 1))</f>
        <v/>
      </c>
      <c r="P39" s="12" t="str">
        <f aca="false">IF('Compute-Values-Male'!P39="", "", VLOOKUP('Compute-Values-Male'!P39, 'Values-Lookup'!$A$1:$C$4, 3, 1))</f>
        <v/>
      </c>
      <c r="Q39" s="12" t="str">
        <f aca="false">IF('Compute-Values-Male'!Q39="", "", VLOOKUP('Compute-Values-Male'!Q39, 'Values-Lookup'!$A$1:$C$4, 3, 1))</f>
        <v/>
      </c>
      <c r="R39" s="12" t="str">
        <f aca="false">IF('Compute-Values-Male'!R39="", "", VLOOKUP('Compute-Values-Male'!R39, 'Values-Lookup'!$A$1:$C$4, 3, 1))</f>
        <v/>
      </c>
      <c r="S39" s="12" t="str">
        <f aca="false">IF('Compute-Values-Male'!S39="", "", VLOOKUP('Compute-Values-Male'!S39, 'Values-Lookup'!$A$1:$C$4, 3, 1))</f>
        <v/>
      </c>
      <c r="T39" s="12" t="str">
        <f aca="false">IF('Compute-Values-Male'!T39="", "", VLOOKUP('Compute-Values-Male'!T39, 'Values-Lookup'!$A$1:$C$4, 3, 1))</f>
        <v/>
      </c>
      <c r="U39" s="12" t="str">
        <f aca="false">IF('Compute-Values-Male'!U39="", "", VLOOKUP('Compute-Values-Male'!U39, 'Values-Lookup'!$A$1:$C$4, 3, 1))</f>
        <v/>
      </c>
      <c r="V39" s="12" t="str">
        <f aca="false">IF('Compute-Values-Male'!V39="", "", VLOOKUP('Compute-Values-Male'!V39, 'Values-Lookup'!$A$1:$C$4, 3, 1))</f>
        <v/>
      </c>
      <c r="W39" s="12" t="str">
        <f aca="false">IF('Compute-Values-Male'!W39="", "", VLOOKUP('Compute-Values-Male'!W39, 'Values-Lookup'!$A$1:$C$4, 3, 1))</f>
        <v/>
      </c>
      <c r="X39" s="12" t="str">
        <f aca="false">IF('Compute-Values-Male'!X39="", "", VLOOKUP('Compute-Values-Male'!X39, 'Values-Lookup'!$A$1:$C$4, 3, 1))</f>
        <v/>
      </c>
      <c r="Y39" s="12" t="str">
        <f aca="false">IF('Compute-Values-Male'!Y39="", "", VLOOKUP('Compute-Values-Male'!Y39, 'Values-Lookup'!$A$1:$C$4, 3, 1))</f>
        <v/>
      </c>
      <c r="Z39" s="12" t="str">
        <f aca="false">IF('Compute-Values-Male'!Z39="", "", VLOOKUP('Compute-Values-Male'!Z39, 'Values-Lookup'!$A$1:$C$4, 3, 1))</f>
        <v/>
      </c>
      <c r="AA39" s="12" t="str">
        <f aca="false">IF('Compute-Values-Male'!AA39="", "", VLOOKUP('Compute-Values-Male'!AA39, 'Values-Lookup'!$A$1:$C$4, 3, 1))</f>
        <v/>
      </c>
      <c r="AB39" s="12" t="str">
        <f aca="false">IF('Compute-Values-Male'!AB39="", "", VLOOKUP('Compute-Values-Male'!AB39, 'Values-Lookup'!$A$1:$C$4, 3, 1))</f>
        <v/>
      </c>
      <c r="AC39" s="12" t="str">
        <f aca="false">IF('Compute-Values-Male'!AC39="", "", VLOOKUP('Compute-Values-Male'!AC39, 'Values-Lookup'!$A$1:$C$4, 3, 1))</f>
        <v/>
      </c>
      <c r="AD39" s="12" t="str">
        <f aca="false">IF('Compute-Values-Male'!AD39="", "", VLOOKUP('Compute-Values-Male'!AD39, 'Values-Lookup'!$A$1:$C$4, 3, 1))</f>
        <v/>
      </c>
    </row>
    <row r="40" customFormat="false" ht="13.8" hidden="false" customHeight="false" outlineLevel="0" collapsed="false">
      <c r="A40" s="11" t="str">
        <f aca="false">IF(ISBLANK('Class-Infos'!C48), "", CONCATENATE("B", 'Class-Infos'!A48))</f>
        <v/>
      </c>
      <c r="B40" s="11" t="str">
        <f aca="false">IF(ISBLANK('Class-Infos'!C48), "", CONCATENATE('Class-Infos'!C48, IF(ISBLANK('Class-Infos'!F48), "", CONCATENATE(" ", 'Class-Infos'!F48)), ", ", 'Class-Infos'!D48, " ", 'Class-Infos'!E48))</f>
        <v/>
      </c>
      <c r="C40" s="12" t="str">
        <f aca="false">IF('Compute-Values-Male'!C40="", "", VLOOKUP('Compute-Values-Male'!C40, 'Values-Lookup'!$A$1:$C$4, 3, 1))</f>
        <v/>
      </c>
      <c r="D40" s="12" t="str">
        <f aca="false">IF('Compute-Values-Male'!D40="", "", VLOOKUP('Compute-Values-Male'!D40, 'Values-Lookup'!$A$1:$C$4, 3, 1))</f>
        <v/>
      </c>
      <c r="E40" s="12" t="str">
        <f aca="false">IF('Compute-Values-Male'!E40="", "", VLOOKUP('Compute-Values-Male'!E40, 'Values-Lookup'!$A$1:$C$4, 3, 1))</f>
        <v/>
      </c>
      <c r="F40" s="12" t="str">
        <f aca="false">IF('Compute-Values-Male'!F40="", "", VLOOKUP('Compute-Values-Male'!F40, 'Values-Lookup'!$A$1:$C$4, 3, 1))</f>
        <v/>
      </c>
      <c r="G40" s="12" t="str">
        <f aca="false">IF('Compute-Values-Male'!G40="", "", VLOOKUP('Compute-Values-Male'!G40, 'Values-Lookup'!$A$1:$C$4, 3, 1))</f>
        <v/>
      </c>
      <c r="H40" s="12" t="str">
        <f aca="false">IF('Compute-Values-Male'!H40="", "", VLOOKUP('Compute-Values-Male'!H40, 'Values-Lookup'!$A$1:$C$4, 3, 1))</f>
        <v/>
      </c>
      <c r="I40" s="12" t="str">
        <f aca="false">IF('Compute-Values-Male'!I40="", "", VLOOKUP('Compute-Values-Male'!I40, 'Values-Lookup'!$A$1:$C$4, 3, 1))</f>
        <v/>
      </c>
      <c r="J40" s="12" t="str">
        <f aca="false">IF('Compute-Values-Male'!J40="", "", VLOOKUP('Compute-Values-Male'!J40, 'Values-Lookup'!$A$1:$C$4, 3, 1))</f>
        <v/>
      </c>
      <c r="K40" s="12" t="str">
        <f aca="false">IF('Compute-Values-Male'!K40="", "", VLOOKUP('Compute-Values-Male'!K40, 'Values-Lookup'!$A$1:$C$4, 3, 1))</f>
        <v/>
      </c>
      <c r="L40" s="12" t="str">
        <f aca="false">IF('Compute-Values-Male'!L40="", "", VLOOKUP('Compute-Values-Male'!L40, 'Values-Lookup'!$A$1:$C$4, 3, 1))</f>
        <v/>
      </c>
      <c r="M40" s="12" t="str">
        <f aca="false">IF('Compute-Values-Male'!M40="", "", VLOOKUP('Compute-Values-Male'!M40, 'Values-Lookup'!$A$1:$C$4, 3, 1))</f>
        <v/>
      </c>
      <c r="N40" s="12" t="str">
        <f aca="false">IF('Compute-Values-Male'!N40="", "", VLOOKUP('Compute-Values-Male'!N40, 'Values-Lookup'!$A$1:$C$4, 3, 1))</f>
        <v/>
      </c>
      <c r="O40" s="12" t="str">
        <f aca="false">IF('Compute-Values-Male'!O40="", "", VLOOKUP('Compute-Values-Male'!O40, 'Values-Lookup'!$A$1:$C$4, 3, 1))</f>
        <v/>
      </c>
      <c r="P40" s="12" t="str">
        <f aca="false">IF('Compute-Values-Male'!P40="", "", VLOOKUP('Compute-Values-Male'!P40, 'Values-Lookup'!$A$1:$C$4, 3, 1))</f>
        <v/>
      </c>
      <c r="Q40" s="12" t="str">
        <f aca="false">IF('Compute-Values-Male'!Q40="", "", VLOOKUP('Compute-Values-Male'!Q40, 'Values-Lookup'!$A$1:$C$4, 3, 1))</f>
        <v/>
      </c>
      <c r="R40" s="12" t="str">
        <f aca="false">IF('Compute-Values-Male'!R40="", "", VLOOKUP('Compute-Values-Male'!R40, 'Values-Lookup'!$A$1:$C$4, 3, 1))</f>
        <v/>
      </c>
      <c r="S40" s="12" t="str">
        <f aca="false">IF('Compute-Values-Male'!S40="", "", VLOOKUP('Compute-Values-Male'!S40, 'Values-Lookup'!$A$1:$C$4, 3, 1))</f>
        <v/>
      </c>
      <c r="T40" s="12" t="str">
        <f aca="false">IF('Compute-Values-Male'!T40="", "", VLOOKUP('Compute-Values-Male'!T40, 'Values-Lookup'!$A$1:$C$4, 3, 1))</f>
        <v/>
      </c>
      <c r="U40" s="12" t="str">
        <f aca="false">IF('Compute-Values-Male'!U40="", "", VLOOKUP('Compute-Values-Male'!U40, 'Values-Lookup'!$A$1:$C$4, 3, 1))</f>
        <v/>
      </c>
      <c r="V40" s="12" t="str">
        <f aca="false">IF('Compute-Values-Male'!V40="", "", VLOOKUP('Compute-Values-Male'!V40, 'Values-Lookup'!$A$1:$C$4, 3, 1))</f>
        <v/>
      </c>
      <c r="W40" s="12" t="str">
        <f aca="false">IF('Compute-Values-Male'!W40="", "", VLOOKUP('Compute-Values-Male'!W40, 'Values-Lookup'!$A$1:$C$4, 3, 1))</f>
        <v/>
      </c>
      <c r="X40" s="12" t="str">
        <f aca="false">IF('Compute-Values-Male'!X40="", "", VLOOKUP('Compute-Values-Male'!X40, 'Values-Lookup'!$A$1:$C$4, 3, 1))</f>
        <v/>
      </c>
      <c r="Y40" s="12" t="str">
        <f aca="false">IF('Compute-Values-Male'!Y40="", "", VLOOKUP('Compute-Values-Male'!Y40, 'Values-Lookup'!$A$1:$C$4, 3, 1))</f>
        <v/>
      </c>
      <c r="Z40" s="12" t="str">
        <f aca="false">IF('Compute-Values-Male'!Z40="", "", VLOOKUP('Compute-Values-Male'!Z40, 'Values-Lookup'!$A$1:$C$4, 3, 1))</f>
        <v/>
      </c>
      <c r="AA40" s="12" t="str">
        <f aca="false">IF('Compute-Values-Male'!AA40="", "", VLOOKUP('Compute-Values-Male'!AA40, 'Values-Lookup'!$A$1:$C$4, 3, 1))</f>
        <v/>
      </c>
      <c r="AB40" s="12" t="str">
        <f aca="false">IF('Compute-Values-Male'!AB40="", "", VLOOKUP('Compute-Values-Male'!AB40, 'Values-Lookup'!$A$1:$C$4, 3, 1))</f>
        <v/>
      </c>
      <c r="AC40" s="12" t="str">
        <f aca="false">IF('Compute-Values-Male'!AC40="", "", VLOOKUP('Compute-Values-Male'!AC40, 'Values-Lookup'!$A$1:$C$4, 3, 1))</f>
        <v/>
      </c>
      <c r="AD40" s="12" t="str">
        <f aca="false">IF('Compute-Values-Male'!AD40="", "", VLOOKUP('Compute-Values-Male'!AD40, 'Values-Lookup'!$A$1:$C$4, 3, 1))</f>
        <v/>
      </c>
    </row>
    <row r="41" customFormat="false" ht="13.8" hidden="false" customHeight="false" outlineLevel="0" collapsed="false">
      <c r="A41" s="11" t="str">
        <f aca="false">IF(ISBLANK('Class-Infos'!C49), "", CONCATENATE("B", 'Class-Infos'!A49))</f>
        <v/>
      </c>
      <c r="B41" s="11" t="str">
        <f aca="false">IF(ISBLANK('Class-Infos'!C49), "", CONCATENATE('Class-Infos'!C49, IF(ISBLANK('Class-Infos'!F49), "", CONCATENATE(" ", 'Class-Infos'!F49)), ", ", 'Class-Infos'!D49, " ", 'Class-Infos'!E49))</f>
        <v/>
      </c>
      <c r="C41" s="12" t="str">
        <f aca="false">IF('Compute-Values-Male'!C41="", "", VLOOKUP('Compute-Values-Male'!C41, 'Values-Lookup'!$A$1:$C$4, 3, 1))</f>
        <v/>
      </c>
      <c r="D41" s="12" t="str">
        <f aca="false">IF('Compute-Values-Male'!D41="", "", VLOOKUP('Compute-Values-Male'!D41, 'Values-Lookup'!$A$1:$C$4, 3, 1))</f>
        <v/>
      </c>
      <c r="E41" s="12" t="str">
        <f aca="false">IF('Compute-Values-Male'!E41="", "", VLOOKUP('Compute-Values-Male'!E41, 'Values-Lookup'!$A$1:$C$4, 3, 1))</f>
        <v/>
      </c>
      <c r="F41" s="12" t="str">
        <f aca="false">IF('Compute-Values-Male'!F41="", "", VLOOKUP('Compute-Values-Male'!F41, 'Values-Lookup'!$A$1:$C$4, 3, 1))</f>
        <v/>
      </c>
      <c r="G41" s="12" t="str">
        <f aca="false">IF('Compute-Values-Male'!G41="", "", VLOOKUP('Compute-Values-Male'!G41, 'Values-Lookup'!$A$1:$C$4, 3, 1))</f>
        <v/>
      </c>
      <c r="H41" s="12" t="str">
        <f aca="false">IF('Compute-Values-Male'!H41="", "", VLOOKUP('Compute-Values-Male'!H41, 'Values-Lookup'!$A$1:$C$4, 3, 1))</f>
        <v/>
      </c>
      <c r="I41" s="12" t="str">
        <f aca="false">IF('Compute-Values-Male'!I41="", "", VLOOKUP('Compute-Values-Male'!I41, 'Values-Lookup'!$A$1:$C$4, 3, 1))</f>
        <v/>
      </c>
      <c r="J41" s="12" t="str">
        <f aca="false">IF('Compute-Values-Male'!J41="", "", VLOOKUP('Compute-Values-Male'!J41, 'Values-Lookup'!$A$1:$C$4, 3, 1))</f>
        <v/>
      </c>
      <c r="K41" s="12" t="str">
        <f aca="false">IF('Compute-Values-Male'!K41="", "", VLOOKUP('Compute-Values-Male'!K41, 'Values-Lookup'!$A$1:$C$4, 3, 1))</f>
        <v/>
      </c>
      <c r="L41" s="12" t="str">
        <f aca="false">IF('Compute-Values-Male'!L41="", "", VLOOKUP('Compute-Values-Male'!L41, 'Values-Lookup'!$A$1:$C$4, 3, 1))</f>
        <v/>
      </c>
      <c r="M41" s="12" t="str">
        <f aca="false">IF('Compute-Values-Male'!M41="", "", VLOOKUP('Compute-Values-Male'!M41, 'Values-Lookup'!$A$1:$C$4, 3, 1))</f>
        <v/>
      </c>
      <c r="N41" s="12" t="str">
        <f aca="false">IF('Compute-Values-Male'!N41="", "", VLOOKUP('Compute-Values-Male'!N41, 'Values-Lookup'!$A$1:$C$4, 3, 1))</f>
        <v/>
      </c>
      <c r="O41" s="12" t="str">
        <f aca="false">IF('Compute-Values-Male'!O41="", "", VLOOKUP('Compute-Values-Male'!O41, 'Values-Lookup'!$A$1:$C$4, 3, 1))</f>
        <v/>
      </c>
      <c r="P41" s="12" t="str">
        <f aca="false">IF('Compute-Values-Male'!P41="", "", VLOOKUP('Compute-Values-Male'!P41, 'Values-Lookup'!$A$1:$C$4, 3, 1))</f>
        <v/>
      </c>
      <c r="Q41" s="12" t="str">
        <f aca="false">IF('Compute-Values-Male'!Q41="", "", VLOOKUP('Compute-Values-Male'!Q41, 'Values-Lookup'!$A$1:$C$4, 3, 1))</f>
        <v/>
      </c>
      <c r="R41" s="12" t="str">
        <f aca="false">IF('Compute-Values-Male'!R41="", "", VLOOKUP('Compute-Values-Male'!R41, 'Values-Lookup'!$A$1:$C$4, 3, 1))</f>
        <v/>
      </c>
      <c r="S41" s="12" t="str">
        <f aca="false">IF('Compute-Values-Male'!S41="", "", VLOOKUP('Compute-Values-Male'!S41, 'Values-Lookup'!$A$1:$C$4, 3, 1))</f>
        <v/>
      </c>
      <c r="T41" s="12" t="str">
        <f aca="false">IF('Compute-Values-Male'!T41="", "", VLOOKUP('Compute-Values-Male'!T41, 'Values-Lookup'!$A$1:$C$4, 3, 1))</f>
        <v/>
      </c>
      <c r="U41" s="12" t="str">
        <f aca="false">IF('Compute-Values-Male'!U41="", "", VLOOKUP('Compute-Values-Male'!U41, 'Values-Lookup'!$A$1:$C$4, 3, 1))</f>
        <v/>
      </c>
      <c r="V41" s="12" t="str">
        <f aca="false">IF('Compute-Values-Male'!V41="", "", VLOOKUP('Compute-Values-Male'!V41, 'Values-Lookup'!$A$1:$C$4, 3, 1))</f>
        <v/>
      </c>
      <c r="W41" s="12" t="str">
        <f aca="false">IF('Compute-Values-Male'!W41="", "", VLOOKUP('Compute-Values-Male'!W41, 'Values-Lookup'!$A$1:$C$4, 3, 1))</f>
        <v/>
      </c>
      <c r="X41" s="12" t="str">
        <f aca="false">IF('Compute-Values-Male'!X41="", "", VLOOKUP('Compute-Values-Male'!X41, 'Values-Lookup'!$A$1:$C$4, 3, 1))</f>
        <v/>
      </c>
      <c r="Y41" s="12" t="str">
        <f aca="false">IF('Compute-Values-Male'!Y41="", "", VLOOKUP('Compute-Values-Male'!Y41, 'Values-Lookup'!$A$1:$C$4, 3, 1))</f>
        <v/>
      </c>
      <c r="Z41" s="12" t="str">
        <f aca="false">IF('Compute-Values-Male'!Z41="", "", VLOOKUP('Compute-Values-Male'!Z41, 'Values-Lookup'!$A$1:$C$4, 3, 1))</f>
        <v/>
      </c>
      <c r="AA41" s="12" t="str">
        <f aca="false">IF('Compute-Values-Male'!AA41="", "", VLOOKUP('Compute-Values-Male'!AA41, 'Values-Lookup'!$A$1:$C$4, 3, 1))</f>
        <v/>
      </c>
      <c r="AB41" s="12" t="str">
        <f aca="false">IF('Compute-Values-Male'!AB41="", "", VLOOKUP('Compute-Values-Male'!AB41, 'Values-Lookup'!$A$1:$C$4, 3, 1))</f>
        <v/>
      </c>
      <c r="AC41" s="12" t="str">
        <f aca="false">IF('Compute-Values-Male'!AC41="", "", VLOOKUP('Compute-Values-Male'!AC41, 'Values-Lookup'!$A$1:$C$4, 3, 1))</f>
        <v/>
      </c>
      <c r="AD41" s="12" t="str">
        <f aca="false">IF('Compute-Values-Male'!AD41="", "", VLOOKUP('Compute-Values-Male'!AD41, 'Values-Lookup'!$A$1:$C$4, 3, 1))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8" activeCellId="0" sqref="H8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12" width="13.7"/>
    <col collapsed="false" customWidth="true" hidden="false" outlineLevel="0" max="4" min="4" style="12" width="13.59"/>
    <col collapsed="false" customWidth="true" hidden="false" outlineLevel="0" max="5" min="5" style="12" width="11.61"/>
    <col collapsed="false" customWidth="true" hidden="false" outlineLevel="0" max="6" min="6" style="12" width="11.51"/>
    <col collapsed="false" customWidth="true" hidden="false" outlineLevel="0" max="7" min="7" style="12" width="16.13"/>
    <col collapsed="false" customWidth="true" hidden="false" outlineLevel="0" max="8" min="8" style="12" width="14.26"/>
    <col collapsed="false" customWidth="true" hidden="false" outlineLevel="0" max="9" min="9" style="12" width="14.15"/>
    <col collapsed="false" customWidth="true" hidden="false" outlineLevel="0" max="10" min="10" style="12" width="13.7"/>
    <col collapsed="false" customWidth="true" hidden="false" outlineLevel="0" max="11" min="11" style="12" width="13.59"/>
    <col collapsed="false" customWidth="true" hidden="false" outlineLevel="0" max="12" min="12" style="12" width="11.61"/>
    <col collapsed="false" customWidth="true" hidden="false" outlineLevel="0" max="13" min="13" style="12" width="11.51"/>
    <col collapsed="false" customWidth="true" hidden="false" outlineLevel="0" max="14" min="14" style="12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9" customFormat="true" ht="13.8" hidden="false" customHeight="false" outlineLevel="0" collapsed="false">
      <c r="A1" s="9" t="s">
        <v>220</v>
      </c>
      <c r="B1" s="9" t="s">
        <v>165</v>
      </c>
      <c r="C1" s="9" t="s">
        <v>221</v>
      </c>
      <c r="D1" s="9" t="s">
        <v>222</v>
      </c>
      <c r="E1" s="9" t="s">
        <v>223</v>
      </c>
      <c r="F1" s="9" t="s">
        <v>224</v>
      </c>
      <c r="G1" s="9" t="s">
        <v>225</v>
      </c>
      <c r="H1" s="9" t="s">
        <v>226</v>
      </c>
      <c r="I1" s="9" t="s">
        <v>227</v>
      </c>
      <c r="J1" s="9" t="s">
        <v>228</v>
      </c>
      <c r="K1" s="9" t="s">
        <v>229</v>
      </c>
      <c r="L1" s="9" t="s">
        <v>230</v>
      </c>
      <c r="M1" s="9" t="s">
        <v>231</v>
      </c>
      <c r="N1" s="9" t="s">
        <v>232</v>
      </c>
      <c r="O1" s="9" t="s">
        <v>233</v>
      </c>
      <c r="P1" s="9" t="s">
        <v>234</v>
      </c>
      <c r="Q1" s="9" t="s">
        <v>235</v>
      </c>
      <c r="R1" s="9" t="s">
        <v>236</v>
      </c>
      <c r="S1" s="9" t="s">
        <v>237</v>
      </c>
      <c r="T1" s="9" t="s">
        <v>238</v>
      </c>
      <c r="U1" s="9" t="s">
        <v>239</v>
      </c>
      <c r="V1" s="9" t="s">
        <v>240</v>
      </c>
      <c r="W1" s="9" t="s">
        <v>241</v>
      </c>
      <c r="X1" s="9" t="s">
        <v>242</v>
      </c>
      <c r="Y1" s="9" t="s">
        <v>243</v>
      </c>
      <c r="Z1" s="9" t="s">
        <v>244</v>
      </c>
      <c r="AA1" s="9" t="s">
        <v>245</v>
      </c>
      <c r="AB1" s="9" t="s">
        <v>246</v>
      </c>
      <c r="AC1" s="9" t="s">
        <v>247</v>
      </c>
      <c r="AD1" s="9" t="s">
        <v>248</v>
      </c>
    </row>
    <row r="2" customFormat="false" ht="13.8" hidden="false" customHeight="false" outlineLevel="0" collapsed="false">
      <c r="A2" s="11" t="str">
        <f aca="false">IF(ISBLANK('Class-Infos'!C51), "", CONCATENATE("G", 'Class-Infos'!A51))</f>
        <v>G1</v>
      </c>
      <c r="B2" s="0" t="str">
        <f aca="false">IF(ISBLANK('Class-Infos'!C51), "", CONCATENATE('Class-Infos'!C51, IF(ISBLANK('Class-Infos'!F51), "", CONCATENATE(" ", 'Class-Infos'!F51)), ", ", 'Class-Infos'!D51, " ", 'Class-Infos'!E51))</f>
        <v>ABELINDE, LEIRA MAE LEGASPI</v>
      </c>
      <c r="C2" s="12" t="str">
        <f aca="false">IF('Compute-Values-Female'!C2="", "", VLOOKUP('Compute-Values-Female'!C2, 'Values-Lookup'!$A$1:$C$4, 3, 1))</f>
        <v>RO</v>
      </c>
      <c r="D2" s="12" t="str">
        <f aca="false">IF('Compute-Values-Female'!D2="", "", VLOOKUP('Compute-Values-Female'!D2, 'Values-Lookup'!$A$1:$C$4, 3, 1))</f>
        <v>SO</v>
      </c>
      <c r="E2" s="12" t="str">
        <f aca="false">IF('Compute-Values-Female'!E2="", "", VLOOKUP('Compute-Values-Female'!E2, 'Values-Lookup'!$A$1:$C$4, 3, 1))</f>
        <v>AO</v>
      </c>
      <c r="F2" s="12" t="str">
        <f aca="false">IF('Compute-Values-Female'!F2="", "", VLOOKUP('Compute-Values-Female'!F2, 'Values-Lookup'!$A$1:$C$4, 3, 1))</f>
        <v>SO</v>
      </c>
      <c r="G2" s="12" t="str">
        <f aca="false">IF('Compute-Values-Female'!G2="", "", VLOOKUP('Compute-Values-Female'!G2, 'Values-Lookup'!$A$1:$C$4, 3, 1))</f>
        <v>AO</v>
      </c>
      <c r="H2" s="12" t="str">
        <f aca="false">IF('Compute-Values-Female'!H2="", "", VLOOKUP('Compute-Values-Female'!H2, 'Values-Lookup'!$A$1:$C$4, 3, 1))</f>
        <v>AO</v>
      </c>
      <c r="I2" s="12" t="str">
        <f aca="false">IF('Compute-Values-Female'!I2="", "", VLOOKUP('Compute-Values-Female'!I2, 'Values-Lookup'!$A$1:$C$4, 3, 1))</f>
        <v>AO</v>
      </c>
      <c r="J2" s="12" t="str">
        <f aca="false">IF('Compute-Values-Female'!J2="", "", VLOOKUP('Compute-Values-Female'!J2, 'Values-Lookup'!$A$1:$C$4, 3, 1))</f>
        <v>SO</v>
      </c>
      <c r="K2" s="12" t="str">
        <f aca="false">IF('Compute-Values-Female'!K2="", "", VLOOKUP('Compute-Values-Female'!K2, 'Values-Lookup'!$A$1:$C$4, 3, 1))</f>
        <v>SO</v>
      </c>
      <c r="L2" s="12" t="str">
        <f aca="false">IF('Compute-Values-Female'!L2="", "", VLOOKUP('Compute-Values-Female'!L2, 'Values-Lookup'!$A$1:$C$4, 3, 1))</f>
        <v>SO</v>
      </c>
      <c r="M2" s="12" t="str">
        <f aca="false">IF('Compute-Values-Female'!M2="", "", VLOOKUP('Compute-Values-Female'!M2, 'Values-Lookup'!$A$1:$C$4, 3, 1))</f>
        <v>AO</v>
      </c>
      <c r="N2" s="12" t="str">
        <f aca="false">IF('Compute-Values-Female'!N2="", "", VLOOKUP('Compute-Values-Female'!N2, 'Values-Lookup'!$A$1:$C$4, 3, 1))</f>
        <v>AO</v>
      </c>
      <c r="O2" s="12" t="str">
        <f aca="false">IF('Compute-Values-Female'!O2="", "", VLOOKUP('Compute-Values-Female'!O2, 'Values-Lookup'!$A$1:$C$4, 3, 1))</f>
        <v>AO</v>
      </c>
      <c r="P2" s="12" t="str">
        <f aca="false">IF('Compute-Values-Female'!P2="", "", VLOOKUP('Compute-Values-Female'!P2, 'Values-Lookup'!$A$1:$C$4, 3, 1))</f>
        <v>AO</v>
      </c>
      <c r="Q2" s="12" t="str">
        <f aca="false">IF('Compute-Values-Female'!Q2="", "", VLOOKUP('Compute-Values-Female'!Q2, 'Values-Lookup'!$A$1:$C$4, 3, 1))</f>
        <v>SO</v>
      </c>
      <c r="R2" s="12" t="str">
        <f aca="false">IF('Compute-Values-Female'!R2="", "", VLOOKUP('Compute-Values-Female'!R2, 'Values-Lookup'!$A$1:$C$4, 3, 1))</f>
        <v>SO</v>
      </c>
      <c r="S2" s="12" t="str">
        <f aca="false">IF('Compute-Values-Female'!S2="", "", VLOOKUP('Compute-Values-Female'!S2, 'Values-Lookup'!$A$1:$C$4, 3, 1))</f>
        <v>AO</v>
      </c>
      <c r="T2" s="12" t="str">
        <f aca="false">IF('Compute-Values-Female'!T2="", "", VLOOKUP('Compute-Values-Female'!T2, 'Values-Lookup'!$A$1:$C$4, 3, 1))</f>
        <v>SO</v>
      </c>
      <c r="U2" s="12" t="str">
        <f aca="false">IF('Compute-Values-Female'!U2="", "", VLOOKUP('Compute-Values-Female'!U2, 'Values-Lookup'!$A$1:$C$4, 3, 1))</f>
        <v>AO</v>
      </c>
      <c r="V2" s="12" t="str">
        <f aca="false">IF('Compute-Values-Female'!V2="", "", VLOOKUP('Compute-Values-Female'!V2, 'Values-Lookup'!$A$1:$C$4, 3, 1))</f>
        <v>AO</v>
      </c>
      <c r="W2" s="12" t="str">
        <f aca="false">IF('Compute-Values-Female'!W2="", "", VLOOKUP('Compute-Values-Female'!W2, 'Values-Lookup'!$A$1:$C$4, 3, 1))</f>
        <v>AO</v>
      </c>
      <c r="X2" s="12" t="str">
        <f aca="false">IF('Compute-Values-Female'!X2="", "", VLOOKUP('Compute-Values-Female'!X2, 'Values-Lookup'!$A$1:$C$4, 3, 1))</f>
        <v>RO</v>
      </c>
      <c r="Y2" s="12" t="str">
        <f aca="false">IF('Compute-Values-Female'!Y2="", "", VLOOKUP('Compute-Values-Female'!Y2, 'Values-Lookup'!$A$1:$C$4, 3, 1))</f>
        <v>SO</v>
      </c>
      <c r="Z2" s="12" t="str">
        <f aca="false">IF('Compute-Values-Female'!Z2="", "", VLOOKUP('Compute-Values-Female'!Z2, 'Values-Lookup'!$A$1:$C$4, 3, 1))</f>
        <v>AO</v>
      </c>
      <c r="AA2" s="12" t="str">
        <f aca="false">IF('Compute-Values-Female'!AA2="", "", VLOOKUP('Compute-Values-Female'!AA2, 'Values-Lookup'!$A$1:$C$4, 3, 1))</f>
        <v>AO</v>
      </c>
      <c r="AB2" s="12" t="str">
        <f aca="false">IF('Compute-Values-Female'!AB2="", "", VLOOKUP('Compute-Values-Female'!AB2, 'Values-Lookup'!$A$1:$C$4, 3, 1))</f>
        <v>AO</v>
      </c>
      <c r="AC2" s="12" t="str">
        <f aca="false">IF('Compute-Values-Female'!AC2="", "", VLOOKUP('Compute-Values-Female'!AC2, 'Values-Lookup'!$A$1:$C$4, 3, 1))</f>
        <v>AO</v>
      </c>
      <c r="AD2" s="12" t="str">
        <f aca="false">IF('Compute-Values-Female'!AD2="", "", VLOOKUP('Compute-Values-Female'!AD2, 'Values-Lookup'!$A$1:$C$4, 3, 1))</f>
        <v>AO</v>
      </c>
    </row>
    <row r="3" customFormat="false" ht="13.8" hidden="false" customHeight="false" outlineLevel="0" collapsed="false">
      <c r="A3" s="11" t="str">
        <f aca="false">IF(ISBLANK('Class-Infos'!C52), "", CONCATENATE("G", 'Class-Infos'!A52))</f>
        <v>G2</v>
      </c>
      <c r="B3" s="0" t="str">
        <f aca="false">IF(ISBLANK('Class-Infos'!C52), "", CONCATENATE('Class-Infos'!C52, IF(ISBLANK('Class-Infos'!F52), "", CONCATENATE(" ", 'Class-Infos'!F52)), ", ", 'Class-Infos'!D52, " ", 'Class-Infos'!E52))</f>
        <v>ABOT, ALISSA KAYL CUSTODIO</v>
      </c>
      <c r="C3" s="12" t="str">
        <f aca="false">IF('Compute-Values-Female'!C3="", "", VLOOKUP('Compute-Values-Female'!C3, 'Values-Lookup'!$A$1:$C$4, 3, 1))</f>
        <v>RO</v>
      </c>
      <c r="D3" s="12" t="str">
        <f aca="false">IF('Compute-Values-Female'!D3="", "", VLOOKUP('Compute-Values-Female'!D3, 'Values-Lookup'!$A$1:$C$4, 3, 1))</f>
        <v>RO</v>
      </c>
      <c r="E3" s="12" t="str">
        <f aca="false">IF('Compute-Values-Female'!E3="", "", VLOOKUP('Compute-Values-Female'!E3, 'Values-Lookup'!$A$1:$C$4, 3, 1))</f>
        <v>RO</v>
      </c>
      <c r="F3" s="12" t="str">
        <f aca="false">IF('Compute-Values-Female'!F3="", "", VLOOKUP('Compute-Values-Female'!F3, 'Values-Lookup'!$A$1:$C$4, 3, 1))</f>
        <v>RO</v>
      </c>
      <c r="G3" s="12" t="str">
        <f aca="false">IF('Compute-Values-Female'!G3="", "", VLOOKUP('Compute-Values-Female'!G3, 'Values-Lookup'!$A$1:$C$4, 3, 1))</f>
        <v>SO</v>
      </c>
      <c r="H3" s="12" t="str">
        <f aca="false">IF('Compute-Values-Female'!H3="", "", VLOOKUP('Compute-Values-Female'!H3, 'Values-Lookup'!$A$1:$C$4, 3, 1))</f>
        <v>SO</v>
      </c>
      <c r="I3" s="12" t="str">
        <f aca="false">IF('Compute-Values-Female'!I3="", "", VLOOKUP('Compute-Values-Female'!I3, 'Values-Lookup'!$A$1:$C$4, 3, 1))</f>
        <v>SO</v>
      </c>
      <c r="J3" s="12" t="str">
        <f aca="false">IF('Compute-Values-Female'!J3="", "", VLOOKUP('Compute-Values-Female'!J3, 'Values-Lookup'!$A$1:$C$4, 3, 1))</f>
        <v>RO</v>
      </c>
      <c r="K3" s="12" t="str">
        <f aca="false">IF('Compute-Values-Female'!K3="", "", VLOOKUP('Compute-Values-Female'!K3, 'Values-Lookup'!$A$1:$C$4, 3, 1))</f>
        <v>RO</v>
      </c>
      <c r="L3" s="12" t="str">
        <f aca="false">IF('Compute-Values-Female'!L3="", "", VLOOKUP('Compute-Values-Female'!L3, 'Values-Lookup'!$A$1:$C$4, 3, 1))</f>
        <v>RO</v>
      </c>
      <c r="M3" s="12" t="str">
        <f aca="false">IF('Compute-Values-Female'!M3="", "", VLOOKUP('Compute-Values-Female'!M3, 'Values-Lookup'!$A$1:$C$4, 3, 1))</f>
        <v>RO</v>
      </c>
      <c r="N3" s="12" t="str">
        <f aca="false">IF('Compute-Values-Female'!N3="", "", VLOOKUP('Compute-Values-Female'!N3, 'Values-Lookup'!$A$1:$C$4, 3, 1))</f>
        <v>SO</v>
      </c>
      <c r="O3" s="12" t="str">
        <f aca="false">IF('Compute-Values-Female'!O3="", "", VLOOKUP('Compute-Values-Female'!O3, 'Values-Lookup'!$A$1:$C$4, 3, 1))</f>
        <v>AO</v>
      </c>
      <c r="P3" s="12" t="str">
        <f aca="false">IF('Compute-Values-Female'!P3="", "", VLOOKUP('Compute-Values-Female'!P3, 'Values-Lookup'!$A$1:$C$4, 3, 1))</f>
        <v>SO</v>
      </c>
      <c r="Q3" s="12" t="str">
        <f aca="false">IF('Compute-Values-Female'!Q3="", "", VLOOKUP('Compute-Values-Female'!Q3, 'Values-Lookup'!$A$1:$C$4, 3, 1))</f>
        <v>RO</v>
      </c>
      <c r="R3" s="12" t="str">
        <f aca="false">IF('Compute-Values-Female'!R3="", "", VLOOKUP('Compute-Values-Female'!R3, 'Values-Lookup'!$A$1:$C$4, 3, 1))</f>
        <v>RO</v>
      </c>
      <c r="S3" s="12" t="str">
        <f aca="false">IF('Compute-Values-Female'!S3="", "", VLOOKUP('Compute-Values-Female'!S3, 'Values-Lookup'!$A$1:$C$4, 3, 1))</f>
        <v>NO</v>
      </c>
      <c r="T3" s="12" t="str">
        <f aca="false">IF('Compute-Values-Female'!T3="", "", VLOOKUP('Compute-Values-Female'!T3, 'Values-Lookup'!$A$1:$C$4, 3, 1))</f>
        <v>RO</v>
      </c>
      <c r="U3" s="12" t="str">
        <f aca="false">IF('Compute-Values-Female'!U3="", "", VLOOKUP('Compute-Values-Female'!U3, 'Values-Lookup'!$A$1:$C$4, 3, 1))</f>
        <v>AO</v>
      </c>
      <c r="V3" s="12" t="str">
        <f aca="false">IF('Compute-Values-Female'!V3="", "", VLOOKUP('Compute-Values-Female'!V3, 'Values-Lookup'!$A$1:$C$4, 3, 1))</f>
        <v>AO</v>
      </c>
      <c r="W3" s="12" t="str">
        <f aca="false">IF('Compute-Values-Female'!W3="", "", VLOOKUP('Compute-Values-Female'!W3, 'Values-Lookup'!$A$1:$C$4, 3, 1))</f>
        <v>SO</v>
      </c>
      <c r="X3" s="12" t="str">
        <f aca="false">IF('Compute-Values-Female'!X3="", "", VLOOKUP('Compute-Values-Female'!X3, 'Values-Lookup'!$A$1:$C$4, 3, 1))</f>
        <v>SO</v>
      </c>
      <c r="Y3" s="12" t="str">
        <f aca="false">IF('Compute-Values-Female'!Y3="", "", VLOOKUP('Compute-Values-Female'!Y3, 'Values-Lookup'!$A$1:$C$4, 3, 1))</f>
        <v>RO</v>
      </c>
      <c r="Z3" s="12" t="str">
        <f aca="false">IF('Compute-Values-Female'!Z3="", "", VLOOKUP('Compute-Values-Female'!Z3, 'Values-Lookup'!$A$1:$C$4, 3, 1))</f>
        <v>RO</v>
      </c>
      <c r="AA3" s="12" t="str">
        <f aca="false">IF('Compute-Values-Female'!AA3="", "", VLOOKUP('Compute-Values-Female'!AA3, 'Values-Lookup'!$A$1:$C$4, 3, 1))</f>
        <v>RO</v>
      </c>
      <c r="AB3" s="12" t="str">
        <f aca="false">IF('Compute-Values-Female'!AB3="", "", VLOOKUP('Compute-Values-Female'!AB3, 'Values-Lookup'!$A$1:$C$4, 3, 1))</f>
        <v>SO</v>
      </c>
      <c r="AC3" s="12" t="str">
        <f aca="false">IF('Compute-Values-Female'!AC3="", "", VLOOKUP('Compute-Values-Female'!AC3, 'Values-Lookup'!$A$1:$C$4, 3, 1))</f>
        <v>AO</v>
      </c>
      <c r="AD3" s="12" t="str">
        <f aca="false">IF('Compute-Values-Female'!AD3="", "", VLOOKUP('Compute-Values-Female'!AD3, 'Values-Lookup'!$A$1:$C$4, 3, 1))</f>
        <v>AO</v>
      </c>
    </row>
    <row r="4" customFormat="false" ht="13.8" hidden="false" customHeight="false" outlineLevel="0" collapsed="false">
      <c r="A4" s="11" t="str">
        <f aca="false">IF(ISBLANK('Class-Infos'!C53), "", CONCATENATE("G", 'Class-Infos'!A53))</f>
        <v>G3</v>
      </c>
      <c r="B4" s="0" t="str">
        <f aca="false">IF(ISBLANK('Class-Infos'!C53), "", CONCATENATE('Class-Infos'!C53, IF(ISBLANK('Class-Infos'!F53), "", CONCATENATE(" ", 'Class-Infos'!F53)), ", ", 'Class-Infos'!D53, " ", 'Class-Infos'!E53))</f>
        <v>ADONA, PRINCESS LUMAWIG</v>
      </c>
      <c r="C4" s="12" t="str">
        <f aca="false">IF('Compute-Values-Female'!C4="", "", VLOOKUP('Compute-Values-Female'!C4, 'Values-Lookup'!$A$1:$C$4, 3, 1))</f>
        <v>RO</v>
      </c>
      <c r="D4" s="12" t="str">
        <f aca="false">IF('Compute-Values-Female'!D4="", "", VLOOKUP('Compute-Values-Female'!D4, 'Values-Lookup'!$A$1:$C$4, 3, 1))</f>
        <v>RO</v>
      </c>
      <c r="E4" s="12" t="str">
        <f aca="false">IF('Compute-Values-Female'!E4="", "", VLOOKUP('Compute-Values-Female'!E4, 'Values-Lookup'!$A$1:$C$4, 3, 1))</f>
        <v>RO</v>
      </c>
      <c r="F4" s="12" t="str">
        <f aca="false">IF('Compute-Values-Female'!F4="", "", VLOOKUP('Compute-Values-Female'!F4, 'Values-Lookup'!$A$1:$C$4, 3, 1))</f>
        <v>RO</v>
      </c>
      <c r="G4" s="12" t="str">
        <f aca="false">IF('Compute-Values-Female'!G4="", "", VLOOKUP('Compute-Values-Female'!G4, 'Values-Lookup'!$A$1:$C$4, 3, 1))</f>
        <v>SO</v>
      </c>
      <c r="H4" s="12" t="str">
        <f aca="false">IF('Compute-Values-Female'!H4="", "", VLOOKUP('Compute-Values-Female'!H4, 'Values-Lookup'!$A$1:$C$4, 3, 1))</f>
        <v>RO</v>
      </c>
      <c r="I4" s="12" t="str">
        <f aca="false">IF('Compute-Values-Female'!I4="", "", VLOOKUP('Compute-Values-Female'!I4, 'Values-Lookup'!$A$1:$C$4, 3, 1))</f>
        <v>RO</v>
      </c>
      <c r="J4" s="12" t="str">
        <f aca="false">IF('Compute-Values-Female'!J4="", "", VLOOKUP('Compute-Values-Female'!J4, 'Values-Lookup'!$A$1:$C$4, 3, 1))</f>
        <v>RO</v>
      </c>
      <c r="K4" s="12" t="str">
        <f aca="false">IF('Compute-Values-Female'!K4="", "", VLOOKUP('Compute-Values-Female'!K4, 'Values-Lookup'!$A$1:$C$4, 3, 1))</f>
        <v>RO</v>
      </c>
      <c r="L4" s="12" t="str">
        <f aca="false">IF('Compute-Values-Female'!L4="", "", VLOOKUP('Compute-Values-Female'!L4, 'Values-Lookup'!$A$1:$C$4, 3, 1))</f>
        <v>RO</v>
      </c>
      <c r="M4" s="12" t="str">
        <f aca="false">IF('Compute-Values-Female'!M4="", "", VLOOKUP('Compute-Values-Female'!M4, 'Values-Lookup'!$A$1:$C$4, 3, 1))</f>
        <v>SO</v>
      </c>
      <c r="N4" s="12" t="str">
        <f aca="false">IF('Compute-Values-Female'!N4="", "", VLOOKUP('Compute-Values-Female'!N4, 'Values-Lookup'!$A$1:$C$4, 3, 1))</f>
        <v>AO</v>
      </c>
      <c r="O4" s="12" t="str">
        <f aca="false">IF('Compute-Values-Female'!O4="", "", VLOOKUP('Compute-Values-Female'!O4, 'Values-Lookup'!$A$1:$C$4, 3, 1))</f>
        <v>AO</v>
      </c>
      <c r="P4" s="12" t="str">
        <f aca="false">IF('Compute-Values-Female'!P4="", "", VLOOKUP('Compute-Values-Female'!P4, 'Values-Lookup'!$A$1:$C$4, 3, 1))</f>
        <v>SO</v>
      </c>
      <c r="Q4" s="12" t="str">
        <f aca="false">IF('Compute-Values-Female'!Q4="", "", VLOOKUP('Compute-Values-Female'!Q4, 'Values-Lookup'!$A$1:$C$4, 3, 1))</f>
        <v>RO</v>
      </c>
      <c r="R4" s="12" t="str">
        <f aca="false">IF('Compute-Values-Female'!R4="", "", VLOOKUP('Compute-Values-Female'!R4, 'Values-Lookup'!$A$1:$C$4, 3, 1))</f>
        <v>RO</v>
      </c>
      <c r="S4" s="12" t="str">
        <f aca="false">IF('Compute-Values-Female'!S4="", "", VLOOKUP('Compute-Values-Female'!S4, 'Values-Lookup'!$A$1:$C$4, 3, 1))</f>
        <v>RO</v>
      </c>
      <c r="T4" s="12" t="str">
        <f aca="false">IF('Compute-Values-Female'!T4="", "", VLOOKUP('Compute-Values-Female'!T4, 'Values-Lookup'!$A$1:$C$4, 3, 1))</f>
        <v>RO</v>
      </c>
      <c r="U4" s="12" t="str">
        <f aca="false">IF('Compute-Values-Female'!U4="", "", VLOOKUP('Compute-Values-Female'!U4, 'Values-Lookup'!$A$1:$C$4, 3, 1))</f>
        <v>SO</v>
      </c>
      <c r="V4" s="12" t="str">
        <f aca="false">IF('Compute-Values-Female'!V4="", "", VLOOKUP('Compute-Values-Female'!V4, 'Values-Lookup'!$A$1:$C$4, 3, 1))</f>
        <v>SO</v>
      </c>
      <c r="W4" s="12" t="str">
        <f aca="false">IF('Compute-Values-Female'!W4="", "", VLOOKUP('Compute-Values-Female'!W4, 'Values-Lookup'!$A$1:$C$4, 3, 1))</f>
        <v>RO</v>
      </c>
      <c r="X4" s="12" t="str">
        <f aca="false">IF('Compute-Values-Female'!X4="", "", VLOOKUP('Compute-Values-Female'!X4, 'Values-Lookup'!$A$1:$C$4, 3, 1))</f>
        <v>RO</v>
      </c>
      <c r="Y4" s="12" t="str">
        <f aca="false">IF('Compute-Values-Female'!Y4="", "", VLOOKUP('Compute-Values-Female'!Y4, 'Values-Lookup'!$A$1:$C$4, 3, 1))</f>
        <v>NO</v>
      </c>
      <c r="Z4" s="12" t="str">
        <f aca="false">IF('Compute-Values-Female'!Z4="", "", VLOOKUP('Compute-Values-Female'!Z4, 'Values-Lookup'!$A$1:$C$4, 3, 1))</f>
        <v>NO</v>
      </c>
      <c r="AA4" s="12" t="str">
        <f aca="false">IF('Compute-Values-Female'!AA4="", "", VLOOKUP('Compute-Values-Female'!AA4, 'Values-Lookup'!$A$1:$C$4, 3, 1))</f>
        <v>SO</v>
      </c>
      <c r="AB4" s="12" t="str">
        <f aca="false">IF('Compute-Values-Female'!AB4="", "", VLOOKUP('Compute-Values-Female'!AB4, 'Values-Lookup'!$A$1:$C$4, 3, 1))</f>
        <v>AO</v>
      </c>
      <c r="AC4" s="12" t="str">
        <f aca="false">IF('Compute-Values-Female'!AC4="", "", VLOOKUP('Compute-Values-Female'!AC4, 'Values-Lookup'!$A$1:$C$4, 3, 1))</f>
        <v>SO</v>
      </c>
      <c r="AD4" s="12" t="str">
        <f aca="false">IF('Compute-Values-Female'!AD4="", "", VLOOKUP('Compute-Values-Female'!AD4, 'Values-Lookup'!$A$1:$C$4, 3, 1))</f>
        <v>RO</v>
      </c>
    </row>
    <row r="5" customFormat="false" ht="13.8" hidden="false" customHeight="false" outlineLevel="0" collapsed="false">
      <c r="A5" s="11" t="str">
        <f aca="false">IF(ISBLANK('Class-Infos'!C54), "", CONCATENATE("G", 'Class-Infos'!A54))</f>
        <v>G4</v>
      </c>
      <c r="B5" s="0" t="str">
        <f aca="false">IF(ISBLANK('Class-Infos'!C54), "", CONCATENATE('Class-Infos'!C54, IF(ISBLANK('Class-Infos'!F54), "", CONCATENATE(" ", 'Class-Infos'!F54)), ", ", 'Class-Infos'!D54, " ", 'Class-Infos'!E54))</f>
        <v>AGAM, AIZEN CHING</v>
      </c>
      <c r="C5" s="12" t="str">
        <f aca="false">IF('Compute-Values-Female'!C5="", "", VLOOKUP('Compute-Values-Female'!C5, 'Values-Lookup'!$A$1:$C$4, 3, 1))</f>
        <v>AO</v>
      </c>
      <c r="D5" s="12" t="str">
        <f aca="false">IF('Compute-Values-Female'!D5="", "", VLOOKUP('Compute-Values-Female'!D5, 'Values-Lookup'!$A$1:$C$4, 3, 1))</f>
        <v>AO</v>
      </c>
      <c r="E5" s="12" t="str">
        <f aca="false">IF('Compute-Values-Female'!E5="", "", VLOOKUP('Compute-Values-Female'!E5, 'Values-Lookup'!$A$1:$C$4, 3, 1))</f>
        <v>AO</v>
      </c>
      <c r="F5" s="12" t="str">
        <f aca="false">IF('Compute-Values-Female'!F5="", "", VLOOKUP('Compute-Values-Female'!F5, 'Values-Lookup'!$A$1:$C$4, 3, 1))</f>
        <v>AO</v>
      </c>
      <c r="G5" s="12" t="str">
        <f aca="false">IF('Compute-Values-Female'!G5="", "", VLOOKUP('Compute-Values-Female'!G5, 'Values-Lookup'!$A$1:$C$4, 3, 1))</f>
        <v>AO</v>
      </c>
      <c r="H5" s="12" t="str">
        <f aca="false">IF('Compute-Values-Female'!H5="", "", VLOOKUP('Compute-Values-Female'!H5, 'Values-Lookup'!$A$1:$C$4, 3, 1))</f>
        <v>AO</v>
      </c>
      <c r="I5" s="12" t="str">
        <f aca="false">IF('Compute-Values-Female'!I5="", "", VLOOKUP('Compute-Values-Female'!I5, 'Values-Lookup'!$A$1:$C$4, 3, 1))</f>
        <v>AO</v>
      </c>
      <c r="J5" s="12" t="str">
        <f aca="false">IF('Compute-Values-Female'!J5="", "", VLOOKUP('Compute-Values-Female'!J5, 'Values-Lookup'!$A$1:$C$4, 3, 1))</f>
        <v>AO</v>
      </c>
      <c r="K5" s="12" t="str">
        <f aca="false">IF('Compute-Values-Female'!K5="", "", VLOOKUP('Compute-Values-Female'!K5, 'Values-Lookup'!$A$1:$C$4, 3, 1))</f>
        <v>AO</v>
      </c>
      <c r="L5" s="12" t="str">
        <f aca="false">IF('Compute-Values-Female'!L5="", "", VLOOKUP('Compute-Values-Female'!L5, 'Values-Lookup'!$A$1:$C$4, 3, 1))</f>
        <v>AO</v>
      </c>
      <c r="M5" s="12" t="str">
        <f aca="false">IF('Compute-Values-Female'!M5="", "", VLOOKUP('Compute-Values-Female'!M5, 'Values-Lookup'!$A$1:$C$4, 3, 1))</f>
        <v>AO</v>
      </c>
      <c r="N5" s="12" t="str">
        <f aca="false">IF('Compute-Values-Female'!N5="", "", VLOOKUP('Compute-Values-Female'!N5, 'Values-Lookup'!$A$1:$C$4, 3, 1))</f>
        <v>AO</v>
      </c>
      <c r="O5" s="12" t="str">
        <f aca="false">IF('Compute-Values-Female'!O5="", "", VLOOKUP('Compute-Values-Female'!O5, 'Values-Lookup'!$A$1:$C$4, 3, 1))</f>
        <v>AO</v>
      </c>
      <c r="P5" s="12" t="str">
        <f aca="false">IF('Compute-Values-Female'!P5="", "", VLOOKUP('Compute-Values-Female'!P5, 'Values-Lookup'!$A$1:$C$4, 3, 1))</f>
        <v>AO</v>
      </c>
      <c r="Q5" s="12" t="str">
        <f aca="false">IF('Compute-Values-Female'!Q5="", "", VLOOKUP('Compute-Values-Female'!Q5, 'Values-Lookup'!$A$1:$C$4, 3, 1))</f>
        <v>AO</v>
      </c>
      <c r="R5" s="12" t="str">
        <f aca="false">IF('Compute-Values-Female'!R5="", "", VLOOKUP('Compute-Values-Female'!R5, 'Values-Lookup'!$A$1:$C$4, 3, 1))</f>
        <v>AO</v>
      </c>
      <c r="S5" s="12" t="str">
        <f aca="false">IF('Compute-Values-Female'!S5="", "", VLOOKUP('Compute-Values-Female'!S5, 'Values-Lookup'!$A$1:$C$4, 3, 1))</f>
        <v>AO</v>
      </c>
      <c r="T5" s="12" t="str">
        <f aca="false">IF('Compute-Values-Female'!T5="", "", VLOOKUP('Compute-Values-Female'!T5, 'Values-Lookup'!$A$1:$C$4, 3, 1))</f>
        <v>AO</v>
      </c>
      <c r="U5" s="12" t="str">
        <f aca="false">IF('Compute-Values-Female'!U5="", "", VLOOKUP('Compute-Values-Female'!U5, 'Values-Lookup'!$A$1:$C$4, 3, 1))</f>
        <v>AO</v>
      </c>
      <c r="V5" s="12" t="str">
        <f aca="false">IF('Compute-Values-Female'!V5="", "", VLOOKUP('Compute-Values-Female'!V5, 'Values-Lookup'!$A$1:$C$4, 3, 1))</f>
        <v>AO</v>
      </c>
      <c r="W5" s="12" t="str">
        <f aca="false">IF('Compute-Values-Female'!W5="", "", VLOOKUP('Compute-Values-Female'!W5, 'Values-Lookup'!$A$1:$C$4, 3, 1))</f>
        <v>AO</v>
      </c>
      <c r="X5" s="12" t="str">
        <f aca="false">IF('Compute-Values-Female'!X5="", "", VLOOKUP('Compute-Values-Female'!X5, 'Values-Lookup'!$A$1:$C$4, 3, 1))</f>
        <v>AO</v>
      </c>
      <c r="Y5" s="12" t="str">
        <f aca="false">IF('Compute-Values-Female'!Y5="", "", VLOOKUP('Compute-Values-Female'!Y5, 'Values-Lookup'!$A$1:$C$4, 3, 1))</f>
        <v>AO</v>
      </c>
      <c r="Z5" s="12" t="str">
        <f aca="false">IF('Compute-Values-Female'!Z5="", "", VLOOKUP('Compute-Values-Female'!Z5, 'Values-Lookup'!$A$1:$C$4, 3, 1))</f>
        <v>AO</v>
      </c>
      <c r="AA5" s="12" t="str">
        <f aca="false">IF('Compute-Values-Female'!AA5="", "", VLOOKUP('Compute-Values-Female'!AA5, 'Values-Lookup'!$A$1:$C$4, 3, 1))</f>
        <v>AO</v>
      </c>
      <c r="AB5" s="12" t="str">
        <f aca="false">IF('Compute-Values-Female'!AB5="", "", VLOOKUP('Compute-Values-Female'!AB5, 'Values-Lookup'!$A$1:$C$4, 3, 1))</f>
        <v>AO</v>
      </c>
      <c r="AC5" s="12" t="str">
        <f aca="false">IF('Compute-Values-Female'!AC5="", "", VLOOKUP('Compute-Values-Female'!AC5, 'Values-Lookup'!$A$1:$C$4, 3, 1))</f>
        <v>AO</v>
      </c>
      <c r="AD5" s="12" t="str">
        <f aca="false">IF('Compute-Values-Female'!AD5="", "", VLOOKUP('Compute-Values-Female'!AD5, 'Values-Lookup'!$A$1:$C$4, 3, 1))</f>
        <v>AO</v>
      </c>
    </row>
    <row r="6" customFormat="false" ht="13.8" hidden="false" customHeight="false" outlineLevel="0" collapsed="false">
      <c r="A6" s="11" t="str">
        <f aca="false">IF(ISBLANK('Class-Infos'!C55), "", CONCATENATE("G", 'Class-Infos'!A55))</f>
        <v>G5</v>
      </c>
      <c r="B6" s="0" t="str">
        <f aca="false">IF(ISBLANK('Class-Infos'!C55), "", CONCATENATE('Class-Infos'!C55, IF(ISBLANK('Class-Infos'!F55), "", CONCATENATE(" ", 'Class-Infos'!F55)), ", ", 'Class-Infos'!D55, " ", 'Class-Infos'!E55))</f>
        <v>AGUTAYA, DOREEN FAJARDO</v>
      </c>
      <c r="C6" s="12" t="str">
        <f aca="false">IF('Compute-Values-Female'!C6="", "", VLOOKUP('Compute-Values-Female'!C6, 'Values-Lookup'!$A$1:$C$4, 3, 1))</f>
        <v>AO</v>
      </c>
      <c r="D6" s="12" t="str">
        <f aca="false">IF('Compute-Values-Female'!D6="", "", VLOOKUP('Compute-Values-Female'!D6, 'Values-Lookup'!$A$1:$C$4, 3, 1))</f>
        <v>SO</v>
      </c>
      <c r="E6" s="12" t="str">
        <f aca="false">IF('Compute-Values-Female'!E6="", "", VLOOKUP('Compute-Values-Female'!E6, 'Values-Lookup'!$A$1:$C$4, 3, 1))</f>
        <v>SO</v>
      </c>
      <c r="F6" s="12" t="str">
        <f aca="false">IF('Compute-Values-Female'!F6="", "", VLOOKUP('Compute-Values-Female'!F6, 'Values-Lookup'!$A$1:$C$4, 3, 1))</f>
        <v>SO</v>
      </c>
      <c r="G6" s="12" t="str">
        <f aca="false">IF('Compute-Values-Female'!G6="", "", VLOOKUP('Compute-Values-Female'!G6, 'Values-Lookup'!$A$1:$C$4, 3, 1))</f>
        <v>SO</v>
      </c>
      <c r="H6" s="12" t="str">
        <f aca="false">IF('Compute-Values-Female'!H6="", "", VLOOKUP('Compute-Values-Female'!H6, 'Values-Lookup'!$A$1:$C$4, 3, 1))</f>
        <v>AO</v>
      </c>
      <c r="I6" s="12" t="str">
        <f aca="false">IF('Compute-Values-Female'!I6="", "", VLOOKUP('Compute-Values-Female'!I6, 'Values-Lookup'!$A$1:$C$4, 3, 1))</f>
        <v>AO</v>
      </c>
      <c r="J6" s="12" t="str">
        <f aca="false">IF('Compute-Values-Female'!J6="", "", VLOOKUP('Compute-Values-Female'!J6, 'Values-Lookup'!$A$1:$C$4, 3, 1))</f>
        <v>AO</v>
      </c>
      <c r="K6" s="12" t="str">
        <f aca="false">IF('Compute-Values-Female'!K6="", "", VLOOKUP('Compute-Values-Female'!K6, 'Values-Lookup'!$A$1:$C$4, 3, 1))</f>
        <v>SO</v>
      </c>
      <c r="L6" s="12" t="str">
        <f aca="false">IF('Compute-Values-Female'!L6="", "", VLOOKUP('Compute-Values-Female'!L6, 'Values-Lookup'!$A$1:$C$4, 3, 1))</f>
        <v>SO</v>
      </c>
      <c r="M6" s="12" t="str">
        <f aca="false">IF('Compute-Values-Female'!M6="", "", VLOOKUP('Compute-Values-Female'!M6, 'Values-Lookup'!$A$1:$C$4, 3, 1))</f>
        <v>AO</v>
      </c>
      <c r="N6" s="12" t="str">
        <f aca="false">IF('Compute-Values-Female'!N6="", "", VLOOKUP('Compute-Values-Female'!N6, 'Values-Lookup'!$A$1:$C$4, 3, 1))</f>
        <v>AO</v>
      </c>
      <c r="O6" s="12" t="str">
        <f aca="false">IF('Compute-Values-Female'!O6="", "", VLOOKUP('Compute-Values-Female'!O6, 'Values-Lookup'!$A$1:$C$4, 3, 1))</f>
        <v>AO</v>
      </c>
      <c r="P6" s="12" t="str">
        <f aca="false">IF('Compute-Values-Female'!P6="", "", VLOOKUP('Compute-Values-Female'!P6, 'Values-Lookup'!$A$1:$C$4, 3, 1))</f>
        <v>SO</v>
      </c>
      <c r="Q6" s="12" t="str">
        <f aca="false">IF('Compute-Values-Female'!Q6="", "", VLOOKUP('Compute-Values-Female'!Q6, 'Values-Lookup'!$A$1:$C$4, 3, 1))</f>
        <v>SO</v>
      </c>
      <c r="R6" s="12" t="str">
        <f aca="false">IF('Compute-Values-Female'!R6="", "", VLOOKUP('Compute-Values-Female'!R6, 'Values-Lookup'!$A$1:$C$4, 3, 1))</f>
        <v>RO</v>
      </c>
      <c r="S6" s="12" t="str">
        <f aca="false">IF('Compute-Values-Female'!S6="", "", VLOOKUP('Compute-Values-Female'!S6, 'Values-Lookup'!$A$1:$C$4, 3, 1))</f>
        <v>SO</v>
      </c>
      <c r="T6" s="12" t="str">
        <f aca="false">IF('Compute-Values-Female'!T6="", "", VLOOKUP('Compute-Values-Female'!T6, 'Values-Lookup'!$A$1:$C$4, 3, 1))</f>
        <v>SO</v>
      </c>
      <c r="U6" s="12" t="str">
        <f aca="false">IF('Compute-Values-Female'!U6="", "", VLOOKUP('Compute-Values-Female'!U6, 'Values-Lookup'!$A$1:$C$4, 3, 1))</f>
        <v>AO</v>
      </c>
      <c r="V6" s="12" t="str">
        <f aca="false">IF('Compute-Values-Female'!V6="", "", VLOOKUP('Compute-Values-Female'!V6, 'Values-Lookup'!$A$1:$C$4, 3, 1))</f>
        <v>SO</v>
      </c>
      <c r="W6" s="12" t="str">
        <f aca="false">IF('Compute-Values-Female'!W6="", "", VLOOKUP('Compute-Values-Female'!W6, 'Values-Lookup'!$A$1:$C$4, 3, 1))</f>
        <v>SO</v>
      </c>
      <c r="X6" s="12" t="str">
        <f aca="false">IF('Compute-Values-Female'!X6="", "", VLOOKUP('Compute-Values-Female'!X6, 'Values-Lookup'!$A$1:$C$4, 3, 1))</f>
        <v>AO</v>
      </c>
      <c r="Y6" s="12" t="str">
        <f aca="false">IF('Compute-Values-Female'!Y6="", "", VLOOKUP('Compute-Values-Female'!Y6, 'Values-Lookup'!$A$1:$C$4, 3, 1))</f>
        <v>AO</v>
      </c>
      <c r="Z6" s="12" t="str">
        <f aca="false">IF('Compute-Values-Female'!Z6="", "", VLOOKUP('Compute-Values-Female'!Z6, 'Values-Lookup'!$A$1:$C$4, 3, 1))</f>
        <v>AO</v>
      </c>
      <c r="AA6" s="12" t="str">
        <f aca="false">IF('Compute-Values-Female'!AA6="", "", VLOOKUP('Compute-Values-Female'!AA6, 'Values-Lookup'!$A$1:$C$4, 3, 1))</f>
        <v>AO</v>
      </c>
      <c r="AB6" s="12" t="str">
        <f aca="false">IF('Compute-Values-Female'!AB6="", "", VLOOKUP('Compute-Values-Female'!AB6, 'Values-Lookup'!$A$1:$C$4, 3, 1))</f>
        <v>AO</v>
      </c>
      <c r="AC6" s="12" t="str">
        <f aca="false">IF('Compute-Values-Female'!AC6="", "", VLOOKUP('Compute-Values-Female'!AC6, 'Values-Lookup'!$A$1:$C$4, 3, 1))</f>
        <v>AO</v>
      </c>
      <c r="AD6" s="12" t="str">
        <f aca="false">IF('Compute-Values-Female'!AD6="", "", VLOOKUP('Compute-Values-Female'!AD6, 'Values-Lookup'!$A$1:$C$4, 3, 1))</f>
        <v>AO</v>
      </c>
    </row>
    <row r="7" customFormat="false" ht="13.8" hidden="false" customHeight="false" outlineLevel="0" collapsed="false">
      <c r="A7" s="11" t="str">
        <f aca="false">IF(ISBLANK('Class-Infos'!C56), "", CONCATENATE("G", 'Class-Infos'!A56))</f>
        <v>G6</v>
      </c>
      <c r="B7" s="0" t="str">
        <f aca="false">IF(ISBLANK('Class-Infos'!C56), "", CONCATENATE('Class-Infos'!C56, IF(ISBLANK('Class-Infos'!F56), "", CONCATENATE(" ", 'Class-Infos'!F56)), ", ", 'Class-Infos'!D56, " ", 'Class-Infos'!E56))</f>
        <v>ALANANO, XYRIE LOUISE GRATA</v>
      </c>
      <c r="C7" s="12" t="str">
        <f aca="false">IF('Compute-Values-Female'!C7="", "", VLOOKUP('Compute-Values-Female'!C7, 'Values-Lookup'!$A$1:$C$4, 3, 1))</f>
        <v>AO</v>
      </c>
      <c r="D7" s="12" t="str">
        <f aca="false">IF('Compute-Values-Female'!D7="", "", VLOOKUP('Compute-Values-Female'!D7, 'Values-Lookup'!$A$1:$C$4, 3, 1))</f>
        <v>AO</v>
      </c>
      <c r="E7" s="12" t="str">
        <f aca="false">IF('Compute-Values-Female'!E7="", "", VLOOKUP('Compute-Values-Female'!E7, 'Values-Lookup'!$A$1:$C$4, 3, 1))</f>
        <v>AO</v>
      </c>
      <c r="F7" s="12" t="str">
        <f aca="false">IF('Compute-Values-Female'!F7="", "", VLOOKUP('Compute-Values-Female'!F7, 'Values-Lookup'!$A$1:$C$4, 3, 1))</f>
        <v>AO</v>
      </c>
      <c r="G7" s="12" t="str">
        <f aca="false">IF('Compute-Values-Female'!G7="", "", VLOOKUP('Compute-Values-Female'!G7, 'Values-Lookup'!$A$1:$C$4, 3, 1))</f>
        <v>AO</v>
      </c>
      <c r="H7" s="12" t="str">
        <f aca="false">IF('Compute-Values-Female'!H7="", "", VLOOKUP('Compute-Values-Female'!H7, 'Values-Lookup'!$A$1:$C$4, 3, 1))</f>
        <v>AO</v>
      </c>
      <c r="I7" s="12" t="str">
        <f aca="false">IF('Compute-Values-Female'!I7="", "", VLOOKUP('Compute-Values-Female'!I7, 'Values-Lookup'!$A$1:$C$4, 3, 1))</f>
        <v>AO</v>
      </c>
      <c r="J7" s="12" t="str">
        <f aca="false">IF('Compute-Values-Female'!J7="", "", VLOOKUP('Compute-Values-Female'!J7, 'Values-Lookup'!$A$1:$C$4, 3, 1))</f>
        <v>AO</v>
      </c>
      <c r="K7" s="12" t="str">
        <f aca="false">IF('Compute-Values-Female'!K7="", "", VLOOKUP('Compute-Values-Female'!K7, 'Values-Lookup'!$A$1:$C$4, 3, 1))</f>
        <v>AO</v>
      </c>
      <c r="L7" s="12" t="str">
        <f aca="false">IF('Compute-Values-Female'!L7="", "", VLOOKUP('Compute-Values-Female'!L7, 'Values-Lookup'!$A$1:$C$4, 3, 1))</f>
        <v>AO</v>
      </c>
      <c r="M7" s="12" t="str">
        <f aca="false">IF('Compute-Values-Female'!M7="", "", VLOOKUP('Compute-Values-Female'!M7, 'Values-Lookup'!$A$1:$C$4, 3, 1))</f>
        <v>AO</v>
      </c>
      <c r="N7" s="12" t="str">
        <f aca="false">IF('Compute-Values-Female'!N7="", "", VLOOKUP('Compute-Values-Female'!N7, 'Values-Lookup'!$A$1:$C$4, 3, 1))</f>
        <v>AO</v>
      </c>
      <c r="O7" s="12" t="str">
        <f aca="false">IF('Compute-Values-Female'!O7="", "", VLOOKUP('Compute-Values-Female'!O7, 'Values-Lookup'!$A$1:$C$4, 3, 1))</f>
        <v>AO</v>
      </c>
      <c r="P7" s="12" t="str">
        <f aca="false">IF('Compute-Values-Female'!P7="", "", VLOOKUP('Compute-Values-Female'!P7, 'Values-Lookup'!$A$1:$C$4, 3, 1))</f>
        <v>AO</v>
      </c>
      <c r="Q7" s="12" t="str">
        <f aca="false">IF('Compute-Values-Female'!Q7="", "", VLOOKUP('Compute-Values-Female'!Q7, 'Values-Lookup'!$A$1:$C$4, 3, 1))</f>
        <v>AO</v>
      </c>
      <c r="R7" s="12" t="str">
        <f aca="false">IF('Compute-Values-Female'!R7="", "", VLOOKUP('Compute-Values-Female'!R7, 'Values-Lookup'!$A$1:$C$4, 3, 1))</f>
        <v>AO</v>
      </c>
      <c r="S7" s="12" t="str">
        <f aca="false">IF('Compute-Values-Female'!S7="", "", VLOOKUP('Compute-Values-Female'!S7, 'Values-Lookup'!$A$1:$C$4, 3, 1))</f>
        <v>AO</v>
      </c>
      <c r="T7" s="12" t="str">
        <f aca="false">IF('Compute-Values-Female'!T7="", "", VLOOKUP('Compute-Values-Female'!T7, 'Values-Lookup'!$A$1:$C$4, 3, 1))</f>
        <v>AO</v>
      </c>
      <c r="U7" s="12" t="str">
        <f aca="false">IF('Compute-Values-Female'!U7="", "", VLOOKUP('Compute-Values-Female'!U7, 'Values-Lookup'!$A$1:$C$4, 3, 1))</f>
        <v>AO</v>
      </c>
      <c r="V7" s="12" t="str">
        <f aca="false">IF('Compute-Values-Female'!V7="", "", VLOOKUP('Compute-Values-Female'!V7, 'Values-Lookup'!$A$1:$C$4, 3, 1))</f>
        <v>AO</v>
      </c>
      <c r="W7" s="12" t="str">
        <f aca="false">IF('Compute-Values-Female'!W7="", "", VLOOKUP('Compute-Values-Female'!W7, 'Values-Lookup'!$A$1:$C$4, 3, 1))</f>
        <v>AO</v>
      </c>
      <c r="X7" s="12" t="str">
        <f aca="false">IF('Compute-Values-Female'!X7="", "", VLOOKUP('Compute-Values-Female'!X7, 'Values-Lookup'!$A$1:$C$4, 3, 1))</f>
        <v>AO</v>
      </c>
      <c r="Y7" s="12" t="str">
        <f aca="false">IF('Compute-Values-Female'!Y7="", "", VLOOKUP('Compute-Values-Female'!Y7, 'Values-Lookup'!$A$1:$C$4, 3, 1))</f>
        <v>AO</v>
      </c>
      <c r="Z7" s="12" t="str">
        <f aca="false">IF('Compute-Values-Female'!Z7="", "", VLOOKUP('Compute-Values-Female'!Z7, 'Values-Lookup'!$A$1:$C$4, 3, 1))</f>
        <v>AO</v>
      </c>
      <c r="AA7" s="12" t="str">
        <f aca="false">IF('Compute-Values-Female'!AA7="", "", VLOOKUP('Compute-Values-Female'!AA7, 'Values-Lookup'!$A$1:$C$4, 3, 1))</f>
        <v>AO</v>
      </c>
      <c r="AB7" s="12" t="str">
        <f aca="false">IF('Compute-Values-Female'!AB7="", "", VLOOKUP('Compute-Values-Female'!AB7, 'Values-Lookup'!$A$1:$C$4, 3, 1))</f>
        <v>AO</v>
      </c>
      <c r="AC7" s="12" t="str">
        <f aca="false">IF('Compute-Values-Female'!AC7="", "", VLOOKUP('Compute-Values-Female'!AC7, 'Values-Lookup'!$A$1:$C$4, 3, 1))</f>
        <v>AO</v>
      </c>
      <c r="AD7" s="12" t="str">
        <f aca="false">IF('Compute-Values-Female'!AD7="", "", VLOOKUP('Compute-Values-Female'!AD7, 'Values-Lookup'!$A$1:$C$4, 3, 1))</f>
        <v>AO</v>
      </c>
    </row>
    <row r="8" customFormat="false" ht="13.8" hidden="false" customHeight="false" outlineLevel="0" collapsed="false">
      <c r="A8" s="11" t="str">
        <f aca="false">IF(ISBLANK('Class-Infos'!C57), "", CONCATENATE("G", 'Class-Infos'!A57))</f>
        <v>G7</v>
      </c>
      <c r="B8" s="0" t="str">
        <f aca="false">IF(ISBLANK('Class-Infos'!C57), "", CONCATENATE('Class-Infos'!C57, IF(ISBLANK('Class-Infos'!F57), "", CONCATENATE(" ", 'Class-Infos'!F57)), ", ", 'Class-Infos'!D57, " ", 'Class-Infos'!E57))</f>
        <v>ALBAO, PRISCILA JOY APALIT</v>
      </c>
      <c r="C8" s="12" t="str">
        <f aca="false">IF('Compute-Values-Female'!C8="", "", VLOOKUP('Compute-Values-Female'!C8, 'Values-Lookup'!$A$1:$C$4, 3, 1))</f>
        <v>RO</v>
      </c>
      <c r="D8" s="12" t="str">
        <f aca="false">IF('Compute-Values-Female'!D8="", "", VLOOKUP('Compute-Values-Female'!D8, 'Values-Lookup'!$A$1:$C$4, 3, 1))</f>
        <v>SO</v>
      </c>
      <c r="E8" s="12" t="str">
        <f aca="false">IF('Compute-Values-Female'!E8="", "", VLOOKUP('Compute-Values-Female'!E8, 'Values-Lookup'!$A$1:$C$4, 3, 1))</f>
        <v>AO</v>
      </c>
      <c r="F8" s="12" t="str">
        <f aca="false">IF('Compute-Values-Female'!F8="", "", VLOOKUP('Compute-Values-Female'!F8, 'Values-Lookup'!$A$1:$C$4, 3, 1))</f>
        <v>SO</v>
      </c>
      <c r="G8" s="12" t="str">
        <f aca="false">IF('Compute-Values-Female'!G8="", "", VLOOKUP('Compute-Values-Female'!G8, 'Values-Lookup'!$A$1:$C$4, 3, 1))</f>
        <v>SO</v>
      </c>
      <c r="H8" s="12" t="str">
        <f aca="false">IF('Compute-Values-Female'!H8="", "", VLOOKUP('Compute-Values-Female'!H8, 'Values-Lookup'!$A$1:$C$4, 3, 1))</f>
        <v>AO</v>
      </c>
      <c r="I8" s="12" t="str">
        <f aca="false">IF('Compute-Values-Female'!I8="", "", VLOOKUP('Compute-Values-Female'!I8, 'Values-Lookup'!$A$1:$C$4, 3, 1))</f>
        <v>AO</v>
      </c>
      <c r="J8" s="12" t="str">
        <f aca="false">IF('Compute-Values-Female'!J8="", "", VLOOKUP('Compute-Values-Female'!J8, 'Values-Lookup'!$A$1:$C$4, 3, 1))</f>
        <v>RO</v>
      </c>
      <c r="K8" s="12" t="str">
        <f aca="false">IF('Compute-Values-Female'!K8="", "", VLOOKUP('Compute-Values-Female'!K8, 'Values-Lookup'!$A$1:$C$4, 3, 1))</f>
        <v>RO</v>
      </c>
      <c r="L8" s="12" t="str">
        <f aca="false">IF('Compute-Values-Female'!L8="", "", VLOOKUP('Compute-Values-Female'!L8, 'Values-Lookup'!$A$1:$C$4, 3, 1))</f>
        <v>SO</v>
      </c>
      <c r="M8" s="12" t="str">
        <f aca="false">IF('Compute-Values-Female'!M8="", "", VLOOKUP('Compute-Values-Female'!M8, 'Values-Lookup'!$A$1:$C$4, 3, 1))</f>
        <v>SO</v>
      </c>
      <c r="N8" s="12" t="str">
        <f aca="false">IF('Compute-Values-Female'!N8="", "", VLOOKUP('Compute-Values-Female'!N8, 'Values-Lookup'!$A$1:$C$4, 3, 1))</f>
        <v>SO</v>
      </c>
      <c r="O8" s="12" t="str">
        <f aca="false">IF('Compute-Values-Female'!O8="", "", VLOOKUP('Compute-Values-Female'!O8, 'Values-Lookup'!$A$1:$C$4, 3, 1))</f>
        <v>SO</v>
      </c>
      <c r="P8" s="12" t="str">
        <f aca="false">IF('Compute-Values-Female'!P8="", "", VLOOKUP('Compute-Values-Female'!P8, 'Values-Lookup'!$A$1:$C$4, 3, 1))</f>
        <v>SO</v>
      </c>
      <c r="Q8" s="12" t="str">
        <f aca="false">IF('Compute-Values-Female'!Q8="", "", VLOOKUP('Compute-Values-Female'!Q8, 'Values-Lookup'!$A$1:$C$4, 3, 1))</f>
        <v>RO</v>
      </c>
      <c r="R8" s="12" t="str">
        <f aca="false">IF('Compute-Values-Female'!R8="", "", VLOOKUP('Compute-Values-Female'!R8, 'Values-Lookup'!$A$1:$C$4, 3, 1))</f>
        <v>RO</v>
      </c>
      <c r="S8" s="12" t="str">
        <f aca="false">IF('Compute-Values-Female'!S8="", "", VLOOKUP('Compute-Values-Female'!S8, 'Values-Lookup'!$A$1:$C$4, 3, 1))</f>
        <v>RO</v>
      </c>
      <c r="T8" s="12" t="str">
        <f aca="false">IF('Compute-Values-Female'!T8="", "", VLOOKUP('Compute-Values-Female'!T8, 'Values-Lookup'!$A$1:$C$4, 3, 1))</f>
        <v>RO</v>
      </c>
      <c r="U8" s="12" t="str">
        <f aca="false">IF('Compute-Values-Female'!U8="", "", VLOOKUP('Compute-Values-Female'!U8, 'Values-Lookup'!$A$1:$C$4, 3, 1))</f>
        <v>SO</v>
      </c>
      <c r="V8" s="12" t="str">
        <f aca="false">IF('Compute-Values-Female'!V8="", "", VLOOKUP('Compute-Values-Female'!V8, 'Values-Lookup'!$A$1:$C$4, 3, 1))</f>
        <v>SO</v>
      </c>
      <c r="W8" s="12" t="str">
        <f aca="false">IF('Compute-Values-Female'!W8="", "", VLOOKUP('Compute-Values-Female'!W8, 'Values-Lookup'!$A$1:$C$4, 3, 1))</f>
        <v>RO</v>
      </c>
      <c r="X8" s="12" t="str">
        <f aca="false">IF('Compute-Values-Female'!X8="", "", VLOOKUP('Compute-Values-Female'!X8, 'Values-Lookup'!$A$1:$C$4, 3, 1))</f>
        <v>RO</v>
      </c>
      <c r="Y8" s="12" t="str">
        <f aca="false">IF('Compute-Values-Female'!Y8="", "", VLOOKUP('Compute-Values-Female'!Y8, 'Values-Lookup'!$A$1:$C$4, 3, 1))</f>
        <v>RO</v>
      </c>
      <c r="Z8" s="12" t="str">
        <f aca="false">IF('Compute-Values-Female'!Z8="", "", VLOOKUP('Compute-Values-Female'!Z8, 'Values-Lookup'!$A$1:$C$4, 3, 1))</f>
        <v>RO</v>
      </c>
      <c r="AA8" s="12" t="str">
        <f aca="false">IF('Compute-Values-Female'!AA8="", "", VLOOKUP('Compute-Values-Female'!AA8, 'Values-Lookup'!$A$1:$C$4, 3, 1))</f>
        <v>SO</v>
      </c>
      <c r="AB8" s="12" t="str">
        <f aca="false">IF('Compute-Values-Female'!AB8="", "", VLOOKUP('Compute-Values-Female'!AB8, 'Values-Lookup'!$A$1:$C$4, 3, 1))</f>
        <v>SO</v>
      </c>
      <c r="AC8" s="12" t="str">
        <f aca="false">IF('Compute-Values-Female'!AC8="", "", VLOOKUP('Compute-Values-Female'!AC8, 'Values-Lookup'!$A$1:$C$4, 3, 1))</f>
        <v>RO</v>
      </c>
      <c r="AD8" s="12" t="str">
        <f aca="false">IF('Compute-Values-Female'!AD8="", "", VLOOKUP('Compute-Values-Female'!AD8, 'Values-Lookup'!$A$1:$C$4, 3, 1))</f>
        <v>RO</v>
      </c>
    </row>
    <row r="9" customFormat="false" ht="13.8" hidden="false" customHeight="false" outlineLevel="0" collapsed="false">
      <c r="A9" s="11" t="str">
        <f aca="false">IF(ISBLANK('Class-Infos'!C58), "", CONCATENATE("G", 'Class-Infos'!A58))</f>
        <v>G8</v>
      </c>
      <c r="B9" s="0" t="str">
        <f aca="false">IF(ISBLANK('Class-Infos'!C58), "", CONCATENATE('Class-Infos'!C58, IF(ISBLANK('Class-Infos'!F58), "", CONCATENATE(" ", 'Class-Infos'!F58)), ", ", 'Class-Infos'!D58, " ", 'Class-Infos'!E58))</f>
        <v>ALBIOLA, PRINCES DIANE FACTOR</v>
      </c>
      <c r="C9" s="12" t="str">
        <f aca="false">IF('Compute-Values-Female'!C9="", "", VLOOKUP('Compute-Values-Female'!C9, 'Values-Lookup'!$A$1:$C$4, 3, 1))</f>
        <v>NO</v>
      </c>
      <c r="D9" s="12" t="str">
        <f aca="false">IF('Compute-Values-Female'!D9="", "", VLOOKUP('Compute-Values-Female'!D9, 'Values-Lookup'!$A$1:$C$4, 3, 1))</f>
        <v>NO</v>
      </c>
      <c r="E9" s="12" t="str">
        <f aca="false">IF('Compute-Values-Female'!E9="", "", VLOOKUP('Compute-Values-Female'!E9, 'Values-Lookup'!$A$1:$C$4, 3, 1))</f>
        <v>NO</v>
      </c>
      <c r="F9" s="12" t="str">
        <f aca="false">IF('Compute-Values-Female'!F9="", "", VLOOKUP('Compute-Values-Female'!F9, 'Values-Lookup'!$A$1:$C$4, 3, 1))</f>
        <v>NO</v>
      </c>
      <c r="G9" s="12" t="str">
        <f aca="false">IF('Compute-Values-Female'!G9="", "", VLOOKUP('Compute-Values-Female'!G9, 'Values-Lookup'!$A$1:$C$4, 3, 1))</f>
        <v>NO</v>
      </c>
      <c r="H9" s="12" t="str">
        <f aca="false">IF('Compute-Values-Female'!H9="", "", VLOOKUP('Compute-Values-Female'!H9, 'Values-Lookup'!$A$1:$C$4, 3, 1))</f>
        <v>NO</v>
      </c>
      <c r="I9" s="12" t="str">
        <f aca="false">IF('Compute-Values-Female'!I9="", "", VLOOKUP('Compute-Values-Female'!I9, 'Values-Lookup'!$A$1:$C$4, 3, 1))</f>
        <v>NO</v>
      </c>
      <c r="J9" s="12" t="str">
        <f aca="false">IF('Compute-Values-Female'!J9="", "", VLOOKUP('Compute-Values-Female'!J9, 'Values-Lookup'!$A$1:$C$4, 3, 1))</f>
        <v>NO</v>
      </c>
      <c r="K9" s="12" t="str">
        <f aca="false">IF('Compute-Values-Female'!K9="", "", VLOOKUP('Compute-Values-Female'!K9, 'Values-Lookup'!$A$1:$C$4, 3, 1))</f>
        <v>NO</v>
      </c>
      <c r="L9" s="12" t="str">
        <f aca="false">IF('Compute-Values-Female'!L9="", "", VLOOKUP('Compute-Values-Female'!L9, 'Values-Lookup'!$A$1:$C$4, 3, 1))</f>
        <v>NO</v>
      </c>
      <c r="M9" s="12" t="str">
        <f aca="false">IF('Compute-Values-Female'!M9="", "", VLOOKUP('Compute-Values-Female'!M9, 'Values-Lookup'!$A$1:$C$4, 3, 1))</f>
        <v>NO</v>
      </c>
      <c r="N9" s="12" t="str">
        <f aca="false">IF('Compute-Values-Female'!N9="", "", VLOOKUP('Compute-Values-Female'!N9, 'Values-Lookup'!$A$1:$C$4, 3, 1))</f>
        <v>NO</v>
      </c>
      <c r="O9" s="12" t="str">
        <f aca="false">IF('Compute-Values-Female'!O9="", "", VLOOKUP('Compute-Values-Female'!O9, 'Values-Lookup'!$A$1:$C$4, 3, 1))</f>
        <v>NO</v>
      </c>
      <c r="P9" s="12" t="str">
        <f aca="false">IF('Compute-Values-Female'!P9="", "", VLOOKUP('Compute-Values-Female'!P9, 'Values-Lookup'!$A$1:$C$4, 3, 1))</f>
        <v>NO</v>
      </c>
      <c r="Q9" s="12" t="str">
        <f aca="false">IF('Compute-Values-Female'!Q9="", "", VLOOKUP('Compute-Values-Female'!Q9, 'Values-Lookup'!$A$1:$C$4, 3, 1))</f>
        <v>NO</v>
      </c>
      <c r="R9" s="12" t="str">
        <f aca="false">IF('Compute-Values-Female'!R9="", "", VLOOKUP('Compute-Values-Female'!R9, 'Values-Lookup'!$A$1:$C$4, 3, 1))</f>
        <v>NO</v>
      </c>
      <c r="S9" s="12" t="str">
        <f aca="false">IF('Compute-Values-Female'!S9="", "", VLOOKUP('Compute-Values-Female'!S9, 'Values-Lookup'!$A$1:$C$4, 3, 1))</f>
        <v>NO</v>
      </c>
      <c r="T9" s="12" t="str">
        <f aca="false">IF('Compute-Values-Female'!T9="", "", VLOOKUP('Compute-Values-Female'!T9, 'Values-Lookup'!$A$1:$C$4, 3, 1))</f>
        <v>RO</v>
      </c>
      <c r="U9" s="12" t="str">
        <f aca="false">IF('Compute-Values-Female'!U9="", "", VLOOKUP('Compute-Values-Female'!U9, 'Values-Lookup'!$A$1:$C$4, 3, 1))</f>
        <v>NO</v>
      </c>
      <c r="V9" s="12" t="str">
        <f aca="false">IF('Compute-Values-Female'!V9="", "", VLOOKUP('Compute-Values-Female'!V9, 'Values-Lookup'!$A$1:$C$4, 3, 1))</f>
        <v>NO</v>
      </c>
      <c r="W9" s="12" t="str">
        <f aca="false">IF('Compute-Values-Female'!W9="", "", VLOOKUP('Compute-Values-Female'!W9, 'Values-Lookup'!$A$1:$C$4, 3, 1))</f>
        <v>NO</v>
      </c>
      <c r="X9" s="12" t="str">
        <f aca="false">IF('Compute-Values-Female'!X9="", "", VLOOKUP('Compute-Values-Female'!X9, 'Values-Lookup'!$A$1:$C$4, 3, 1))</f>
        <v>NO</v>
      </c>
      <c r="Y9" s="12" t="str">
        <f aca="false">IF('Compute-Values-Female'!Y9="", "", VLOOKUP('Compute-Values-Female'!Y9, 'Values-Lookup'!$A$1:$C$4, 3, 1))</f>
        <v>NO</v>
      </c>
      <c r="Z9" s="12" t="str">
        <f aca="false">IF('Compute-Values-Female'!Z9="", "", VLOOKUP('Compute-Values-Female'!Z9, 'Values-Lookup'!$A$1:$C$4, 3, 1))</f>
        <v>NO</v>
      </c>
      <c r="AA9" s="12" t="str">
        <f aca="false">IF('Compute-Values-Female'!AA9="", "", VLOOKUP('Compute-Values-Female'!AA9, 'Values-Lookup'!$A$1:$C$4, 3, 1))</f>
        <v>NO</v>
      </c>
      <c r="AB9" s="12" t="str">
        <f aca="false">IF('Compute-Values-Female'!AB9="", "", VLOOKUP('Compute-Values-Female'!AB9, 'Values-Lookup'!$A$1:$C$4, 3, 1))</f>
        <v>NO</v>
      </c>
      <c r="AC9" s="12" t="str">
        <f aca="false">IF('Compute-Values-Female'!AC9="", "", VLOOKUP('Compute-Values-Female'!AC9, 'Values-Lookup'!$A$1:$C$4, 3, 1))</f>
        <v>NO</v>
      </c>
      <c r="AD9" s="12" t="str">
        <f aca="false">IF('Compute-Values-Female'!AD9="", "", VLOOKUP('Compute-Values-Female'!AD9, 'Values-Lookup'!$A$1:$C$4, 3, 1))</f>
        <v>NO</v>
      </c>
    </row>
    <row r="10" customFormat="false" ht="13.8" hidden="false" customHeight="false" outlineLevel="0" collapsed="false">
      <c r="A10" s="11" t="str">
        <f aca="false">IF(ISBLANK('Class-Infos'!C59), "", CONCATENATE("G", 'Class-Infos'!A59))</f>
        <v>G9</v>
      </c>
      <c r="B10" s="0" t="str">
        <f aca="false">IF(ISBLANK('Class-Infos'!C59), "", CONCATENATE('Class-Infos'!C59, IF(ISBLANK('Class-Infos'!F59), "", CONCATENATE(" ", 'Class-Infos'!F59)), ", ", 'Class-Infos'!D59, " ", 'Class-Infos'!E59))</f>
        <v>ALCANTARA, MICHAELLA JEN RODELAS</v>
      </c>
      <c r="C10" s="12" t="str">
        <f aca="false">IF('Compute-Values-Female'!C10="", "", VLOOKUP('Compute-Values-Female'!C10, 'Values-Lookup'!$A$1:$C$4, 3, 1))</f>
        <v>NO</v>
      </c>
      <c r="D10" s="12" t="str">
        <f aca="false">IF('Compute-Values-Female'!D10="", "", VLOOKUP('Compute-Values-Female'!D10, 'Values-Lookup'!$A$1:$C$4, 3, 1))</f>
        <v>NO</v>
      </c>
      <c r="E10" s="12" t="str">
        <f aca="false">IF('Compute-Values-Female'!E10="", "", VLOOKUP('Compute-Values-Female'!E10, 'Values-Lookup'!$A$1:$C$4, 3, 1))</f>
        <v>RO</v>
      </c>
      <c r="F10" s="12" t="str">
        <f aca="false">IF('Compute-Values-Female'!F10="", "", VLOOKUP('Compute-Values-Female'!F10, 'Values-Lookup'!$A$1:$C$4, 3, 1))</f>
        <v>RO</v>
      </c>
      <c r="G10" s="12" t="str">
        <f aca="false">IF('Compute-Values-Female'!G10="", "", VLOOKUP('Compute-Values-Female'!G10, 'Values-Lookup'!$A$1:$C$4, 3, 1))</f>
        <v>NO</v>
      </c>
      <c r="H10" s="12" t="str">
        <f aca="false">IF('Compute-Values-Female'!H10="", "", VLOOKUP('Compute-Values-Female'!H10, 'Values-Lookup'!$A$1:$C$4, 3, 1))</f>
        <v>NO</v>
      </c>
      <c r="I10" s="12" t="str">
        <f aca="false">IF('Compute-Values-Female'!I10="", "", VLOOKUP('Compute-Values-Female'!I10, 'Values-Lookup'!$A$1:$C$4, 3, 1))</f>
        <v>RO</v>
      </c>
      <c r="J10" s="12" t="str">
        <f aca="false">IF('Compute-Values-Female'!J10="", "", VLOOKUP('Compute-Values-Female'!J10, 'Values-Lookup'!$A$1:$C$4, 3, 1))</f>
        <v>NO</v>
      </c>
      <c r="K10" s="12" t="str">
        <f aca="false">IF('Compute-Values-Female'!K10="", "", VLOOKUP('Compute-Values-Female'!K10, 'Values-Lookup'!$A$1:$C$4, 3, 1))</f>
        <v>NO</v>
      </c>
      <c r="L10" s="12" t="str">
        <f aca="false">IF('Compute-Values-Female'!L10="", "", VLOOKUP('Compute-Values-Female'!L10, 'Values-Lookup'!$A$1:$C$4, 3, 1))</f>
        <v>NO</v>
      </c>
      <c r="M10" s="12" t="str">
        <f aca="false">IF('Compute-Values-Female'!M10="", "", VLOOKUP('Compute-Values-Female'!M10, 'Values-Lookup'!$A$1:$C$4, 3, 1))</f>
        <v>RO</v>
      </c>
      <c r="N10" s="12" t="str">
        <f aca="false">IF('Compute-Values-Female'!N10="", "", VLOOKUP('Compute-Values-Female'!N10, 'Values-Lookup'!$A$1:$C$4, 3, 1))</f>
        <v>NO</v>
      </c>
      <c r="O10" s="12" t="str">
        <f aca="false">IF('Compute-Values-Female'!O10="", "", VLOOKUP('Compute-Values-Female'!O10, 'Values-Lookup'!$A$1:$C$4, 3, 1))</f>
        <v>NO</v>
      </c>
      <c r="P10" s="12" t="str">
        <f aca="false">IF('Compute-Values-Female'!P10="", "", VLOOKUP('Compute-Values-Female'!P10, 'Values-Lookup'!$A$1:$C$4, 3, 1))</f>
        <v>NO</v>
      </c>
      <c r="Q10" s="12" t="str">
        <f aca="false">IF('Compute-Values-Female'!Q10="", "", VLOOKUP('Compute-Values-Female'!Q10, 'Values-Lookup'!$A$1:$C$4, 3, 1))</f>
        <v>NO</v>
      </c>
      <c r="R10" s="12" t="str">
        <f aca="false">IF('Compute-Values-Female'!R10="", "", VLOOKUP('Compute-Values-Female'!R10, 'Values-Lookup'!$A$1:$C$4, 3, 1))</f>
        <v>NO</v>
      </c>
      <c r="S10" s="12" t="str">
        <f aca="false">IF('Compute-Values-Female'!S10="", "", VLOOKUP('Compute-Values-Female'!S10, 'Values-Lookup'!$A$1:$C$4, 3, 1))</f>
        <v>NO</v>
      </c>
      <c r="T10" s="12" t="str">
        <f aca="false">IF('Compute-Values-Female'!T10="", "", VLOOKUP('Compute-Values-Female'!T10, 'Values-Lookup'!$A$1:$C$4, 3, 1))</f>
        <v>NO</v>
      </c>
      <c r="U10" s="12" t="str">
        <f aca="false">IF('Compute-Values-Female'!U10="", "", VLOOKUP('Compute-Values-Female'!U10, 'Values-Lookup'!$A$1:$C$4, 3, 1))</f>
        <v>NO</v>
      </c>
      <c r="V10" s="12" t="str">
        <f aca="false">IF('Compute-Values-Female'!V10="", "", VLOOKUP('Compute-Values-Female'!V10, 'Values-Lookup'!$A$1:$C$4, 3, 1))</f>
        <v>NO</v>
      </c>
      <c r="W10" s="12" t="str">
        <f aca="false">IF('Compute-Values-Female'!W10="", "", VLOOKUP('Compute-Values-Female'!W10, 'Values-Lookup'!$A$1:$C$4, 3, 1))</f>
        <v>NO</v>
      </c>
      <c r="X10" s="12" t="str">
        <f aca="false">IF('Compute-Values-Female'!X10="", "", VLOOKUP('Compute-Values-Female'!X10, 'Values-Lookup'!$A$1:$C$4, 3, 1))</f>
        <v>NO</v>
      </c>
      <c r="Y10" s="12" t="str">
        <f aca="false">IF('Compute-Values-Female'!Y10="", "", VLOOKUP('Compute-Values-Female'!Y10, 'Values-Lookup'!$A$1:$C$4, 3, 1))</f>
        <v>NO</v>
      </c>
      <c r="Z10" s="12" t="str">
        <f aca="false">IF('Compute-Values-Female'!Z10="", "", VLOOKUP('Compute-Values-Female'!Z10, 'Values-Lookup'!$A$1:$C$4, 3, 1))</f>
        <v>NO</v>
      </c>
      <c r="AA10" s="12" t="str">
        <f aca="false">IF('Compute-Values-Female'!AA10="", "", VLOOKUP('Compute-Values-Female'!AA10, 'Values-Lookup'!$A$1:$C$4, 3, 1))</f>
        <v>NO</v>
      </c>
      <c r="AB10" s="12" t="str">
        <f aca="false">IF('Compute-Values-Female'!AB10="", "", VLOOKUP('Compute-Values-Female'!AB10, 'Values-Lookup'!$A$1:$C$4, 3, 1))</f>
        <v>NO</v>
      </c>
      <c r="AC10" s="12" t="str">
        <f aca="false">IF('Compute-Values-Female'!AC10="", "", VLOOKUP('Compute-Values-Female'!AC10, 'Values-Lookup'!$A$1:$C$4, 3, 1))</f>
        <v>NO</v>
      </c>
      <c r="AD10" s="12" t="str">
        <f aca="false">IF('Compute-Values-Female'!AD10="", "", VLOOKUP('Compute-Values-Female'!AD10, 'Values-Lookup'!$A$1:$C$4, 3, 1))</f>
        <v>NO</v>
      </c>
    </row>
    <row r="11" customFormat="false" ht="13.8" hidden="false" customHeight="false" outlineLevel="0" collapsed="false">
      <c r="A11" s="11" t="str">
        <f aca="false">IF(ISBLANK('Class-Infos'!C60), "", CONCATENATE("G", 'Class-Infos'!A60))</f>
        <v>G10</v>
      </c>
      <c r="B11" s="0" t="str">
        <f aca="false">IF(ISBLANK('Class-Infos'!C60), "", CONCATENATE('Class-Infos'!C60, IF(ISBLANK('Class-Infos'!F60), "", CONCATENATE(" ", 'Class-Infos'!F60)), ", ", 'Class-Infos'!D60, " ", 'Class-Infos'!E60))</f>
        <v>ALCANTARA, ZYLEE ANGELA MATILLANO</v>
      </c>
      <c r="C11" s="12" t="str">
        <f aca="false">IF('Compute-Values-Female'!C11="", "", VLOOKUP('Compute-Values-Female'!C11, 'Values-Lookup'!$A$1:$C$4, 3, 1))</f>
        <v>SO</v>
      </c>
      <c r="D11" s="12" t="str">
        <f aca="false">IF('Compute-Values-Female'!D11="", "", VLOOKUP('Compute-Values-Female'!D11, 'Values-Lookup'!$A$1:$C$4, 3, 1))</f>
        <v>SO</v>
      </c>
      <c r="E11" s="12" t="str">
        <f aca="false">IF('Compute-Values-Female'!E11="", "", VLOOKUP('Compute-Values-Female'!E11, 'Values-Lookup'!$A$1:$C$4, 3, 1))</f>
        <v>AO</v>
      </c>
      <c r="F11" s="12" t="str">
        <f aca="false">IF('Compute-Values-Female'!F11="", "", VLOOKUP('Compute-Values-Female'!F11, 'Values-Lookup'!$A$1:$C$4, 3, 1))</f>
        <v>SO</v>
      </c>
      <c r="G11" s="12" t="str">
        <f aca="false">IF('Compute-Values-Female'!G11="", "", VLOOKUP('Compute-Values-Female'!G11, 'Values-Lookup'!$A$1:$C$4, 3, 1))</f>
        <v>SO</v>
      </c>
      <c r="H11" s="12" t="str">
        <f aca="false">IF('Compute-Values-Female'!H11="", "", VLOOKUP('Compute-Values-Female'!H11, 'Values-Lookup'!$A$1:$C$4, 3, 1))</f>
        <v>AO</v>
      </c>
      <c r="I11" s="12" t="str">
        <f aca="false">IF('Compute-Values-Female'!I11="", "", VLOOKUP('Compute-Values-Female'!I11, 'Values-Lookup'!$A$1:$C$4, 3, 1))</f>
        <v>AO</v>
      </c>
      <c r="J11" s="12" t="str">
        <f aca="false">IF('Compute-Values-Female'!J11="", "", VLOOKUP('Compute-Values-Female'!J11, 'Values-Lookup'!$A$1:$C$4, 3, 1))</f>
        <v>AO</v>
      </c>
      <c r="K11" s="12" t="str">
        <f aca="false">IF('Compute-Values-Female'!K11="", "", VLOOKUP('Compute-Values-Female'!K11, 'Values-Lookup'!$A$1:$C$4, 3, 1))</f>
        <v>SO</v>
      </c>
      <c r="L11" s="12" t="str">
        <f aca="false">IF('Compute-Values-Female'!L11="", "", VLOOKUP('Compute-Values-Female'!L11, 'Values-Lookup'!$A$1:$C$4, 3, 1))</f>
        <v>SO</v>
      </c>
      <c r="M11" s="12" t="str">
        <f aca="false">IF('Compute-Values-Female'!M11="", "", VLOOKUP('Compute-Values-Female'!M11, 'Values-Lookup'!$A$1:$C$4, 3, 1))</f>
        <v>AO</v>
      </c>
      <c r="N11" s="12" t="str">
        <f aca="false">IF('Compute-Values-Female'!N11="", "", VLOOKUP('Compute-Values-Female'!N11, 'Values-Lookup'!$A$1:$C$4, 3, 1))</f>
        <v>AO</v>
      </c>
      <c r="O11" s="12" t="str">
        <f aca="false">IF('Compute-Values-Female'!O11="", "", VLOOKUP('Compute-Values-Female'!O11, 'Values-Lookup'!$A$1:$C$4, 3, 1))</f>
        <v>AO</v>
      </c>
      <c r="P11" s="12" t="str">
        <f aca="false">IF('Compute-Values-Female'!P11="", "", VLOOKUP('Compute-Values-Female'!P11, 'Values-Lookup'!$A$1:$C$4, 3, 1))</f>
        <v>AO</v>
      </c>
      <c r="Q11" s="12" t="str">
        <f aca="false">IF('Compute-Values-Female'!Q11="", "", VLOOKUP('Compute-Values-Female'!Q11, 'Values-Lookup'!$A$1:$C$4, 3, 1))</f>
        <v>AO</v>
      </c>
      <c r="R11" s="12" t="str">
        <f aca="false">IF('Compute-Values-Female'!R11="", "", VLOOKUP('Compute-Values-Female'!R11, 'Values-Lookup'!$A$1:$C$4, 3, 1))</f>
        <v>SO</v>
      </c>
      <c r="S11" s="12" t="str">
        <f aca="false">IF('Compute-Values-Female'!S11="", "", VLOOKUP('Compute-Values-Female'!S11, 'Values-Lookup'!$A$1:$C$4, 3, 1))</f>
        <v>SO</v>
      </c>
      <c r="T11" s="12" t="str">
        <f aca="false">IF('Compute-Values-Female'!T11="", "", VLOOKUP('Compute-Values-Female'!T11, 'Values-Lookup'!$A$1:$C$4, 3, 1))</f>
        <v>AO</v>
      </c>
      <c r="U11" s="12" t="str">
        <f aca="false">IF('Compute-Values-Female'!U11="", "", VLOOKUP('Compute-Values-Female'!U11, 'Values-Lookup'!$A$1:$C$4, 3, 1))</f>
        <v>AO</v>
      </c>
      <c r="V11" s="12" t="str">
        <f aca="false">IF('Compute-Values-Female'!V11="", "", VLOOKUP('Compute-Values-Female'!V11, 'Values-Lookup'!$A$1:$C$4, 3, 1))</f>
        <v>AO</v>
      </c>
      <c r="W11" s="12" t="str">
        <f aca="false">IF('Compute-Values-Female'!W11="", "", VLOOKUP('Compute-Values-Female'!W11, 'Values-Lookup'!$A$1:$C$4, 3, 1))</f>
        <v>AO</v>
      </c>
      <c r="X11" s="12" t="str">
        <f aca="false">IF('Compute-Values-Female'!X11="", "", VLOOKUP('Compute-Values-Female'!X11, 'Values-Lookup'!$A$1:$C$4, 3, 1))</f>
        <v>AO</v>
      </c>
      <c r="Y11" s="12" t="str">
        <f aca="false">IF('Compute-Values-Female'!Y11="", "", VLOOKUP('Compute-Values-Female'!Y11, 'Values-Lookup'!$A$1:$C$4, 3, 1))</f>
        <v>SO</v>
      </c>
      <c r="Z11" s="12" t="str">
        <f aca="false">IF('Compute-Values-Female'!Z11="", "", VLOOKUP('Compute-Values-Female'!Z11, 'Values-Lookup'!$A$1:$C$4, 3, 1))</f>
        <v>AO</v>
      </c>
      <c r="AA11" s="12" t="str">
        <f aca="false">IF('Compute-Values-Female'!AA11="", "", VLOOKUP('Compute-Values-Female'!AA11, 'Values-Lookup'!$A$1:$C$4, 3, 1))</f>
        <v>AO</v>
      </c>
      <c r="AB11" s="12" t="str">
        <f aca="false">IF('Compute-Values-Female'!AB11="", "", VLOOKUP('Compute-Values-Female'!AB11, 'Values-Lookup'!$A$1:$C$4, 3, 1))</f>
        <v>AO</v>
      </c>
      <c r="AC11" s="12" t="str">
        <f aca="false">IF('Compute-Values-Female'!AC11="", "", VLOOKUP('Compute-Values-Female'!AC11, 'Values-Lookup'!$A$1:$C$4, 3, 1))</f>
        <v>AO</v>
      </c>
      <c r="AD11" s="12" t="str">
        <f aca="false">IF('Compute-Values-Female'!AD11="", "", VLOOKUP('Compute-Values-Female'!AD11, 'Values-Lookup'!$A$1:$C$4, 3, 1))</f>
        <v>AO</v>
      </c>
    </row>
    <row r="12" customFormat="false" ht="13.8" hidden="false" customHeight="false" outlineLevel="0" collapsed="false">
      <c r="A12" s="11" t="str">
        <f aca="false">IF(ISBLANK('Class-Infos'!C61), "", CONCATENATE("G", 'Class-Infos'!A61))</f>
        <v>G11</v>
      </c>
      <c r="B12" s="0" t="str">
        <f aca="false">IF(ISBLANK('Class-Infos'!C61), "", CONCATENATE('Class-Infos'!C61, IF(ISBLANK('Class-Infos'!F61), "", CONCATENATE(" ", 'Class-Infos'!F61)), ", ", 'Class-Infos'!D61, " ", 'Class-Infos'!E61))</f>
        <v>ALCAZARIN, JILLIANE FLORES</v>
      </c>
      <c r="C12" s="12" t="str">
        <f aca="false">IF('Compute-Values-Female'!C12="", "", VLOOKUP('Compute-Values-Female'!C12, 'Values-Lookup'!$A$1:$C$4, 3, 1))</f>
        <v>RO</v>
      </c>
      <c r="D12" s="12" t="str">
        <f aca="false">IF('Compute-Values-Female'!D12="", "", VLOOKUP('Compute-Values-Female'!D12, 'Values-Lookup'!$A$1:$C$4, 3, 1))</f>
        <v>RO</v>
      </c>
      <c r="E12" s="12" t="str">
        <f aca="false">IF('Compute-Values-Female'!E12="", "", VLOOKUP('Compute-Values-Female'!E12, 'Values-Lookup'!$A$1:$C$4, 3, 1))</f>
        <v>SO</v>
      </c>
      <c r="F12" s="12" t="str">
        <f aca="false">IF('Compute-Values-Female'!F12="", "", VLOOKUP('Compute-Values-Female'!F12, 'Values-Lookup'!$A$1:$C$4, 3, 1))</f>
        <v>SO</v>
      </c>
      <c r="G12" s="12" t="str">
        <f aca="false">IF('Compute-Values-Female'!G12="", "", VLOOKUP('Compute-Values-Female'!G12, 'Values-Lookup'!$A$1:$C$4, 3, 1))</f>
        <v>RO</v>
      </c>
      <c r="H12" s="12" t="str">
        <f aca="false">IF('Compute-Values-Female'!H12="", "", VLOOKUP('Compute-Values-Female'!H12, 'Values-Lookup'!$A$1:$C$4, 3, 1))</f>
        <v>SO</v>
      </c>
      <c r="I12" s="12" t="str">
        <f aca="false">IF('Compute-Values-Female'!I12="", "", VLOOKUP('Compute-Values-Female'!I12, 'Values-Lookup'!$A$1:$C$4, 3, 1))</f>
        <v>AO</v>
      </c>
      <c r="J12" s="12" t="str">
        <f aca="false">IF('Compute-Values-Female'!J12="", "", VLOOKUP('Compute-Values-Female'!J12, 'Values-Lookup'!$A$1:$C$4, 3, 1))</f>
        <v>RO</v>
      </c>
      <c r="K12" s="12" t="str">
        <f aca="false">IF('Compute-Values-Female'!K12="", "", VLOOKUP('Compute-Values-Female'!K12, 'Values-Lookup'!$A$1:$C$4, 3, 1))</f>
        <v>RO</v>
      </c>
      <c r="L12" s="12" t="str">
        <f aca="false">IF('Compute-Values-Female'!L12="", "", VLOOKUP('Compute-Values-Female'!L12, 'Values-Lookup'!$A$1:$C$4, 3, 1))</f>
        <v>SO</v>
      </c>
      <c r="M12" s="12" t="str">
        <f aca="false">IF('Compute-Values-Female'!M12="", "", VLOOKUP('Compute-Values-Female'!M12, 'Values-Lookup'!$A$1:$C$4, 3, 1))</f>
        <v>SO</v>
      </c>
      <c r="N12" s="12" t="str">
        <f aca="false">IF('Compute-Values-Female'!N12="", "", VLOOKUP('Compute-Values-Female'!N12, 'Values-Lookup'!$A$1:$C$4, 3, 1))</f>
        <v>SO</v>
      </c>
      <c r="O12" s="12" t="str">
        <f aca="false">IF('Compute-Values-Female'!O12="", "", VLOOKUP('Compute-Values-Female'!O12, 'Values-Lookup'!$A$1:$C$4, 3, 1))</f>
        <v>AO</v>
      </c>
      <c r="P12" s="12" t="str">
        <f aca="false">IF('Compute-Values-Female'!P12="", "", VLOOKUP('Compute-Values-Female'!P12, 'Values-Lookup'!$A$1:$C$4, 3, 1))</f>
        <v>AO</v>
      </c>
      <c r="Q12" s="12" t="str">
        <f aca="false">IF('Compute-Values-Female'!Q12="", "", VLOOKUP('Compute-Values-Female'!Q12, 'Values-Lookup'!$A$1:$C$4, 3, 1))</f>
        <v>RO</v>
      </c>
      <c r="R12" s="12" t="str">
        <f aca="false">IF('Compute-Values-Female'!R12="", "", VLOOKUP('Compute-Values-Female'!R12, 'Values-Lookup'!$A$1:$C$4, 3, 1))</f>
        <v>RO</v>
      </c>
      <c r="S12" s="12" t="str">
        <f aca="false">IF('Compute-Values-Female'!S12="", "", VLOOKUP('Compute-Values-Female'!S12, 'Values-Lookup'!$A$1:$C$4, 3, 1))</f>
        <v>RO</v>
      </c>
      <c r="T12" s="12" t="str">
        <f aca="false">IF('Compute-Values-Female'!T12="", "", VLOOKUP('Compute-Values-Female'!T12, 'Values-Lookup'!$A$1:$C$4, 3, 1))</f>
        <v>RO</v>
      </c>
      <c r="U12" s="12" t="str">
        <f aca="false">IF('Compute-Values-Female'!U12="", "", VLOOKUP('Compute-Values-Female'!U12, 'Values-Lookup'!$A$1:$C$4, 3, 1))</f>
        <v>SO</v>
      </c>
      <c r="V12" s="12" t="str">
        <f aca="false">IF('Compute-Values-Female'!V12="", "", VLOOKUP('Compute-Values-Female'!V12, 'Values-Lookup'!$A$1:$C$4, 3, 1))</f>
        <v>AO</v>
      </c>
      <c r="W12" s="12" t="str">
        <f aca="false">IF('Compute-Values-Female'!W12="", "", VLOOKUP('Compute-Values-Female'!W12, 'Values-Lookup'!$A$1:$C$4, 3, 1))</f>
        <v>SO</v>
      </c>
      <c r="X12" s="12" t="str">
        <f aca="false">IF('Compute-Values-Female'!X12="", "", VLOOKUP('Compute-Values-Female'!X12, 'Values-Lookup'!$A$1:$C$4, 3, 1))</f>
        <v>RO</v>
      </c>
      <c r="Y12" s="12" t="str">
        <f aca="false">IF('Compute-Values-Female'!Y12="", "", VLOOKUP('Compute-Values-Female'!Y12, 'Values-Lookup'!$A$1:$C$4, 3, 1))</f>
        <v>RO</v>
      </c>
      <c r="Z12" s="12" t="str">
        <f aca="false">IF('Compute-Values-Female'!Z12="", "", VLOOKUP('Compute-Values-Female'!Z12, 'Values-Lookup'!$A$1:$C$4, 3, 1))</f>
        <v>RO</v>
      </c>
      <c r="AA12" s="12" t="str">
        <f aca="false">IF('Compute-Values-Female'!AA12="", "", VLOOKUP('Compute-Values-Female'!AA12, 'Values-Lookup'!$A$1:$C$4, 3, 1))</f>
        <v>RO</v>
      </c>
      <c r="AB12" s="12" t="str">
        <f aca="false">IF('Compute-Values-Female'!AB12="", "", VLOOKUP('Compute-Values-Female'!AB12, 'Values-Lookup'!$A$1:$C$4, 3, 1))</f>
        <v>SO</v>
      </c>
      <c r="AC12" s="12" t="str">
        <f aca="false">IF('Compute-Values-Female'!AC12="", "", VLOOKUP('Compute-Values-Female'!AC12, 'Values-Lookup'!$A$1:$C$4, 3, 1))</f>
        <v>RO</v>
      </c>
      <c r="AD12" s="12" t="str">
        <f aca="false">IF('Compute-Values-Female'!AD12="", "", VLOOKUP('Compute-Values-Female'!AD12, 'Values-Lookup'!$A$1:$C$4, 3, 1))</f>
        <v>RO</v>
      </c>
    </row>
    <row r="13" customFormat="false" ht="13.8" hidden="false" customHeight="false" outlineLevel="0" collapsed="false">
      <c r="A13" s="11" t="str">
        <f aca="false">IF(ISBLANK('Class-Infos'!C62), "", CONCATENATE("G", 'Class-Infos'!A62))</f>
        <v>G12</v>
      </c>
      <c r="B13" s="0" t="str">
        <f aca="false">IF(ISBLANK('Class-Infos'!C62), "", CONCATENATE('Class-Infos'!C62, IF(ISBLANK('Class-Infos'!F62), "", CONCATENATE(" ", 'Class-Infos'!F62)), ", ", 'Class-Infos'!D62, " ", 'Class-Infos'!E62))</f>
        <v>AMBULO, PRINCESS ANNE BASILIO</v>
      </c>
      <c r="C13" s="12" t="str">
        <f aca="false">IF('Compute-Values-Female'!C13="", "", VLOOKUP('Compute-Values-Female'!C13, 'Values-Lookup'!$A$1:$C$4, 3, 1))</f>
        <v>RO</v>
      </c>
      <c r="D13" s="12" t="str">
        <f aca="false">IF('Compute-Values-Female'!D13="", "", VLOOKUP('Compute-Values-Female'!D13, 'Values-Lookup'!$A$1:$C$4, 3, 1))</f>
        <v>RO</v>
      </c>
      <c r="E13" s="12" t="str">
        <f aca="false">IF('Compute-Values-Female'!E13="", "", VLOOKUP('Compute-Values-Female'!E13, 'Values-Lookup'!$A$1:$C$4, 3, 1))</f>
        <v>RO</v>
      </c>
      <c r="F13" s="12" t="str">
        <f aca="false">IF('Compute-Values-Female'!F13="", "", VLOOKUP('Compute-Values-Female'!F13, 'Values-Lookup'!$A$1:$C$4, 3, 1))</f>
        <v>RO</v>
      </c>
      <c r="G13" s="12" t="str">
        <f aca="false">IF('Compute-Values-Female'!G13="", "", VLOOKUP('Compute-Values-Female'!G13, 'Values-Lookup'!$A$1:$C$4, 3, 1))</f>
        <v>NO</v>
      </c>
      <c r="H13" s="12" t="str">
        <f aca="false">IF('Compute-Values-Female'!H13="", "", VLOOKUP('Compute-Values-Female'!H13, 'Values-Lookup'!$A$1:$C$4, 3, 1))</f>
        <v>NO</v>
      </c>
      <c r="I13" s="12" t="str">
        <f aca="false">IF('Compute-Values-Female'!I13="", "", VLOOKUP('Compute-Values-Female'!I13, 'Values-Lookup'!$A$1:$C$4, 3, 1))</f>
        <v>NO</v>
      </c>
      <c r="J13" s="12" t="str">
        <f aca="false">IF('Compute-Values-Female'!J13="", "", VLOOKUP('Compute-Values-Female'!J13, 'Values-Lookup'!$A$1:$C$4, 3, 1))</f>
        <v>RO</v>
      </c>
      <c r="K13" s="12" t="str">
        <f aca="false">IF('Compute-Values-Female'!K13="", "", VLOOKUP('Compute-Values-Female'!K13, 'Values-Lookup'!$A$1:$C$4, 3, 1))</f>
        <v>RO</v>
      </c>
      <c r="L13" s="12" t="str">
        <f aca="false">IF('Compute-Values-Female'!L13="", "", VLOOKUP('Compute-Values-Female'!L13, 'Values-Lookup'!$A$1:$C$4, 3, 1))</f>
        <v>RO</v>
      </c>
      <c r="M13" s="12" t="str">
        <f aca="false">IF('Compute-Values-Female'!M13="", "", VLOOKUP('Compute-Values-Female'!M13, 'Values-Lookup'!$A$1:$C$4, 3, 1))</f>
        <v>RO</v>
      </c>
      <c r="N13" s="12" t="str">
        <f aca="false">IF('Compute-Values-Female'!N13="", "", VLOOKUP('Compute-Values-Female'!N13, 'Values-Lookup'!$A$1:$C$4, 3, 1))</f>
        <v>NO</v>
      </c>
      <c r="O13" s="12" t="str">
        <f aca="false">IF('Compute-Values-Female'!O13="", "", VLOOKUP('Compute-Values-Female'!O13, 'Values-Lookup'!$A$1:$C$4, 3, 1))</f>
        <v>NO</v>
      </c>
      <c r="P13" s="12" t="str">
        <f aca="false">IF('Compute-Values-Female'!P13="", "", VLOOKUP('Compute-Values-Female'!P13, 'Values-Lookup'!$A$1:$C$4, 3, 1))</f>
        <v>NO</v>
      </c>
      <c r="Q13" s="12" t="str">
        <f aca="false">IF('Compute-Values-Female'!Q13="", "", VLOOKUP('Compute-Values-Female'!Q13, 'Values-Lookup'!$A$1:$C$4, 3, 1))</f>
        <v>RO</v>
      </c>
      <c r="R13" s="12" t="str">
        <f aca="false">IF('Compute-Values-Female'!R13="", "", VLOOKUP('Compute-Values-Female'!R13, 'Values-Lookup'!$A$1:$C$4, 3, 1))</f>
        <v>NO</v>
      </c>
      <c r="S13" s="12" t="str">
        <f aca="false">IF('Compute-Values-Female'!S13="", "", VLOOKUP('Compute-Values-Female'!S13, 'Values-Lookup'!$A$1:$C$4, 3, 1))</f>
        <v>NO</v>
      </c>
      <c r="T13" s="12" t="str">
        <f aca="false">IF('Compute-Values-Female'!T13="", "", VLOOKUP('Compute-Values-Female'!T13, 'Values-Lookup'!$A$1:$C$4, 3, 1))</f>
        <v>NO</v>
      </c>
      <c r="U13" s="12" t="str">
        <f aca="false">IF('Compute-Values-Female'!U13="", "", VLOOKUP('Compute-Values-Female'!U13, 'Values-Lookup'!$A$1:$C$4, 3, 1))</f>
        <v>NO</v>
      </c>
      <c r="V13" s="12" t="str">
        <f aca="false">IF('Compute-Values-Female'!V13="", "", VLOOKUP('Compute-Values-Female'!V13, 'Values-Lookup'!$A$1:$C$4, 3, 1))</f>
        <v>NO</v>
      </c>
      <c r="W13" s="12" t="str">
        <f aca="false">IF('Compute-Values-Female'!W13="", "", VLOOKUP('Compute-Values-Female'!W13, 'Values-Lookup'!$A$1:$C$4, 3, 1))</f>
        <v>NO</v>
      </c>
      <c r="X13" s="12" t="str">
        <f aca="false">IF('Compute-Values-Female'!X13="", "", VLOOKUP('Compute-Values-Female'!X13, 'Values-Lookup'!$A$1:$C$4, 3, 1))</f>
        <v>RO</v>
      </c>
      <c r="Y13" s="12" t="str">
        <f aca="false">IF('Compute-Values-Female'!Y13="", "", VLOOKUP('Compute-Values-Female'!Y13, 'Values-Lookup'!$A$1:$C$4, 3, 1))</f>
        <v>RO</v>
      </c>
      <c r="Z13" s="12" t="str">
        <f aca="false">IF('Compute-Values-Female'!Z13="", "", VLOOKUP('Compute-Values-Female'!Z13, 'Values-Lookup'!$A$1:$C$4, 3, 1))</f>
        <v>RO</v>
      </c>
      <c r="AA13" s="12" t="str">
        <f aca="false">IF('Compute-Values-Female'!AA13="", "", VLOOKUP('Compute-Values-Female'!AA13, 'Values-Lookup'!$A$1:$C$4, 3, 1))</f>
        <v>RO</v>
      </c>
      <c r="AB13" s="12" t="str">
        <f aca="false">IF('Compute-Values-Female'!AB13="", "", VLOOKUP('Compute-Values-Female'!AB13, 'Values-Lookup'!$A$1:$C$4, 3, 1))</f>
        <v>RO</v>
      </c>
      <c r="AC13" s="12" t="str">
        <f aca="false">IF('Compute-Values-Female'!AC13="", "", VLOOKUP('Compute-Values-Female'!AC13, 'Values-Lookup'!$A$1:$C$4, 3, 1))</f>
        <v>RO</v>
      </c>
      <c r="AD13" s="12" t="str">
        <f aca="false">IF('Compute-Values-Female'!AD13="", "", VLOOKUP('Compute-Values-Female'!AD13, 'Values-Lookup'!$A$1:$C$4, 3, 1))</f>
        <v>RO</v>
      </c>
    </row>
    <row r="14" customFormat="false" ht="13.8" hidden="false" customHeight="false" outlineLevel="0" collapsed="false">
      <c r="A14" s="11" t="str">
        <f aca="false">IF(ISBLANK('Class-Infos'!C63), "", CONCATENATE("G", 'Class-Infos'!A63))</f>
        <v>G13</v>
      </c>
      <c r="B14" s="0" t="str">
        <f aca="false">IF(ISBLANK('Class-Infos'!C63), "", CONCATENATE('Class-Infos'!C63, IF(ISBLANK('Class-Infos'!F63), "", CONCATENATE(" ", 'Class-Infos'!F63)), ", ", 'Class-Infos'!D63, " ", 'Class-Infos'!E63))</f>
        <v>APOCAY, MA LORRIENE PATAUEG</v>
      </c>
      <c r="C14" s="12" t="str">
        <f aca="false">IF('Compute-Values-Female'!C14="", "", VLOOKUP('Compute-Values-Female'!C14, 'Values-Lookup'!$A$1:$C$4, 3, 1))</f>
        <v>RO</v>
      </c>
      <c r="D14" s="12" t="str">
        <f aca="false">IF('Compute-Values-Female'!D14="", "", VLOOKUP('Compute-Values-Female'!D14, 'Values-Lookup'!$A$1:$C$4, 3, 1))</f>
        <v>RO</v>
      </c>
      <c r="E14" s="12" t="str">
        <f aca="false">IF('Compute-Values-Female'!E14="", "", VLOOKUP('Compute-Values-Female'!E14, 'Values-Lookup'!$A$1:$C$4, 3, 1))</f>
        <v>RO</v>
      </c>
      <c r="F14" s="12" t="str">
        <f aca="false">IF('Compute-Values-Female'!F14="", "", VLOOKUP('Compute-Values-Female'!F14, 'Values-Lookup'!$A$1:$C$4, 3, 1))</f>
        <v>RO</v>
      </c>
      <c r="G14" s="12" t="str">
        <f aca="false">IF('Compute-Values-Female'!G14="", "", VLOOKUP('Compute-Values-Female'!G14, 'Values-Lookup'!$A$1:$C$4, 3, 1))</f>
        <v>SO</v>
      </c>
      <c r="H14" s="12" t="str">
        <f aca="false">IF('Compute-Values-Female'!H14="", "", VLOOKUP('Compute-Values-Female'!H14, 'Values-Lookup'!$A$1:$C$4, 3, 1))</f>
        <v>RO</v>
      </c>
      <c r="I14" s="12" t="str">
        <f aca="false">IF('Compute-Values-Female'!I14="", "", VLOOKUP('Compute-Values-Female'!I14, 'Values-Lookup'!$A$1:$C$4, 3, 1))</f>
        <v>RO</v>
      </c>
      <c r="J14" s="12" t="str">
        <f aca="false">IF('Compute-Values-Female'!J14="", "", VLOOKUP('Compute-Values-Female'!J14, 'Values-Lookup'!$A$1:$C$4, 3, 1))</f>
        <v>SO</v>
      </c>
      <c r="K14" s="12" t="str">
        <f aca="false">IF('Compute-Values-Female'!K14="", "", VLOOKUP('Compute-Values-Female'!K14, 'Values-Lookup'!$A$1:$C$4, 3, 1))</f>
        <v>RO</v>
      </c>
      <c r="L14" s="12" t="str">
        <f aca="false">IF('Compute-Values-Female'!L14="", "", VLOOKUP('Compute-Values-Female'!L14, 'Values-Lookup'!$A$1:$C$4, 3, 1))</f>
        <v>RO</v>
      </c>
      <c r="M14" s="12" t="str">
        <f aca="false">IF('Compute-Values-Female'!M14="", "", VLOOKUP('Compute-Values-Female'!M14, 'Values-Lookup'!$A$1:$C$4, 3, 1))</f>
        <v>SO</v>
      </c>
      <c r="N14" s="12" t="str">
        <f aca="false">IF('Compute-Values-Female'!N14="", "", VLOOKUP('Compute-Values-Female'!N14, 'Values-Lookup'!$A$1:$C$4, 3, 1))</f>
        <v>SO</v>
      </c>
      <c r="O14" s="12" t="str">
        <f aca="false">IF('Compute-Values-Female'!O14="", "", VLOOKUP('Compute-Values-Female'!O14, 'Values-Lookup'!$A$1:$C$4, 3, 1))</f>
        <v>AO</v>
      </c>
      <c r="P14" s="12" t="str">
        <f aca="false">IF('Compute-Values-Female'!P14="", "", VLOOKUP('Compute-Values-Female'!P14, 'Values-Lookup'!$A$1:$C$4, 3, 1))</f>
        <v>SO</v>
      </c>
      <c r="Q14" s="12" t="str">
        <f aca="false">IF('Compute-Values-Female'!Q14="", "", VLOOKUP('Compute-Values-Female'!Q14, 'Values-Lookup'!$A$1:$C$4, 3, 1))</f>
        <v>RO</v>
      </c>
      <c r="R14" s="12" t="str">
        <f aca="false">IF('Compute-Values-Female'!R14="", "", VLOOKUP('Compute-Values-Female'!R14, 'Values-Lookup'!$A$1:$C$4, 3, 1))</f>
        <v>RO</v>
      </c>
      <c r="S14" s="12" t="str">
        <f aca="false">IF('Compute-Values-Female'!S14="", "", VLOOKUP('Compute-Values-Female'!S14, 'Values-Lookup'!$A$1:$C$4, 3, 1))</f>
        <v>NO</v>
      </c>
      <c r="T14" s="12" t="str">
        <f aca="false">IF('Compute-Values-Female'!T14="", "", VLOOKUP('Compute-Values-Female'!T14, 'Values-Lookup'!$A$1:$C$4, 3, 1))</f>
        <v>RO</v>
      </c>
      <c r="U14" s="12" t="str">
        <f aca="false">IF('Compute-Values-Female'!U14="", "", VLOOKUP('Compute-Values-Female'!U14, 'Values-Lookup'!$A$1:$C$4, 3, 1))</f>
        <v>SO</v>
      </c>
      <c r="V14" s="12" t="str">
        <f aca="false">IF('Compute-Values-Female'!V14="", "", VLOOKUP('Compute-Values-Female'!V14, 'Values-Lookup'!$A$1:$C$4, 3, 1))</f>
        <v>SO</v>
      </c>
      <c r="W14" s="12" t="str">
        <f aca="false">IF('Compute-Values-Female'!W14="", "", VLOOKUP('Compute-Values-Female'!W14, 'Values-Lookup'!$A$1:$C$4, 3, 1))</f>
        <v>SO</v>
      </c>
      <c r="X14" s="12" t="str">
        <f aca="false">IF('Compute-Values-Female'!X14="", "", VLOOKUP('Compute-Values-Female'!X14, 'Values-Lookup'!$A$1:$C$4, 3, 1))</f>
        <v>RO</v>
      </c>
      <c r="Y14" s="12" t="str">
        <f aca="false">IF('Compute-Values-Female'!Y14="", "", VLOOKUP('Compute-Values-Female'!Y14, 'Values-Lookup'!$A$1:$C$4, 3, 1))</f>
        <v>RO</v>
      </c>
      <c r="Z14" s="12" t="str">
        <f aca="false">IF('Compute-Values-Female'!Z14="", "", VLOOKUP('Compute-Values-Female'!Z14, 'Values-Lookup'!$A$1:$C$4, 3, 1))</f>
        <v>NO</v>
      </c>
      <c r="AA14" s="12" t="str">
        <f aca="false">IF('Compute-Values-Female'!AA14="", "", VLOOKUP('Compute-Values-Female'!AA14, 'Values-Lookup'!$A$1:$C$4, 3, 1))</f>
        <v>SO</v>
      </c>
      <c r="AB14" s="12" t="str">
        <f aca="false">IF('Compute-Values-Female'!AB14="", "", VLOOKUP('Compute-Values-Female'!AB14, 'Values-Lookup'!$A$1:$C$4, 3, 1))</f>
        <v>AO</v>
      </c>
      <c r="AC14" s="12" t="str">
        <f aca="false">IF('Compute-Values-Female'!AC14="", "", VLOOKUP('Compute-Values-Female'!AC14, 'Values-Lookup'!$A$1:$C$4, 3, 1))</f>
        <v>SO</v>
      </c>
      <c r="AD14" s="12" t="str">
        <f aca="false">IF('Compute-Values-Female'!AD14="", "", VLOOKUP('Compute-Values-Female'!AD14, 'Values-Lookup'!$A$1:$C$4, 3, 1))</f>
        <v>RO</v>
      </c>
    </row>
    <row r="15" customFormat="false" ht="13.8" hidden="false" customHeight="false" outlineLevel="0" collapsed="false">
      <c r="A15" s="11" t="str">
        <f aca="false">IF(ISBLANK('Class-Infos'!C64), "", CONCATENATE("G", 'Class-Infos'!A64))</f>
        <v>G14</v>
      </c>
      <c r="B15" s="0" t="str">
        <f aca="false">IF(ISBLANK('Class-Infos'!C64), "", CONCATENATE('Class-Infos'!C64, IF(ISBLANK('Class-Infos'!F64), "", CONCATENATE(" ", 'Class-Infos'!F64)), ", ", 'Class-Infos'!D64, " ", 'Class-Infos'!E64))</f>
        <v>ARANDA, MARY ANGEL PILARCA</v>
      </c>
      <c r="C15" s="12" t="str">
        <f aca="false">IF('Compute-Values-Female'!C15="", "", VLOOKUP('Compute-Values-Female'!C15, 'Values-Lookup'!$A$1:$C$4, 3, 1))</f>
        <v>RO</v>
      </c>
      <c r="D15" s="12" t="str">
        <f aca="false">IF('Compute-Values-Female'!D15="", "", VLOOKUP('Compute-Values-Female'!D15, 'Values-Lookup'!$A$1:$C$4, 3, 1))</f>
        <v>RO</v>
      </c>
      <c r="E15" s="12" t="str">
        <f aca="false">IF('Compute-Values-Female'!E15="", "", VLOOKUP('Compute-Values-Female'!E15, 'Values-Lookup'!$A$1:$C$4, 3, 1))</f>
        <v>RO</v>
      </c>
      <c r="F15" s="12" t="str">
        <f aca="false">IF('Compute-Values-Female'!F15="", "", VLOOKUP('Compute-Values-Female'!F15, 'Values-Lookup'!$A$1:$C$4, 3, 1))</f>
        <v>RO</v>
      </c>
      <c r="G15" s="12" t="str">
        <f aca="false">IF('Compute-Values-Female'!G15="", "", VLOOKUP('Compute-Values-Female'!G15, 'Values-Lookup'!$A$1:$C$4, 3, 1))</f>
        <v>RO</v>
      </c>
      <c r="H15" s="12" t="str">
        <f aca="false">IF('Compute-Values-Female'!H15="", "", VLOOKUP('Compute-Values-Female'!H15, 'Values-Lookup'!$A$1:$C$4, 3, 1))</f>
        <v>SO</v>
      </c>
      <c r="I15" s="12" t="str">
        <f aca="false">IF('Compute-Values-Female'!I15="", "", VLOOKUP('Compute-Values-Female'!I15, 'Values-Lookup'!$A$1:$C$4, 3, 1))</f>
        <v>SO</v>
      </c>
      <c r="J15" s="12" t="str">
        <f aca="false">IF('Compute-Values-Female'!J15="", "", VLOOKUP('Compute-Values-Female'!J15, 'Values-Lookup'!$A$1:$C$4, 3, 1))</f>
        <v>SO</v>
      </c>
      <c r="K15" s="12" t="str">
        <f aca="false">IF('Compute-Values-Female'!K15="", "", VLOOKUP('Compute-Values-Female'!K15, 'Values-Lookup'!$A$1:$C$4, 3, 1))</f>
        <v>SO</v>
      </c>
      <c r="L15" s="12" t="str">
        <f aca="false">IF('Compute-Values-Female'!L15="", "", VLOOKUP('Compute-Values-Female'!L15, 'Values-Lookup'!$A$1:$C$4, 3, 1))</f>
        <v>SO</v>
      </c>
      <c r="M15" s="12" t="str">
        <f aca="false">IF('Compute-Values-Female'!M15="", "", VLOOKUP('Compute-Values-Female'!M15, 'Values-Lookup'!$A$1:$C$4, 3, 1))</f>
        <v>SO</v>
      </c>
      <c r="N15" s="12" t="str">
        <f aca="false">IF('Compute-Values-Female'!N15="", "", VLOOKUP('Compute-Values-Female'!N15, 'Values-Lookup'!$A$1:$C$4, 3, 1))</f>
        <v>AO</v>
      </c>
      <c r="O15" s="12" t="str">
        <f aca="false">IF('Compute-Values-Female'!O15="", "", VLOOKUP('Compute-Values-Female'!O15, 'Values-Lookup'!$A$1:$C$4, 3, 1))</f>
        <v>SO</v>
      </c>
      <c r="P15" s="12" t="str">
        <f aca="false">IF('Compute-Values-Female'!P15="", "", VLOOKUP('Compute-Values-Female'!P15, 'Values-Lookup'!$A$1:$C$4, 3, 1))</f>
        <v>SO</v>
      </c>
      <c r="Q15" s="12" t="str">
        <f aca="false">IF('Compute-Values-Female'!Q15="", "", VLOOKUP('Compute-Values-Female'!Q15, 'Values-Lookup'!$A$1:$C$4, 3, 1))</f>
        <v>RO</v>
      </c>
      <c r="R15" s="12" t="str">
        <f aca="false">IF('Compute-Values-Female'!R15="", "", VLOOKUP('Compute-Values-Female'!R15, 'Values-Lookup'!$A$1:$C$4, 3, 1))</f>
        <v>RO</v>
      </c>
      <c r="S15" s="12" t="str">
        <f aca="false">IF('Compute-Values-Female'!S15="", "", VLOOKUP('Compute-Values-Female'!S15, 'Values-Lookup'!$A$1:$C$4, 3, 1))</f>
        <v>NO</v>
      </c>
      <c r="T15" s="12" t="str">
        <f aca="false">IF('Compute-Values-Female'!T15="", "", VLOOKUP('Compute-Values-Female'!T15, 'Values-Lookup'!$A$1:$C$4, 3, 1))</f>
        <v>RO</v>
      </c>
      <c r="U15" s="12" t="str">
        <f aca="false">IF('Compute-Values-Female'!U15="", "", VLOOKUP('Compute-Values-Female'!U15, 'Values-Lookup'!$A$1:$C$4, 3, 1))</f>
        <v>SO</v>
      </c>
      <c r="V15" s="12" t="str">
        <f aca="false">IF('Compute-Values-Female'!V15="", "", VLOOKUP('Compute-Values-Female'!V15, 'Values-Lookup'!$A$1:$C$4, 3, 1))</f>
        <v>RO</v>
      </c>
      <c r="W15" s="12" t="str">
        <f aca="false">IF('Compute-Values-Female'!W15="", "", VLOOKUP('Compute-Values-Female'!W15, 'Values-Lookup'!$A$1:$C$4, 3, 1))</f>
        <v>NO</v>
      </c>
      <c r="X15" s="12" t="str">
        <f aca="false">IF('Compute-Values-Female'!X15="", "", VLOOKUP('Compute-Values-Female'!X15, 'Values-Lookup'!$A$1:$C$4, 3, 1))</f>
        <v>RO</v>
      </c>
      <c r="Y15" s="12" t="str">
        <f aca="false">IF('Compute-Values-Female'!Y15="", "", VLOOKUP('Compute-Values-Female'!Y15, 'Values-Lookup'!$A$1:$C$4, 3, 1))</f>
        <v>RO</v>
      </c>
      <c r="Z15" s="12" t="str">
        <f aca="false">IF('Compute-Values-Female'!Z15="", "", VLOOKUP('Compute-Values-Female'!Z15, 'Values-Lookup'!$A$1:$C$4, 3, 1))</f>
        <v>RO</v>
      </c>
      <c r="AA15" s="12" t="str">
        <f aca="false">IF('Compute-Values-Female'!AA15="", "", VLOOKUP('Compute-Values-Female'!AA15, 'Values-Lookup'!$A$1:$C$4, 3, 1))</f>
        <v>RO</v>
      </c>
      <c r="AB15" s="12" t="str">
        <f aca="false">IF('Compute-Values-Female'!AB15="", "", VLOOKUP('Compute-Values-Female'!AB15, 'Values-Lookup'!$A$1:$C$4, 3, 1))</f>
        <v>SO</v>
      </c>
      <c r="AC15" s="12" t="str">
        <f aca="false">IF('Compute-Values-Female'!AC15="", "", VLOOKUP('Compute-Values-Female'!AC15, 'Values-Lookup'!$A$1:$C$4, 3, 1))</f>
        <v>SO</v>
      </c>
      <c r="AD15" s="12" t="str">
        <f aca="false">IF('Compute-Values-Female'!AD15="", "", VLOOKUP('Compute-Values-Female'!AD15, 'Values-Lookup'!$A$1:$C$4, 3, 1))</f>
        <v>SO</v>
      </c>
    </row>
    <row r="16" customFormat="false" ht="13.8" hidden="false" customHeight="false" outlineLevel="0" collapsed="false">
      <c r="A16" s="11" t="str">
        <f aca="false">IF(ISBLANK('Class-Infos'!C65), "", CONCATENATE("G", 'Class-Infos'!A65))</f>
        <v>G15</v>
      </c>
      <c r="B16" s="0" t="str">
        <f aca="false">IF(ISBLANK('Class-Infos'!C65), "", CONCATENATE('Class-Infos'!C65, IF(ISBLANK('Class-Infos'!F65), "", CONCATENATE(" ", 'Class-Infos'!F65)), ", ", 'Class-Infos'!D65, " ", 'Class-Infos'!E65))</f>
        <v>ARCANGEL, MIKA ELLA CAMIGLA</v>
      </c>
      <c r="C16" s="12" t="str">
        <f aca="false">IF('Compute-Values-Female'!C16="", "", VLOOKUP('Compute-Values-Female'!C16, 'Values-Lookup'!$A$1:$C$4, 3, 1))</f>
        <v>RO</v>
      </c>
      <c r="D16" s="12" t="str">
        <f aca="false">IF('Compute-Values-Female'!D16="", "", VLOOKUP('Compute-Values-Female'!D16, 'Values-Lookup'!$A$1:$C$4, 3, 1))</f>
        <v>RO</v>
      </c>
      <c r="E16" s="12" t="str">
        <f aca="false">IF('Compute-Values-Female'!E16="", "", VLOOKUP('Compute-Values-Female'!E16, 'Values-Lookup'!$A$1:$C$4, 3, 1))</f>
        <v>RO</v>
      </c>
      <c r="F16" s="12" t="str">
        <f aca="false">IF('Compute-Values-Female'!F16="", "", VLOOKUP('Compute-Values-Female'!F16, 'Values-Lookup'!$A$1:$C$4, 3, 1))</f>
        <v>RO</v>
      </c>
      <c r="G16" s="12" t="str">
        <f aca="false">IF('Compute-Values-Female'!G16="", "", VLOOKUP('Compute-Values-Female'!G16, 'Values-Lookup'!$A$1:$C$4, 3, 1))</f>
        <v>SO</v>
      </c>
      <c r="H16" s="12" t="str">
        <f aca="false">IF('Compute-Values-Female'!H16="", "", VLOOKUP('Compute-Values-Female'!H16, 'Values-Lookup'!$A$1:$C$4, 3, 1))</f>
        <v>SO</v>
      </c>
      <c r="I16" s="12" t="str">
        <f aca="false">IF('Compute-Values-Female'!I16="", "", VLOOKUP('Compute-Values-Female'!I16, 'Values-Lookup'!$A$1:$C$4, 3, 1))</f>
        <v>AO</v>
      </c>
      <c r="J16" s="12" t="str">
        <f aca="false">IF('Compute-Values-Female'!J16="", "", VLOOKUP('Compute-Values-Female'!J16, 'Values-Lookup'!$A$1:$C$4, 3, 1))</f>
        <v>RO</v>
      </c>
      <c r="K16" s="12" t="str">
        <f aca="false">IF('Compute-Values-Female'!K16="", "", VLOOKUP('Compute-Values-Female'!K16, 'Values-Lookup'!$A$1:$C$4, 3, 1))</f>
        <v>SO</v>
      </c>
      <c r="L16" s="12" t="str">
        <f aca="false">IF('Compute-Values-Female'!L16="", "", VLOOKUP('Compute-Values-Female'!L16, 'Values-Lookup'!$A$1:$C$4, 3, 1))</f>
        <v>SO</v>
      </c>
      <c r="M16" s="12" t="str">
        <f aca="false">IF('Compute-Values-Female'!M16="", "", VLOOKUP('Compute-Values-Female'!M16, 'Values-Lookup'!$A$1:$C$4, 3, 1))</f>
        <v>SO</v>
      </c>
      <c r="N16" s="12" t="str">
        <f aca="false">IF('Compute-Values-Female'!N16="", "", VLOOKUP('Compute-Values-Female'!N16, 'Values-Lookup'!$A$1:$C$4, 3, 1))</f>
        <v>SO</v>
      </c>
      <c r="O16" s="12" t="str">
        <f aca="false">IF('Compute-Values-Female'!O16="", "", VLOOKUP('Compute-Values-Female'!O16, 'Values-Lookup'!$A$1:$C$4, 3, 1))</f>
        <v>SO</v>
      </c>
      <c r="P16" s="12" t="str">
        <f aca="false">IF('Compute-Values-Female'!P16="", "", VLOOKUP('Compute-Values-Female'!P16, 'Values-Lookup'!$A$1:$C$4, 3, 1))</f>
        <v>RO</v>
      </c>
      <c r="Q16" s="12" t="str">
        <f aca="false">IF('Compute-Values-Female'!Q16="", "", VLOOKUP('Compute-Values-Female'!Q16, 'Values-Lookup'!$A$1:$C$4, 3, 1))</f>
        <v>RO</v>
      </c>
      <c r="R16" s="12" t="str">
        <f aca="false">IF('Compute-Values-Female'!R16="", "", VLOOKUP('Compute-Values-Female'!R16, 'Values-Lookup'!$A$1:$C$4, 3, 1))</f>
        <v>RO</v>
      </c>
      <c r="S16" s="12" t="str">
        <f aca="false">IF('Compute-Values-Female'!S16="", "", VLOOKUP('Compute-Values-Female'!S16, 'Values-Lookup'!$A$1:$C$4, 3, 1))</f>
        <v>RO</v>
      </c>
      <c r="T16" s="12" t="str">
        <f aca="false">IF('Compute-Values-Female'!T16="", "", VLOOKUP('Compute-Values-Female'!T16, 'Values-Lookup'!$A$1:$C$4, 3, 1))</f>
        <v>RO</v>
      </c>
      <c r="U16" s="12" t="str">
        <f aca="false">IF('Compute-Values-Female'!U16="", "", VLOOKUP('Compute-Values-Female'!U16, 'Values-Lookup'!$A$1:$C$4, 3, 1))</f>
        <v>SO</v>
      </c>
      <c r="V16" s="12" t="str">
        <f aca="false">IF('Compute-Values-Female'!V16="", "", VLOOKUP('Compute-Values-Female'!V16, 'Values-Lookup'!$A$1:$C$4, 3, 1))</f>
        <v>RO</v>
      </c>
      <c r="W16" s="12" t="str">
        <f aca="false">IF('Compute-Values-Female'!W16="", "", VLOOKUP('Compute-Values-Female'!W16, 'Values-Lookup'!$A$1:$C$4, 3, 1))</f>
        <v>NO</v>
      </c>
      <c r="X16" s="12" t="str">
        <f aca="false">IF('Compute-Values-Female'!X16="", "", VLOOKUP('Compute-Values-Female'!X16, 'Values-Lookup'!$A$1:$C$4, 3, 1))</f>
        <v>RO</v>
      </c>
      <c r="Y16" s="12" t="str">
        <f aca="false">IF('Compute-Values-Female'!Y16="", "", VLOOKUP('Compute-Values-Female'!Y16, 'Values-Lookup'!$A$1:$C$4, 3, 1))</f>
        <v>RO</v>
      </c>
      <c r="Z16" s="12" t="str">
        <f aca="false">IF('Compute-Values-Female'!Z16="", "", VLOOKUP('Compute-Values-Female'!Z16, 'Values-Lookup'!$A$1:$C$4, 3, 1))</f>
        <v>RO</v>
      </c>
      <c r="AA16" s="12" t="str">
        <f aca="false">IF('Compute-Values-Female'!AA16="", "", VLOOKUP('Compute-Values-Female'!AA16, 'Values-Lookup'!$A$1:$C$4, 3, 1))</f>
        <v>RO</v>
      </c>
      <c r="AB16" s="12" t="str">
        <f aca="false">IF('Compute-Values-Female'!AB16="", "", VLOOKUP('Compute-Values-Female'!AB16, 'Values-Lookup'!$A$1:$C$4, 3, 1))</f>
        <v>SO</v>
      </c>
      <c r="AC16" s="12" t="str">
        <f aca="false">IF('Compute-Values-Female'!AC16="", "", VLOOKUP('Compute-Values-Female'!AC16, 'Values-Lookup'!$A$1:$C$4, 3, 1))</f>
        <v>RO</v>
      </c>
      <c r="AD16" s="12" t="str">
        <f aca="false">IF('Compute-Values-Female'!AD16="", "", VLOOKUP('Compute-Values-Female'!AD16, 'Values-Lookup'!$A$1:$C$4, 3, 1))</f>
        <v>RO</v>
      </c>
    </row>
    <row r="17" customFormat="false" ht="13.8" hidden="false" customHeight="false" outlineLevel="0" collapsed="false">
      <c r="A17" s="11" t="str">
        <f aca="false">IF(ISBLANK('Class-Infos'!C66), "", CONCATENATE("G", 'Class-Infos'!A66))</f>
        <v>G16</v>
      </c>
      <c r="B17" s="0" t="str">
        <f aca="false">IF(ISBLANK('Class-Infos'!C66), "", CONCATENATE('Class-Infos'!C66, IF(ISBLANK('Class-Infos'!F66), "", CONCATENATE(" ", 'Class-Infos'!F66)), ", ", 'Class-Infos'!D66, " ", 'Class-Infos'!E66))</f>
        <v>AREVALO, MA. GLAIZA CAMERO</v>
      </c>
      <c r="C17" s="12" t="str">
        <f aca="false">IF('Compute-Values-Female'!C17="", "", VLOOKUP('Compute-Values-Female'!C17, 'Values-Lookup'!$A$1:$C$4, 3, 1))</f>
        <v>AO</v>
      </c>
      <c r="D17" s="12" t="str">
        <f aca="false">IF('Compute-Values-Female'!D17="", "", VLOOKUP('Compute-Values-Female'!D17, 'Values-Lookup'!$A$1:$C$4, 3, 1))</f>
        <v>AO</v>
      </c>
      <c r="E17" s="12" t="str">
        <f aca="false">IF('Compute-Values-Female'!E17="", "", VLOOKUP('Compute-Values-Female'!E17, 'Values-Lookup'!$A$1:$C$4, 3, 1))</f>
        <v>AO</v>
      </c>
      <c r="F17" s="12" t="str">
        <f aca="false">IF('Compute-Values-Female'!F17="", "", VLOOKUP('Compute-Values-Female'!F17, 'Values-Lookup'!$A$1:$C$4, 3, 1))</f>
        <v>SO</v>
      </c>
      <c r="G17" s="12" t="str">
        <f aca="false">IF('Compute-Values-Female'!G17="", "", VLOOKUP('Compute-Values-Female'!G17, 'Values-Lookup'!$A$1:$C$4, 3, 1))</f>
        <v>AO</v>
      </c>
      <c r="H17" s="12" t="str">
        <f aca="false">IF('Compute-Values-Female'!H17="", "", VLOOKUP('Compute-Values-Female'!H17, 'Values-Lookup'!$A$1:$C$4, 3, 1))</f>
        <v>AO</v>
      </c>
      <c r="I17" s="12" t="str">
        <f aca="false">IF('Compute-Values-Female'!I17="", "", VLOOKUP('Compute-Values-Female'!I17, 'Values-Lookup'!$A$1:$C$4, 3, 1))</f>
        <v>AO</v>
      </c>
      <c r="J17" s="12" t="str">
        <f aca="false">IF('Compute-Values-Female'!J17="", "", VLOOKUP('Compute-Values-Female'!J17, 'Values-Lookup'!$A$1:$C$4, 3, 1))</f>
        <v>AO</v>
      </c>
      <c r="K17" s="12" t="str">
        <f aca="false">IF('Compute-Values-Female'!K17="", "", VLOOKUP('Compute-Values-Female'!K17, 'Values-Lookup'!$A$1:$C$4, 3, 1))</f>
        <v>AO</v>
      </c>
      <c r="L17" s="12" t="str">
        <f aca="false">IF('Compute-Values-Female'!L17="", "", VLOOKUP('Compute-Values-Female'!L17, 'Values-Lookup'!$A$1:$C$4, 3, 1))</f>
        <v>AO</v>
      </c>
      <c r="M17" s="12" t="str">
        <f aca="false">IF('Compute-Values-Female'!M17="", "", VLOOKUP('Compute-Values-Female'!M17, 'Values-Lookup'!$A$1:$C$4, 3, 1))</f>
        <v>AO</v>
      </c>
      <c r="N17" s="12" t="str">
        <f aca="false">IF('Compute-Values-Female'!N17="", "", VLOOKUP('Compute-Values-Female'!N17, 'Values-Lookup'!$A$1:$C$4, 3, 1))</f>
        <v>AO</v>
      </c>
      <c r="O17" s="12" t="str">
        <f aca="false">IF('Compute-Values-Female'!O17="", "", VLOOKUP('Compute-Values-Female'!O17, 'Values-Lookup'!$A$1:$C$4, 3, 1))</f>
        <v>AO</v>
      </c>
      <c r="P17" s="12" t="str">
        <f aca="false">IF('Compute-Values-Female'!P17="", "", VLOOKUP('Compute-Values-Female'!P17, 'Values-Lookup'!$A$1:$C$4, 3, 1))</f>
        <v>AO</v>
      </c>
      <c r="Q17" s="12" t="str">
        <f aca="false">IF('Compute-Values-Female'!Q17="", "", VLOOKUP('Compute-Values-Female'!Q17, 'Values-Lookup'!$A$1:$C$4, 3, 1))</f>
        <v>AO</v>
      </c>
      <c r="R17" s="12" t="str">
        <f aca="false">IF('Compute-Values-Female'!R17="", "", VLOOKUP('Compute-Values-Female'!R17, 'Values-Lookup'!$A$1:$C$4, 3, 1))</f>
        <v>AO</v>
      </c>
      <c r="S17" s="12" t="str">
        <f aca="false">IF('Compute-Values-Female'!S17="", "", VLOOKUP('Compute-Values-Female'!S17, 'Values-Lookup'!$A$1:$C$4, 3, 1))</f>
        <v>AO</v>
      </c>
      <c r="T17" s="12" t="str">
        <f aca="false">IF('Compute-Values-Female'!T17="", "", VLOOKUP('Compute-Values-Female'!T17, 'Values-Lookup'!$A$1:$C$4, 3, 1))</f>
        <v>AO</v>
      </c>
      <c r="U17" s="12" t="str">
        <f aca="false">IF('Compute-Values-Female'!U17="", "", VLOOKUP('Compute-Values-Female'!U17, 'Values-Lookup'!$A$1:$C$4, 3, 1))</f>
        <v>AO</v>
      </c>
      <c r="V17" s="12" t="str">
        <f aca="false">IF('Compute-Values-Female'!V17="", "", VLOOKUP('Compute-Values-Female'!V17, 'Values-Lookup'!$A$1:$C$4, 3, 1))</f>
        <v>AO</v>
      </c>
      <c r="W17" s="12" t="str">
        <f aca="false">IF('Compute-Values-Female'!W17="", "", VLOOKUP('Compute-Values-Female'!W17, 'Values-Lookup'!$A$1:$C$4, 3, 1))</f>
        <v>AO</v>
      </c>
      <c r="X17" s="12" t="str">
        <f aca="false">IF('Compute-Values-Female'!X17="", "", VLOOKUP('Compute-Values-Female'!X17, 'Values-Lookup'!$A$1:$C$4, 3, 1))</f>
        <v>AO</v>
      </c>
      <c r="Y17" s="12" t="str">
        <f aca="false">IF('Compute-Values-Female'!Y17="", "", VLOOKUP('Compute-Values-Female'!Y17, 'Values-Lookup'!$A$1:$C$4, 3, 1))</f>
        <v>AO</v>
      </c>
      <c r="Z17" s="12" t="str">
        <f aca="false">IF('Compute-Values-Female'!Z17="", "", VLOOKUP('Compute-Values-Female'!Z17, 'Values-Lookup'!$A$1:$C$4, 3, 1))</f>
        <v>AO</v>
      </c>
      <c r="AA17" s="12" t="str">
        <f aca="false">IF('Compute-Values-Female'!AA17="", "", VLOOKUP('Compute-Values-Female'!AA17, 'Values-Lookup'!$A$1:$C$4, 3, 1))</f>
        <v>AO</v>
      </c>
      <c r="AB17" s="12" t="str">
        <f aca="false">IF('Compute-Values-Female'!AB17="", "", VLOOKUP('Compute-Values-Female'!AB17, 'Values-Lookup'!$A$1:$C$4, 3, 1))</f>
        <v>AO</v>
      </c>
      <c r="AC17" s="12" t="str">
        <f aca="false">IF('Compute-Values-Female'!AC17="", "", VLOOKUP('Compute-Values-Female'!AC17, 'Values-Lookup'!$A$1:$C$4, 3, 1))</f>
        <v>AO</v>
      </c>
      <c r="AD17" s="12" t="str">
        <f aca="false">IF('Compute-Values-Female'!AD17="", "", VLOOKUP('Compute-Values-Female'!AD17, 'Values-Lookup'!$A$1:$C$4, 3, 1))</f>
        <v>AO</v>
      </c>
    </row>
    <row r="18" customFormat="false" ht="13.8" hidden="false" customHeight="false" outlineLevel="0" collapsed="false">
      <c r="A18" s="11" t="str">
        <f aca="false">IF(ISBLANK('Class-Infos'!C67), "", CONCATENATE("G", 'Class-Infos'!A67))</f>
        <v>G17</v>
      </c>
      <c r="B18" s="0" t="str">
        <f aca="false">IF(ISBLANK('Class-Infos'!C67), "", CONCATENATE('Class-Infos'!C67, IF(ISBLANK('Class-Infos'!F67), "", CONCATENATE(" ", 'Class-Infos'!F67)), ", ", 'Class-Infos'!D67, " ", 'Class-Infos'!E67))</f>
        <v>ATCHOCO, CHRISTINE NARCISO</v>
      </c>
      <c r="C18" s="12" t="str">
        <f aca="false">IF('Compute-Values-Female'!C18="", "", VLOOKUP('Compute-Values-Female'!C18, 'Values-Lookup'!$A$1:$C$4, 3, 1))</f>
        <v>RO</v>
      </c>
      <c r="D18" s="12" t="str">
        <f aca="false">IF('Compute-Values-Female'!D18="", "", VLOOKUP('Compute-Values-Female'!D18, 'Values-Lookup'!$A$1:$C$4, 3, 1))</f>
        <v>RO</v>
      </c>
      <c r="E18" s="12" t="str">
        <f aca="false">IF('Compute-Values-Female'!E18="", "", VLOOKUP('Compute-Values-Female'!E18, 'Values-Lookup'!$A$1:$C$4, 3, 1))</f>
        <v>RO</v>
      </c>
      <c r="F18" s="12" t="str">
        <f aca="false">IF('Compute-Values-Female'!F18="", "", VLOOKUP('Compute-Values-Female'!F18, 'Values-Lookup'!$A$1:$C$4, 3, 1))</f>
        <v>RO</v>
      </c>
      <c r="G18" s="12" t="str">
        <f aca="false">IF('Compute-Values-Female'!G18="", "", VLOOKUP('Compute-Values-Female'!G18, 'Values-Lookup'!$A$1:$C$4, 3, 1))</f>
        <v>RO</v>
      </c>
      <c r="H18" s="12" t="str">
        <f aca="false">IF('Compute-Values-Female'!H18="", "", VLOOKUP('Compute-Values-Female'!H18, 'Values-Lookup'!$A$1:$C$4, 3, 1))</f>
        <v>RO</v>
      </c>
      <c r="I18" s="12" t="str">
        <f aca="false">IF('Compute-Values-Female'!I18="", "", VLOOKUP('Compute-Values-Female'!I18, 'Values-Lookup'!$A$1:$C$4, 3, 1))</f>
        <v>SO</v>
      </c>
      <c r="J18" s="12" t="str">
        <f aca="false">IF('Compute-Values-Female'!J18="", "", VLOOKUP('Compute-Values-Female'!J18, 'Values-Lookup'!$A$1:$C$4, 3, 1))</f>
        <v>RO</v>
      </c>
      <c r="K18" s="12" t="str">
        <f aca="false">IF('Compute-Values-Female'!K18="", "", VLOOKUP('Compute-Values-Female'!K18, 'Values-Lookup'!$A$1:$C$4, 3, 1))</f>
        <v>RO</v>
      </c>
      <c r="L18" s="12" t="str">
        <f aca="false">IF('Compute-Values-Female'!L18="", "", VLOOKUP('Compute-Values-Female'!L18, 'Values-Lookup'!$A$1:$C$4, 3, 1))</f>
        <v>SO</v>
      </c>
      <c r="M18" s="12" t="str">
        <f aca="false">IF('Compute-Values-Female'!M18="", "", VLOOKUP('Compute-Values-Female'!M18, 'Values-Lookup'!$A$1:$C$4, 3, 1))</f>
        <v>SO</v>
      </c>
      <c r="N18" s="12" t="str">
        <f aca="false">IF('Compute-Values-Female'!N18="", "", VLOOKUP('Compute-Values-Female'!N18, 'Values-Lookup'!$A$1:$C$4, 3, 1))</f>
        <v>SO</v>
      </c>
      <c r="O18" s="12" t="str">
        <f aca="false">IF('Compute-Values-Female'!O18="", "", VLOOKUP('Compute-Values-Female'!O18, 'Values-Lookup'!$A$1:$C$4, 3, 1))</f>
        <v>SO</v>
      </c>
      <c r="P18" s="12" t="str">
        <f aca="false">IF('Compute-Values-Female'!P18="", "", VLOOKUP('Compute-Values-Female'!P18, 'Values-Lookup'!$A$1:$C$4, 3, 1))</f>
        <v>RO</v>
      </c>
      <c r="Q18" s="12" t="str">
        <f aca="false">IF('Compute-Values-Female'!Q18="", "", VLOOKUP('Compute-Values-Female'!Q18, 'Values-Lookup'!$A$1:$C$4, 3, 1))</f>
        <v>RO</v>
      </c>
      <c r="R18" s="12" t="str">
        <f aca="false">IF('Compute-Values-Female'!R18="", "", VLOOKUP('Compute-Values-Female'!R18, 'Values-Lookup'!$A$1:$C$4, 3, 1))</f>
        <v>RO</v>
      </c>
      <c r="S18" s="12" t="str">
        <f aca="false">IF('Compute-Values-Female'!S18="", "", VLOOKUP('Compute-Values-Female'!S18, 'Values-Lookup'!$A$1:$C$4, 3, 1))</f>
        <v>RO</v>
      </c>
      <c r="T18" s="12" t="str">
        <f aca="false">IF('Compute-Values-Female'!T18="", "", VLOOKUP('Compute-Values-Female'!T18, 'Values-Lookup'!$A$1:$C$4, 3, 1))</f>
        <v>RO</v>
      </c>
      <c r="U18" s="12" t="str">
        <f aca="false">IF('Compute-Values-Female'!U18="", "", VLOOKUP('Compute-Values-Female'!U18, 'Values-Lookup'!$A$1:$C$4, 3, 1))</f>
        <v>SO</v>
      </c>
      <c r="V18" s="12" t="str">
        <f aca="false">IF('Compute-Values-Female'!V18="", "", VLOOKUP('Compute-Values-Female'!V18, 'Values-Lookup'!$A$1:$C$4, 3, 1))</f>
        <v>SO</v>
      </c>
      <c r="W18" s="12" t="str">
        <f aca="false">IF('Compute-Values-Female'!W18="", "", VLOOKUP('Compute-Values-Female'!W18, 'Values-Lookup'!$A$1:$C$4, 3, 1))</f>
        <v>RO</v>
      </c>
      <c r="X18" s="12" t="str">
        <f aca="false">IF('Compute-Values-Female'!X18="", "", VLOOKUP('Compute-Values-Female'!X18, 'Values-Lookup'!$A$1:$C$4, 3, 1))</f>
        <v>RO</v>
      </c>
      <c r="Y18" s="12" t="str">
        <f aca="false">IF('Compute-Values-Female'!Y18="", "", VLOOKUP('Compute-Values-Female'!Y18, 'Values-Lookup'!$A$1:$C$4, 3, 1))</f>
        <v>RO</v>
      </c>
      <c r="Z18" s="12" t="str">
        <f aca="false">IF('Compute-Values-Female'!Z18="", "", VLOOKUP('Compute-Values-Female'!Z18, 'Values-Lookup'!$A$1:$C$4, 3, 1))</f>
        <v>RO</v>
      </c>
      <c r="AA18" s="12" t="str">
        <f aca="false">IF('Compute-Values-Female'!AA18="", "", VLOOKUP('Compute-Values-Female'!AA18, 'Values-Lookup'!$A$1:$C$4, 3, 1))</f>
        <v>RO</v>
      </c>
      <c r="AB18" s="12" t="str">
        <f aca="false">IF('Compute-Values-Female'!AB18="", "", VLOOKUP('Compute-Values-Female'!AB18, 'Values-Lookup'!$A$1:$C$4, 3, 1))</f>
        <v>SO</v>
      </c>
      <c r="AC18" s="12" t="str">
        <f aca="false">IF('Compute-Values-Female'!AC18="", "", VLOOKUP('Compute-Values-Female'!AC18, 'Values-Lookup'!$A$1:$C$4, 3, 1))</f>
        <v>SO</v>
      </c>
      <c r="AD18" s="12" t="str">
        <f aca="false">IF('Compute-Values-Female'!AD18="", "", VLOOKUP('Compute-Values-Female'!AD18, 'Values-Lookup'!$A$1:$C$4, 3, 1))</f>
        <v>RO</v>
      </c>
    </row>
    <row r="19" customFormat="false" ht="13.8" hidden="false" customHeight="false" outlineLevel="0" collapsed="false">
      <c r="A19" s="11" t="str">
        <f aca="false">IF(ISBLANK('Class-Infos'!C68), "", CONCATENATE("G", 'Class-Infos'!A68))</f>
        <v>G18</v>
      </c>
      <c r="B19" s="0" t="str">
        <f aca="false">IF(ISBLANK('Class-Infos'!C68), "", CONCATENATE('Class-Infos'!C68, IF(ISBLANK('Class-Infos'!F68), "", CONCATENATE(" ", 'Class-Infos'!F68)), ", ", 'Class-Infos'!D68, " ", 'Class-Infos'!E68))</f>
        <v>AVECILLA, JEAN RAIZHEN SALAZAR</v>
      </c>
      <c r="C19" s="12" t="str">
        <f aca="false">IF('Compute-Values-Female'!C19="", "", VLOOKUP('Compute-Values-Female'!C19, 'Values-Lookup'!$A$1:$C$4, 3, 1))</f>
        <v>NO</v>
      </c>
      <c r="D19" s="12" t="str">
        <f aca="false">IF('Compute-Values-Female'!D19="", "", VLOOKUP('Compute-Values-Female'!D19, 'Values-Lookup'!$A$1:$C$4, 3, 1))</f>
        <v>RO</v>
      </c>
      <c r="E19" s="12" t="str">
        <f aca="false">IF('Compute-Values-Female'!E19="", "", VLOOKUP('Compute-Values-Female'!E19, 'Values-Lookup'!$A$1:$C$4, 3, 1))</f>
        <v>RO</v>
      </c>
      <c r="F19" s="12" t="str">
        <f aca="false">IF('Compute-Values-Female'!F19="", "", VLOOKUP('Compute-Values-Female'!F19, 'Values-Lookup'!$A$1:$C$4, 3, 1))</f>
        <v>RO</v>
      </c>
      <c r="G19" s="12" t="str">
        <f aca="false">IF('Compute-Values-Female'!G19="", "", VLOOKUP('Compute-Values-Female'!G19, 'Values-Lookup'!$A$1:$C$4, 3, 1))</f>
        <v>SO</v>
      </c>
      <c r="H19" s="12" t="str">
        <f aca="false">IF('Compute-Values-Female'!H19="", "", VLOOKUP('Compute-Values-Female'!H19, 'Values-Lookup'!$A$1:$C$4, 3, 1))</f>
        <v>SO</v>
      </c>
      <c r="I19" s="12" t="str">
        <f aca="false">IF('Compute-Values-Female'!I19="", "", VLOOKUP('Compute-Values-Female'!I19, 'Values-Lookup'!$A$1:$C$4, 3, 1))</f>
        <v>RO</v>
      </c>
      <c r="J19" s="12" t="str">
        <f aca="false">IF('Compute-Values-Female'!J19="", "", VLOOKUP('Compute-Values-Female'!J19, 'Values-Lookup'!$A$1:$C$4, 3, 1))</f>
        <v>RO</v>
      </c>
      <c r="K19" s="12" t="str">
        <f aca="false">IF('Compute-Values-Female'!K19="", "", VLOOKUP('Compute-Values-Female'!K19, 'Values-Lookup'!$A$1:$C$4, 3, 1))</f>
        <v>RO</v>
      </c>
      <c r="L19" s="12" t="str">
        <f aca="false">IF('Compute-Values-Female'!L19="", "", VLOOKUP('Compute-Values-Female'!L19, 'Values-Lookup'!$A$1:$C$4, 3, 1))</f>
        <v>RO</v>
      </c>
      <c r="M19" s="12" t="str">
        <f aca="false">IF('Compute-Values-Female'!M19="", "", VLOOKUP('Compute-Values-Female'!M19, 'Values-Lookup'!$A$1:$C$4, 3, 1))</f>
        <v>SO</v>
      </c>
      <c r="N19" s="12" t="str">
        <f aca="false">IF('Compute-Values-Female'!N19="", "", VLOOKUP('Compute-Values-Female'!N19, 'Values-Lookup'!$A$1:$C$4, 3, 1))</f>
        <v>SO</v>
      </c>
      <c r="O19" s="12" t="str">
        <f aca="false">IF('Compute-Values-Female'!O19="", "", VLOOKUP('Compute-Values-Female'!O19, 'Values-Lookup'!$A$1:$C$4, 3, 1))</f>
        <v>SO</v>
      </c>
      <c r="P19" s="12" t="str">
        <f aca="false">IF('Compute-Values-Female'!P19="", "", VLOOKUP('Compute-Values-Female'!P19, 'Values-Lookup'!$A$1:$C$4, 3, 1))</f>
        <v>RO</v>
      </c>
      <c r="Q19" s="12" t="str">
        <f aca="false">IF('Compute-Values-Female'!Q19="", "", VLOOKUP('Compute-Values-Female'!Q19, 'Values-Lookup'!$A$1:$C$4, 3, 1))</f>
        <v>RO</v>
      </c>
      <c r="R19" s="12" t="str">
        <f aca="false">IF('Compute-Values-Female'!R19="", "", VLOOKUP('Compute-Values-Female'!R19, 'Values-Lookup'!$A$1:$C$4, 3, 1))</f>
        <v>RO</v>
      </c>
      <c r="S19" s="12" t="str">
        <f aca="false">IF('Compute-Values-Female'!S19="", "", VLOOKUP('Compute-Values-Female'!S19, 'Values-Lookup'!$A$1:$C$4, 3, 1))</f>
        <v>RO</v>
      </c>
      <c r="T19" s="12" t="str">
        <f aca="false">IF('Compute-Values-Female'!T19="", "", VLOOKUP('Compute-Values-Female'!T19, 'Values-Lookup'!$A$1:$C$4, 3, 1))</f>
        <v>RO</v>
      </c>
      <c r="U19" s="12" t="str">
        <f aca="false">IF('Compute-Values-Female'!U19="", "", VLOOKUP('Compute-Values-Female'!U19, 'Values-Lookup'!$A$1:$C$4, 3, 1))</f>
        <v>AO</v>
      </c>
      <c r="V19" s="12" t="str">
        <f aca="false">IF('Compute-Values-Female'!V19="", "", VLOOKUP('Compute-Values-Female'!V19, 'Values-Lookup'!$A$1:$C$4, 3, 1))</f>
        <v>AO</v>
      </c>
      <c r="W19" s="12" t="str">
        <f aca="false">IF('Compute-Values-Female'!W19="", "", VLOOKUP('Compute-Values-Female'!W19, 'Values-Lookup'!$A$1:$C$4, 3, 1))</f>
        <v>RO</v>
      </c>
      <c r="X19" s="12" t="str">
        <f aca="false">IF('Compute-Values-Female'!X19="", "", VLOOKUP('Compute-Values-Female'!X19, 'Values-Lookup'!$A$1:$C$4, 3, 1))</f>
        <v>RO</v>
      </c>
      <c r="Y19" s="12" t="str">
        <f aca="false">IF('Compute-Values-Female'!Y19="", "", VLOOKUP('Compute-Values-Female'!Y19, 'Values-Lookup'!$A$1:$C$4, 3, 1))</f>
        <v>RO</v>
      </c>
      <c r="Z19" s="12" t="str">
        <f aca="false">IF('Compute-Values-Female'!Z19="", "", VLOOKUP('Compute-Values-Female'!Z19, 'Values-Lookup'!$A$1:$C$4, 3, 1))</f>
        <v>RO</v>
      </c>
      <c r="AA19" s="12" t="str">
        <f aca="false">IF('Compute-Values-Female'!AA19="", "", VLOOKUP('Compute-Values-Female'!AA19, 'Values-Lookup'!$A$1:$C$4, 3, 1))</f>
        <v>SO</v>
      </c>
      <c r="AB19" s="12" t="str">
        <f aca="false">IF('Compute-Values-Female'!AB19="", "", VLOOKUP('Compute-Values-Female'!AB19, 'Values-Lookup'!$A$1:$C$4, 3, 1))</f>
        <v>SO</v>
      </c>
      <c r="AC19" s="12" t="str">
        <f aca="false">IF('Compute-Values-Female'!AC19="", "", VLOOKUP('Compute-Values-Female'!AC19, 'Values-Lookup'!$A$1:$C$4, 3, 1))</f>
        <v>SO</v>
      </c>
      <c r="AD19" s="12" t="str">
        <f aca="false">IF('Compute-Values-Female'!AD19="", "", VLOOKUP('Compute-Values-Female'!AD19, 'Values-Lookup'!$A$1:$C$4, 3, 1))</f>
        <v>RO</v>
      </c>
    </row>
    <row r="20" customFormat="false" ht="13.8" hidden="false" customHeight="false" outlineLevel="0" collapsed="false">
      <c r="A20" s="11" t="str">
        <f aca="false">IF(ISBLANK('Class-Infos'!C69), "", CONCATENATE("G", 'Class-Infos'!A69))</f>
        <v>G19</v>
      </c>
      <c r="B20" s="0" t="str">
        <f aca="false">IF(ISBLANK('Class-Infos'!C69), "", CONCATENATE('Class-Infos'!C69, IF(ISBLANK('Class-Infos'!F69), "", CONCATENATE(" ", 'Class-Infos'!F69)), ", ", 'Class-Infos'!D69, " ", 'Class-Infos'!E69))</f>
        <v>AXALAN, PRINCESS DENISE CUALES</v>
      </c>
      <c r="C20" s="12" t="str">
        <f aca="false">IF('Compute-Values-Female'!C20="", "", VLOOKUP('Compute-Values-Female'!C20, 'Values-Lookup'!$A$1:$C$4, 3, 1))</f>
        <v>AO</v>
      </c>
      <c r="D20" s="12" t="str">
        <f aca="false">IF('Compute-Values-Female'!D20="", "", VLOOKUP('Compute-Values-Female'!D20, 'Values-Lookup'!$A$1:$C$4, 3, 1))</f>
        <v>AO</v>
      </c>
      <c r="E20" s="12" t="str">
        <f aca="false">IF('Compute-Values-Female'!E20="", "", VLOOKUP('Compute-Values-Female'!E20, 'Values-Lookup'!$A$1:$C$4, 3, 1))</f>
        <v>AO</v>
      </c>
      <c r="F20" s="12" t="str">
        <f aca="false">IF('Compute-Values-Female'!F20="", "", VLOOKUP('Compute-Values-Female'!F20, 'Values-Lookup'!$A$1:$C$4, 3, 1))</f>
        <v>AO</v>
      </c>
      <c r="G20" s="12" t="str">
        <f aca="false">IF('Compute-Values-Female'!G20="", "", VLOOKUP('Compute-Values-Female'!G20, 'Values-Lookup'!$A$1:$C$4, 3, 1))</f>
        <v>AO</v>
      </c>
      <c r="H20" s="12" t="str">
        <f aca="false">IF('Compute-Values-Female'!H20="", "", VLOOKUP('Compute-Values-Female'!H20, 'Values-Lookup'!$A$1:$C$4, 3, 1))</f>
        <v>AO</v>
      </c>
      <c r="I20" s="12" t="str">
        <f aca="false">IF('Compute-Values-Female'!I20="", "", VLOOKUP('Compute-Values-Female'!I20, 'Values-Lookup'!$A$1:$C$4, 3, 1))</f>
        <v>AO</v>
      </c>
      <c r="J20" s="12" t="str">
        <f aca="false">IF('Compute-Values-Female'!J20="", "", VLOOKUP('Compute-Values-Female'!J20, 'Values-Lookup'!$A$1:$C$4, 3, 1))</f>
        <v>AO</v>
      </c>
      <c r="K20" s="12" t="str">
        <f aca="false">IF('Compute-Values-Female'!K20="", "", VLOOKUP('Compute-Values-Female'!K20, 'Values-Lookup'!$A$1:$C$4, 3, 1))</f>
        <v>AO</v>
      </c>
      <c r="L20" s="12" t="str">
        <f aca="false">IF('Compute-Values-Female'!L20="", "", VLOOKUP('Compute-Values-Female'!L20, 'Values-Lookup'!$A$1:$C$4, 3, 1))</f>
        <v>AO</v>
      </c>
      <c r="M20" s="12" t="str">
        <f aca="false">IF('Compute-Values-Female'!M20="", "", VLOOKUP('Compute-Values-Female'!M20, 'Values-Lookup'!$A$1:$C$4, 3, 1))</f>
        <v>AO</v>
      </c>
      <c r="N20" s="12" t="str">
        <f aca="false">IF('Compute-Values-Female'!N20="", "", VLOOKUP('Compute-Values-Female'!N20, 'Values-Lookup'!$A$1:$C$4, 3, 1))</f>
        <v>AO</v>
      </c>
      <c r="O20" s="12" t="str">
        <f aca="false">IF('Compute-Values-Female'!O20="", "", VLOOKUP('Compute-Values-Female'!O20, 'Values-Lookup'!$A$1:$C$4, 3, 1))</f>
        <v>AO</v>
      </c>
      <c r="P20" s="12" t="str">
        <f aca="false">IF('Compute-Values-Female'!P20="", "", VLOOKUP('Compute-Values-Female'!P20, 'Values-Lookup'!$A$1:$C$4, 3, 1))</f>
        <v>AO</v>
      </c>
      <c r="Q20" s="12" t="str">
        <f aca="false">IF('Compute-Values-Female'!Q20="", "", VLOOKUP('Compute-Values-Female'!Q20, 'Values-Lookup'!$A$1:$C$4, 3, 1))</f>
        <v>AO</v>
      </c>
      <c r="R20" s="12" t="str">
        <f aca="false">IF('Compute-Values-Female'!R20="", "", VLOOKUP('Compute-Values-Female'!R20, 'Values-Lookup'!$A$1:$C$4, 3, 1))</f>
        <v>AO</v>
      </c>
      <c r="S20" s="12" t="str">
        <f aca="false">IF('Compute-Values-Female'!S20="", "", VLOOKUP('Compute-Values-Female'!S20, 'Values-Lookup'!$A$1:$C$4, 3, 1))</f>
        <v>AO</v>
      </c>
      <c r="T20" s="12" t="str">
        <f aca="false">IF('Compute-Values-Female'!T20="", "", VLOOKUP('Compute-Values-Female'!T20, 'Values-Lookup'!$A$1:$C$4, 3, 1))</f>
        <v>AO</v>
      </c>
      <c r="U20" s="12" t="str">
        <f aca="false">IF('Compute-Values-Female'!U20="", "", VLOOKUP('Compute-Values-Female'!U20, 'Values-Lookup'!$A$1:$C$4, 3, 1))</f>
        <v>AO</v>
      </c>
      <c r="V20" s="12" t="str">
        <f aca="false">IF('Compute-Values-Female'!V20="", "", VLOOKUP('Compute-Values-Female'!V20, 'Values-Lookup'!$A$1:$C$4, 3, 1))</f>
        <v>AO</v>
      </c>
      <c r="W20" s="12" t="str">
        <f aca="false">IF('Compute-Values-Female'!W20="", "", VLOOKUP('Compute-Values-Female'!W20, 'Values-Lookup'!$A$1:$C$4, 3, 1))</f>
        <v>AO</v>
      </c>
      <c r="X20" s="12" t="str">
        <f aca="false">IF('Compute-Values-Female'!X20="", "", VLOOKUP('Compute-Values-Female'!X20, 'Values-Lookup'!$A$1:$C$4, 3, 1))</f>
        <v>AO</v>
      </c>
      <c r="Y20" s="12" t="str">
        <f aca="false">IF('Compute-Values-Female'!Y20="", "", VLOOKUP('Compute-Values-Female'!Y20, 'Values-Lookup'!$A$1:$C$4, 3, 1))</f>
        <v>AO</v>
      </c>
      <c r="Z20" s="12" t="str">
        <f aca="false">IF('Compute-Values-Female'!Z20="", "", VLOOKUP('Compute-Values-Female'!Z20, 'Values-Lookup'!$A$1:$C$4, 3, 1))</f>
        <v>AO</v>
      </c>
      <c r="AA20" s="12" t="str">
        <f aca="false">IF('Compute-Values-Female'!AA20="", "", VLOOKUP('Compute-Values-Female'!AA20, 'Values-Lookup'!$A$1:$C$4, 3, 1))</f>
        <v>AO</v>
      </c>
      <c r="AB20" s="12" t="str">
        <f aca="false">IF('Compute-Values-Female'!AB20="", "", VLOOKUP('Compute-Values-Female'!AB20, 'Values-Lookup'!$A$1:$C$4, 3, 1))</f>
        <v>AO</v>
      </c>
      <c r="AC20" s="12" t="str">
        <f aca="false">IF('Compute-Values-Female'!AC20="", "", VLOOKUP('Compute-Values-Female'!AC20, 'Values-Lookup'!$A$1:$C$4, 3, 1))</f>
        <v>AO</v>
      </c>
      <c r="AD20" s="12" t="str">
        <f aca="false">IF('Compute-Values-Female'!AD20="", "", VLOOKUP('Compute-Values-Female'!AD20, 'Values-Lookup'!$A$1:$C$4, 3, 1))</f>
        <v>AO</v>
      </c>
    </row>
    <row r="21" customFormat="false" ht="13.8" hidden="false" customHeight="false" outlineLevel="0" collapsed="false">
      <c r="A21" s="11" t="str">
        <f aca="false">IF(ISBLANK('Class-Infos'!C70), "", CONCATENATE("G", 'Class-Infos'!A70))</f>
        <v>G20</v>
      </c>
      <c r="B21" s="0" t="str">
        <f aca="false">IF(ISBLANK('Class-Infos'!C70), "", CONCATENATE('Class-Infos'!C70, IF(ISBLANK('Class-Infos'!F70), "", CONCATENATE(" ", 'Class-Infos'!F70)), ", ", 'Class-Infos'!D70, " ", 'Class-Infos'!E70))</f>
        <v>AYON, JELIAN ALICAWAY</v>
      </c>
      <c r="C21" s="12" t="str">
        <f aca="false">IF('Compute-Values-Female'!C21="", "", VLOOKUP('Compute-Values-Female'!C21, 'Values-Lookup'!$A$1:$C$4, 3, 1))</f>
        <v>AO</v>
      </c>
      <c r="D21" s="12" t="str">
        <f aca="false">IF('Compute-Values-Female'!D21="", "", VLOOKUP('Compute-Values-Female'!D21, 'Values-Lookup'!$A$1:$C$4, 3, 1))</f>
        <v>AO</v>
      </c>
      <c r="E21" s="12" t="str">
        <f aca="false">IF('Compute-Values-Female'!E21="", "", VLOOKUP('Compute-Values-Female'!E21, 'Values-Lookup'!$A$1:$C$4, 3, 1))</f>
        <v>AO</v>
      </c>
      <c r="F21" s="12" t="str">
        <f aca="false">IF('Compute-Values-Female'!F21="", "", VLOOKUP('Compute-Values-Female'!F21, 'Values-Lookup'!$A$1:$C$4, 3, 1))</f>
        <v>AO</v>
      </c>
      <c r="G21" s="12" t="str">
        <f aca="false">IF('Compute-Values-Female'!G21="", "", VLOOKUP('Compute-Values-Female'!G21, 'Values-Lookup'!$A$1:$C$4, 3, 1))</f>
        <v>AO</v>
      </c>
      <c r="H21" s="12" t="str">
        <f aca="false">IF('Compute-Values-Female'!H21="", "", VLOOKUP('Compute-Values-Female'!H21, 'Values-Lookup'!$A$1:$C$4, 3, 1))</f>
        <v>AO</v>
      </c>
      <c r="I21" s="12" t="str">
        <f aca="false">IF('Compute-Values-Female'!I21="", "", VLOOKUP('Compute-Values-Female'!I21, 'Values-Lookup'!$A$1:$C$4, 3, 1))</f>
        <v>AO</v>
      </c>
      <c r="J21" s="12" t="str">
        <f aca="false">IF('Compute-Values-Female'!J21="", "", VLOOKUP('Compute-Values-Female'!J21, 'Values-Lookup'!$A$1:$C$4, 3, 1))</f>
        <v>AO</v>
      </c>
      <c r="K21" s="12" t="str">
        <f aca="false">IF('Compute-Values-Female'!K21="", "", VLOOKUP('Compute-Values-Female'!K21, 'Values-Lookup'!$A$1:$C$4, 3, 1))</f>
        <v>AO</v>
      </c>
      <c r="L21" s="12" t="str">
        <f aca="false">IF('Compute-Values-Female'!L21="", "", VLOOKUP('Compute-Values-Female'!L21, 'Values-Lookup'!$A$1:$C$4, 3, 1))</f>
        <v>AO</v>
      </c>
      <c r="M21" s="12" t="str">
        <f aca="false">IF('Compute-Values-Female'!M21="", "", VLOOKUP('Compute-Values-Female'!M21, 'Values-Lookup'!$A$1:$C$4, 3, 1))</f>
        <v>AO</v>
      </c>
      <c r="N21" s="12" t="str">
        <f aca="false">IF('Compute-Values-Female'!N21="", "", VLOOKUP('Compute-Values-Female'!N21, 'Values-Lookup'!$A$1:$C$4, 3, 1))</f>
        <v>AO</v>
      </c>
      <c r="O21" s="12" t="str">
        <f aca="false">IF('Compute-Values-Female'!O21="", "", VLOOKUP('Compute-Values-Female'!O21, 'Values-Lookup'!$A$1:$C$4, 3, 1))</f>
        <v>AO</v>
      </c>
      <c r="P21" s="12" t="str">
        <f aca="false">IF('Compute-Values-Female'!P21="", "", VLOOKUP('Compute-Values-Female'!P21, 'Values-Lookup'!$A$1:$C$4, 3, 1))</f>
        <v>AO</v>
      </c>
      <c r="Q21" s="12" t="str">
        <f aca="false">IF('Compute-Values-Female'!Q21="", "", VLOOKUP('Compute-Values-Female'!Q21, 'Values-Lookup'!$A$1:$C$4, 3, 1))</f>
        <v>AO</v>
      </c>
      <c r="R21" s="12" t="str">
        <f aca="false">IF('Compute-Values-Female'!R21="", "", VLOOKUP('Compute-Values-Female'!R21, 'Values-Lookup'!$A$1:$C$4, 3, 1))</f>
        <v>AO</v>
      </c>
      <c r="S21" s="12" t="str">
        <f aca="false">IF('Compute-Values-Female'!S21="", "", VLOOKUP('Compute-Values-Female'!S21, 'Values-Lookup'!$A$1:$C$4, 3, 1))</f>
        <v>AO</v>
      </c>
      <c r="T21" s="12" t="str">
        <f aca="false">IF('Compute-Values-Female'!T21="", "", VLOOKUP('Compute-Values-Female'!T21, 'Values-Lookup'!$A$1:$C$4, 3, 1))</f>
        <v>AO</v>
      </c>
      <c r="U21" s="12" t="str">
        <f aca="false">IF('Compute-Values-Female'!U21="", "", VLOOKUP('Compute-Values-Female'!U21, 'Values-Lookup'!$A$1:$C$4, 3, 1))</f>
        <v>AO</v>
      </c>
      <c r="V21" s="12" t="str">
        <f aca="false">IF('Compute-Values-Female'!V21="", "", VLOOKUP('Compute-Values-Female'!V21, 'Values-Lookup'!$A$1:$C$4, 3, 1))</f>
        <v>AO</v>
      </c>
      <c r="W21" s="12" t="str">
        <f aca="false">IF('Compute-Values-Female'!W21="", "", VLOOKUP('Compute-Values-Female'!W21, 'Values-Lookup'!$A$1:$C$4, 3, 1))</f>
        <v>AO</v>
      </c>
      <c r="X21" s="12" t="str">
        <f aca="false">IF('Compute-Values-Female'!X21="", "", VLOOKUP('Compute-Values-Female'!X21, 'Values-Lookup'!$A$1:$C$4, 3, 1))</f>
        <v>AO</v>
      </c>
      <c r="Y21" s="12" t="str">
        <f aca="false">IF('Compute-Values-Female'!Y21="", "", VLOOKUP('Compute-Values-Female'!Y21, 'Values-Lookup'!$A$1:$C$4, 3, 1))</f>
        <v>AO</v>
      </c>
      <c r="Z21" s="12" t="str">
        <f aca="false">IF('Compute-Values-Female'!Z21="", "", VLOOKUP('Compute-Values-Female'!Z21, 'Values-Lookup'!$A$1:$C$4, 3, 1))</f>
        <v>AO</v>
      </c>
      <c r="AA21" s="12" t="str">
        <f aca="false">IF('Compute-Values-Female'!AA21="", "", VLOOKUP('Compute-Values-Female'!AA21, 'Values-Lookup'!$A$1:$C$4, 3, 1))</f>
        <v>AO</v>
      </c>
      <c r="AB21" s="12" t="str">
        <f aca="false">IF('Compute-Values-Female'!AB21="", "", VLOOKUP('Compute-Values-Female'!AB21, 'Values-Lookup'!$A$1:$C$4, 3, 1))</f>
        <v>AO</v>
      </c>
      <c r="AC21" s="12" t="str">
        <f aca="false">IF('Compute-Values-Female'!AC21="", "", VLOOKUP('Compute-Values-Female'!AC21, 'Values-Lookup'!$A$1:$C$4, 3, 1))</f>
        <v>AO</v>
      </c>
      <c r="AD21" s="12" t="str">
        <f aca="false">IF('Compute-Values-Female'!AD21="", "", VLOOKUP('Compute-Values-Female'!AD21, 'Values-Lookup'!$A$1:$C$4, 3, 1))</f>
        <v>AO</v>
      </c>
    </row>
    <row r="22" customFormat="false" ht="13.8" hidden="false" customHeight="false" outlineLevel="0" collapsed="false">
      <c r="A22" s="11" t="str">
        <f aca="false">IF(ISBLANK('Class-Infos'!C71), "", CONCATENATE("G", 'Class-Infos'!A71))</f>
        <v>G21</v>
      </c>
      <c r="B22" s="0" t="str">
        <f aca="false">IF(ISBLANK('Class-Infos'!C71), "", CONCATENATE('Class-Infos'!C71, IF(ISBLANK('Class-Infos'!F71), "", CONCATENATE(" ", 'Class-Infos'!F71)), ", ", 'Class-Infos'!D71, " ", 'Class-Infos'!E71))</f>
        <v>AZUCENAS, JURIELYN</v>
      </c>
      <c r="C22" s="12" t="str">
        <f aca="false">IF('Compute-Values-Female'!C22="", "", VLOOKUP('Compute-Values-Female'!C22, 'Values-Lookup'!$A$1:$C$4, 3, 1))</f>
        <v>RO</v>
      </c>
      <c r="D22" s="12" t="str">
        <f aca="false">IF('Compute-Values-Female'!D22="", "", VLOOKUP('Compute-Values-Female'!D22, 'Values-Lookup'!$A$1:$C$4, 3, 1))</f>
        <v>RO</v>
      </c>
      <c r="E22" s="12" t="str">
        <f aca="false">IF('Compute-Values-Female'!E22="", "", VLOOKUP('Compute-Values-Female'!E22, 'Values-Lookup'!$A$1:$C$4, 3, 1))</f>
        <v>NO</v>
      </c>
      <c r="F22" s="12" t="str">
        <f aca="false">IF('Compute-Values-Female'!F22="", "", VLOOKUP('Compute-Values-Female'!F22, 'Values-Lookup'!$A$1:$C$4, 3, 1))</f>
        <v>NO</v>
      </c>
      <c r="G22" s="12" t="str">
        <f aca="false">IF('Compute-Values-Female'!G22="", "", VLOOKUP('Compute-Values-Female'!G22, 'Values-Lookup'!$A$1:$C$4, 3, 1))</f>
        <v>RO</v>
      </c>
      <c r="H22" s="12" t="str">
        <f aca="false">IF('Compute-Values-Female'!H22="", "", VLOOKUP('Compute-Values-Female'!H22, 'Values-Lookup'!$A$1:$C$4, 3, 1))</f>
        <v>RO</v>
      </c>
      <c r="I22" s="12" t="str">
        <f aca="false">IF('Compute-Values-Female'!I22="", "", VLOOKUP('Compute-Values-Female'!I22, 'Values-Lookup'!$A$1:$C$4, 3, 1))</f>
        <v>RO</v>
      </c>
      <c r="J22" s="12" t="str">
        <f aca="false">IF('Compute-Values-Female'!J22="", "", VLOOKUP('Compute-Values-Female'!J22, 'Values-Lookup'!$A$1:$C$4, 3, 1))</f>
        <v>RO</v>
      </c>
      <c r="K22" s="12" t="str">
        <f aca="false">IF('Compute-Values-Female'!K22="", "", VLOOKUP('Compute-Values-Female'!K22, 'Values-Lookup'!$A$1:$C$4, 3, 1))</f>
        <v>RO</v>
      </c>
      <c r="L22" s="12" t="str">
        <f aca="false">IF('Compute-Values-Female'!L22="", "", VLOOKUP('Compute-Values-Female'!L22, 'Values-Lookup'!$A$1:$C$4, 3, 1))</f>
        <v>RO</v>
      </c>
      <c r="M22" s="12" t="str">
        <f aca="false">IF('Compute-Values-Female'!M22="", "", VLOOKUP('Compute-Values-Female'!M22, 'Values-Lookup'!$A$1:$C$4, 3, 1))</f>
        <v>RO</v>
      </c>
      <c r="N22" s="12" t="str">
        <f aca="false">IF('Compute-Values-Female'!N22="", "", VLOOKUP('Compute-Values-Female'!N22, 'Values-Lookup'!$A$1:$C$4, 3, 1))</f>
        <v>RO</v>
      </c>
      <c r="O22" s="12" t="str">
        <f aca="false">IF('Compute-Values-Female'!O22="", "", VLOOKUP('Compute-Values-Female'!O22, 'Values-Lookup'!$A$1:$C$4, 3, 1))</f>
        <v>AO</v>
      </c>
      <c r="P22" s="12" t="str">
        <f aca="false">IF('Compute-Values-Female'!P22="", "", VLOOKUP('Compute-Values-Female'!P22, 'Values-Lookup'!$A$1:$C$4, 3, 1))</f>
        <v>SO</v>
      </c>
      <c r="Q22" s="12" t="str">
        <f aca="false">IF('Compute-Values-Female'!Q22="", "", VLOOKUP('Compute-Values-Female'!Q22, 'Values-Lookup'!$A$1:$C$4, 3, 1))</f>
        <v>RO</v>
      </c>
      <c r="R22" s="12" t="str">
        <f aca="false">IF('Compute-Values-Female'!R22="", "", VLOOKUP('Compute-Values-Female'!R22, 'Values-Lookup'!$A$1:$C$4, 3, 1))</f>
        <v>RO</v>
      </c>
      <c r="S22" s="12" t="str">
        <f aca="false">IF('Compute-Values-Female'!S22="", "", VLOOKUP('Compute-Values-Female'!S22, 'Values-Lookup'!$A$1:$C$4, 3, 1))</f>
        <v>NO</v>
      </c>
      <c r="T22" s="12" t="str">
        <f aca="false">IF('Compute-Values-Female'!T22="", "", VLOOKUP('Compute-Values-Female'!T22, 'Values-Lookup'!$A$1:$C$4, 3, 1))</f>
        <v>RO</v>
      </c>
      <c r="U22" s="12" t="str">
        <f aca="false">IF('Compute-Values-Female'!U22="", "", VLOOKUP('Compute-Values-Female'!U22, 'Values-Lookup'!$A$1:$C$4, 3, 1))</f>
        <v>RO</v>
      </c>
      <c r="V22" s="12" t="str">
        <f aca="false">IF('Compute-Values-Female'!V22="", "", VLOOKUP('Compute-Values-Female'!V22, 'Values-Lookup'!$A$1:$C$4, 3, 1))</f>
        <v>RO</v>
      </c>
      <c r="W22" s="12" t="str">
        <f aca="false">IF('Compute-Values-Female'!W22="", "", VLOOKUP('Compute-Values-Female'!W22, 'Values-Lookup'!$A$1:$C$4, 3, 1))</f>
        <v>RO</v>
      </c>
      <c r="X22" s="12" t="str">
        <f aca="false">IF('Compute-Values-Female'!X22="", "", VLOOKUP('Compute-Values-Female'!X22, 'Values-Lookup'!$A$1:$C$4, 3, 1))</f>
        <v>RO</v>
      </c>
      <c r="Y22" s="12" t="str">
        <f aca="false">IF('Compute-Values-Female'!Y22="", "", VLOOKUP('Compute-Values-Female'!Y22, 'Values-Lookup'!$A$1:$C$4, 3, 1))</f>
        <v>RO</v>
      </c>
      <c r="Z22" s="12" t="str">
        <f aca="false">IF('Compute-Values-Female'!Z22="", "", VLOOKUP('Compute-Values-Female'!Z22, 'Values-Lookup'!$A$1:$C$4, 3, 1))</f>
        <v>RO</v>
      </c>
      <c r="AA22" s="12" t="str">
        <f aca="false">IF('Compute-Values-Female'!AA22="", "", VLOOKUP('Compute-Values-Female'!AA22, 'Values-Lookup'!$A$1:$C$4, 3, 1))</f>
        <v>RO</v>
      </c>
      <c r="AB22" s="12" t="str">
        <f aca="false">IF('Compute-Values-Female'!AB22="", "", VLOOKUP('Compute-Values-Female'!AB22, 'Values-Lookup'!$A$1:$C$4, 3, 1))</f>
        <v>RO</v>
      </c>
      <c r="AC22" s="12" t="str">
        <f aca="false">IF('Compute-Values-Female'!AC22="", "", VLOOKUP('Compute-Values-Female'!AC22, 'Values-Lookup'!$A$1:$C$4, 3, 1))</f>
        <v>NO</v>
      </c>
      <c r="AD22" s="12" t="str">
        <f aca="false">IF('Compute-Values-Female'!AD22="", "", VLOOKUP('Compute-Values-Female'!AD22, 'Values-Lookup'!$A$1:$C$4, 3, 1))</f>
        <v>RO</v>
      </c>
    </row>
    <row r="23" customFormat="false" ht="13.8" hidden="false" customHeight="false" outlineLevel="0" collapsed="false">
      <c r="A23" s="11" t="str">
        <f aca="false">IF(ISBLANK('Class-Infos'!C72), "", CONCATENATE("G", 'Class-Infos'!A72))</f>
        <v>G22</v>
      </c>
      <c r="B23" s="0" t="str">
        <f aca="false">IF(ISBLANK('Class-Infos'!C72), "", CONCATENATE('Class-Infos'!C72, IF(ISBLANK('Class-Infos'!F72), "", CONCATENATE(" ", 'Class-Infos'!F72)), ", ", 'Class-Infos'!D72, " ", 'Class-Infos'!E72))</f>
        <v>BAGUIO, ELMERA BALANSAG</v>
      </c>
      <c r="C23" s="12" t="str">
        <f aca="false">IF('Compute-Values-Female'!C23="", "", VLOOKUP('Compute-Values-Female'!C23, 'Values-Lookup'!$A$1:$C$4, 3, 1))</f>
        <v>RO</v>
      </c>
      <c r="D23" s="12" t="str">
        <f aca="false">IF('Compute-Values-Female'!D23="", "", VLOOKUP('Compute-Values-Female'!D23, 'Values-Lookup'!$A$1:$C$4, 3, 1))</f>
        <v>RO</v>
      </c>
      <c r="E23" s="12" t="str">
        <f aca="false">IF('Compute-Values-Female'!E23="", "", VLOOKUP('Compute-Values-Female'!E23, 'Values-Lookup'!$A$1:$C$4, 3, 1))</f>
        <v>NO</v>
      </c>
      <c r="F23" s="12" t="str">
        <f aca="false">IF('Compute-Values-Female'!F23="", "", VLOOKUP('Compute-Values-Female'!F23, 'Values-Lookup'!$A$1:$C$4, 3, 1))</f>
        <v>RO</v>
      </c>
      <c r="G23" s="12" t="str">
        <f aca="false">IF('Compute-Values-Female'!G23="", "", VLOOKUP('Compute-Values-Female'!G23, 'Values-Lookup'!$A$1:$C$4, 3, 1))</f>
        <v>RO</v>
      </c>
      <c r="H23" s="12" t="str">
        <f aca="false">IF('Compute-Values-Female'!H23="", "", VLOOKUP('Compute-Values-Female'!H23, 'Values-Lookup'!$A$1:$C$4, 3, 1))</f>
        <v>SO</v>
      </c>
      <c r="I23" s="12" t="str">
        <f aca="false">IF('Compute-Values-Female'!I23="", "", VLOOKUP('Compute-Values-Female'!I23, 'Values-Lookup'!$A$1:$C$4, 3, 1))</f>
        <v>RO</v>
      </c>
      <c r="J23" s="12" t="str">
        <f aca="false">IF('Compute-Values-Female'!J23="", "", VLOOKUP('Compute-Values-Female'!J23, 'Values-Lookup'!$A$1:$C$4, 3, 1))</f>
        <v>NO</v>
      </c>
      <c r="K23" s="12" t="str">
        <f aca="false">IF('Compute-Values-Female'!K23="", "", VLOOKUP('Compute-Values-Female'!K23, 'Values-Lookup'!$A$1:$C$4, 3, 1))</f>
        <v>NO</v>
      </c>
      <c r="L23" s="12" t="str">
        <f aca="false">IF('Compute-Values-Female'!L23="", "", VLOOKUP('Compute-Values-Female'!L23, 'Values-Lookup'!$A$1:$C$4, 3, 1))</f>
        <v>RO</v>
      </c>
      <c r="M23" s="12" t="str">
        <f aca="false">IF('Compute-Values-Female'!M23="", "", VLOOKUP('Compute-Values-Female'!M23, 'Values-Lookup'!$A$1:$C$4, 3, 1))</f>
        <v>RO</v>
      </c>
      <c r="N23" s="12" t="str">
        <f aca="false">IF('Compute-Values-Female'!N23="", "", VLOOKUP('Compute-Values-Female'!N23, 'Values-Lookup'!$A$1:$C$4, 3, 1))</f>
        <v>RO</v>
      </c>
      <c r="O23" s="12" t="str">
        <f aca="false">IF('Compute-Values-Female'!O23="", "", VLOOKUP('Compute-Values-Female'!O23, 'Values-Lookup'!$A$1:$C$4, 3, 1))</f>
        <v>RO</v>
      </c>
      <c r="P23" s="12" t="str">
        <f aca="false">IF('Compute-Values-Female'!P23="", "", VLOOKUP('Compute-Values-Female'!P23, 'Values-Lookup'!$A$1:$C$4, 3, 1))</f>
        <v>RO</v>
      </c>
      <c r="Q23" s="12" t="str">
        <f aca="false">IF('Compute-Values-Female'!Q23="", "", VLOOKUP('Compute-Values-Female'!Q23, 'Values-Lookup'!$A$1:$C$4, 3, 1))</f>
        <v>NO</v>
      </c>
      <c r="R23" s="12" t="str">
        <f aca="false">IF('Compute-Values-Female'!R23="", "", VLOOKUP('Compute-Values-Female'!R23, 'Values-Lookup'!$A$1:$C$4, 3, 1))</f>
        <v>NO</v>
      </c>
      <c r="S23" s="12" t="str">
        <f aca="false">IF('Compute-Values-Female'!S23="", "", VLOOKUP('Compute-Values-Female'!S23, 'Values-Lookup'!$A$1:$C$4, 3, 1))</f>
        <v>NO</v>
      </c>
      <c r="T23" s="12" t="str">
        <f aca="false">IF('Compute-Values-Female'!T23="", "", VLOOKUP('Compute-Values-Female'!T23, 'Values-Lookup'!$A$1:$C$4, 3, 1))</f>
        <v>NO</v>
      </c>
      <c r="U23" s="12" t="str">
        <f aca="false">IF('Compute-Values-Female'!U23="", "", VLOOKUP('Compute-Values-Female'!U23, 'Values-Lookup'!$A$1:$C$4, 3, 1))</f>
        <v>RO</v>
      </c>
      <c r="V23" s="12" t="str">
        <f aca="false">IF('Compute-Values-Female'!V23="", "", VLOOKUP('Compute-Values-Female'!V23, 'Values-Lookup'!$A$1:$C$4, 3, 1))</f>
        <v>SO</v>
      </c>
      <c r="W23" s="12" t="str">
        <f aca="false">IF('Compute-Values-Female'!W23="", "", VLOOKUP('Compute-Values-Female'!W23, 'Values-Lookup'!$A$1:$C$4, 3, 1))</f>
        <v>RO</v>
      </c>
      <c r="X23" s="12" t="str">
        <f aca="false">IF('Compute-Values-Female'!X23="", "", VLOOKUP('Compute-Values-Female'!X23, 'Values-Lookup'!$A$1:$C$4, 3, 1))</f>
        <v>NO</v>
      </c>
      <c r="Y23" s="12" t="str">
        <f aca="false">IF('Compute-Values-Female'!Y23="", "", VLOOKUP('Compute-Values-Female'!Y23, 'Values-Lookup'!$A$1:$C$4, 3, 1))</f>
        <v>RO</v>
      </c>
      <c r="Z23" s="12" t="str">
        <f aca="false">IF('Compute-Values-Female'!Z23="", "", VLOOKUP('Compute-Values-Female'!Z23, 'Values-Lookup'!$A$1:$C$4, 3, 1))</f>
        <v>RO</v>
      </c>
      <c r="AA23" s="12" t="str">
        <f aca="false">IF('Compute-Values-Female'!AA23="", "", VLOOKUP('Compute-Values-Female'!AA23, 'Values-Lookup'!$A$1:$C$4, 3, 1))</f>
        <v>RO</v>
      </c>
      <c r="AB23" s="12" t="str">
        <f aca="false">IF('Compute-Values-Female'!AB23="", "", VLOOKUP('Compute-Values-Female'!AB23, 'Values-Lookup'!$A$1:$C$4, 3, 1))</f>
        <v>RO</v>
      </c>
      <c r="AC23" s="12" t="str">
        <f aca="false">IF('Compute-Values-Female'!AC23="", "", VLOOKUP('Compute-Values-Female'!AC23, 'Values-Lookup'!$A$1:$C$4, 3, 1))</f>
        <v>RO</v>
      </c>
      <c r="AD23" s="12" t="str">
        <f aca="false">IF('Compute-Values-Female'!AD23="", "", VLOOKUP('Compute-Values-Female'!AD23, 'Values-Lookup'!$A$1:$C$4, 3, 1))</f>
        <v>RO</v>
      </c>
    </row>
    <row r="24" customFormat="false" ht="13.8" hidden="false" customHeight="false" outlineLevel="0" collapsed="false">
      <c r="A24" s="11" t="str">
        <f aca="false">IF(ISBLANK('Class-Infos'!C73), "", CONCATENATE("G", 'Class-Infos'!A73))</f>
        <v>G23</v>
      </c>
      <c r="B24" s="0" t="str">
        <f aca="false">IF(ISBLANK('Class-Infos'!C73), "", CONCATENATE('Class-Infos'!C73, IF(ISBLANK('Class-Infos'!F73), "", CONCATENATE(" ", 'Class-Infos'!F73)), ", ", 'Class-Infos'!D73, " ", 'Class-Infos'!E73))</f>
        <v>ILUSTRICIMO, BEA CLAIRE IGNACIO</v>
      </c>
      <c r="C24" s="12" t="str">
        <f aca="false">IF('Compute-Values-Female'!C24="", "", VLOOKUP('Compute-Values-Female'!C24, 'Values-Lookup'!$A$1:$C$4, 3, 1))</f>
        <v>AO</v>
      </c>
      <c r="D24" s="12" t="str">
        <f aca="false">IF('Compute-Values-Female'!D24="", "", VLOOKUP('Compute-Values-Female'!D24, 'Values-Lookup'!$A$1:$C$4, 3, 1))</f>
        <v>SO</v>
      </c>
      <c r="E24" s="12" t="str">
        <f aca="false">IF('Compute-Values-Female'!E24="", "", VLOOKUP('Compute-Values-Female'!E24, 'Values-Lookup'!$A$1:$C$4, 3, 1))</f>
        <v>SO</v>
      </c>
      <c r="F24" s="12" t="str">
        <f aca="false">IF('Compute-Values-Female'!F24="", "", VLOOKUP('Compute-Values-Female'!F24, 'Values-Lookup'!$A$1:$C$4, 3, 1))</f>
        <v>AO</v>
      </c>
      <c r="G24" s="12" t="str">
        <f aca="false">IF('Compute-Values-Female'!G24="", "", VLOOKUP('Compute-Values-Female'!G24, 'Values-Lookup'!$A$1:$C$4, 3, 1))</f>
        <v>AO</v>
      </c>
      <c r="H24" s="12" t="str">
        <f aca="false">IF('Compute-Values-Female'!H24="", "", VLOOKUP('Compute-Values-Female'!H24, 'Values-Lookup'!$A$1:$C$4, 3, 1))</f>
        <v>AO</v>
      </c>
      <c r="I24" s="12" t="str">
        <f aca="false">IF('Compute-Values-Female'!I24="", "", VLOOKUP('Compute-Values-Female'!I24, 'Values-Lookup'!$A$1:$C$4, 3, 1))</f>
        <v>AO</v>
      </c>
      <c r="J24" s="12" t="str">
        <f aca="false">IF('Compute-Values-Female'!J24="", "", VLOOKUP('Compute-Values-Female'!J24, 'Values-Lookup'!$A$1:$C$4, 3, 1))</f>
        <v>AO</v>
      </c>
      <c r="K24" s="12" t="str">
        <f aca="false">IF('Compute-Values-Female'!K24="", "", VLOOKUP('Compute-Values-Female'!K24, 'Values-Lookup'!$A$1:$C$4, 3, 1))</f>
        <v>SO</v>
      </c>
      <c r="L24" s="12" t="str">
        <f aca="false">IF('Compute-Values-Female'!L24="", "", VLOOKUP('Compute-Values-Female'!L24, 'Values-Lookup'!$A$1:$C$4, 3, 1))</f>
        <v>AO</v>
      </c>
      <c r="M24" s="12" t="str">
        <f aca="false">IF('Compute-Values-Female'!M24="", "", VLOOKUP('Compute-Values-Female'!M24, 'Values-Lookup'!$A$1:$C$4, 3, 1))</f>
        <v>AO</v>
      </c>
      <c r="N24" s="12" t="str">
        <f aca="false">IF('Compute-Values-Female'!N24="", "", VLOOKUP('Compute-Values-Female'!N24, 'Values-Lookup'!$A$1:$C$4, 3, 1))</f>
        <v>AO</v>
      </c>
      <c r="O24" s="12" t="str">
        <f aca="false">IF('Compute-Values-Female'!O24="", "", VLOOKUP('Compute-Values-Female'!O24, 'Values-Lookup'!$A$1:$C$4, 3, 1))</f>
        <v>AO</v>
      </c>
      <c r="P24" s="12" t="str">
        <f aca="false">IF('Compute-Values-Female'!P24="", "", VLOOKUP('Compute-Values-Female'!P24, 'Values-Lookup'!$A$1:$C$4, 3, 1))</f>
        <v>AO</v>
      </c>
      <c r="Q24" s="12" t="str">
        <f aca="false">IF('Compute-Values-Female'!Q24="", "", VLOOKUP('Compute-Values-Female'!Q24, 'Values-Lookup'!$A$1:$C$4, 3, 1))</f>
        <v>AO</v>
      </c>
      <c r="R24" s="12" t="str">
        <f aca="false">IF('Compute-Values-Female'!R24="", "", VLOOKUP('Compute-Values-Female'!R24, 'Values-Lookup'!$A$1:$C$4, 3, 1))</f>
        <v>SO</v>
      </c>
      <c r="S24" s="12" t="str">
        <f aca="false">IF('Compute-Values-Female'!S24="", "", VLOOKUP('Compute-Values-Female'!S24, 'Values-Lookup'!$A$1:$C$4, 3, 1))</f>
        <v>AO</v>
      </c>
      <c r="T24" s="12" t="str">
        <f aca="false">IF('Compute-Values-Female'!T24="", "", VLOOKUP('Compute-Values-Female'!T24, 'Values-Lookup'!$A$1:$C$4, 3, 1))</f>
        <v>AO</v>
      </c>
      <c r="U24" s="12" t="str">
        <f aca="false">IF('Compute-Values-Female'!U24="", "", VLOOKUP('Compute-Values-Female'!U24, 'Values-Lookup'!$A$1:$C$4, 3, 1))</f>
        <v>AO</v>
      </c>
      <c r="V24" s="12" t="str">
        <f aca="false">IF('Compute-Values-Female'!V24="", "", VLOOKUP('Compute-Values-Female'!V24, 'Values-Lookup'!$A$1:$C$4, 3, 1))</f>
        <v>AO</v>
      </c>
      <c r="W24" s="12" t="str">
        <f aca="false">IF('Compute-Values-Female'!W24="", "", VLOOKUP('Compute-Values-Female'!W24, 'Values-Lookup'!$A$1:$C$4, 3, 1))</f>
        <v>AO</v>
      </c>
      <c r="X24" s="12" t="str">
        <f aca="false">IF('Compute-Values-Female'!X24="", "", VLOOKUP('Compute-Values-Female'!X24, 'Values-Lookup'!$A$1:$C$4, 3, 1))</f>
        <v>AO</v>
      </c>
      <c r="Y24" s="12" t="str">
        <f aca="false">IF('Compute-Values-Female'!Y24="", "", VLOOKUP('Compute-Values-Female'!Y24, 'Values-Lookup'!$A$1:$C$4, 3, 1))</f>
        <v>AO</v>
      </c>
      <c r="Z24" s="12" t="str">
        <f aca="false">IF('Compute-Values-Female'!Z24="", "", VLOOKUP('Compute-Values-Female'!Z24, 'Values-Lookup'!$A$1:$C$4, 3, 1))</f>
        <v>AO</v>
      </c>
      <c r="AA24" s="12" t="str">
        <f aca="false">IF('Compute-Values-Female'!AA24="", "", VLOOKUP('Compute-Values-Female'!AA24, 'Values-Lookup'!$A$1:$C$4, 3, 1))</f>
        <v>AO</v>
      </c>
      <c r="AB24" s="12" t="str">
        <f aca="false">IF('Compute-Values-Female'!AB24="", "", VLOOKUP('Compute-Values-Female'!AB24, 'Values-Lookup'!$A$1:$C$4, 3, 1))</f>
        <v>AO</v>
      </c>
      <c r="AC24" s="12" t="str">
        <f aca="false">IF('Compute-Values-Female'!AC24="", "", VLOOKUP('Compute-Values-Female'!AC24, 'Values-Lookup'!$A$1:$C$4, 3, 1))</f>
        <v>AO</v>
      </c>
      <c r="AD24" s="12" t="str">
        <f aca="false">IF('Compute-Values-Female'!AD24="", "", VLOOKUP('Compute-Values-Female'!AD24, 'Values-Lookup'!$A$1:$C$4, 3, 1))</f>
        <v>AO</v>
      </c>
    </row>
    <row r="25" customFormat="false" ht="13.8" hidden="false" customHeight="false" outlineLevel="0" collapsed="false">
      <c r="A25" s="11" t="str">
        <f aca="false">IF(ISBLANK('Class-Infos'!C74), "", CONCATENATE("G", 'Class-Infos'!A74))</f>
        <v>G24</v>
      </c>
      <c r="B25" s="0" t="str">
        <f aca="false">IF(ISBLANK('Class-Infos'!C74), "", CONCATENATE('Class-Infos'!C74, IF(ISBLANK('Class-Infos'!F74), "", CONCATENATE(" ", 'Class-Infos'!F74)), ", ", 'Class-Infos'!D74, " ", 'Class-Infos'!E74))</f>
        <v>SARDIDO, GEMMA LEE SORIANO</v>
      </c>
      <c r="C25" s="12" t="str">
        <f aca="false">IF('Compute-Values-Female'!C25="", "", VLOOKUP('Compute-Values-Female'!C25, 'Values-Lookup'!$A$1:$C$4, 3, 1))</f>
        <v>NO</v>
      </c>
      <c r="D25" s="12" t="str">
        <f aca="false">IF('Compute-Values-Female'!D25="", "", VLOOKUP('Compute-Values-Female'!D25, 'Values-Lookup'!$A$1:$C$4, 3, 1))</f>
        <v>NO</v>
      </c>
      <c r="E25" s="12" t="str">
        <f aca="false">IF('Compute-Values-Female'!E25="", "", VLOOKUP('Compute-Values-Female'!E25, 'Values-Lookup'!$A$1:$C$4, 3, 1))</f>
        <v>NO</v>
      </c>
      <c r="F25" s="12" t="str">
        <f aca="false">IF('Compute-Values-Female'!F25="", "", VLOOKUP('Compute-Values-Female'!F25, 'Values-Lookup'!$A$1:$C$4, 3, 1))</f>
        <v>NO</v>
      </c>
      <c r="G25" s="12" t="str">
        <f aca="false">IF('Compute-Values-Female'!G25="", "", VLOOKUP('Compute-Values-Female'!G25, 'Values-Lookup'!$A$1:$C$4, 3, 1))</f>
        <v>NO</v>
      </c>
      <c r="H25" s="12" t="str">
        <f aca="false">IF('Compute-Values-Female'!H25="", "", VLOOKUP('Compute-Values-Female'!H25, 'Values-Lookup'!$A$1:$C$4, 3, 1))</f>
        <v>NO</v>
      </c>
      <c r="I25" s="12" t="str">
        <f aca="false">IF('Compute-Values-Female'!I25="", "", VLOOKUP('Compute-Values-Female'!I25, 'Values-Lookup'!$A$1:$C$4, 3, 1))</f>
        <v>RO</v>
      </c>
      <c r="J25" s="12" t="str">
        <f aca="false">IF('Compute-Values-Female'!J25="", "", VLOOKUP('Compute-Values-Female'!J25, 'Values-Lookup'!$A$1:$C$4, 3, 1))</f>
        <v>RO</v>
      </c>
      <c r="K25" s="12" t="str">
        <f aca="false">IF('Compute-Values-Female'!K25="", "", VLOOKUP('Compute-Values-Female'!K25, 'Values-Lookup'!$A$1:$C$4, 3, 1))</f>
        <v>RO</v>
      </c>
      <c r="L25" s="12" t="str">
        <f aca="false">IF('Compute-Values-Female'!L25="", "", VLOOKUP('Compute-Values-Female'!L25, 'Values-Lookup'!$A$1:$C$4, 3, 1))</f>
        <v>NO</v>
      </c>
      <c r="M25" s="12" t="str">
        <f aca="false">IF('Compute-Values-Female'!M25="", "", VLOOKUP('Compute-Values-Female'!M25, 'Values-Lookup'!$A$1:$C$4, 3, 1))</f>
        <v>NO</v>
      </c>
      <c r="N25" s="12" t="str">
        <f aca="false">IF('Compute-Values-Female'!N25="", "", VLOOKUP('Compute-Values-Female'!N25, 'Values-Lookup'!$A$1:$C$4, 3, 1))</f>
        <v>SO</v>
      </c>
      <c r="O25" s="12" t="str">
        <f aca="false">IF('Compute-Values-Female'!O25="", "", VLOOKUP('Compute-Values-Female'!O25, 'Values-Lookup'!$A$1:$C$4, 3, 1))</f>
        <v>AO</v>
      </c>
      <c r="P25" s="12" t="str">
        <f aca="false">IF('Compute-Values-Female'!P25="", "", VLOOKUP('Compute-Values-Female'!P25, 'Values-Lookup'!$A$1:$C$4, 3, 1))</f>
        <v>SO</v>
      </c>
      <c r="Q25" s="12" t="str">
        <f aca="false">IF('Compute-Values-Female'!Q25="", "", VLOOKUP('Compute-Values-Female'!Q25, 'Values-Lookup'!$A$1:$C$4, 3, 1))</f>
        <v>RO</v>
      </c>
      <c r="R25" s="12" t="str">
        <f aca="false">IF('Compute-Values-Female'!R25="", "", VLOOKUP('Compute-Values-Female'!R25, 'Values-Lookup'!$A$1:$C$4, 3, 1))</f>
        <v>NO</v>
      </c>
      <c r="S25" s="12" t="str">
        <f aca="false">IF('Compute-Values-Female'!S25="", "", VLOOKUP('Compute-Values-Female'!S25, 'Values-Lookup'!$A$1:$C$4, 3, 1))</f>
        <v>RO</v>
      </c>
      <c r="T25" s="12" t="str">
        <f aca="false">IF('Compute-Values-Female'!T25="", "", VLOOKUP('Compute-Values-Female'!T25, 'Values-Lookup'!$A$1:$C$4, 3, 1))</f>
        <v>NO</v>
      </c>
      <c r="U25" s="12" t="str">
        <f aca="false">IF('Compute-Values-Female'!U25="", "", VLOOKUP('Compute-Values-Female'!U25, 'Values-Lookup'!$A$1:$C$4, 3, 1))</f>
        <v>RO</v>
      </c>
      <c r="V25" s="12" t="str">
        <f aca="false">IF('Compute-Values-Female'!V25="", "", VLOOKUP('Compute-Values-Female'!V25, 'Values-Lookup'!$A$1:$C$4, 3, 1))</f>
        <v>RO</v>
      </c>
      <c r="W25" s="12" t="str">
        <f aca="false">IF('Compute-Values-Female'!W25="", "", VLOOKUP('Compute-Values-Female'!W25, 'Values-Lookup'!$A$1:$C$4, 3, 1))</f>
        <v>NO</v>
      </c>
      <c r="X25" s="12" t="str">
        <f aca="false">IF('Compute-Values-Female'!X25="", "", VLOOKUP('Compute-Values-Female'!X25, 'Values-Lookup'!$A$1:$C$4, 3, 1))</f>
        <v>NO</v>
      </c>
      <c r="Y25" s="12" t="str">
        <f aca="false">IF('Compute-Values-Female'!Y25="", "", VLOOKUP('Compute-Values-Female'!Y25, 'Values-Lookup'!$A$1:$C$4, 3, 1))</f>
        <v>RO</v>
      </c>
      <c r="Z25" s="12" t="str">
        <f aca="false">IF('Compute-Values-Female'!Z25="", "", VLOOKUP('Compute-Values-Female'!Z25, 'Values-Lookup'!$A$1:$C$4, 3, 1))</f>
        <v>RO</v>
      </c>
      <c r="AA25" s="12" t="str">
        <f aca="false">IF('Compute-Values-Female'!AA25="", "", VLOOKUP('Compute-Values-Female'!AA25, 'Values-Lookup'!$A$1:$C$4, 3, 1))</f>
        <v>RO</v>
      </c>
      <c r="AB25" s="12" t="str">
        <f aca="false">IF('Compute-Values-Female'!AB25="", "", VLOOKUP('Compute-Values-Female'!AB25, 'Values-Lookup'!$A$1:$C$4, 3, 1))</f>
        <v>RO</v>
      </c>
      <c r="AC25" s="12" t="str">
        <f aca="false">IF('Compute-Values-Female'!AC25="", "", VLOOKUP('Compute-Values-Female'!AC25, 'Values-Lookup'!$A$1:$C$4, 3, 1))</f>
        <v>NO</v>
      </c>
      <c r="AD25" s="12" t="str">
        <f aca="false">IF('Compute-Values-Female'!AD25="", "", VLOOKUP('Compute-Values-Female'!AD25, 'Values-Lookup'!$A$1:$C$4, 3, 1))</f>
        <v>RO</v>
      </c>
    </row>
    <row r="26" customFormat="false" ht="13.8" hidden="false" customHeight="false" outlineLevel="0" collapsed="false">
      <c r="A26" s="11" t="str">
        <f aca="false">IF(ISBLANK('Class-Infos'!C75), "", CONCATENATE("G", 'Class-Infos'!A75))</f>
        <v/>
      </c>
      <c r="B26" s="0" t="str">
        <f aca="false">IF(ISBLANK('Class-Infos'!C75), "", CONCATENATE('Class-Infos'!C75, IF(ISBLANK('Class-Infos'!F75), "", CONCATENATE(" ", 'Class-Infos'!F75)), ", ", 'Class-Infos'!D75, " ", 'Class-Infos'!E75))</f>
        <v/>
      </c>
      <c r="C26" s="12" t="str">
        <f aca="false">IF('Compute-Values-Female'!C26="", "", VLOOKUP('Compute-Values-Female'!C26, 'Values-Lookup'!$A$1:$C$4, 3, 1))</f>
        <v/>
      </c>
      <c r="D26" s="12" t="str">
        <f aca="false">IF('Compute-Values-Female'!D26="", "", VLOOKUP('Compute-Values-Female'!D26, 'Values-Lookup'!$A$1:$C$4, 3, 1))</f>
        <v/>
      </c>
      <c r="E26" s="12" t="str">
        <f aca="false">IF('Compute-Values-Female'!E26="", "", VLOOKUP('Compute-Values-Female'!E26, 'Values-Lookup'!$A$1:$C$4, 3, 1))</f>
        <v/>
      </c>
      <c r="F26" s="12" t="str">
        <f aca="false">IF('Compute-Values-Female'!F26="", "", VLOOKUP('Compute-Values-Female'!F26, 'Values-Lookup'!$A$1:$C$4, 3, 1))</f>
        <v/>
      </c>
      <c r="G26" s="12" t="str">
        <f aca="false">IF('Compute-Values-Female'!G26="", "", VLOOKUP('Compute-Values-Female'!G26, 'Values-Lookup'!$A$1:$C$4, 3, 1))</f>
        <v/>
      </c>
      <c r="H26" s="12" t="str">
        <f aca="false">IF('Compute-Values-Female'!H26="", "", VLOOKUP('Compute-Values-Female'!H26, 'Values-Lookup'!$A$1:$C$4, 3, 1))</f>
        <v/>
      </c>
      <c r="I26" s="12" t="str">
        <f aca="false">IF('Compute-Values-Female'!I26="", "", VLOOKUP('Compute-Values-Female'!I26, 'Values-Lookup'!$A$1:$C$4, 3, 1))</f>
        <v/>
      </c>
      <c r="J26" s="12" t="str">
        <f aca="false">IF('Compute-Values-Female'!J26="", "", VLOOKUP('Compute-Values-Female'!J26, 'Values-Lookup'!$A$1:$C$4, 3, 1))</f>
        <v/>
      </c>
      <c r="K26" s="12" t="str">
        <f aca="false">IF('Compute-Values-Female'!K26="", "", VLOOKUP('Compute-Values-Female'!K26, 'Values-Lookup'!$A$1:$C$4, 3, 1))</f>
        <v/>
      </c>
      <c r="L26" s="12" t="str">
        <f aca="false">IF('Compute-Values-Female'!L26="", "", VLOOKUP('Compute-Values-Female'!L26, 'Values-Lookup'!$A$1:$C$4, 3, 1))</f>
        <v/>
      </c>
      <c r="M26" s="12" t="str">
        <f aca="false">IF('Compute-Values-Female'!M26="", "", VLOOKUP('Compute-Values-Female'!M26, 'Values-Lookup'!$A$1:$C$4, 3, 1))</f>
        <v/>
      </c>
      <c r="N26" s="12" t="str">
        <f aca="false">IF('Compute-Values-Female'!N26="", "", VLOOKUP('Compute-Values-Female'!N26, 'Values-Lookup'!$A$1:$C$4, 3, 1))</f>
        <v/>
      </c>
      <c r="O26" s="12" t="str">
        <f aca="false">IF('Compute-Values-Female'!O26="", "", VLOOKUP('Compute-Values-Female'!O26, 'Values-Lookup'!$A$1:$C$4, 3, 1))</f>
        <v/>
      </c>
      <c r="P26" s="12" t="str">
        <f aca="false">IF('Compute-Values-Female'!P26="", "", VLOOKUP('Compute-Values-Female'!P26, 'Values-Lookup'!$A$1:$C$4, 3, 1))</f>
        <v/>
      </c>
      <c r="Q26" s="12" t="str">
        <f aca="false">IF('Compute-Values-Female'!Q26="", "", VLOOKUP('Compute-Values-Female'!Q26, 'Values-Lookup'!$A$1:$C$4, 3, 1))</f>
        <v/>
      </c>
      <c r="R26" s="12" t="str">
        <f aca="false">IF('Compute-Values-Female'!R26="", "", VLOOKUP('Compute-Values-Female'!R26, 'Values-Lookup'!$A$1:$C$4, 3, 1))</f>
        <v/>
      </c>
      <c r="S26" s="12" t="str">
        <f aca="false">IF('Compute-Values-Female'!S26="", "", VLOOKUP('Compute-Values-Female'!S26, 'Values-Lookup'!$A$1:$C$4, 3, 1))</f>
        <v/>
      </c>
      <c r="T26" s="12" t="str">
        <f aca="false">IF('Compute-Values-Female'!T26="", "", VLOOKUP('Compute-Values-Female'!T26, 'Values-Lookup'!$A$1:$C$4, 3, 1))</f>
        <v/>
      </c>
      <c r="U26" s="12" t="str">
        <f aca="false">IF('Compute-Values-Female'!U26="", "", VLOOKUP('Compute-Values-Female'!U26, 'Values-Lookup'!$A$1:$C$4, 3, 1))</f>
        <v/>
      </c>
      <c r="V26" s="12" t="str">
        <f aca="false">IF('Compute-Values-Female'!V26="", "", VLOOKUP('Compute-Values-Female'!V26, 'Values-Lookup'!$A$1:$C$4, 3, 1))</f>
        <v/>
      </c>
      <c r="W26" s="12" t="str">
        <f aca="false">IF('Compute-Values-Female'!W26="", "", VLOOKUP('Compute-Values-Female'!W26, 'Values-Lookup'!$A$1:$C$4, 3, 1))</f>
        <v/>
      </c>
      <c r="X26" s="12" t="str">
        <f aca="false">IF('Compute-Values-Female'!X26="", "", VLOOKUP('Compute-Values-Female'!X26, 'Values-Lookup'!$A$1:$C$4, 3, 1))</f>
        <v/>
      </c>
      <c r="Y26" s="12" t="str">
        <f aca="false">IF('Compute-Values-Female'!Y26="", "", VLOOKUP('Compute-Values-Female'!Y26, 'Values-Lookup'!$A$1:$C$4, 3, 1))</f>
        <v/>
      </c>
      <c r="Z26" s="12" t="str">
        <f aca="false">IF('Compute-Values-Female'!Z26="", "", VLOOKUP('Compute-Values-Female'!Z26, 'Values-Lookup'!$A$1:$C$4, 3, 1))</f>
        <v/>
      </c>
      <c r="AA26" s="12" t="str">
        <f aca="false">IF('Compute-Values-Female'!AA26="", "", VLOOKUP('Compute-Values-Female'!AA26, 'Values-Lookup'!$A$1:$C$4, 3, 1))</f>
        <v/>
      </c>
      <c r="AB26" s="12" t="str">
        <f aca="false">IF('Compute-Values-Female'!AB26="", "", VLOOKUP('Compute-Values-Female'!AB26, 'Values-Lookup'!$A$1:$C$4, 3, 1))</f>
        <v/>
      </c>
      <c r="AC26" s="12" t="str">
        <f aca="false">IF('Compute-Values-Female'!AC26="", "", VLOOKUP('Compute-Values-Female'!AC26, 'Values-Lookup'!$A$1:$C$4, 3, 1))</f>
        <v/>
      </c>
      <c r="AD26" s="12" t="str">
        <f aca="false">IF('Compute-Values-Female'!AD26="", "", VLOOKUP('Compute-Values-Female'!AD26, 'Values-Lookup'!$A$1:$C$4, 3, 1))</f>
        <v/>
      </c>
    </row>
    <row r="27" customFormat="false" ht="13.8" hidden="false" customHeight="false" outlineLevel="0" collapsed="false">
      <c r="A27" s="11" t="str">
        <f aca="false">IF(ISBLANK('Class-Infos'!C76), "", CONCATENATE("G", 'Class-Infos'!A76))</f>
        <v/>
      </c>
      <c r="B27" s="0" t="str">
        <f aca="false">IF(ISBLANK('Class-Infos'!C76), "", CONCATENATE('Class-Infos'!C76, IF(ISBLANK('Class-Infos'!F76), "", CONCATENATE(" ", 'Class-Infos'!F76)), ", ", 'Class-Infos'!D76, " ", 'Class-Infos'!E76))</f>
        <v/>
      </c>
      <c r="C27" s="12" t="str">
        <f aca="false">IF('Compute-Values-Female'!C27="", "", VLOOKUP('Compute-Values-Female'!C27, 'Values-Lookup'!$A$1:$C$4, 3, 1))</f>
        <v/>
      </c>
      <c r="D27" s="12" t="str">
        <f aca="false">IF('Compute-Values-Female'!D27="", "", VLOOKUP('Compute-Values-Female'!D27, 'Values-Lookup'!$A$1:$C$4, 3, 1))</f>
        <v/>
      </c>
      <c r="E27" s="12" t="str">
        <f aca="false">IF('Compute-Values-Female'!E27="", "", VLOOKUP('Compute-Values-Female'!E27, 'Values-Lookup'!$A$1:$C$4, 3, 1))</f>
        <v/>
      </c>
      <c r="F27" s="12" t="str">
        <f aca="false">IF('Compute-Values-Female'!F27="", "", VLOOKUP('Compute-Values-Female'!F27, 'Values-Lookup'!$A$1:$C$4, 3, 1))</f>
        <v/>
      </c>
      <c r="G27" s="12" t="str">
        <f aca="false">IF('Compute-Values-Female'!G27="", "", VLOOKUP('Compute-Values-Female'!G27, 'Values-Lookup'!$A$1:$C$4, 3, 1))</f>
        <v/>
      </c>
      <c r="H27" s="12" t="str">
        <f aca="false">IF('Compute-Values-Female'!H27="", "", VLOOKUP('Compute-Values-Female'!H27, 'Values-Lookup'!$A$1:$C$4, 3, 1))</f>
        <v/>
      </c>
      <c r="I27" s="12" t="str">
        <f aca="false">IF('Compute-Values-Female'!I27="", "", VLOOKUP('Compute-Values-Female'!I27, 'Values-Lookup'!$A$1:$C$4, 3, 1))</f>
        <v/>
      </c>
      <c r="J27" s="12" t="str">
        <f aca="false">IF('Compute-Values-Female'!J27="", "", VLOOKUP('Compute-Values-Female'!J27, 'Values-Lookup'!$A$1:$C$4, 3, 1))</f>
        <v/>
      </c>
      <c r="K27" s="12" t="str">
        <f aca="false">IF('Compute-Values-Female'!K27="", "", VLOOKUP('Compute-Values-Female'!K27, 'Values-Lookup'!$A$1:$C$4, 3, 1))</f>
        <v/>
      </c>
      <c r="L27" s="12" t="str">
        <f aca="false">IF('Compute-Values-Female'!L27="", "", VLOOKUP('Compute-Values-Female'!L27, 'Values-Lookup'!$A$1:$C$4, 3, 1))</f>
        <v/>
      </c>
      <c r="M27" s="12" t="str">
        <f aca="false">IF('Compute-Values-Female'!M27="", "", VLOOKUP('Compute-Values-Female'!M27, 'Values-Lookup'!$A$1:$C$4, 3, 1))</f>
        <v/>
      </c>
      <c r="N27" s="12" t="str">
        <f aca="false">IF('Compute-Values-Female'!N27="", "", VLOOKUP('Compute-Values-Female'!N27, 'Values-Lookup'!$A$1:$C$4, 3, 1))</f>
        <v/>
      </c>
      <c r="O27" s="12" t="str">
        <f aca="false">IF('Compute-Values-Female'!O27="", "", VLOOKUP('Compute-Values-Female'!O27, 'Values-Lookup'!$A$1:$C$4, 3, 1))</f>
        <v/>
      </c>
      <c r="P27" s="12" t="str">
        <f aca="false">IF('Compute-Values-Female'!P27="", "", VLOOKUP('Compute-Values-Female'!P27, 'Values-Lookup'!$A$1:$C$4, 3, 1))</f>
        <v/>
      </c>
      <c r="Q27" s="12" t="str">
        <f aca="false">IF('Compute-Values-Female'!Q27="", "", VLOOKUP('Compute-Values-Female'!Q27, 'Values-Lookup'!$A$1:$C$4, 3, 1))</f>
        <v/>
      </c>
      <c r="R27" s="12" t="str">
        <f aca="false">IF('Compute-Values-Female'!R27="", "", VLOOKUP('Compute-Values-Female'!R27, 'Values-Lookup'!$A$1:$C$4, 3, 1))</f>
        <v/>
      </c>
      <c r="S27" s="12" t="str">
        <f aca="false">IF('Compute-Values-Female'!S27="", "", VLOOKUP('Compute-Values-Female'!S27, 'Values-Lookup'!$A$1:$C$4, 3, 1))</f>
        <v/>
      </c>
      <c r="T27" s="12" t="str">
        <f aca="false">IF('Compute-Values-Female'!T27="", "", VLOOKUP('Compute-Values-Female'!T27, 'Values-Lookup'!$A$1:$C$4, 3, 1))</f>
        <v/>
      </c>
      <c r="U27" s="12" t="str">
        <f aca="false">IF('Compute-Values-Female'!U27="", "", VLOOKUP('Compute-Values-Female'!U27, 'Values-Lookup'!$A$1:$C$4, 3, 1))</f>
        <v/>
      </c>
      <c r="V27" s="12" t="str">
        <f aca="false">IF('Compute-Values-Female'!V27="", "", VLOOKUP('Compute-Values-Female'!V27, 'Values-Lookup'!$A$1:$C$4, 3, 1))</f>
        <v/>
      </c>
      <c r="W27" s="12" t="str">
        <f aca="false">IF('Compute-Values-Female'!W27="", "", VLOOKUP('Compute-Values-Female'!W27, 'Values-Lookup'!$A$1:$C$4, 3, 1))</f>
        <v/>
      </c>
      <c r="X27" s="12" t="str">
        <f aca="false">IF('Compute-Values-Female'!X27="", "", VLOOKUP('Compute-Values-Female'!X27, 'Values-Lookup'!$A$1:$C$4, 3, 1))</f>
        <v/>
      </c>
      <c r="Y27" s="12" t="str">
        <f aca="false">IF('Compute-Values-Female'!Y27="", "", VLOOKUP('Compute-Values-Female'!Y27, 'Values-Lookup'!$A$1:$C$4, 3, 1))</f>
        <v/>
      </c>
      <c r="Z27" s="12" t="str">
        <f aca="false">IF('Compute-Values-Female'!Z27="", "", VLOOKUP('Compute-Values-Female'!Z27, 'Values-Lookup'!$A$1:$C$4, 3, 1))</f>
        <v/>
      </c>
      <c r="AA27" s="12" t="str">
        <f aca="false">IF('Compute-Values-Female'!AA27="", "", VLOOKUP('Compute-Values-Female'!AA27, 'Values-Lookup'!$A$1:$C$4, 3, 1))</f>
        <v/>
      </c>
      <c r="AB27" s="12" t="str">
        <f aca="false">IF('Compute-Values-Female'!AB27="", "", VLOOKUP('Compute-Values-Female'!AB27, 'Values-Lookup'!$A$1:$C$4, 3, 1))</f>
        <v/>
      </c>
      <c r="AC27" s="12" t="str">
        <f aca="false">IF('Compute-Values-Female'!AC27="", "", VLOOKUP('Compute-Values-Female'!AC27, 'Values-Lookup'!$A$1:$C$4, 3, 1))</f>
        <v/>
      </c>
      <c r="AD27" s="12" t="str">
        <f aca="false">IF('Compute-Values-Female'!AD27="", "", VLOOKUP('Compute-Values-Female'!AD27, 'Values-Lookup'!$A$1:$C$4, 3, 1))</f>
        <v/>
      </c>
    </row>
    <row r="28" customFormat="false" ht="13.8" hidden="false" customHeight="false" outlineLevel="0" collapsed="false">
      <c r="A28" s="11" t="str">
        <f aca="false">IF(ISBLANK('Class-Infos'!C77), "", CONCATENATE("G", 'Class-Infos'!A77))</f>
        <v/>
      </c>
      <c r="B28" s="0" t="str">
        <f aca="false">IF(ISBLANK('Class-Infos'!C77), "", CONCATENATE('Class-Infos'!C77, IF(ISBLANK('Class-Infos'!F77), "", CONCATENATE(" ", 'Class-Infos'!F77)), ", ", 'Class-Infos'!D77, " ", 'Class-Infos'!E77))</f>
        <v/>
      </c>
      <c r="C28" s="12" t="str">
        <f aca="false">IF('Compute-Values-Female'!C28="", "", VLOOKUP('Compute-Values-Female'!C28, 'Values-Lookup'!$A$1:$C$4, 3, 1))</f>
        <v/>
      </c>
      <c r="D28" s="12" t="str">
        <f aca="false">IF('Compute-Values-Female'!D28="", "", VLOOKUP('Compute-Values-Female'!D28, 'Values-Lookup'!$A$1:$C$4, 3, 1))</f>
        <v/>
      </c>
      <c r="E28" s="12" t="str">
        <f aca="false">IF('Compute-Values-Female'!E28="", "", VLOOKUP('Compute-Values-Female'!E28, 'Values-Lookup'!$A$1:$C$4, 3, 1))</f>
        <v/>
      </c>
      <c r="F28" s="12" t="str">
        <f aca="false">IF('Compute-Values-Female'!F28="", "", VLOOKUP('Compute-Values-Female'!F28, 'Values-Lookup'!$A$1:$C$4, 3, 1))</f>
        <v/>
      </c>
      <c r="G28" s="12" t="str">
        <f aca="false">IF('Compute-Values-Female'!G28="", "", VLOOKUP('Compute-Values-Female'!G28, 'Values-Lookup'!$A$1:$C$4, 3, 1))</f>
        <v/>
      </c>
      <c r="H28" s="12" t="str">
        <f aca="false">IF('Compute-Values-Female'!H28="", "", VLOOKUP('Compute-Values-Female'!H28, 'Values-Lookup'!$A$1:$C$4, 3, 1))</f>
        <v/>
      </c>
      <c r="I28" s="12" t="str">
        <f aca="false">IF('Compute-Values-Female'!I28="", "", VLOOKUP('Compute-Values-Female'!I28, 'Values-Lookup'!$A$1:$C$4, 3, 1))</f>
        <v/>
      </c>
      <c r="J28" s="12" t="str">
        <f aca="false">IF('Compute-Values-Female'!J28="", "", VLOOKUP('Compute-Values-Female'!J28, 'Values-Lookup'!$A$1:$C$4, 3, 1))</f>
        <v/>
      </c>
      <c r="K28" s="12" t="str">
        <f aca="false">IF('Compute-Values-Female'!K28="", "", VLOOKUP('Compute-Values-Female'!K28, 'Values-Lookup'!$A$1:$C$4, 3, 1))</f>
        <v/>
      </c>
      <c r="L28" s="12" t="str">
        <f aca="false">IF('Compute-Values-Female'!L28="", "", VLOOKUP('Compute-Values-Female'!L28, 'Values-Lookup'!$A$1:$C$4, 3, 1))</f>
        <v/>
      </c>
      <c r="M28" s="12" t="str">
        <f aca="false">IF('Compute-Values-Female'!M28="", "", VLOOKUP('Compute-Values-Female'!M28, 'Values-Lookup'!$A$1:$C$4, 3, 1))</f>
        <v/>
      </c>
      <c r="N28" s="12" t="str">
        <f aca="false">IF('Compute-Values-Female'!N28="", "", VLOOKUP('Compute-Values-Female'!N28, 'Values-Lookup'!$A$1:$C$4, 3, 1))</f>
        <v/>
      </c>
      <c r="O28" s="12" t="str">
        <f aca="false">IF('Compute-Values-Female'!O28="", "", VLOOKUP('Compute-Values-Female'!O28, 'Values-Lookup'!$A$1:$C$4, 3, 1))</f>
        <v/>
      </c>
      <c r="P28" s="12" t="str">
        <f aca="false">IF('Compute-Values-Female'!P28="", "", VLOOKUP('Compute-Values-Female'!P28, 'Values-Lookup'!$A$1:$C$4, 3, 1))</f>
        <v/>
      </c>
      <c r="Q28" s="12" t="str">
        <f aca="false">IF('Compute-Values-Female'!Q28="", "", VLOOKUP('Compute-Values-Female'!Q28, 'Values-Lookup'!$A$1:$C$4, 3, 1))</f>
        <v/>
      </c>
      <c r="R28" s="12" t="str">
        <f aca="false">IF('Compute-Values-Female'!R28="", "", VLOOKUP('Compute-Values-Female'!R28, 'Values-Lookup'!$A$1:$C$4, 3, 1))</f>
        <v/>
      </c>
      <c r="S28" s="12" t="str">
        <f aca="false">IF('Compute-Values-Female'!S28="", "", VLOOKUP('Compute-Values-Female'!S28, 'Values-Lookup'!$A$1:$C$4, 3, 1))</f>
        <v/>
      </c>
      <c r="T28" s="12" t="str">
        <f aca="false">IF('Compute-Values-Female'!T28="", "", VLOOKUP('Compute-Values-Female'!T28, 'Values-Lookup'!$A$1:$C$4, 3, 1))</f>
        <v/>
      </c>
      <c r="U28" s="12" t="str">
        <f aca="false">IF('Compute-Values-Female'!U28="", "", VLOOKUP('Compute-Values-Female'!U28, 'Values-Lookup'!$A$1:$C$4, 3, 1))</f>
        <v/>
      </c>
      <c r="V28" s="12" t="str">
        <f aca="false">IF('Compute-Values-Female'!V28="", "", VLOOKUP('Compute-Values-Female'!V28, 'Values-Lookup'!$A$1:$C$4, 3, 1))</f>
        <v/>
      </c>
      <c r="W28" s="12" t="str">
        <f aca="false">IF('Compute-Values-Female'!W28="", "", VLOOKUP('Compute-Values-Female'!W28, 'Values-Lookup'!$A$1:$C$4, 3, 1))</f>
        <v/>
      </c>
      <c r="X28" s="12" t="str">
        <f aca="false">IF('Compute-Values-Female'!X28="", "", VLOOKUP('Compute-Values-Female'!X28, 'Values-Lookup'!$A$1:$C$4, 3, 1))</f>
        <v/>
      </c>
      <c r="Y28" s="12" t="str">
        <f aca="false">IF('Compute-Values-Female'!Y28="", "", VLOOKUP('Compute-Values-Female'!Y28, 'Values-Lookup'!$A$1:$C$4, 3, 1))</f>
        <v/>
      </c>
      <c r="Z28" s="12" t="str">
        <f aca="false">IF('Compute-Values-Female'!Z28="", "", VLOOKUP('Compute-Values-Female'!Z28, 'Values-Lookup'!$A$1:$C$4, 3, 1))</f>
        <v/>
      </c>
      <c r="AA28" s="12" t="str">
        <f aca="false">IF('Compute-Values-Female'!AA28="", "", VLOOKUP('Compute-Values-Female'!AA28, 'Values-Lookup'!$A$1:$C$4, 3, 1))</f>
        <v/>
      </c>
      <c r="AB28" s="12" t="str">
        <f aca="false">IF('Compute-Values-Female'!AB28="", "", VLOOKUP('Compute-Values-Female'!AB28, 'Values-Lookup'!$A$1:$C$4, 3, 1))</f>
        <v/>
      </c>
      <c r="AC28" s="12" t="str">
        <f aca="false">IF('Compute-Values-Female'!AC28="", "", VLOOKUP('Compute-Values-Female'!AC28, 'Values-Lookup'!$A$1:$C$4, 3, 1))</f>
        <v/>
      </c>
      <c r="AD28" s="12" t="str">
        <f aca="false">IF('Compute-Values-Female'!AD28="", "", VLOOKUP('Compute-Values-Female'!AD28, 'Values-Lookup'!$A$1:$C$4, 3, 1))</f>
        <v/>
      </c>
    </row>
    <row r="29" customFormat="false" ht="13.8" hidden="false" customHeight="false" outlineLevel="0" collapsed="false">
      <c r="A29" s="11" t="str">
        <f aca="false">IF(ISBLANK('Class-Infos'!C78), "", CONCATENATE("G", 'Class-Infos'!A78))</f>
        <v/>
      </c>
      <c r="B29" s="0" t="str">
        <f aca="false">IF(ISBLANK('Class-Infos'!C78), "", CONCATENATE('Class-Infos'!C78, IF(ISBLANK('Class-Infos'!F78), "", CONCATENATE(" ", 'Class-Infos'!F78)), ", ", 'Class-Infos'!D78, " ", 'Class-Infos'!E78))</f>
        <v/>
      </c>
      <c r="C29" s="12" t="str">
        <f aca="false">IF('Compute-Values-Female'!C29="", "", VLOOKUP('Compute-Values-Female'!C29, 'Values-Lookup'!$A$1:$C$4, 3, 1))</f>
        <v/>
      </c>
      <c r="D29" s="12" t="str">
        <f aca="false">IF('Compute-Values-Female'!D29="", "", VLOOKUP('Compute-Values-Female'!D29, 'Values-Lookup'!$A$1:$C$4, 3, 1))</f>
        <v/>
      </c>
      <c r="E29" s="12" t="str">
        <f aca="false">IF('Compute-Values-Female'!E29="", "", VLOOKUP('Compute-Values-Female'!E29, 'Values-Lookup'!$A$1:$C$4, 3, 1))</f>
        <v/>
      </c>
      <c r="F29" s="12" t="str">
        <f aca="false">IF('Compute-Values-Female'!F29="", "", VLOOKUP('Compute-Values-Female'!F29, 'Values-Lookup'!$A$1:$C$4, 3, 1))</f>
        <v/>
      </c>
      <c r="G29" s="12" t="str">
        <f aca="false">IF('Compute-Values-Female'!G29="", "", VLOOKUP('Compute-Values-Female'!G29, 'Values-Lookup'!$A$1:$C$4, 3, 1))</f>
        <v/>
      </c>
      <c r="H29" s="12" t="str">
        <f aca="false">IF('Compute-Values-Female'!H29="", "", VLOOKUP('Compute-Values-Female'!H29, 'Values-Lookup'!$A$1:$C$4, 3, 1))</f>
        <v/>
      </c>
      <c r="I29" s="12" t="str">
        <f aca="false">IF('Compute-Values-Female'!I29="", "", VLOOKUP('Compute-Values-Female'!I29, 'Values-Lookup'!$A$1:$C$4, 3, 1))</f>
        <v/>
      </c>
      <c r="J29" s="12" t="str">
        <f aca="false">IF('Compute-Values-Female'!J29="", "", VLOOKUP('Compute-Values-Female'!J29, 'Values-Lookup'!$A$1:$C$4, 3, 1))</f>
        <v/>
      </c>
      <c r="K29" s="12" t="str">
        <f aca="false">IF('Compute-Values-Female'!K29="", "", VLOOKUP('Compute-Values-Female'!K29, 'Values-Lookup'!$A$1:$C$4, 3, 1))</f>
        <v/>
      </c>
      <c r="L29" s="12" t="str">
        <f aca="false">IF('Compute-Values-Female'!L29="", "", VLOOKUP('Compute-Values-Female'!L29, 'Values-Lookup'!$A$1:$C$4, 3, 1))</f>
        <v/>
      </c>
      <c r="M29" s="12" t="str">
        <f aca="false">IF('Compute-Values-Female'!M29="", "", VLOOKUP('Compute-Values-Female'!M29, 'Values-Lookup'!$A$1:$C$4, 3, 1))</f>
        <v/>
      </c>
      <c r="N29" s="12" t="str">
        <f aca="false">IF('Compute-Values-Female'!N29="", "", VLOOKUP('Compute-Values-Female'!N29, 'Values-Lookup'!$A$1:$C$4, 3, 1))</f>
        <v/>
      </c>
      <c r="O29" s="12" t="str">
        <f aca="false">IF('Compute-Values-Female'!O29="", "", VLOOKUP('Compute-Values-Female'!O29, 'Values-Lookup'!$A$1:$C$4, 3, 1))</f>
        <v/>
      </c>
      <c r="P29" s="12" t="str">
        <f aca="false">IF('Compute-Values-Female'!P29="", "", VLOOKUP('Compute-Values-Female'!P29, 'Values-Lookup'!$A$1:$C$4, 3, 1))</f>
        <v/>
      </c>
      <c r="Q29" s="12" t="str">
        <f aca="false">IF('Compute-Values-Female'!Q29="", "", VLOOKUP('Compute-Values-Female'!Q29, 'Values-Lookup'!$A$1:$C$4, 3, 1))</f>
        <v/>
      </c>
      <c r="R29" s="12" t="str">
        <f aca="false">IF('Compute-Values-Female'!R29="", "", VLOOKUP('Compute-Values-Female'!R29, 'Values-Lookup'!$A$1:$C$4, 3, 1))</f>
        <v/>
      </c>
      <c r="S29" s="12" t="str">
        <f aca="false">IF('Compute-Values-Female'!S29="", "", VLOOKUP('Compute-Values-Female'!S29, 'Values-Lookup'!$A$1:$C$4, 3, 1))</f>
        <v/>
      </c>
      <c r="T29" s="12" t="str">
        <f aca="false">IF('Compute-Values-Female'!T29="", "", VLOOKUP('Compute-Values-Female'!T29, 'Values-Lookup'!$A$1:$C$4, 3, 1))</f>
        <v/>
      </c>
      <c r="U29" s="12" t="str">
        <f aca="false">IF('Compute-Values-Female'!U29="", "", VLOOKUP('Compute-Values-Female'!U29, 'Values-Lookup'!$A$1:$C$4, 3, 1))</f>
        <v/>
      </c>
      <c r="V29" s="12" t="str">
        <f aca="false">IF('Compute-Values-Female'!V29="", "", VLOOKUP('Compute-Values-Female'!V29, 'Values-Lookup'!$A$1:$C$4, 3, 1))</f>
        <v/>
      </c>
      <c r="W29" s="12" t="str">
        <f aca="false">IF('Compute-Values-Female'!W29="", "", VLOOKUP('Compute-Values-Female'!W29, 'Values-Lookup'!$A$1:$C$4, 3, 1))</f>
        <v/>
      </c>
      <c r="X29" s="12" t="str">
        <f aca="false">IF('Compute-Values-Female'!X29="", "", VLOOKUP('Compute-Values-Female'!X29, 'Values-Lookup'!$A$1:$C$4, 3, 1))</f>
        <v/>
      </c>
      <c r="Y29" s="12" t="str">
        <f aca="false">IF('Compute-Values-Female'!Y29="", "", VLOOKUP('Compute-Values-Female'!Y29, 'Values-Lookup'!$A$1:$C$4, 3, 1))</f>
        <v/>
      </c>
      <c r="Z29" s="12" t="str">
        <f aca="false">IF('Compute-Values-Female'!Z29="", "", VLOOKUP('Compute-Values-Female'!Z29, 'Values-Lookup'!$A$1:$C$4, 3, 1))</f>
        <v/>
      </c>
      <c r="AA29" s="12" t="str">
        <f aca="false">IF('Compute-Values-Female'!AA29="", "", VLOOKUP('Compute-Values-Female'!AA29, 'Values-Lookup'!$A$1:$C$4, 3, 1))</f>
        <v/>
      </c>
      <c r="AB29" s="12" t="str">
        <f aca="false">IF('Compute-Values-Female'!AB29="", "", VLOOKUP('Compute-Values-Female'!AB29, 'Values-Lookup'!$A$1:$C$4, 3, 1))</f>
        <v/>
      </c>
      <c r="AC29" s="12" t="str">
        <f aca="false">IF('Compute-Values-Female'!AC29="", "", VLOOKUP('Compute-Values-Female'!AC29, 'Values-Lookup'!$A$1:$C$4, 3, 1))</f>
        <v/>
      </c>
      <c r="AD29" s="12" t="str">
        <f aca="false">IF('Compute-Values-Female'!AD29="", "", VLOOKUP('Compute-Values-Female'!AD29, 'Values-Lookup'!$A$1:$C$4, 3, 1))</f>
        <v/>
      </c>
    </row>
    <row r="30" customFormat="false" ht="13.8" hidden="false" customHeight="false" outlineLevel="0" collapsed="false">
      <c r="A30" s="11" t="str">
        <f aca="false">IF(ISBLANK('Class-Infos'!C79), "", CONCATENATE("G", 'Class-Infos'!A79))</f>
        <v/>
      </c>
      <c r="B30" s="0" t="str">
        <f aca="false">IF(ISBLANK('Class-Infos'!C79), "", CONCATENATE('Class-Infos'!C79, IF(ISBLANK('Class-Infos'!F79), "", CONCATENATE(" ", 'Class-Infos'!F79)), ", ", 'Class-Infos'!D79, " ", 'Class-Infos'!E79))</f>
        <v/>
      </c>
      <c r="C30" s="12" t="str">
        <f aca="false">IF('Compute-Values-Female'!C30="", "", VLOOKUP('Compute-Values-Female'!C30, 'Values-Lookup'!$A$1:$C$4, 3, 1))</f>
        <v/>
      </c>
      <c r="D30" s="12" t="str">
        <f aca="false">IF('Compute-Values-Female'!D30="", "", VLOOKUP('Compute-Values-Female'!D30, 'Values-Lookup'!$A$1:$C$4, 3, 1))</f>
        <v/>
      </c>
      <c r="E30" s="12" t="str">
        <f aca="false">IF('Compute-Values-Female'!E30="", "", VLOOKUP('Compute-Values-Female'!E30, 'Values-Lookup'!$A$1:$C$4, 3, 1))</f>
        <v/>
      </c>
      <c r="F30" s="12" t="str">
        <f aca="false">IF('Compute-Values-Female'!F30="", "", VLOOKUP('Compute-Values-Female'!F30, 'Values-Lookup'!$A$1:$C$4, 3, 1))</f>
        <v/>
      </c>
      <c r="G30" s="12" t="str">
        <f aca="false">IF('Compute-Values-Female'!G30="", "", VLOOKUP('Compute-Values-Female'!G30, 'Values-Lookup'!$A$1:$C$4, 3, 1))</f>
        <v/>
      </c>
      <c r="H30" s="12" t="str">
        <f aca="false">IF('Compute-Values-Female'!H30="", "", VLOOKUP('Compute-Values-Female'!H30, 'Values-Lookup'!$A$1:$C$4, 3, 1))</f>
        <v/>
      </c>
      <c r="I30" s="12" t="str">
        <f aca="false">IF('Compute-Values-Female'!I30="", "", VLOOKUP('Compute-Values-Female'!I30, 'Values-Lookup'!$A$1:$C$4, 3, 1))</f>
        <v/>
      </c>
      <c r="J30" s="12" t="str">
        <f aca="false">IF('Compute-Values-Female'!J30="", "", VLOOKUP('Compute-Values-Female'!J30, 'Values-Lookup'!$A$1:$C$4, 3, 1))</f>
        <v/>
      </c>
      <c r="K30" s="12" t="str">
        <f aca="false">IF('Compute-Values-Female'!K30="", "", VLOOKUP('Compute-Values-Female'!K30, 'Values-Lookup'!$A$1:$C$4, 3, 1))</f>
        <v/>
      </c>
      <c r="L30" s="12" t="str">
        <f aca="false">IF('Compute-Values-Female'!L30="", "", VLOOKUP('Compute-Values-Female'!L30, 'Values-Lookup'!$A$1:$C$4, 3, 1))</f>
        <v/>
      </c>
      <c r="M30" s="12" t="str">
        <f aca="false">IF('Compute-Values-Female'!M30="", "", VLOOKUP('Compute-Values-Female'!M30, 'Values-Lookup'!$A$1:$C$4, 3, 1))</f>
        <v/>
      </c>
      <c r="N30" s="12" t="str">
        <f aca="false">IF('Compute-Values-Female'!N30="", "", VLOOKUP('Compute-Values-Female'!N30, 'Values-Lookup'!$A$1:$C$4, 3, 1))</f>
        <v/>
      </c>
      <c r="O30" s="12" t="str">
        <f aca="false">IF('Compute-Values-Female'!O30="", "", VLOOKUP('Compute-Values-Female'!O30, 'Values-Lookup'!$A$1:$C$4, 3, 1))</f>
        <v/>
      </c>
      <c r="P30" s="12" t="str">
        <f aca="false">IF('Compute-Values-Female'!P30="", "", VLOOKUP('Compute-Values-Female'!P30, 'Values-Lookup'!$A$1:$C$4, 3, 1))</f>
        <v/>
      </c>
      <c r="Q30" s="12" t="str">
        <f aca="false">IF('Compute-Values-Female'!Q30="", "", VLOOKUP('Compute-Values-Female'!Q30, 'Values-Lookup'!$A$1:$C$4, 3, 1))</f>
        <v/>
      </c>
      <c r="R30" s="12" t="str">
        <f aca="false">IF('Compute-Values-Female'!R30="", "", VLOOKUP('Compute-Values-Female'!R30, 'Values-Lookup'!$A$1:$C$4, 3, 1))</f>
        <v/>
      </c>
      <c r="S30" s="12" t="str">
        <f aca="false">IF('Compute-Values-Female'!S30="", "", VLOOKUP('Compute-Values-Female'!S30, 'Values-Lookup'!$A$1:$C$4, 3, 1))</f>
        <v/>
      </c>
      <c r="T30" s="12" t="str">
        <f aca="false">IF('Compute-Values-Female'!T30="", "", VLOOKUP('Compute-Values-Female'!T30, 'Values-Lookup'!$A$1:$C$4, 3, 1))</f>
        <v/>
      </c>
      <c r="U30" s="12" t="str">
        <f aca="false">IF('Compute-Values-Female'!U30="", "", VLOOKUP('Compute-Values-Female'!U30, 'Values-Lookup'!$A$1:$C$4, 3, 1))</f>
        <v/>
      </c>
      <c r="V30" s="12" t="str">
        <f aca="false">IF('Compute-Values-Female'!V30="", "", VLOOKUP('Compute-Values-Female'!V30, 'Values-Lookup'!$A$1:$C$4, 3, 1))</f>
        <v/>
      </c>
      <c r="W30" s="12" t="str">
        <f aca="false">IF('Compute-Values-Female'!W30="", "", VLOOKUP('Compute-Values-Female'!W30, 'Values-Lookup'!$A$1:$C$4, 3, 1))</f>
        <v/>
      </c>
      <c r="X30" s="12" t="str">
        <f aca="false">IF('Compute-Values-Female'!X30="", "", VLOOKUP('Compute-Values-Female'!X30, 'Values-Lookup'!$A$1:$C$4, 3, 1))</f>
        <v/>
      </c>
      <c r="Y30" s="12" t="str">
        <f aca="false">IF('Compute-Values-Female'!Y30="", "", VLOOKUP('Compute-Values-Female'!Y30, 'Values-Lookup'!$A$1:$C$4, 3, 1))</f>
        <v/>
      </c>
      <c r="Z30" s="12" t="str">
        <f aca="false">IF('Compute-Values-Female'!Z30="", "", VLOOKUP('Compute-Values-Female'!Z30, 'Values-Lookup'!$A$1:$C$4, 3, 1))</f>
        <v/>
      </c>
      <c r="AA30" s="12" t="str">
        <f aca="false">IF('Compute-Values-Female'!AA30="", "", VLOOKUP('Compute-Values-Female'!AA30, 'Values-Lookup'!$A$1:$C$4, 3, 1))</f>
        <v/>
      </c>
      <c r="AB30" s="12" t="str">
        <f aca="false">IF('Compute-Values-Female'!AB30="", "", VLOOKUP('Compute-Values-Female'!AB30, 'Values-Lookup'!$A$1:$C$4, 3, 1))</f>
        <v/>
      </c>
      <c r="AC30" s="12" t="str">
        <f aca="false">IF('Compute-Values-Female'!AC30="", "", VLOOKUP('Compute-Values-Female'!AC30, 'Values-Lookup'!$A$1:$C$4, 3, 1))</f>
        <v/>
      </c>
      <c r="AD30" s="12" t="str">
        <f aca="false">IF('Compute-Values-Female'!AD30="", "", VLOOKUP('Compute-Values-Female'!AD30, 'Values-Lookup'!$A$1:$C$4, 3, 1))</f>
        <v/>
      </c>
    </row>
    <row r="31" customFormat="false" ht="13.8" hidden="false" customHeight="false" outlineLevel="0" collapsed="false">
      <c r="A31" s="11" t="str">
        <f aca="false">IF(ISBLANK('Class-Infos'!C80), "", CONCATENATE("G", 'Class-Infos'!A80))</f>
        <v/>
      </c>
      <c r="B31" s="0" t="str">
        <f aca="false">IF(ISBLANK('Class-Infos'!C80), "", CONCATENATE('Class-Infos'!C80, IF(ISBLANK('Class-Infos'!F80), "", CONCATENATE(" ", 'Class-Infos'!F80)), ", ", 'Class-Infos'!D80, " ", 'Class-Infos'!E80))</f>
        <v/>
      </c>
      <c r="C31" s="12" t="str">
        <f aca="false">IF('Compute-Values-Female'!C31="", "", VLOOKUP('Compute-Values-Female'!C31, 'Values-Lookup'!$A$1:$C$4, 3, 1))</f>
        <v/>
      </c>
      <c r="D31" s="12" t="str">
        <f aca="false">IF('Compute-Values-Female'!D31="", "", VLOOKUP('Compute-Values-Female'!D31, 'Values-Lookup'!$A$1:$C$4, 3, 1))</f>
        <v/>
      </c>
      <c r="E31" s="12" t="str">
        <f aca="false">IF('Compute-Values-Female'!E31="", "", VLOOKUP('Compute-Values-Female'!E31, 'Values-Lookup'!$A$1:$C$4, 3, 1))</f>
        <v/>
      </c>
      <c r="F31" s="12" t="str">
        <f aca="false">IF('Compute-Values-Female'!F31="", "", VLOOKUP('Compute-Values-Female'!F31, 'Values-Lookup'!$A$1:$C$4, 3, 1))</f>
        <v/>
      </c>
      <c r="G31" s="12" t="str">
        <f aca="false">IF('Compute-Values-Female'!G31="", "", VLOOKUP('Compute-Values-Female'!G31, 'Values-Lookup'!$A$1:$C$4, 3, 1))</f>
        <v/>
      </c>
      <c r="H31" s="12" t="str">
        <f aca="false">IF('Compute-Values-Female'!H31="", "", VLOOKUP('Compute-Values-Female'!H31, 'Values-Lookup'!$A$1:$C$4, 3, 1))</f>
        <v/>
      </c>
      <c r="I31" s="12" t="str">
        <f aca="false">IF('Compute-Values-Female'!I31="", "", VLOOKUP('Compute-Values-Female'!I31, 'Values-Lookup'!$A$1:$C$4, 3, 1))</f>
        <v/>
      </c>
      <c r="J31" s="12" t="str">
        <f aca="false">IF('Compute-Values-Female'!J31="", "", VLOOKUP('Compute-Values-Female'!J31, 'Values-Lookup'!$A$1:$C$4, 3, 1))</f>
        <v/>
      </c>
      <c r="K31" s="12" t="str">
        <f aca="false">IF('Compute-Values-Female'!K31="", "", VLOOKUP('Compute-Values-Female'!K31, 'Values-Lookup'!$A$1:$C$4, 3, 1))</f>
        <v/>
      </c>
      <c r="L31" s="12" t="str">
        <f aca="false">IF('Compute-Values-Female'!L31="", "", VLOOKUP('Compute-Values-Female'!L31, 'Values-Lookup'!$A$1:$C$4, 3, 1))</f>
        <v/>
      </c>
      <c r="M31" s="12" t="str">
        <f aca="false">IF('Compute-Values-Female'!M31="", "", VLOOKUP('Compute-Values-Female'!M31, 'Values-Lookup'!$A$1:$C$4, 3, 1))</f>
        <v/>
      </c>
      <c r="N31" s="12" t="str">
        <f aca="false">IF('Compute-Values-Female'!N31="", "", VLOOKUP('Compute-Values-Female'!N31, 'Values-Lookup'!$A$1:$C$4, 3, 1))</f>
        <v/>
      </c>
      <c r="O31" s="12" t="str">
        <f aca="false">IF('Compute-Values-Female'!O31="", "", VLOOKUP('Compute-Values-Female'!O31, 'Values-Lookup'!$A$1:$C$4, 3, 1))</f>
        <v/>
      </c>
      <c r="P31" s="12" t="str">
        <f aca="false">IF('Compute-Values-Female'!P31="", "", VLOOKUP('Compute-Values-Female'!P31, 'Values-Lookup'!$A$1:$C$4, 3, 1))</f>
        <v/>
      </c>
      <c r="Q31" s="12" t="str">
        <f aca="false">IF('Compute-Values-Female'!Q31="", "", VLOOKUP('Compute-Values-Female'!Q31, 'Values-Lookup'!$A$1:$C$4, 3, 1))</f>
        <v/>
      </c>
      <c r="R31" s="12" t="str">
        <f aca="false">IF('Compute-Values-Female'!R31="", "", VLOOKUP('Compute-Values-Female'!R31, 'Values-Lookup'!$A$1:$C$4, 3, 1))</f>
        <v/>
      </c>
      <c r="S31" s="12" t="str">
        <f aca="false">IF('Compute-Values-Female'!S31="", "", VLOOKUP('Compute-Values-Female'!S31, 'Values-Lookup'!$A$1:$C$4, 3, 1))</f>
        <v/>
      </c>
      <c r="T31" s="12" t="str">
        <f aca="false">IF('Compute-Values-Female'!T31="", "", VLOOKUP('Compute-Values-Female'!T31, 'Values-Lookup'!$A$1:$C$4, 3, 1))</f>
        <v/>
      </c>
      <c r="U31" s="12" t="str">
        <f aca="false">IF('Compute-Values-Female'!U31="", "", VLOOKUP('Compute-Values-Female'!U31, 'Values-Lookup'!$A$1:$C$4, 3, 1))</f>
        <v/>
      </c>
      <c r="V31" s="12" t="str">
        <f aca="false">IF('Compute-Values-Female'!V31="", "", VLOOKUP('Compute-Values-Female'!V31, 'Values-Lookup'!$A$1:$C$4, 3, 1))</f>
        <v/>
      </c>
      <c r="W31" s="12" t="str">
        <f aca="false">IF('Compute-Values-Female'!W31="", "", VLOOKUP('Compute-Values-Female'!W31, 'Values-Lookup'!$A$1:$C$4, 3, 1))</f>
        <v/>
      </c>
      <c r="X31" s="12" t="str">
        <f aca="false">IF('Compute-Values-Female'!X31="", "", VLOOKUP('Compute-Values-Female'!X31, 'Values-Lookup'!$A$1:$C$4, 3, 1))</f>
        <v/>
      </c>
      <c r="Y31" s="12" t="str">
        <f aca="false">IF('Compute-Values-Female'!Y31="", "", VLOOKUP('Compute-Values-Female'!Y31, 'Values-Lookup'!$A$1:$C$4, 3, 1))</f>
        <v/>
      </c>
      <c r="Z31" s="12" t="str">
        <f aca="false">IF('Compute-Values-Female'!Z31="", "", VLOOKUP('Compute-Values-Female'!Z31, 'Values-Lookup'!$A$1:$C$4, 3, 1))</f>
        <v/>
      </c>
      <c r="AA31" s="12" t="str">
        <f aca="false">IF('Compute-Values-Female'!AA31="", "", VLOOKUP('Compute-Values-Female'!AA31, 'Values-Lookup'!$A$1:$C$4, 3, 1))</f>
        <v/>
      </c>
      <c r="AB31" s="12" t="str">
        <f aca="false">IF('Compute-Values-Female'!AB31="", "", VLOOKUP('Compute-Values-Female'!AB31, 'Values-Lookup'!$A$1:$C$4, 3, 1))</f>
        <v/>
      </c>
      <c r="AC31" s="12" t="str">
        <f aca="false">IF('Compute-Values-Female'!AC31="", "", VLOOKUP('Compute-Values-Female'!AC31, 'Values-Lookup'!$A$1:$C$4, 3, 1))</f>
        <v/>
      </c>
      <c r="AD31" s="12" t="str">
        <f aca="false">IF('Compute-Values-Female'!AD31="", "", VLOOKUP('Compute-Values-Female'!AD31, 'Values-Lookup'!$A$1:$C$4, 3, 1))</f>
        <v/>
      </c>
    </row>
    <row r="32" customFormat="false" ht="13.8" hidden="false" customHeight="false" outlineLevel="0" collapsed="false">
      <c r="A32" s="11" t="str">
        <f aca="false">IF(ISBLANK('Class-Infos'!C81), "", CONCATENATE("G", 'Class-Infos'!A81))</f>
        <v/>
      </c>
      <c r="B32" s="0" t="str">
        <f aca="false">IF(ISBLANK('Class-Infos'!C81), "", CONCATENATE('Class-Infos'!C81, IF(ISBLANK('Class-Infos'!F81), "", CONCATENATE(" ", 'Class-Infos'!F81)), ", ", 'Class-Infos'!D81, " ", 'Class-Infos'!E81))</f>
        <v/>
      </c>
      <c r="C32" s="12" t="str">
        <f aca="false">IF('Compute-Values-Female'!C32="", "", VLOOKUP('Compute-Values-Female'!C32, 'Values-Lookup'!$A$1:$C$4, 3, 1))</f>
        <v/>
      </c>
      <c r="D32" s="12" t="str">
        <f aca="false">IF('Compute-Values-Female'!D32="", "", VLOOKUP('Compute-Values-Female'!D32, 'Values-Lookup'!$A$1:$C$4, 3, 1))</f>
        <v/>
      </c>
      <c r="E32" s="12" t="str">
        <f aca="false">IF('Compute-Values-Female'!E32="", "", VLOOKUP('Compute-Values-Female'!E32, 'Values-Lookup'!$A$1:$C$4, 3, 1))</f>
        <v/>
      </c>
      <c r="F32" s="12" t="str">
        <f aca="false">IF('Compute-Values-Female'!F32="", "", VLOOKUP('Compute-Values-Female'!F32, 'Values-Lookup'!$A$1:$C$4, 3, 1))</f>
        <v/>
      </c>
      <c r="G32" s="12" t="str">
        <f aca="false">IF('Compute-Values-Female'!G32="", "", VLOOKUP('Compute-Values-Female'!G32, 'Values-Lookup'!$A$1:$C$4, 3, 1))</f>
        <v/>
      </c>
      <c r="H32" s="12" t="str">
        <f aca="false">IF('Compute-Values-Female'!H32="", "", VLOOKUP('Compute-Values-Female'!H32, 'Values-Lookup'!$A$1:$C$4, 3, 1))</f>
        <v/>
      </c>
      <c r="I32" s="12" t="str">
        <f aca="false">IF('Compute-Values-Female'!I32="", "", VLOOKUP('Compute-Values-Female'!I32, 'Values-Lookup'!$A$1:$C$4, 3, 1))</f>
        <v/>
      </c>
      <c r="J32" s="12" t="str">
        <f aca="false">IF('Compute-Values-Female'!J32="", "", VLOOKUP('Compute-Values-Female'!J32, 'Values-Lookup'!$A$1:$C$4, 3, 1))</f>
        <v/>
      </c>
      <c r="K32" s="12" t="str">
        <f aca="false">IF('Compute-Values-Female'!K32="", "", VLOOKUP('Compute-Values-Female'!K32, 'Values-Lookup'!$A$1:$C$4, 3, 1))</f>
        <v/>
      </c>
      <c r="L32" s="12" t="str">
        <f aca="false">IF('Compute-Values-Female'!L32="", "", VLOOKUP('Compute-Values-Female'!L32, 'Values-Lookup'!$A$1:$C$4, 3, 1))</f>
        <v/>
      </c>
      <c r="M32" s="12" t="str">
        <f aca="false">IF('Compute-Values-Female'!M32="", "", VLOOKUP('Compute-Values-Female'!M32, 'Values-Lookup'!$A$1:$C$4, 3, 1))</f>
        <v/>
      </c>
      <c r="N32" s="12" t="str">
        <f aca="false">IF('Compute-Values-Female'!N32="", "", VLOOKUP('Compute-Values-Female'!N32, 'Values-Lookup'!$A$1:$C$4, 3, 1))</f>
        <v/>
      </c>
      <c r="O32" s="12" t="str">
        <f aca="false">IF('Compute-Values-Female'!O32="", "", VLOOKUP('Compute-Values-Female'!O32, 'Values-Lookup'!$A$1:$C$4, 3, 1))</f>
        <v/>
      </c>
      <c r="P32" s="12" t="str">
        <f aca="false">IF('Compute-Values-Female'!P32="", "", VLOOKUP('Compute-Values-Female'!P32, 'Values-Lookup'!$A$1:$C$4, 3, 1))</f>
        <v/>
      </c>
      <c r="Q32" s="12" t="str">
        <f aca="false">IF('Compute-Values-Female'!Q32="", "", VLOOKUP('Compute-Values-Female'!Q32, 'Values-Lookup'!$A$1:$C$4, 3, 1))</f>
        <v/>
      </c>
      <c r="R32" s="12" t="str">
        <f aca="false">IF('Compute-Values-Female'!R32="", "", VLOOKUP('Compute-Values-Female'!R32, 'Values-Lookup'!$A$1:$C$4, 3, 1))</f>
        <v/>
      </c>
      <c r="S32" s="12" t="str">
        <f aca="false">IF('Compute-Values-Female'!S32="", "", VLOOKUP('Compute-Values-Female'!S32, 'Values-Lookup'!$A$1:$C$4, 3, 1))</f>
        <v/>
      </c>
      <c r="T32" s="12" t="str">
        <f aca="false">IF('Compute-Values-Female'!T32="", "", VLOOKUP('Compute-Values-Female'!T32, 'Values-Lookup'!$A$1:$C$4, 3, 1))</f>
        <v/>
      </c>
      <c r="U32" s="12" t="str">
        <f aca="false">IF('Compute-Values-Female'!U32="", "", VLOOKUP('Compute-Values-Female'!U32, 'Values-Lookup'!$A$1:$C$4, 3, 1))</f>
        <v/>
      </c>
      <c r="V32" s="12" t="str">
        <f aca="false">IF('Compute-Values-Female'!V32="", "", VLOOKUP('Compute-Values-Female'!V32, 'Values-Lookup'!$A$1:$C$4, 3, 1))</f>
        <v/>
      </c>
      <c r="W32" s="12" t="str">
        <f aca="false">IF('Compute-Values-Female'!W32="", "", VLOOKUP('Compute-Values-Female'!W32, 'Values-Lookup'!$A$1:$C$4, 3, 1))</f>
        <v/>
      </c>
      <c r="X32" s="12" t="str">
        <f aca="false">IF('Compute-Values-Female'!X32="", "", VLOOKUP('Compute-Values-Female'!X32, 'Values-Lookup'!$A$1:$C$4, 3, 1))</f>
        <v/>
      </c>
      <c r="Y32" s="12" t="str">
        <f aca="false">IF('Compute-Values-Female'!Y32="", "", VLOOKUP('Compute-Values-Female'!Y32, 'Values-Lookup'!$A$1:$C$4, 3, 1))</f>
        <v/>
      </c>
      <c r="Z32" s="12" t="str">
        <f aca="false">IF('Compute-Values-Female'!Z32="", "", VLOOKUP('Compute-Values-Female'!Z32, 'Values-Lookup'!$A$1:$C$4, 3, 1))</f>
        <v/>
      </c>
      <c r="AA32" s="12" t="str">
        <f aca="false">IF('Compute-Values-Female'!AA32="", "", VLOOKUP('Compute-Values-Female'!AA32, 'Values-Lookup'!$A$1:$C$4, 3, 1))</f>
        <v/>
      </c>
      <c r="AB32" s="12" t="str">
        <f aca="false">IF('Compute-Values-Female'!AB32="", "", VLOOKUP('Compute-Values-Female'!AB32, 'Values-Lookup'!$A$1:$C$4, 3, 1))</f>
        <v/>
      </c>
      <c r="AC32" s="12" t="str">
        <f aca="false">IF('Compute-Values-Female'!AC32="", "", VLOOKUP('Compute-Values-Female'!AC32, 'Values-Lookup'!$A$1:$C$4, 3, 1))</f>
        <v/>
      </c>
      <c r="AD32" s="12" t="str">
        <f aca="false">IF('Compute-Values-Female'!AD32="", "", VLOOKUP('Compute-Values-Female'!AD32, 'Values-Lookup'!$A$1:$C$4, 3, 1))</f>
        <v/>
      </c>
    </row>
    <row r="33" customFormat="false" ht="13.8" hidden="false" customHeight="false" outlineLevel="0" collapsed="false">
      <c r="A33" s="11" t="str">
        <f aca="false">IF(ISBLANK('Class-Infos'!C82), "", CONCATENATE("G", 'Class-Infos'!A82))</f>
        <v/>
      </c>
      <c r="B33" s="0" t="str">
        <f aca="false">IF(ISBLANK('Class-Infos'!C82), "", CONCATENATE('Class-Infos'!C82, IF(ISBLANK('Class-Infos'!F82), "", CONCATENATE(" ", 'Class-Infos'!F82)), ", ", 'Class-Infos'!D82, " ", 'Class-Infos'!E82))</f>
        <v/>
      </c>
      <c r="C33" s="12" t="str">
        <f aca="false">IF('Compute-Values-Female'!C33="", "", VLOOKUP('Compute-Values-Female'!C33, 'Values-Lookup'!$A$1:$C$4, 3, 1))</f>
        <v/>
      </c>
      <c r="D33" s="12" t="str">
        <f aca="false">IF('Compute-Values-Female'!D33="", "", VLOOKUP('Compute-Values-Female'!D33, 'Values-Lookup'!$A$1:$C$4, 3, 1))</f>
        <v/>
      </c>
      <c r="E33" s="12" t="str">
        <f aca="false">IF('Compute-Values-Female'!E33="", "", VLOOKUP('Compute-Values-Female'!E33, 'Values-Lookup'!$A$1:$C$4, 3, 1))</f>
        <v/>
      </c>
      <c r="F33" s="12" t="str">
        <f aca="false">IF('Compute-Values-Female'!F33="", "", VLOOKUP('Compute-Values-Female'!F33, 'Values-Lookup'!$A$1:$C$4, 3, 1))</f>
        <v/>
      </c>
      <c r="G33" s="12" t="str">
        <f aca="false">IF('Compute-Values-Female'!G33="", "", VLOOKUP('Compute-Values-Female'!G33, 'Values-Lookup'!$A$1:$C$4, 3, 1))</f>
        <v/>
      </c>
      <c r="H33" s="12" t="str">
        <f aca="false">IF('Compute-Values-Female'!H33="", "", VLOOKUP('Compute-Values-Female'!H33, 'Values-Lookup'!$A$1:$C$4, 3, 1))</f>
        <v/>
      </c>
      <c r="I33" s="12" t="str">
        <f aca="false">IF('Compute-Values-Female'!I33="", "", VLOOKUP('Compute-Values-Female'!I33, 'Values-Lookup'!$A$1:$C$4, 3, 1))</f>
        <v/>
      </c>
      <c r="J33" s="12" t="str">
        <f aca="false">IF('Compute-Values-Female'!J33="", "", VLOOKUP('Compute-Values-Female'!J33, 'Values-Lookup'!$A$1:$C$4, 3, 1))</f>
        <v/>
      </c>
      <c r="K33" s="12" t="str">
        <f aca="false">IF('Compute-Values-Female'!K33="", "", VLOOKUP('Compute-Values-Female'!K33, 'Values-Lookup'!$A$1:$C$4, 3, 1))</f>
        <v/>
      </c>
      <c r="L33" s="12" t="str">
        <f aca="false">IF('Compute-Values-Female'!L33="", "", VLOOKUP('Compute-Values-Female'!L33, 'Values-Lookup'!$A$1:$C$4, 3, 1))</f>
        <v/>
      </c>
      <c r="M33" s="12" t="str">
        <f aca="false">IF('Compute-Values-Female'!M33="", "", VLOOKUP('Compute-Values-Female'!M33, 'Values-Lookup'!$A$1:$C$4, 3, 1))</f>
        <v/>
      </c>
      <c r="N33" s="12" t="str">
        <f aca="false">IF('Compute-Values-Female'!N33="", "", VLOOKUP('Compute-Values-Female'!N33, 'Values-Lookup'!$A$1:$C$4, 3, 1))</f>
        <v/>
      </c>
      <c r="O33" s="12" t="str">
        <f aca="false">IF('Compute-Values-Female'!O33="", "", VLOOKUP('Compute-Values-Female'!O33, 'Values-Lookup'!$A$1:$C$4, 3, 1))</f>
        <v/>
      </c>
      <c r="P33" s="12" t="str">
        <f aca="false">IF('Compute-Values-Female'!P33="", "", VLOOKUP('Compute-Values-Female'!P33, 'Values-Lookup'!$A$1:$C$4, 3, 1))</f>
        <v/>
      </c>
      <c r="Q33" s="12" t="str">
        <f aca="false">IF('Compute-Values-Female'!Q33="", "", VLOOKUP('Compute-Values-Female'!Q33, 'Values-Lookup'!$A$1:$C$4, 3, 1))</f>
        <v/>
      </c>
      <c r="R33" s="12" t="str">
        <f aca="false">IF('Compute-Values-Female'!R33="", "", VLOOKUP('Compute-Values-Female'!R33, 'Values-Lookup'!$A$1:$C$4, 3, 1))</f>
        <v/>
      </c>
      <c r="S33" s="12" t="str">
        <f aca="false">IF('Compute-Values-Female'!S33="", "", VLOOKUP('Compute-Values-Female'!S33, 'Values-Lookup'!$A$1:$C$4, 3, 1))</f>
        <v/>
      </c>
      <c r="T33" s="12" t="str">
        <f aca="false">IF('Compute-Values-Female'!T33="", "", VLOOKUP('Compute-Values-Female'!T33, 'Values-Lookup'!$A$1:$C$4, 3, 1))</f>
        <v/>
      </c>
      <c r="U33" s="12" t="str">
        <f aca="false">IF('Compute-Values-Female'!U33="", "", VLOOKUP('Compute-Values-Female'!U33, 'Values-Lookup'!$A$1:$C$4, 3, 1))</f>
        <v/>
      </c>
      <c r="V33" s="12" t="str">
        <f aca="false">IF('Compute-Values-Female'!V33="", "", VLOOKUP('Compute-Values-Female'!V33, 'Values-Lookup'!$A$1:$C$4, 3, 1))</f>
        <v/>
      </c>
      <c r="W33" s="12" t="str">
        <f aca="false">IF('Compute-Values-Female'!W33="", "", VLOOKUP('Compute-Values-Female'!W33, 'Values-Lookup'!$A$1:$C$4, 3, 1))</f>
        <v/>
      </c>
      <c r="X33" s="12" t="str">
        <f aca="false">IF('Compute-Values-Female'!X33="", "", VLOOKUP('Compute-Values-Female'!X33, 'Values-Lookup'!$A$1:$C$4, 3, 1))</f>
        <v/>
      </c>
      <c r="Y33" s="12" t="str">
        <f aca="false">IF('Compute-Values-Female'!Y33="", "", VLOOKUP('Compute-Values-Female'!Y33, 'Values-Lookup'!$A$1:$C$4, 3, 1))</f>
        <v/>
      </c>
      <c r="Z33" s="12" t="str">
        <f aca="false">IF('Compute-Values-Female'!Z33="", "", VLOOKUP('Compute-Values-Female'!Z33, 'Values-Lookup'!$A$1:$C$4, 3, 1))</f>
        <v/>
      </c>
      <c r="AA33" s="12" t="str">
        <f aca="false">IF('Compute-Values-Female'!AA33="", "", VLOOKUP('Compute-Values-Female'!AA33, 'Values-Lookup'!$A$1:$C$4, 3, 1))</f>
        <v/>
      </c>
      <c r="AB33" s="12" t="str">
        <f aca="false">IF('Compute-Values-Female'!AB33="", "", VLOOKUP('Compute-Values-Female'!AB33, 'Values-Lookup'!$A$1:$C$4, 3, 1))</f>
        <v/>
      </c>
      <c r="AC33" s="12" t="str">
        <f aca="false">IF('Compute-Values-Female'!AC33="", "", VLOOKUP('Compute-Values-Female'!AC33, 'Values-Lookup'!$A$1:$C$4, 3, 1))</f>
        <v/>
      </c>
      <c r="AD33" s="12" t="str">
        <f aca="false">IF('Compute-Values-Female'!AD33="", "", VLOOKUP('Compute-Values-Female'!AD33, 'Values-Lookup'!$A$1:$C$4, 3, 1))</f>
        <v/>
      </c>
    </row>
    <row r="34" customFormat="false" ht="13.8" hidden="false" customHeight="false" outlineLevel="0" collapsed="false">
      <c r="A34" s="11" t="str">
        <f aca="false">IF(ISBLANK('Class-Infos'!C83), "", CONCATENATE("G", 'Class-Infos'!A83))</f>
        <v/>
      </c>
      <c r="B34" s="0" t="str">
        <f aca="false">IF(ISBLANK('Class-Infos'!C83), "", CONCATENATE('Class-Infos'!C83, IF(ISBLANK('Class-Infos'!F83), "", CONCATENATE(" ", 'Class-Infos'!F83)), ", ", 'Class-Infos'!D83, " ", 'Class-Infos'!E83))</f>
        <v/>
      </c>
      <c r="C34" s="12" t="str">
        <f aca="false">IF('Compute-Values-Female'!C34="", "", VLOOKUP('Compute-Values-Female'!C34, 'Values-Lookup'!$A$1:$C$4, 3, 1))</f>
        <v/>
      </c>
      <c r="D34" s="12" t="str">
        <f aca="false">IF('Compute-Values-Female'!D34="", "", VLOOKUP('Compute-Values-Female'!D34, 'Values-Lookup'!$A$1:$C$4, 3, 1))</f>
        <v/>
      </c>
      <c r="E34" s="12" t="str">
        <f aca="false">IF('Compute-Values-Female'!E34="", "", VLOOKUP('Compute-Values-Female'!E34, 'Values-Lookup'!$A$1:$C$4, 3, 1))</f>
        <v/>
      </c>
      <c r="F34" s="12" t="str">
        <f aca="false">IF('Compute-Values-Female'!F34="", "", VLOOKUP('Compute-Values-Female'!F34, 'Values-Lookup'!$A$1:$C$4, 3, 1))</f>
        <v/>
      </c>
      <c r="G34" s="12" t="str">
        <f aca="false">IF('Compute-Values-Female'!G34="", "", VLOOKUP('Compute-Values-Female'!G34, 'Values-Lookup'!$A$1:$C$4, 3, 1))</f>
        <v/>
      </c>
      <c r="H34" s="12" t="str">
        <f aca="false">IF('Compute-Values-Female'!H34="", "", VLOOKUP('Compute-Values-Female'!H34, 'Values-Lookup'!$A$1:$C$4, 3, 1))</f>
        <v/>
      </c>
      <c r="I34" s="12" t="str">
        <f aca="false">IF('Compute-Values-Female'!I34="", "", VLOOKUP('Compute-Values-Female'!I34, 'Values-Lookup'!$A$1:$C$4, 3, 1))</f>
        <v/>
      </c>
      <c r="J34" s="12" t="str">
        <f aca="false">IF('Compute-Values-Female'!J34="", "", VLOOKUP('Compute-Values-Female'!J34, 'Values-Lookup'!$A$1:$C$4, 3, 1))</f>
        <v/>
      </c>
      <c r="K34" s="12" t="str">
        <f aca="false">IF('Compute-Values-Female'!K34="", "", VLOOKUP('Compute-Values-Female'!K34, 'Values-Lookup'!$A$1:$C$4, 3, 1))</f>
        <v/>
      </c>
      <c r="L34" s="12" t="str">
        <f aca="false">IF('Compute-Values-Female'!L34="", "", VLOOKUP('Compute-Values-Female'!L34, 'Values-Lookup'!$A$1:$C$4, 3, 1))</f>
        <v/>
      </c>
      <c r="M34" s="12" t="str">
        <f aca="false">IF('Compute-Values-Female'!M34="", "", VLOOKUP('Compute-Values-Female'!M34, 'Values-Lookup'!$A$1:$C$4, 3, 1))</f>
        <v/>
      </c>
      <c r="N34" s="12" t="str">
        <f aca="false">IF('Compute-Values-Female'!N34="", "", VLOOKUP('Compute-Values-Female'!N34, 'Values-Lookup'!$A$1:$C$4, 3, 1))</f>
        <v/>
      </c>
      <c r="O34" s="12" t="str">
        <f aca="false">IF('Compute-Values-Female'!O34="", "", VLOOKUP('Compute-Values-Female'!O34, 'Values-Lookup'!$A$1:$C$4, 3, 1))</f>
        <v/>
      </c>
      <c r="P34" s="12" t="str">
        <f aca="false">IF('Compute-Values-Female'!P34="", "", VLOOKUP('Compute-Values-Female'!P34, 'Values-Lookup'!$A$1:$C$4, 3, 1))</f>
        <v/>
      </c>
      <c r="Q34" s="12" t="str">
        <f aca="false">IF('Compute-Values-Female'!Q34="", "", VLOOKUP('Compute-Values-Female'!Q34, 'Values-Lookup'!$A$1:$C$4, 3, 1))</f>
        <v/>
      </c>
      <c r="R34" s="12" t="str">
        <f aca="false">IF('Compute-Values-Female'!R34="", "", VLOOKUP('Compute-Values-Female'!R34, 'Values-Lookup'!$A$1:$C$4, 3, 1))</f>
        <v/>
      </c>
      <c r="S34" s="12" t="str">
        <f aca="false">IF('Compute-Values-Female'!S34="", "", VLOOKUP('Compute-Values-Female'!S34, 'Values-Lookup'!$A$1:$C$4, 3, 1))</f>
        <v/>
      </c>
      <c r="T34" s="12" t="str">
        <f aca="false">IF('Compute-Values-Female'!T34="", "", VLOOKUP('Compute-Values-Female'!T34, 'Values-Lookup'!$A$1:$C$4, 3, 1))</f>
        <v/>
      </c>
      <c r="U34" s="12" t="str">
        <f aca="false">IF('Compute-Values-Female'!U34="", "", VLOOKUP('Compute-Values-Female'!U34, 'Values-Lookup'!$A$1:$C$4, 3, 1))</f>
        <v/>
      </c>
      <c r="V34" s="12" t="str">
        <f aca="false">IF('Compute-Values-Female'!V34="", "", VLOOKUP('Compute-Values-Female'!V34, 'Values-Lookup'!$A$1:$C$4, 3, 1))</f>
        <v/>
      </c>
      <c r="W34" s="12" t="str">
        <f aca="false">IF('Compute-Values-Female'!W34="", "", VLOOKUP('Compute-Values-Female'!W34, 'Values-Lookup'!$A$1:$C$4, 3, 1))</f>
        <v/>
      </c>
      <c r="X34" s="12" t="str">
        <f aca="false">IF('Compute-Values-Female'!X34="", "", VLOOKUP('Compute-Values-Female'!X34, 'Values-Lookup'!$A$1:$C$4, 3, 1))</f>
        <v/>
      </c>
      <c r="Y34" s="12" t="str">
        <f aca="false">IF('Compute-Values-Female'!Y34="", "", VLOOKUP('Compute-Values-Female'!Y34, 'Values-Lookup'!$A$1:$C$4, 3, 1))</f>
        <v/>
      </c>
      <c r="Z34" s="12" t="str">
        <f aca="false">IF('Compute-Values-Female'!Z34="", "", VLOOKUP('Compute-Values-Female'!Z34, 'Values-Lookup'!$A$1:$C$4, 3, 1))</f>
        <v/>
      </c>
      <c r="AA34" s="12" t="str">
        <f aca="false">IF('Compute-Values-Female'!AA34="", "", VLOOKUP('Compute-Values-Female'!AA34, 'Values-Lookup'!$A$1:$C$4, 3, 1))</f>
        <v/>
      </c>
      <c r="AB34" s="12" t="str">
        <f aca="false">IF('Compute-Values-Female'!AB34="", "", VLOOKUP('Compute-Values-Female'!AB34, 'Values-Lookup'!$A$1:$C$4, 3, 1))</f>
        <v/>
      </c>
      <c r="AC34" s="12" t="str">
        <f aca="false">IF('Compute-Values-Female'!AC34="", "", VLOOKUP('Compute-Values-Female'!AC34, 'Values-Lookup'!$A$1:$C$4, 3, 1))</f>
        <v/>
      </c>
      <c r="AD34" s="12" t="str">
        <f aca="false">IF('Compute-Values-Female'!AD34="", "", VLOOKUP('Compute-Values-Female'!AD34, 'Values-Lookup'!$A$1:$C$4, 3, 1))</f>
        <v/>
      </c>
    </row>
    <row r="35" customFormat="false" ht="13.8" hidden="false" customHeight="false" outlineLevel="0" collapsed="false">
      <c r="A35" s="11" t="str">
        <f aca="false">IF(ISBLANK('Class-Infos'!C84), "", CONCATENATE("G", 'Class-Infos'!A84))</f>
        <v/>
      </c>
      <c r="B35" s="0" t="str">
        <f aca="false">IF(ISBLANK('Class-Infos'!C84), "", CONCATENATE('Class-Infos'!C84, IF(ISBLANK('Class-Infos'!F84), "", CONCATENATE(" ", 'Class-Infos'!F84)), ", ", 'Class-Infos'!D84, " ", 'Class-Infos'!E84))</f>
        <v/>
      </c>
      <c r="C35" s="12" t="str">
        <f aca="false">IF('Compute-Values-Female'!C35="", "", VLOOKUP('Compute-Values-Female'!C35, 'Values-Lookup'!$A$1:$C$4, 3, 1))</f>
        <v/>
      </c>
      <c r="D35" s="12" t="str">
        <f aca="false">IF('Compute-Values-Female'!D35="", "", VLOOKUP('Compute-Values-Female'!D35, 'Values-Lookup'!$A$1:$C$4, 3, 1))</f>
        <v/>
      </c>
      <c r="E35" s="12" t="str">
        <f aca="false">IF('Compute-Values-Female'!E35="", "", VLOOKUP('Compute-Values-Female'!E35, 'Values-Lookup'!$A$1:$C$4, 3, 1))</f>
        <v/>
      </c>
      <c r="F35" s="12" t="str">
        <f aca="false">IF('Compute-Values-Female'!F35="", "", VLOOKUP('Compute-Values-Female'!F35, 'Values-Lookup'!$A$1:$C$4, 3, 1))</f>
        <v/>
      </c>
      <c r="G35" s="12" t="str">
        <f aca="false">IF('Compute-Values-Female'!G35="", "", VLOOKUP('Compute-Values-Female'!G35, 'Values-Lookup'!$A$1:$C$4, 3, 1))</f>
        <v/>
      </c>
      <c r="H35" s="12" t="str">
        <f aca="false">IF('Compute-Values-Female'!H35="", "", VLOOKUP('Compute-Values-Female'!H35, 'Values-Lookup'!$A$1:$C$4, 3, 1))</f>
        <v/>
      </c>
      <c r="I35" s="12" t="str">
        <f aca="false">IF('Compute-Values-Female'!I35="", "", VLOOKUP('Compute-Values-Female'!I35, 'Values-Lookup'!$A$1:$C$4, 3, 1))</f>
        <v/>
      </c>
      <c r="J35" s="12" t="str">
        <f aca="false">IF('Compute-Values-Female'!J35="", "", VLOOKUP('Compute-Values-Female'!J35, 'Values-Lookup'!$A$1:$C$4, 3, 1))</f>
        <v/>
      </c>
      <c r="K35" s="12" t="str">
        <f aca="false">IF('Compute-Values-Female'!K35="", "", VLOOKUP('Compute-Values-Female'!K35, 'Values-Lookup'!$A$1:$C$4, 3, 1))</f>
        <v/>
      </c>
      <c r="L35" s="12" t="str">
        <f aca="false">IF('Compute-Values-Female'!L35="", "", VLOOKUP('Compute-Values-Female'!L35, 'Values-Lookup'!$A$1:$C$4, 3, 1))</f>
        <v/>
      </c>
      <c r="M35" s="12" t="str">
        <f aca="false">IF('Compute-Values-Female'!M35="", "", VLOOKUP('Compute-Values-Female'!M35, 'Values-Lookup'!$A$1:$C$4, 3, 1))</f>
        <v/>
      </c>
      <c r="N35" s="12" t="str">
        <f aca="false">IF('Compute-Values-Female'!N35="", "", VLOOKUP('Compute-Values-Female'!N35, 'Values-Lookup'!$A$1:$C$4, 3, 1))</f>
        <v/>
      </c>
      <c r="O35" s="12" t="str">
        <f aca="false">IF('Compute-Values-Female'!O35="", "", VLOOKUP('Compute-Values-Female'!O35, 'Values-Lookup'!$A$1:$C$4, 3, 1))</f>
        <v/>
      </c>
      <c r="P35" s="12" t="str">
        <f aca="false">IF('Compute-Values-Female'!P35="", "", VLOOKUP('Compute-Values-Female'!P35, 'Values-Lookup'!$A$1:$C$4, 3, 1))</f>
        <v/>
      </c>
      <c r="Q35" s="12" t="str">
        <f aca="false">IF('Compute-Values-Female'!Q35="", "", VLOOKUP('Compute-Values-Female'!Q35, 'Values-Lookup'!$A$1:$C$4, 3, 1))</f>
        <v/>
      </c>
      <c r="R35" s="12" t="str">
        <f aca="false">IF('Compute-Values-Female'!R35="", "", VLOOKUP('Compute-Values-Female'!R35, 'Values-Lookup'!$A$1:$C$4, 3, 1))</f>
        <v/>
      </c>
      <c r="S35" s="12" t="str">
        <f aca="false">IF('Compute-Values-Female'!S35="", "", VLOOKUP('Compute-Values-Female'!S35, 'Values-Lookup'!$A$1:$C$4, 3, 1))</f>
        <v/>
      </c>
      <c r="T35" s="12" t="str">
        <f aca="false">IF('Compute-Values-Female'!T35="", "", VLOOKUP('Compute-Values-Female'!T35, 'Values-Lookup'!$A$1:$C$4, 3, 1))</f>
        <v/>
      </c>
      <c r="U35" s="12" t="str">
        <f aca="false">IF('Compute-Values-Female'!U35="", "", VLOOKUP('Compute-Values-Female'!U35, 'Values-Lookup'!$A$1:$C$4, 3, 1))</f>
        <v/>
      </c>
      <c r="V35" s="12" t="str">
        <f aca="false">IF('Compute-Values-Female'!V35="", "", VLOOKUP('Compute-Values-Female'!V35, 'Values-Lookup'!$A$1:$C$4, 3, 1))</f>
        <v/>
      </c>
      <c r="W35" s="12" t="str">
        <f aca="false">IF('Compute-Values-Female'!W35="", "", VLOOKUP('Compute-Values-Female'!W35, 'Values-Lookup'!$A$1:$C$4, 3, 1))</f>
        <v/>
      </c>
      <c r="X35" s="12" t="str">
        <f aca="false">IF('Compute-Values-Female'!X35="", "", VLOOKUP('Compute-Values-Female'!X35, 'Values-Lookup'!$A$1:$C$4, 3, 1))</f>
        <v/>
      </c>
      <c r="Y35" s="12" t="str">
        <f aca="false">IF('Compute-Values-Female'!Y35="", "", VLOOKUP('Compute-Values-Female'!Y35, 'Values-Lookup'!$A$1:$C$4, 3, 1))</f>
        <v/>
      </c>
      <c r="Z35" s="12" t="str">
        <f aca="false">IF('Compute-Values-Female'!Z35="", "", VLOOKUP('Compute-Values-Female'!Z35, 'Values-Lookup'!$A$1:$C$4, 3, 1))</f>
        <v/>
      </c>
      <c r="AA35" s="12" t="str">
        <f aca="false">IF('Compute-Values-Female'!AA35="", "", VLOOKUP('Compute-Values-Female'!AA35, 'Values-Lookup'!$A$1:$C$4, 3, 1))</f>
        <v/>
      </c>
      <c r="AB35" s="12" t="str">
        <f aca="false">IF('Compute-Values-Female'!AB35="", "", VLOOKUP('Compute-Values-Female'!AB35, 'Values-Lookup'!$A$1:$C$4, 3, 1))</f>
        <v/>
      </c>
      <c r="AC35" s="12" t="str">
        <f aca="false">IF('Compute-Values-Female'!AC35="", "", VLOOKUP('Compute-Values-Female'!AC35, 'Values-Lookup'!$A$1:$C$4, 3, 1))</f>
        <v/>
      </c>
      <c r="AD35" s="12" t="str">
        <f aca="false">IF('Compute-Values-Female'!AD35="", "", VLOOKUP('Compute-Values-Female'!AD35, 'Values-Lookup'!$A$1:$C$4, 3, 1))</f>
        <v/>
      </c>
    </row>
    <row r="36" customFormat="false" ht="13.8" hidden="false" customHeight="false" outlineLevel="0" collapsed="false">
      <c r="A36" s="11" t="str">
        <f aca="false">IF(ISBLANK('Class-Infos'!C85), "", CONCATENATE("G", 'Class-Infos'!A85))</f>
        <v/>
      </c>
      <c r="B36" s="0" t="str">
        <f aca="false">IF(ISBLANK('Class-Infos'!C85), "", CONCATENATE('Class-Infos'!C85, IF(ISBLANK('Class-Infos'!F85), "", CONCATENATE(" ", 'Class-Infos'!F85)), ", ", 'Class-Infos'!D85, " ", 'Class-Infos'!E85))</f>
        <v/>
      </c>
      <c r="C36" s="12" t="str">
        <f aca="false">IF('Compute-Values-Female'!C36="", "", VLOOKUP('Compute-Values-Female'!C36, 'Values-Lookup'!$A$1:$C$4, 3, 1))</f>
        <v/>
      </c>
      <c r="D36" s="12" t="str">
        <f aca="false">IF('Compute-Values-Female'!D36="", "", VLOOKUP('Compute-Values-Female'!D36, 'Values-Lookup'!$A$1:$C$4, 3, 1))</f>
        <v/>
      </c>
      <c r="E36" s="12" t="str">
        <f aca="false">IF('Compute-Values-Female'!E36="", "", VLOOKUP('Compute-Values-Female'!E36, 'Values-Lookup'!$A$1:$C$4, 3, 1))</f>
        <v/>
      </c>
      <c r="F36" s="12" t="str">
        <f aca="false">IF('Compute-Values-Female'!F36="", "", VLOOKUP('Compute-Values-Female'!F36, 'Values-Lookup'!$A$1:$C$4, 3, 1))</f>
        <v/>
      </c>
      <c r="G36" s="12" t="str">
        <f aca="false">IF('Compute-Values-Female'!G36="", "", VLOOKUP('Compute-Values-Female'!G36, 'Values-Lookup'!$A$1:$C$4, 3, 1))</f>
        <v/>
      </c>
      <c r="H36" s="12" t="str">
        <f aca="false">IF('Compute-Values-Female'!H36="", "", VLOOKUP('Compute-Values-Female'!H36, 'Values-Lookup'!$A$1:$C$4, 3, 1))</f>
        <v/>
      </c>
      <c r="I36" s="12" t="str">
        <f aca="false">IF('Compute-Values-Female'!I36="", "", VLOOKUP('Compute-Values-Female'!I36, 'Values-Lookup'!$A$1:$C$4, 3, 1))</f>
        <v/>
      </c>
      <c r="J36" s="12" t="str">
        <f aca="false">IF('Compute-Values-Female'!J36="", "", VLOOKUP('Compute-Values-Female'!J36, 'Values-Lookup'!$A$1:$C$4, 3, 1))</f>
        <v/>
      </c>
      <c r="K36" s="12" t="str">
        <f aca="false">IF('Compute-Values-Female'!K36="", "", VLOOKUP('Compute-Values-Female'!K36, 'Values-Lookup'!$A$1:$C$4, 3, 1))</f>
        <v/>
      </c>
      <c r="L36" s="12" t="str">
        <f aca="false">IF('Compute-Values-Female'!L36="", "", VLOOKUP('Compute-Values-Female'!L36, 'Values-Lookup'!$A$1:$C$4, 3, 1))</f>
        <v/>
      </c>
      <c r="M36" s="12" t="str">
        <f aca="false">IF('Compute-Values-Female'!M36="", "", VLOOKUP('Compute-Values-Female'!M36, 'Values-Lookup'!$A$1:$C$4, 3, 1))</f>
        <v/>
      </c>
      <c r="N36" s="12" t="str">
        <f aca="false">IF('Compute-Values-Female'!N36="", "", VLOOKUP('Compute-Values-Female'!N36, 'Values-Lookup'!$A$1:$C$4, 3, 1))</f>
        <v/>
      </c>
      <c r="O36" s="12" t="str">
        <f aca="false">IF('Compute-Values-Female'!O36="", "", VLOOKUP('Compute-Values-Female'!O36, 'Values-Lookup'!$A$1:$C$4, 3, 1))</f>
        <v/>
      </c>
      <c r="P36" s="12" t="str">
        <f aca="false">IF('Compute-Values-Female'!P36="", "", VLOOKUP('Compute-Values-Female'!P36, 'Values-Lookup'!$A$1:$C$4, 3, 1))</f>
        <v/>
      </c>
      <c r="Q36" s="12" t="str">
        <f aca="false">IF('Compute-Values-Female'!Q36="", "", VLOOKUP('Compute-Values-Female'!Q36, 'Values-Lookup'!$A$1:$C$4, 3, 1))</f>
        <v/>
      </c>
      <c r="R36" s="12" t="str">
        <f aca="false">IF('Compute-Values-Female'!R36="", "", VLOOKUP('Compute-Values-Female'!R36, 'Values-Lookup'!$A$1:$C$4, 3, 1))</f>
        <v/>
      </c>
      <c r="S36" s="12" t="str">
        <f aca="false">IF('Compute-Values-Female'!S36="", "", VLOOKUP('Compute-Values-Female'!S36, 'Values-Lookup'!$A$1:$C$4, 3, 1))</f>
        <v/>
      </c>
      <c r="T36" s="12" t="str">
        <f aca="false">IF('Compute-Values-Female'!T36="", "", VLOOKUP('Compute-Values-Female'!T36, 'Values-Lookup'!$A$1:$C$4, 3, 1))</f>
        <v/>
      </c>
      <c r="U36" s="12" t="str">
        <f aca="false">IF('Compute-Values-Female'!U36="", "", VLOOKUP('Compute-Values-Female'!U36, 'Values-Lookup'!$A$1:$C$4, 3, 1))</f>
        <v/>
      </c>
      <c r="V36" s="12" t="str">
        <f aca="false">IF('Compute-Values-Female'!V36="", "", VLOOKUP('Compute-Values-Female'!V36, 'Values-Lookup'!$A$1:$C$4, 3, 1))</f>
        <v/>
      </c>
      <c r="W36" s="12" t="str">
        <f aca="false">IF('Compute-Values-Female'!W36="", "", VLOOKUP('Compute-Values-Female'!W36, 'Values-Lookup'!$A$1:$C$4, 3, 1))</f>
        <v/>
      </c>
      <c r="X36" s="12" t="str">
        <f aca="false">IF('Compute-Values-Female'!X36="", "", VLOOKUP('Compute-Values-Female'!X36, 'Values-Lookup'!$A$1:$C$4, 3, 1))</f>
        <v/>
      </c>
      <c r="Y36" s="12" t="str">
        <f aca="false">IF('Compute-Values-Female'!Y36="", "", VLOOKUP('Compute-Values-Female'!Y36, 'Values-Lookup'!$A$1:$C$4, 3, 1))</f>
        <v/>
      </c>
      <c r="Z36" s="12" t="str">
        <f aca="false">IF('Compute-Values-Female'!Z36="", "", VLOOKUP('Compute-Values-Female'!Z36, 'Values-Lookup'!$A$1:$C$4, 3, 1))</f>
        <v/>
      </c>
      <c r="AA36" s="12" t="str">
        <f aca="false">IF('Compute-Values-Female'!AA36="", "", VLOOKUP('Compute-Values-Female'!AA36, 'Values-Lookup'!$A$1:$C$4, 3, 1))</f>
        <v/>
      </c>
      <c r="AB36" s="12" t="str">
        <f aca="false">IF('Compute-Values-Female'!AB36="", "", VLOOKUP('Compute-Values-Female'!AB36, 'Values-Lookup'!$A$1:$C$4, 3, 1))</f>
        <v/>
      </c>
      <c r="AC36" s="12" t="str">
        <f aca="false">IF('Compute-Values-Female'!AC36="", "", VLOOKUP('Compute-Values-Female'!AC36, 'Values-Lookup'!$A$1:$C$4, 3, 1))</f>
        <v/>
      </c>
      <c r="AD36" s="12" t="str">
        <f aca="false">IF('Compute-Values-Female'!AD36="", "", VLOOKUP('Compute-Values-Female'!AD36, 'Values-Lookup'!$A$1:$C$4, 3, 1))</f>
        <v/>
      </c>
    </row>
    <row r="37" customFormat="false" ht="13.8" hidden="false" customHeight="false" outlineLevel="0" collapsed="false">
      <c r="A37" s="11" t="str">
        <f aca="false">IF(ISBLANK('Class-Infos'!C86), "", CONCATENATE("G", 'Class-Infos'!A86))</f>
        <v/>
      </c>
      <c r="B37" s="0" t="str">
        <f aca="false">IF(ISBLANK('Class-Infos'!C86), "", CONCATENATE('Class-Infos'!C86, IF(ISBLANK('Class-Infos'!F86), "", CONCATENATE(" ", 'Class-Infos'!F86)), ", ", 'Class-Infos'!D86, " ", 'Class-Infos'!E86))</f>
        <v/>
      </c>
      <c r="C37" s="12" t="str">
        <f aca="false">IF('Compute-Values-Female'!C37="", "", VLOOKUP('Compute-Values-Female'!C37, 'Values-Lookup'!$A$1:$C$4, 3, 1))</f>
        <v/>
      </c>
      <c r="D37" s="12" t="str">
        <f aca="false">IF('Compute-Values-Female'!D37="", "", VLOOKUP('Compute-Values-Female'!D37, 'Values-Lookup'!$A$1:$C$4, 3, 1))</f>
        <v/>
      </c>
      <c r="E37" s="12" t="str">
        <f aca="false">IF('Compute-Values-Female'!E37="", "", VLOOKUP('Compute-Values-Female'!E37, 'Values-Lookup'!$A$1:$C$4, 3, 1))</f>
        <v/>
      </c>
      <c r="F37" s="12" t="str">
        <f aca="false">IF('Compute-Values-Female'!F37="", "", VLOOKUP('Compute-Values-Female'!F37, 'Values-Lookup'!$A$1:$C$4, 3, 1))</f>
        <v/>
      </c>
      <c r="G37" s="12" t="str">
        <f aca="false">IF('Compute-Values-Female'!G37="", "", VLOOKUP('Compute-Values-Female'!G37, 'Values-Lookup'!$A$1:$C$4, 3, 1))</f>
        <v/>
      </c>
      <c r="H37" s="12" t="str">
        <f aca="false">IF('Compute-Values-Female'!H37="", "", VLOOKUP('Compute-Values-Female'!H37, 'Values-Lookup'!$A$1:$C$4, 3, 1))</f>
        <v/>
      </c>
      <c r="I37" s="12" t="str">
        <f aca="false">IF('Compute-Values-Female'!I37="", "", VLOOKUP('Compute-Values-Female'!I37, 'Values-Lookup'!$A$1:$C$4, 3, 1))</f>
        <v/>
      </c>
      <c r="J37" s="12" t="str">
        <f aca="false">IF('Compute-Values-Female'!J37="", "", VLOOKUP('Compute-Values-Female'!J37, 'Values-Lookup'!$A$1:$C$4, 3, 1))</f>
        <v/>
      </c>
      <c r="K37" s="12" t="str">
        <f aca="false">IF('Compute-Values-Female'!K37="", "", VLOOKUP('Compute-Values-Female'!K37, 'Values-Lookup'!$A$1:$C$4, 3, 1))</f>
        <v/>
      </c>
      <c r="L37" s="12" t="str">
        <f aca="false">IF('Compute-Values-Female'!L37="", "", VLOOKUP('Compute-Values-Female'!L37, 'Values-Lookup'!$A$1:$C$4, 3, 1))</f>
        <v/>
      </c>
      <c r="M37" s="12" t="str">
        <f aca="false">IF('Compute-Values-Female'!M37="", "", VLOOKUP('Compute-Values-Female'!M37, 'Values-Lookup'!$A$1:$C$4, 3, 1))</f>
        <v/>
      </c>
      <c r="N37" s="12" t="str">
        <f aca="false">IF('Compute-Values-Female'!N37="", "", VLOOKUP('Compute-Values-Female'!N37, 'Values-Lookup'!$A$1:$C$4, 3, 1))</f>
        <v/>
      </c>
      <c r="O37" s="12" t="str">
        <f aca="false">IF('Compute-Values-Female'!O37="", "", VLOOKUP('Compute-Values-Female'!O37, 'Values-Lookup'!$A$1:$C$4, 3, 1))</f>
        <v/>
      </c>
      <c r="P37" s="12" t="str">
        <f aca="false">IF('Compute-Values-Female'!P37="", "", VLOOKUP('Compute-Values-Female'!P37, 'Values-Lookup'!$A$1:$C$4, 3, 1))</f>
        <v/>
      </c>
      <c r="Q37" s="12" t="str">
        <f aca="false">IF('Compute-Values-Female'!Q37="", "", VLOOKUP('Compute-Values-Female'!Q37, 'Values-Lookup'!$A$1:$C$4, 3, 1))</f>
        <v/>
      </c>
      <c r="R37" s="12" t="str">
        <f aca="false">IF('Compute-Values-Female'!R37="", "", VLOOKUP('Compute-Values-Female'!R37, 'Values-Lookup'!$A$1:$C$4, 3, 1))</f>
        <v/>
      </c>
      <c r="S37" s="12" t="str">
        <f aca="false">IF('Compute-Values-Female'!S37="", "", VLOOKUP('Compute-Values-Female'!S37, 'Values-Lookup'!$A$1:$C$4, 3, 1))</f>
        <v/>
      </c>
      <c r="T37" s="12" t="str">
        <f aca="false">IF('Compute-Values-Female'!T37="", "", VLOOKUP('Compute-Values-Female'!T37, 'Values-Lookup'!$A$1:$C$4, 3, 1))</f>
        <v/>
      </c>
      <c r="U37" s="12" t="str">
        <f aca="false">IF('Compute-Values-Female'!U37="", "", VLOOKUP('Compute-Values-Female'!U37, 'Values-Lookup'!$A$1:$C$4, 3, 1))</f>
        <v/>
      </c>
      <c r="V37" s="12" t="str">
        <f aca="false">IF('Compute-Values-Female'!V37="", "", VLOOKUP('Compute-Values-Female'!V37, 'Values-Lookup'!$A$1:$C$4, 3, 1))</f>
        <v/>
      </c>
      <c r="W37" s="12" t="str">
        <f aca="false">IF('Compute-Values-Female'!W37="", "", VLOOKUP('Compute-Values-Female'!W37, 'Values-Lookup'!$A$1:$C$4, 3, 1))</f>
        <v/>
      </c>
      <c r="X37" s="12" t="str">
        <f aca="false">IF('Compute-Values-Female'!X37="", "", VLOOKUP('Compute-Values-Female'!X37, 'Values-Lookup'!$A$1:$C$4, 3, 1))</f>
        <v/>
      </c>
      <c r="Y37" s="12" t="str">
        <f aca="false">IF('Compute-Values-Female'!Y37="", "", VLOOKUP('Compute-Values-Female'!Y37, 'Values-Lookup'!$A$1:$C$4, 3, 1))</f>
        <v/>
      </c>
      <c r="Z37" s="12" t="str">
        <f aca="false">IF('Compute-Values-Female'!Z37="", "", VLOOKUP('Compute-Values-Female'!Z37, 'Values-Lookup'!$A$1:$C$4, 3, 1))</f>
        <v/>
      </c>
      <c r="AA37" s="12" t="str">
        <f aca="false">IF('Compute-Values-Female'!AA37="", "", VLOOKUP('Compute-Values-Female'!AA37, 'Values-Lookup'!$A$1:$C$4, 3, 1))</f>
        <v/>
      </c>
      <c r="AB37" s="12" t="str">
        <f aca="false">IF('Compute-Values-Female'!AB37="", "", VLOOKUP('Compute-Values-Female'!AB37, 'Values-Lookup'!$A$1:$C$4, 3, 1))</f>
        <v/>
      </c>
      <c r="AC37" s="12" t="str">
        <f aca="false">IF('Compute-Values-Female'!AC37="", "", VLOOKUP('Compute-Values-Female'!AC37, 'Values-Lookup'!$A$1:$C$4, 3, 1))</f>
        <v/>
      </c>
      <c r="AD37" s="12" t="str">
        <f aca="false">IF('Compute-Values-Female'!AD37="", "", VLOOKUP('Compute-Values-Female'!AD37, 'Values-Lookup'!$A$1:$C$4, 3, 1))</f>
        <v/>
      </c>
    </row>
    <row r="38" customFormat="false" ht="13.8" hidden="false" customHeight="false" outlineLevel="0" collapsed="false">
      <c r="A38" s="11" t="str">
        <f aca="false">IF(ISBLANK('Class-Infos'!C87), "", CONCATENATE("G", 'Class-Infos'!A87))</f>
        <v/>
      </c>
      <c r="B38" s="0" t="str">
        <f aca="false">IF(ISBLANK('Class-Infos'!C87), "", CONCATENATE('Class-Infos'!C87, IF(ISBLANK('Class-Infos'!F87), "", CONCATENATE(" ", 'Class-Infos'!F87)), ", ", 'Class-Infos'!D87, " ", 'Class-Infos'!E87))</f>
        <v/>
      </c>
      <c r="C38" s="12" t="str">
        <f aca="false">IF('Compute-Values-Female'!C38="", "", VLOOKUP('Compute-Values-Female'!C38, 'Values-Lookup'!$A$1:$C$4, 3, 1))</f>
        <v/>
      </c>
      <c r="D38" s="12" t="str">
        <f aca="false">IF('Compute-Values-Female'!D38="", "", VLOOKUP('Compute-Values-Female'!D38, 'Values-Lookup'!$A$1:$C$4, 3, 1))</f>
        <v/>
      </c>
      <c r="E38" s="12" t="str">
        <f aca="false">IF('Compute-Values-Female'!E38="", "", VLOOKUP('Compute-Values-Female'!E38, 'Values-Lookup'!$A$1:$C$4, 3, 1))</f>
        <v/>
      </c>
      <c r="F38" s="12" t="str">
        <f aca="false">IF('Compute-Values-Female'!F38="", "", VLOOKUP('Compute-Values-Female'!F38, 'Values-Lookup'!$A$1:$C$4, 3, 1))</f>
        <v/>
      </c>
      <c r="G38" s="12" t="str">
        <f aca="false">IF('Compute-Values-Female'!G38="", "", VLOOKUP('Compute-Values-Female'!G38, 'Values-Lookup'!$A$1:$C$4, 3, 1))</f>
        <v/>
      </c>
      <c r="H38" s="12" t="str">
        <f aca="false">IF('Compute-Values-Female'!H38="", "", VLOOKUP('Compute-Values-Female'!H38, 'Values-Lookup'!$A$1:$C$4, 3, 1))</f>
        <v/>
      </c>
      <c r="I38" s="12" t="str">
        <f aca="false">IF('Compute-Values-Female'!I38="", "", VLOOKUP('Compute-Values-Female'!I38, 'Values-Lookup'!$A$1:$C$4, 3, 1))</f>
        <v/>
      </c>
      <c r="J38" s="12" t="str">
        <f aca="false">IF('Compute-Values-Female'!J38="", "", VLOOKUP('Compute-Values-Female'!J38, 'Values-Lookup'!$A$1:$C$4, 3, 1))</f>
        <v/>
      </c>
      <c r="K38" s="12" t="str">
        <f aca="false">IF('Compute-Values-Female'!K38="", "", VLOOKUP('Compute-Values-Female'!K38, 'Values-Lookup'!$A$1:$C$4, 3, 1))</f>
        <v/>
      </c>
      <c r="L38" s="12" t="str">
        <f aca="false">IF('Compute-Values-Female'!L38="", "", VLOOKUP('Compute-Values-Female'!L38, 'Values-Lookup'!$A$1:$C$4, 3, 1))</f>
        <v/>
      </c>
      <c r="M38" s="12" t="str">
        <f aca="false">IF('Compute-Values-Female'!M38="", "", VLOOKUP('Compute-Values-Female'!M38, 'Values-Lookup'!$A$1:$C$4, 3, 1))</f>
        <v/>
      </c>
      <c r="N38" s="12" t="str">
        <f aca="false">IF('Compute-Values-Female'!N38="", "", VLOOKUP('Compute-Values-Female'!N38, 'Values-Lookup'!$A$1:$C$4, 3, 1))</f>
        <v/>
      </c>
      <c r="O38" s="12" t="str">
        <f aca="false">IF('Compute-Values-Female'!O38="", "", VLOOKUP('Compute-Values-Female'!O38, 'Values-Lookup'!$A$1:$C$4, 3, 1))</f>
        <v/>
      </c>
      <c r="P38" s="12" t="str">
        <f aca="false">IF('Compute-Values-Female'!P38="", "", VLOOKUP('Compute-Values-Female'!P38, 'Values-Lookup'!$A$1:$C$4, 3, 1))</f>
        <v/>
      </c>
      <c r="Q38" s="12" t="str">
        <f aca="false">IF('Compute-Values-Female'!Q38="", "", VLOOKUP('Compute-Values-Female'!Q38, 'Values-Lookup'!$A$1:$C$4, 3, 1))</f>
        <v/>
      </c>
      <c r="R38" s="12" t="str">
        <f aca="false">IF('Compute-Values-Female'!R38="", "", VLOOKUP('Compute-Values-Female'!R38, 'Values-Lookup'!$A$1:$C$4, 3, 1))</f>
        <v/>
      </c>
      <c r="S38" s="12" t="str">
        <f aca="false">IF('Compute-Values-Female'!S38="", "", VLOOKUP('Compute-Values-Female'!S38, 'Values-Lookup'!$A$1:$C$4, 3, 1))</f>
        <v/>
      </c>
      <c r="T38" s="12" t="str">
        <f aca="false">IF('Compute-Values-Female'!T38="", "", VLOOKUP('Compute-Values-Female'!T38, 'Values-Lookup'!$A$1:$C$4, 3, 1))</f>
        <v/>
      </c>
      <c r="U38" s="12" t="str">
        <f aca="false">IF('Compute-Values-Female'!U38="", "", VLOOKUP('Compute-Values-Female'!U38, 'Values-Lookup'!$A$1:$C$4, 3, 1))</f>
        <v/>
      </c>
      <c r="V38" s="12" t="str">
        <f aca="false">IF('Compute-Values-Female'!V38="", "", VLOOKUP('Compute-Values-Female'!V38, 'Values-Lookup'!$A$1:$C$4, 3, 1))</f>
        <v/>
      </c>
      <c r="W38" s="12" t="str">
        <f aca="false">IF('Compute-Values-Female'!W38="", "", VLOOKUP('Compute-Values-Female'!W38, 'Values-Lookup'!$A$1:$C$4, 3, 1))</f>
        <v/>
      </c>
      <c r="X38" s="12" t="str">
        <f aca="false">IF('Compute-Values-Female'!X38="", "", VLOOKUP('Compute-Values-Female'!X38, 'Values-Lookup'!$A$1:$C$4, 3, 1))</f>
        <v/>
      </c>
      <c r="Y38" s="12" t="str">
        <f aca="false">IF('Compute-Values-Female'!Y38="", "", VLOOKUP('Compute-Values-Female'!Y38, 'Values-Lookup'!$A$1:$C$4, 3, 1))</f>
        <v/>
      </c>
      <c r="Z38" s="12" t="str">
        <f aca="false">IF('Compute-Values-Female'!Z38="", "", VLOOKUP('Compute-Values-Female'!Z38, 'Values-Lookup'!$A$1:$C$4, 3, 1))</f>
        <v/>
      </c>
      <c r="AA38" s="12" t="str">
        <f aca="false">IF('Compute-Values-Female'!AA38="", "", VLOOKUP('Compute-Values-Female'!AA38, 'Values-Lookup'!$A$1:$C$4, 3, 1))</f>
        <v/>
      </c>
      <c r="AB38" s="12" t="str">
        <f aca="false">IF('Compute-Values-Female'!AB38="", "", VLOOKUP('Compute-Values-Female'!AB38, 'Values-Lookup'!$A$1:$C$4, 3, 1))</f>
        <v/>
      </c>
      <c r="AC38" s="12" t="str">
        <f aca="false">IF('Compute-Values-Female'!AC38="", "", VLOOKUP('Compute-Values-Female'!AC38, 'Values-Lookup'!$A$1:$C$4, 3, 1))</f>
        <v/>
      </c>
      <c r="AD38" s="12" t="str">
        <f aca="false">IF('Compute-Values-Female'!AD38="", "", VLOOKUP('Compute-Values-Female'!AD38, 'Values-Lookup'!$A$1:$C$4, 3, 1))</f>
        <v/>
      </c>
    </row>
    <row r="39" customFormat="false" ht="13.8" hidden="false" customHeight="false" outlineLevel="0" collapsed="false">
      <c r="A39" s="11" t="str">
        <f aca="false">IF(ISBLANK('Class-Infos'!C88), "", CONCATENATE("G", 'Class-Infos'!A88))</f>
        <v/>
      </c>
      <c r="B39" s="0" t="str">
        <f aca="false">IF(ISBLANK('Class-Infos'!C88), "", CONCATENATE('Class-Infos'!C88, IF(ISBLANK('Class-Infos'!F88), "", CONCATENATE(" ", 'Class-Infos'!F88)), ", ", 'Class-Infos'!D88, " ", 'Class-Infos'!E88))</f>
        <v/>
      </c>
      <c r="C39" s="12" t="str">
        <f aca="false">IF('Compute-Values-Female'!C39="", "", VLOOKUP('Compute-Values-Female'!C39, 'Values-Lookup'!$A$1:$C$4, 3, 1))</f>
        <v/>
      </c>
      <c r="D39" s="12" t="str">
        <f aca="false">IF('Compute-Values-Female'!D39="", "", VLOOKUP('Compute-Values-Female'!D39, 'Values-Lookup'!$A$1:$C$4, 3, 1))</f>
        <v/>
      </c>
      <c r="E39" s="12" t="str">
        <f aca="false">IF('Compute-Values-Female'!E39="", "", VLOOKUP('Compute-Values-Female'!E39, 'Values-Lookup'!$A$1:$C$4, 3, 1))</f>
        <v/>
      </c>
      <c r="F39" s="12" t="str">
        <f aca="false">IF('Compute-Values-Female'!F39="", "", VLOOKUP('Compute-Values-Female'!F39, 'Values-Lookup'!$A$1:$C$4, 3, 1))</f>
        <v/>
      </c>
      <c r="G39" s="12" t="str">
        <f aca="false">IF('Compute-Values-Female'!G39="", "", VLOOKUP('Compute-Values-Female'!G39, 'Values-Lookup'!$A$1:$C$4, 3, 1))</f>
        <v/>
      </c>
      <c r="H39" s="12" t="str">
        <f aca="false">IF('Compute-Values-Female'!H39="", "", VLOOKUP('Compute-Values-Female'!H39, 'Values-Lookup'!$A$1:$C$4, 3, 1))</f>
        <v/>
      </c>
      <c r="I39" s="12" t="str">
        <f aca="false">IF('Compute-Values-Female'!I39="", "", VLOOKUP('Compute-Values-Female'!I39, 'Values-Lookup'!$A$1:$C$4, 3, 1))</f>
        <v/>
      </c>
      <c r="J39" s="12" t="str">
        <f aca="false">IF('Compute-Values-Female'!J39="", "", VLOOKUP('Compute-Values-Female'!J39, 'Values-Lookup'!$A$1:$C$4, 3, 1))</f>
        <v/>
      </c>
      <c r="K39" s="12" t="str">
        <f aca="false">IF('Compute-Values-Female'!K39="", "", VLOOKUP('Compute-Values-Female'!K39, 'Values-Lookup'!$A$1:$C$4, 3, 1))</f>
        <v/>
      </c>
      <c r="L39" s="12" t="str">
        <f aca="false">IF('Compute-Values-Female'!L39="", "", VLOOKUP('Compute-Values-Female'!L39, 'Values-Lookup'!$A$1:$C$4, 3, 1))</f>
        <v/>
      </c>
      <c r="M39" s="12" t="str">
        <f aca="false">IF('Compute-Values-Female'!M39="", "", VLOOKUP('Compute-Values-Female'!M39, 'Values-Lookup'!$A$1:$C$4, 3, 1))</f>
        <v/>
      </c>
      <c r="N39" s="12" t="str">
        <f aca="false">IF('Compute-Values-Female'!N39="", "", VLOOKUP('Compute-Values-Female'!N39, 'Values-Lookup'!$A$1:$C$4, 3, 1))</f>
        <v/>
      </c>
      <c r="O39" s="12" t="str">
        <f aca="false">IF('Compute-Values-Female'!O39="", "", VLOOKUP('Compute-Values-Female'!O39, 'Values-Lookup'!$A$1:$C$4, 3, 1))</f>
        <v/>
      </c>
      <c r="P39" s="12" t="str">
        <f aca="false">IF('Compute-Values-Female'!P39="", "", VLOOKUP('Compute-Values-Female'!P39, 'Values-Lookup'!$A$1:$C$4, 3, 1))</f>
        <v/>
      </c>
      <c r="Q39" s="12" t="str">
        <f aca="false">IF('Compute-Values-Female'!Q39="", "", VLOOKUP('Compute-Values-Female'!Q39, 'Values-Lookup'!$A$1:$C$4, 3, 1))</f>
        <v/>
      </c>
      <c r="R39" s="12" t="str">
        <f aca="false">IF('Compute-Values-Female'!R39="", "", VLOOKUP('Compute-Values-Female'!R39, 'Values-Lookup'!$A$1:$C$4, 3, 1))</f>
        <v/>
      </c>
      <c r="S39" s="12" t="str">
        <f aca="false">IF('Compute-Values-Female'!S39="", "", VLOOKUP('Compute-Values-Female'!S39, 'Values-Lookup'!$A$1:$C$4, 3, 1))</f>
        <v/>
      </c>
      <c r="T39" s="12" t="str">
        <f aca="false">IF('Compute-Values-Female'!T39="", "", VLOOKUP('Compute-Values-Female'!T39, 'Values-Lookup'!$A$1:$C$4, 3, 1))</f>
        <v/>
      </c>
      <c r="U39" s="12" t="str">
        <f aca="false">IF('Compute-Values-Female'!U39="", "", VLOOKUP('Compute-Values-Female'!U39, 'Values-Lookup'!$A$1:$C$4, 3, 1))</f>
        <v/>
      </c>
      <c r="V39" s="12" t="str">
        <f aca="false">IF('Compute-Values-Female'!V39="", "", VLOOKUP('Compute-Values-Female'!V39, 'Values-Lookup'!$A$1:$C$4, 3, 1))</f>
        <v/>
      </c>
      <c r="W39" s="12" t="str">
        <f aca="false">IF('Compute-Values-Female'!W39="", "", VLOOKUP('Compute-Values-Female'!W39, 'Values-Lookup'!$A$1:$C$4, 3, 1))</f>
        <v/>
      </c>
      <c r="X39" s="12" t="str">
        <f aca="false">IF('Compute-Values-Female'!X39="", "", VLOOKUP('Compute-Values-Female'!X39, 'Values-Lookup'!$A$1:$C$4, 3, 1))</f>
        <v/>
      </c>
      <c r="Y39" s="12" t="str">
        <f aca="false">IF('Compute-Values-Female'!Y39="", "", VLOOKUP('Compute-Values-Female'!Y39, 'Values-Lookup'!$A$1:$C$4, 3, 1))</f>
        <v/>
      </c>
      <c r="Z39" s="12" t="str">
        <f aca="false">IF('Compute-Values-Female'!Z39="", "", VLOOKUP('Compute-Values-Female'!Z39, 'Values-Lookup'!$A$1:$C$4, 3, 1))</f>
        <v/>
      </c>
      <c r="AA39" s="12" t="str">
        <f aca="false">IF('Compute-Values-Female'!AA39="", "", VLOOKUP('Compute-Values-Female'!AA39, 'Values-Lookup'!$A$1:$C$4, 3, 1))</f>
        <v/>
      </c>
      <c r="AB39" s="12" t="str">
        <f aca="false">IF('Compute-Values-Female'!AB39="", "", VLOOKUP('Compute-Values-Female'!AB39, 'Values-Lookup'!$A$1:$C$4, 3, 1))</f>
        <v/>
      </c>
      <c r="AC39" s="12" t="str">
        <f aca="false">IF('Compute-Values-Female'!AC39="", "", VLOOKUP('Compute-Values-Female'!AC39, 'Values-Lookup'!$A$1:$C$4, 3, 1))</f>
        <v/>
      </c>
      <c r="AD39" s="12" t="str">
        <f aca="false">IF('Compute-Values-Female'!AD39="", "", VLOOKUP('Compute-Values-Female'!AD39, 'Values-Lookup'!$A$1:$C$4, 3, 1))</f>
        <v/>
      </c>
    </row>
    <row r="40" customFormat="false" ht="13.8" hidden="false" customHeight="false" outlineLevel="0" collapsed="false">
      <c r="A40" s="11" t="str">
        <f aca="false">IF(ISBLANK('Class-Infos'!C89), "", CONCATENATE("G", 'Class-Infos'!A89))</f>
        <v/>
      </c>
      <c r="B40" s="0" t="str">
        <f aca="false">IF(ISBLANK('Class-Infos'!C89), "", CONCATENATE('Class-Infos'!C89, IF(ISBLANK('Class-Infos'!F89), "", CONCATENATE(" ", 'Class-Infos'!F89)), ", ", 'Class-Infos'!D89, " ", 'Class-Infos'!E89))</f>
        <v/>
      </c>
      <c r="C40" s="12" t="str">
        <f aca="false">IF('Compute-Values-Female'!C40="", "", VLOOKUP('Compute-Values-Female'!C40, 'Values-Lookup'!$A$1:$C$4, 3, 1))</f>
        <v/>
      </c>
      <c r="D40" s="12" t="str">
        <f aca="false">IF('Compute-Values-Female'!D40="", "", VLOOKUP('Compute-Values-Female'!D40, 'Values-Lookup'!$A$1:$C$4, 3, 1))</f>
        <v/>
      </c>
      <c r="E40" s="12" t="str">
        <f aca="false">IF('Compute-Values-Female'!E40="", "", VLOOKUP('Compute-Values-Female'!E40, 'Values-Lookup'!$A$1:$C$4, 3, 1))</f>
        <v/>
      </c>
      <c r="F40" s="12" t="str">
        <f aca="false">IF('Compute-Values-Female'!F40="", "", VLOOKUP('Compute-Values-Female'!F40, 'Values-Lookup'!$A$1:$C$4, 3, 1))</f>
        <v/>
      </c>
      <c r="G40" s="12" t="str">
        <f aca="false">IF('Compute-Values-Female'!G40="", "", VLOOKUP('Compute-Values-Female'!G40, 'Values-Lookup'!$A$1:$C$4, 3, 1))</f>
        <v/>
      </c>
      <c r="H40" s="12" t="str">
        <f aca="false">IF('Compute-Values-Female'!H40="", "", VLOOKUP('Compute-Values-Female'!H40, 'Values-Lookup'!$A$1:$C$4, 3, 1))</f>
        <v/>
      </c>
      <c r="I40" s="12" t="str">
        <f aca="false">IF('Compute-Values-Female'!I40="", "", VLOOKUP('Compute-Values-Female'!I40, 'Values-Lookup'!$A$1:$C$4, 3, 1))</f>
        <v/>
      </c>
      <c r="J40" s="12" t="str">
        <f aca="false">IF('Compute-Values-Female'!J40="", "", VLOOKUP('Compute-Values-Female'!J40, 'Values-Lookup'!$A$1:$C$4, 3, 1))</f>
        <v/>
      </c>
      <c r="K40" s="12" t="str">
        <f aca="false">IF('Compute-Values-Female'!K40="", "", VLOOKUP('Compute-Values-Female'!K40, 'Values-Lookup'!$A$1:$C$4, 3, 1))</f>
        <v/>
      </c>
      <c r="L40" s="12" t="str">
        <f aca="false">IF('Compute-Values-Female'!L40="", "", VLOOKUP('Compute-Values-Female'!L40, 'Values-Lookup'!$A$1:$C$4, 3, 1))</f>
        <v/>
      </c>
      <c r="M40" s="12" t="str">
        <f aca="false">IF('Compute-Values-Female'!M40="", "", VLOOKUP('Compute-Values-Female'!M40, 'Values-Lookup'!$A$1:$C$4, 3, 1))</f>
        <v/>
      </c>
      <c r="N40" s="12" t="str">
        <f aca="false">IF('Compute-Values-Female'!N40="", "", VLOOKUP('Compute-Values-Female'!N40, 'Values-Lookup'!$A$1:$C$4, 3, 1))</f>
        <v/>
      </c>
      <c r="O40" s="12" t="str">
        <f aca="false">IF('Compute-Values-Female'!O40="", "", VLOOKUP('Compute-Values-Female'!O40, 'Values-Lookup'!$A$1:$C$4, 3, 1))</f>
        <v/>
      </c>
      <c r="P40" s="12" t="str">
        <f aca="false">IF('Compute-Values-Female'!P40="", "", VLOOKUP('Compute-Values-Female'!P40, 'Values-Lookup'!$A$1:$C$4, 3, 1))</f>
        <v/>
      </c>
      <c r="Q40" s="12" t="str">
        <f aca="false">IF('Compute-Values-Female'!Q40="", "", VLOOKUP('Compute-Values-Female'!Q40, 'Values-Lookup'!$A$1:$C$4, 3, 1))</f>
        <v/>
      </c>
      <c r="R40" s="12" t="str">
        <f aca="false">IF('Compute-Values-Female'!R40="", "", VLOOKUP('Compute-Values-Female'!R40, 'Values-Lookup'!$A$1:$C$4, 3, 1))</f>
        <v/>
      </c>
      <c r="S40" s="12" t="str">
        <f aca="false">IF('Compute-Values-Female'!S40="", "", VLOOKUP('Compute-Values-Female'!S40, 'Values-Lookup'!$A$1:$C$4, 3, 1))</f>
        <v/>
      </c>
      <c r="T40" s="12" t="str">
        <f aca="false">IF('Compute-Values-Female'!T40="", "", VLOOKUP('Compute-Values-Female'!T40, 'Values-Lookup'!$A$1:$C$4, 3, 1))</f>
        <v/>
      </c>
      <c r="U40" s="12" t="str">
        <f aca="false">IF('Compute-Values-Female'!U40="", "", VLOOKUP('Compute-Values-Female'!U40, 'Values-Lookup'!$A$1:$C$4, 3, 1))</f>
        <v/>
      </c>
      <c r="V40" s="12" t="str">
        <f aca="false">IF('Compute-Values-Female'!V40="", "", VLOOKUP('Compute-Values-Female'!V40, 'Values-Lookup'!$A$1:$C$4, 3, 1))</f>
        <v/>
      </c>
      <c r="W40" s="12" t="str">
        <f aca="false">IF('Compute-Values-Female'!W40="", "", VLOOKUP('Compute-Values-Female'!W40, 'Values-Lookup'!$A$1:$C$4, 3, 1))</f>
        <v/>
      </c>
      <c r="X40" s="12" t="str">
        <f aca="false">IF('Compute-Values-Female'!X40="", "", VLOOKUP('Compute-Values-Female'!X40, 'Values-Lookup'!$A$1:$C$4, 3, 1))</f>
        <v/>
      </c>
      <c r="Y40" s="12" t="str">
        <f aca="false">IF('Compute-Values-Female'!Y40="", "", VLOOKUP('Compute-Values-Female'!Y40, 'Values-Lookup'!$A$1:$C$4, 3, 1))</f>
        <v/>
      </c>
      <c r="Z40" s="12" t="str">
        <f aca="false">IF('Compute-Values-Female'!Z40="", "", VLOOKUP('Compute-Values-Female'!Z40, 'Values-Lookup'!$A$1:$C$4, 3, 1))</f>
        <v/>
      </c>
      <c r="AA40" s="12" t="str">
        <f aca="false">IF('Compute-Values-Female'!AA40="", "", VLOOKUP('Compute-Values-Female'!AA40, 'Values-Lookup'!$A$1:$C$4, 3, 1))</f>
        <v/>
      </c>
      <c r="AB40" s="12" t="str">
        <f aca="false">IF('Compute-Values-Female'!AB40="", "", VLOOKUP('Compute-Values-Female'!AB40, 'Values-Lookup'!$A$1:$C$4, 3, 1))</f>
        <v/>
      </c>
      <c r="AC40" s="12" t="str">
        <f aca="false">IF('Compute-Values-Female'!AC40="", "", VLOOKUP('Compute-Values-Female'!AC40, 'Values-Lookup'!$A$1:$C$4, 3, 1))</f>
        <v/>
      </c>
      <c r="AD40" s="12" t="str">
        <f aca="false">IF('Compute-Values-Female'!AD40="", "", VLOOKUP('Compute-Values-Female'!AD40, 'Values-Lookup'!$A$1:$C$4, 3, 1))</f>
        <v/>
      </c>
    </row>
    <row r="41" customFormat="false" ht="13.8" hidden="false" customHeight="false" outlineLevel="0" collapsed="false">
      <c r="A41" s="11" t="str">
        <f aca="false">IF(ISBLANK('Class-Infos'!C90), "", CONCATENATE("G", 'Class-Infos'!A90))</f>
        <v/>
      </c>
      <c r="B41" s="0" t="str">
        <f aca="false">IF(ISBLANK('Class-Infos'!C90), "", CONCATENATE('Class-Infos'!C90, IF(ISBLANK('Class-Infos'!F90), "", CONCATENATE(" ", 'Class-Infos'!F90)), ", ", 'Class-Infos'!D90, " ", 'Class-Infos'!E90))</f>
        <v/>
      </c>
      <c r="C41" s="12" t="str">
        <f aca="false">IF('Compute-Values-Female'!C41="", "", VLOOKUP('Compute-Values-Female'!C41, 'Values-Lookup'!$A$1:$C$4, 3, 1))</f>
        <v/>
      </c>
      <c r="D41" s="12" t="str">
        <f aca="false">IF('Compute-Values-Female'!D41="", "", VLOOKUP('Compute-Values-Female'!D41, 'Values-Lookup'!$A$1:$C$4, 3, 1))</f>
        <v/>
      </c>
      <c r="E41" s="12" t="str">
        <f aca="false">IF('Compute-Values-Female'!E41="", "", VLOOKUP('Compute-Values-Female'!E41, 'Values-Lookup'!$A$1:$C$4, 3, 1))</f>
        <v/>
      </c>
      <c r="F41" s="12" t="str">
        <f aca="false">IF('Compute-Values-Female'!F41="", "", VLOOKUP('Compute-Values-Female'!F41, 'Values-Lookup'!$A$1:$C$4, 3, 1))</f>
        <v/>
      </c>
      <c r="G41" s="12" t="str">
        <f aca="false">IF('Compute-Values-Female'!G41="", "", VLOOKUP('Compute-Values-Female'!G41, 'Values-Lookup'!$A$1:$C$4, 3, 1))</f>
        <v/>
      </c>
      <c r="H41" s="12" t="str">
        <f aca="false">IF('Compute-Values-Female'!H41="", "", VLOOKUP('Compute-Values-Female'!H41, 'Values-Lookup'!$A$1:$C$4, 3, 1))</f>
        <v/>
      </c>
      <c r="I41" s="12" t="str">
        <f aca="false">IF('Compute-Values-Female'!I41="", "", VLOOKUP('Compute-Values-Female'!I41, 'Values-Lookup'!$A$1:$C$4, 3, 1))</f>
        <v/>
      </c>
      <c r="J41" s="12" t="str">
        <f aca="false">IF('Compute-Values-Female'!J41="", "", VLOOKUP('Compute-Values-Female'!J41, 'Values-Lookup'!$A$1:$C$4, 3, 1))</f>
        <v/>
      </c>
      <c r="K41" s="12" t="str">
        <f aca="false">IF('Compute-Values-Female'!K41="", "", VLOOKUP('Compute-Values-Female'!K41, 'Values-Lookup'!$A$1:$C$4, 3, 1))</f>
        <v/>
      </c>
      <c r="L41" s="12" t="str">
        <f aca="false">IF('Compute-Values-Female'!L41="", "", VLOOKUP('Compute-Values-Female'!L41, 'Values-Lookup'!$A$1:$C$4, 3, 1))</f>
        <v/>
      </c>
      <c r="M41" s="12" t="str">
        <f aca="false">IF('Compute-Values-Female'!M41="", "", VLOOKUP('Compute-Values-Female'!M41, 'Values-Lookup'!$A$1:$C$4, 3, 1))</f>
        <v/>
      </c>
      <c r="N41" s="12" t="str">
        <f aca="false">IF('Compute-Values-Female'!N41="", "", VLOOKUP('Compute-Values-Female'!N41, 'Values-Lookup'!$A$1:$C$4, 3, 1))</f>
        <v/>
      </c>
      <c r="O41" s="12" t="str">
        <f aca="false">IF('Compute-Values-Female'!O41="", "", VLOOKUP('Compute-Values-Female'!O41, 'Values-Lookup'!$A$1:$C$4, 3, 1))</f>
        <v/>
      </c>
      <c r="P41" s="12" t="str">
        <f aca="false">IF('Compute-Values-Female'!P41="", "", VLOOKUP('Compute-Values-Female'!P41, 'Values-Lookup'!$A$1:$C$4, 3, 1))</f>
        <v/>
      </c>
      <c r="Q41" s="12" t="str">
        <f aca="false">IF('Compute-Values-Female'!Q41="", "", VLOOKUP('Compute-Values-Female'!Q41, 'Values-Lookup'!$A$1:$C$4, 3, 1))</f>
        <v/>
      </c>
      <c r="R41" s="12" t="str">
        <f aca="false">IF('Compute-Values-Female'!R41="", "", VLOOKUP('Compute-Values-Female'!R41, 'Values-Lookup'!$A$1:$C$4, 3, 1))</f>
        <v/>
      </c>
      <c r="S41" s="12" t="str">
        <f aca="false">IF('Compute-Values-Female'!S41="", "", VLOOKUP('Compute-Values-Female'!S41, 'Values-Lookup'!$A$1:$C$4, 3, 1))</f>
        <v/>
      </c>
      <c r="T41" s="12" t="str">
        <f aca="false">IF('Compute-Values-Female'!T41="", "", VLOOKUP('Compute-Values-Female'!T41, 'Values-Lookup'!$A$1:$C$4, 3, 1))</f>
        <v/>
      </c>
      <c r="U41" s="12" t="str">
        <f aca="false">IF('Compute-Values-Female'!U41="", "", VLOOKUP('Compute-Values-Female'!U41, 'Values-Lookup'!$A$1:$C$4, 3, 1))</f>
        <v/>
      </c>
      <c r="V41" s="12" t="str">
        <f aca="false">IF('Compute-Values-Female'!V41="", "", VLOOKUP('Compute-Values-Female'!V41, 'Values-Lookup'!$A$1:$C$4, 3, 1))</f>
        <v/>
      </c>
      <c r="W41" s="12" t="str">
        <f aca="false">IF('Compute-Values-Female'!W41="", "", VLOOKUP('Compute-Values-Female'!W41, 'Values-Lookup'!$A$1:$C$4, 3, 1))</f>
        <v/>
      </c>
      <c r="X41" s="12" t="str">
        <f aca="false">IF('Compute-Values-Female'!X41="", "", VLOOKUP('Compute-Values-Female'!X41, 'Values-Lookup'!$A$1:$C$4, 3, 1))</f>
        <v/>
      </c>
      <c r="Y41" s="12" t="str">
        <f aca="false">IF('Compute-Values-Female'!Y41="", "", VLOOKUP('Compute-Values-Female'!Y41, 'Values-Lookup'!$A$1:$C$4, 3, 1))</f>
        <v/>
      </c>
      <c r="Z41" s="12" t="str">
        <f aca="false">IF('Compute-Values-Female'!Z41="", "", VLOOKUP('Compute-Values-Female'!Z41, 'Values-Lookup'!$A$1:$C$4, 3, 1))</f>
        <v/>
      </c>
      <c r="AA41" s="12" t="str">
        <f aca="false">IF('Compute-Values-Female'!AA41="", "", VLOOKUP('Compute-Values-Female'!AA41, 'Values-Lookup'!$A$1:$C$4, 3, 1))</f>
        <v/>
      </c>
      <c r="AB41" s="12" t="str">
        <f aca="false">IF('Compute-Values-Female'!AB41="", "", VLOOKUP('Compute-Values-Female'!AB41, 'Values-Lookup'!$A$1:$C$4, 3, 1))</f>
        <v/>
      </c>
      <c r="AC41" s="12" t="str">
        <f aca="false">IF('Compute-Values-Female'!AC41="", "", VLOOKUP('Compute-Values-Female'!AC41, 'Values-Lookup'!$A$1:$C$4, 3, 1))</f>
        <v/>
      </c>
      <c r="AD41" s="12" t="str">
        <f aca="false">IF('Compute-Values-Female'!AD41="", "", VLOOKUP('Compute-Values-Female'!AD41, 'Values-Lookup'!$A$1:$C$4, 3, 1))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L1" activeCellId="0" sqref="L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12" width="13.7"/>
    <col collapsed="false" customWidth="true" hidden="false" outlineLevel="0" max="4" min="4" style="12" width="13.59"/>
    <col collapsed="false" customWidth="true" hidden="false" outlineLevel="0" max="5" min="5" style="12" width="11.61"/>
    <col collapsed="false" customWidth="true" hidden="false" outlineLevel="0" max="6" min="6" style="12" width="11.51"/>
    <col collapsed="false" customWidth="true" hidden="false" outlineLevel="0" max="7" min="7" style="12" width="16.13"/>
    <col collapsed="false" customWidth="true" hidden="false" outlineLevel="0" max="8" min="8" style="12" width="14.26"/>
    <col collapsed="false" customWidth="true" hidden="false" outlineLevel="0" max="9" min="9" style="12" width="14.15"/>
    <col collapsed="false" customWidth="true" hidden="false" outlineLevel="0" max="10" min="10" style="12" width="13.7"/>
    <col collapsed="false" customWidth="true" hidden="false" outlineLevel="0" max="11" min="11" style="12" width="13.59"/>
    <col collapsed="false" customWidth="true" hidden="false" outlineLevel="0" max="12" min="12" style="12" width="11.61"/>
    <col collapsed="false" customWidth="true" hidden="false" outlineLevel="0" max="13" min="13" style="12" width="11.51"/>
    <col collapsed="false" customWidth="true" hidden="false" outlineLevel="0" max="14" min="14" style="12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9" customFormat="true" ht="13.8" hidden="false" customHeight="false" outlineLevel="0" collapsed="false">
      <c r="A1" s="14" t="s">
        <v>249</v>
      </c>
      <c r="B1" s="15" t="s">
        <v>250</v>
      </c>
      <c r="C1" s="9" t="n">
        <f aca="false">'attendance ldm'!N1</f>
        <v>26</v>
      </c>
      <c r="D1" s="9" t="n">
        <f aca="false">'attendance ldm'!O1</f>
        <v>21</v>
      </c>
      <c r="E1" s="9" t="n">
        <f aca="false">'attendance ldm'!P1</f>
        <v>13</v>
      </c>
      <c r="F1" s="9" t="n">
        <f aca="false">'attendance ldm'!Q1</f>
        <v>24</v>
      </c>
      <c r="G1" s="9" t="n">
        <f aca="false">'attendance ldm'!R1</f>
        <v>22</v>
      </c>
      <c r="H1" s="9" t="n">
        <f aca="false">'attendance ldm'!S1</f>
        <v>27</v>
      </c>
      <c r="I1" s="9" t="n">
        <f aca="false">'attendance ldm'!T1</f>
        <v>22</v>
      </c>
      <c r="J1" s="9" t="n">
        <f aca="false">'attendance ldm'!U1</f>
        <v>24</v>
      </c>
      <c r="K1" s="9" t="n">
        <f aca="false">'attendance ldm'!V1</f>
        <v>25</v>
      </c>
      <c r="L1" s="9" t="n">
        <f aca="false">'attendance ldm'!W1</f>
        <v>10</v>
      </c>
    </row>
    <row r="2" s="9" customFormat="true" ht="13.8" hidden="false" customHeight="false" outlineLevel="0" collapsed="false">
      <c r="A2" s="9" t="s">
        <v>220</v>
      </c>
      <c r="B2" s="9" t="s">
        <v>165</v>
      </c>
      <c r="C2" s="9" t="s">
        <v>251</v>
      </c>
      <c r="D2" s="9" t="s">
        <v>252</v>
      </c>
      <c r="E2" s="9" t="s">
        <v>253</v>
      </c>
      <c r="F2" s="9" t="s">
        <v>254</v>
      </c>
      <c r="G2" s="9" t="s">
        <v>255</v>
      </c>
      <c r="H2" s="9" t="s">
        <v>256</v>
      </c>
      <c r="I2" s="9" t="s">
        <v>257</v>
      </c>
      <c r="J2" s="9" t="s">
        <v>258</v>
      </c>
      <c r="K2" s="9" t="s">
        <v>259</v>
      </c>
      <c r="L2" s="9" t="s">
        <v>260</v>
      </c>
    </row>
    <row r="3" customFormat="false" ht="13.8" hidden="false" customHeight="false" outlineLevel="0" collapsed="false">
      <c r="A3" s="11" t="str">
        <f aca="false">IF(ISBLANK('Class-Infos'!C10), "", CONCATENATE("B", 'Class-Infos'!A10))</f>
        <v>B1</v>
      </c>
      <c r="B3" s="11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3" s="12" t="n">
        <v>24</v>
      </c>
      <c r="D3" s="12" t="n">
        <v>19</v>
      </c>
      <c r="E3" s="12" t="n">
        <v>13</v>
      </c>
      <c r="F3" s="12" t="n">
        <v>19</v>
      </c>
      <c r="G3" s="12" t="n">
        <v>20</v>
      </c>
      <c r="H3" s="12" t="n">
        <v>25</v>
      </c>
      <c r="I3" s="12" t="n">
        <v>14</v>
      </c>
      <c r="J3" s="12" t="n">
        <v>20</v>
      </c>
      <c r="K3" s="12" t="n">
        <v>15</v>
      </c>
      <c r="L3" s="12" t="n">
        <v>9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customFormat="false" ht="13.8" hidden="false" customHeight="false" outlineLevel="0" collapsed="false">
      <c r="A4" s="11" t="str">
        <f aca="false">IF(ISBLANK('Class-Infos'!C11), "", CONCATENATE("B", 'Class-Infos'!A11))</f>
        <v>B2</v>
      </c>
      <c r="B4" s="11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4" s="12" t="n">
        <v>26</v>
      </c>
      <c r="D4" s="12" t="n">
        <v>20</v>
      </c>
      <c r="E4" s="12" t="n">
        <v>12</v>
      </c>
      <c r="F4" s="12" t="n">
        <v>20</v>
      </c>
      <c r="G4" s="12" t="n">
        <v>17</v>
      </c>
      <c r="H4" s="12" t="n">
        <v>26</v>
      </c>
      <c r="I4" s="12" t="n">
        <v>16</v>
      </c>
      <c r="J4" s="12" t="n">
        <v>16</v>
      </c>
      <c r="K4" s="12" t="n">
        <v>21</v>
      </c>
      <c r="L4" s="12" t="n">
        <v>9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customFormat="false" ht="13.8" hidden="false" customHeight="false" outlineLevel="0" collapsed="false">
      <c r="A5" s="11" t="str">
        <f aca="false">IF(ISBLANK('Class-Infos'!C12), "", CONCATENATE("B", 'Class-Infos'!A12))</f>
        <v>B3</v>
      </c>
      <c r="B5" s="11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5" s="12" t="n">
        <v>23</v>
      </c>
      <c r="D5" s="12" t="n">
        <v>19</v>
      </c>
      <c r="E5" s="12" t="n">
        <v>10</v>
      </c>
      <c r="F5" s="12" t="n">
        <v>20</v>
      </c>
      <c r="G5" s="12" t="n">
        <v>20</v>
      </c>
      <c r="H5" s="12" t="n">
        <v>25</v>
      </c>
      <c r="I5" s="12" t="n">
        <v>20</v>
      </c>
      <c r="J5" s="12" t="n">
        <v>12</v>
      </c>
      <c r="K5" s="12" t="n">
        <v>17</v>
      </c>
      <c r="L5" s="12" t="n">
        <v>9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customFormat="false" ht="13.8" hidden="false" customHeight="false" outlineLevel="0" collapsed="false">
      <c r="A6" s="11" t="str">
        <f aca="false">IF(ISBLANK('Class-Infos'!C13), "", CONCATENATE("B", 'Class-Infos'!A13))</f>
        <v>B4</v>
      </c>
      <c r="B6" s="11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6" s="12" t="n">
        <v>26</v>
      </c>
      <c r="D6" s="12" t="n">
        <v>20</v>
      </c>
      <c r="E6" s="12" t="n">
        <v>13</v>
      </c>
      <c r="F6" s="12" t="n">
        <v>22</v>
      </c>
      <c r="G6" s="12" t="n">
        <v>21</v>
      </c>
      <c r="H6" s="12" t="n">
        <v>26</v>
      </c>
      <c r="I6" s="12" t="n">
        <v>21</v>
      </c>
      <c r="J6" s="12" t="n">
        <v>20</v>
      </c>
      <c r="K6" s="12" t="n">
        <v>24</v>
      </c>
      <c r="L6" s="12" t="n">
        <v>10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customFormat="false" ht="13.8" hidden="false" customHeight="false" outlineLevel="0" collapsed="false">
      <c r="A7" s="11" t="str">
        <f aca="false">IF(ISBLANK('Class-Infos'!C14), "", CONCATENATE("B", 'Class-Infos'!A14))</f>
        <v>B5</v>
      </c>
      <c r="B7" s="11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7" s="12" t="n">
        <v>25</v>
      </c>
      <c r="D7" s="12" t="n">
        <v>19</v>
      </c>
      <c r="E7" s="12" t="n">
        <v>10</v>
      </c>
      <c r="F7" s="12" t="n">
        <v>13</v>
      </c>
      <c r="G7" s="12" t="n">
        <v>14</v>
      </c>
      <c r="H7" s="12" t="n">
        <v>25</v>
      </c>
      <c r="I7" s="12" t="n">
        <v>20</v>
      </c>
      <c r="J7" s="12" t="n">
        <v>20</v>
      </c>
      <c r="K7" s="12" t="n">
        <v>20</v>
      </c>
      <c r="L7" s="12" t="n">
        <v>9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customFormat="false" ht="13.8" hidden="false" customHeight="false" outlineLevel="0" collapsed="false">
      <c r="A8" s="11" t="str">
        <f aca="false">IF(ISBLANK('Class-Infos'!C15), "", CONCATENATE("B", 'Class-Infos'!A15))</f>
        <v>B6</v>
      </c>
      <c r="B8" s="11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8" s="12" t="n">
        <v>23</v>
      </c>
      <c r="D8" s="12" t="n">
        <v>20</v>
      </c>
      <c r="E8" s="12" t="n">
        <v>10</v>
      </c>
      <c r="F8" s="12" t="n">
        <v>22</v>
      </c>
      <c r="G8" s="12" t="n">
        <v>16</v>
      </c>
      <c r="H8" s="12" t="n">
        <v>25</v>
      </c>
      <c r="I8" s="12" t="n">
        <v>16</v>
      </c>
      <c r="J8" s="12" t="n">
        <v>21</v>
      </c>
      <c r="K8" s="12" t="n">
        <v>15</v>
      </c>
      <c r="L8" s="12" t="n">
        <v>9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customFormat="false" ht="13.8" hidden="false" customHeight="false" outlineLevel="0" collapsed="false">
      <c r="A9" s="11" t="str">
        <f aca="false">IF(ISBLANK('Class-Infos'!C16), "", CONCATENATE("B", 'Class-Infos'!A16))</f>
        <v>B7</v>
      </c>
      <c r="B9" s="11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9" s="12" t="n">
        <v>26</v>
      </c>
      <c r="D9" s="12" t="n">
        <v>21</v>
      </c>
      <c r="E9" s="12" t="n">
        <v>13</v>
      </c>
      <c r="F9" s="12" t="n">
        <v>22</v>
      </c>
      <c r="G9" s="12" t="n">
        <v>21</v>
      </c>
      <c r="H9" s="12" t="n">
        <v>27</v>
      </c>
      <c r="I9" s="12" t="n">
        <v>19</v>
      </c>
      <c r="J9" s="12" t="n">
        <v>23</v>
      </c>
      <c r="K9" s="12" t="n">
        <v>24</v>
      </c>
      <c r="L9" s="12" t="n">
        <v>10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customFormat="false" ht="13.8" hidden="false" customHeight="false" outlineLevel="0" collapsed="false">
      <c r="A10" s="11" t="str">
        <f aca="false">IF(ISBLANK('Class-Infos'!C17), "", CONCATENATE("B", 'Class-Infos'!A17))</f>
        <v>B8</v>
      </c>
      <c r="B10" s="11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10" s="12" t="n">
        <v>26</v>
      </c>
      <c r="D10" s="12" t="n">
        <v>20</v>
      </c>
      <c r="E10" s="12" t="n">
        <v>10</v>
      </c>
      <c r="F10" s="12" t="n">
        <v>16</v>
      </c>
      <c r="G10" s="12" t="n">
        <v>15</v>
      </c>
      <c r="H10" s="12" t="n">
        <v>26</v>
      </c>
      <c r="I10" s="12" t="n">
        <v>18</v>
      </c>
      <c r="J10" s="12" t="n">
        <v>20</v>
      </c>
      <c r="K10" s="12" t="n">
        <v>15</v>
      </c>
      <c r="L10" s="12" t="n">
        <v>10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customFormat="false" ht="13.8" hidden="false" customHeight="false" outlineLevel="0" collapsed="false">
      <c r="A11" s="11" t="str">
        <f aca="false">IF(ISBLANK('Class-Infos'!C18), "", CONCATENATE("B", 'Class-Infos'!A18))</f>
        <v>B9</v>
      </c>
      <c r="B11" s="11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1" s="12" t="n">
        <v>25</v>
      </c>
      <c r="D11" s="12" t="n">
        <v>20</v>
      </c>
      <c r="E11" s="12" t="n">
        <v>13</v>
      </c>
      <c r="F11" s="12" t="n">
        <v>17</v>
      </c>
      <c r="G11" s="12" t="n">
        <v>10</v>
      </c>
      <c r="H11" s="12" t="n">
        <v>26</v>
      </c>
      <c r="I11" s="12" t="n">
        <v>17</v>
      </c>
      <c r="J11" s="12" t="n">
        <v>22</v>
      </c>
      <c r="K11" s="12" t="n">
        <v>19</v>
      </c>
      <c r="L11" s="12" t="n">
        <v>10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customFormat="false" ht="13.8" hidden="false" customHeight="false" outlineLevel="0" collapsed="false">
      <c r="A12" s="11" t="str">
        <f aca="false">IF(ISBLANK('Class-Infos'!C19), "", CONCATENATE("B", 'Class-Infos'!A19))</f>
        <v>B10</v>
      </c>
      <c r="B12" s="11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2" s="12" t="n">
        <v>26</v>
      </c>
      <c r="D12" s="12" t="n">
        <v>21</v>
      </c>
      <c r="E12" s="12" t="n">
        <v>13</v>
      </c>
      <c r="F12" s="12" t="n">
        <v>21</v>
      </c>
      <c r="G12" s="12" t="n">
        <v>18</v>
      </c>
      <c r="H12" s="12" t="n">
        <v>25</v>
      </c>
      <c r="I12" s="12" t="n">
        <v>20</v>
      </c>
      <c r="J12" s="12" t="n">
        <v>13</v>
      </c>
      <c r="K12" s="12" t="n">
        <v>9</v>
      </c>
      <c r="L12" s="12" t="n">
        <v>9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customFormat="false" ht="13.8" hidden="false" customHeight="false" outlineLevel="0" collapsed="false">
      <c r="A13" s="11" t="str">
        <f aca="false">IF(ISBLANK('Class-Infos'!C20), "", CONCATENATE("B", 'Class-Infos'!A20))</f>
        <v>B11</v>
      </c>
      <c r="B13" s="11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3" s="12" t="n">
        <v>22</v>
      </c>
      <c r="D13" s="12" t="n">
        <v>21</v>
      </c>
      <c r="E13" s="12" t="n">
        <v>12</v>
      </c>
      <c r="F13" s="12" t="n">
        <v>18</v>
      </c>
      <c r="G13" s="12" t="n">
        <v>17</v>
      </c>
      <c r="H13" s="12" t="n">
        <v>27</v>
      </c>
      <c r="I13" s="12" t="n">
        <v>15</v>
      </c>
      <c r="J13" s="12" t="n">
        <v>18</v>
      </c>
      <c r="K13" s="12" t="n">
        <v>21</v>
      </c>
      <c r="L13" s="12" t="n">
        <v>10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customFormat="false" ht="13.8" hidden="false" customHeight="false" outlineLevel="0" collapsed="false">
      <c r="A14" s="11" t="str">
        <f aca="false">IF(ISBLANK('Class-Infos'!C21), "", CONCATENATE("B", 'Class-Infos'!A21))</f>
        <v>B12</v>
      </c>
      <c r="B14" s="11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4" s="12" t="n">
        <v>26</v>
      </c>
      <c r="D14" s="12" t="n">
        <v>21</v>
      </c>
      <c r="E14" s="12" t="n">
        <v>12</v>
      </c>
      <c r="F14" s="12" t="n">
        <v>24</v>
      </c>
      <c r="G14" s="12" t="n">
        <v>21</v>
      </c>
      <c r="H14" s="12" t="n">
        <v>27</v>
      </c>
      <c r="I14" s="12" t="n">
        <v>22</v>
      </c>
      <c r="J14" s="12" t="n">
        <v>24</v>
      </c>
      <c r="K14" s="12" t="n">
        <v>24</v>
      </c>
      <c r="L14" s="12" t="n">
        <v>9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customFormat="false" ht="13.8" hidden="false" customHeight="false" outlineLevel="0" collapsed="false">
      <c r="A15" s="11" t="str">
        <f aca="false">IF(ISBLANK('Class-Infos'!C22), "", CONCATENATE("B", 'Class-Infos'!A22))</f>
        <v>B13</v>
      </c>
      <c r="B15" s="11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5" s="12" t="n">
        <v>26</v>
      </c>
      <c r="D15" s="12" t="n">
        <v>21</v>
      </c>
      <c r="E15" s="12" t="n">
        <v>13</v>
      </c>
      <c r="F15" s="12" t="n">
        <v>22</v>
      </c>
      <c r="G15" s="12" t="n">
        <v>20</v>
      </c>
      <c r="H15" s="12" t="n">
        <v>27</v>
      </c>
      <c r="I15" s="12" t="n">
        <v>21</v>
      </c>
      <c r="J15" s="12" t="n">
        <v>22</v>
      </c>
      <c r="K15" s="12" t="n">
        <v>12</v>
      </c>
      <c r="L15" s="12" t="n">
        <v>9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customFormat="false" ht="13.8" hidden="false" customHeight="false" outlineLevel="0" collapsed="false">
      <c r="A16" s="11" t="str">
        <f aca="false">IF(ISBLANK('Class-Infos'!C23), "", CONCATENATE("B", 'Class-Infos'!A23))</f>
        <v>B14</v>
      </c>
      <c r="B16" s="11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6" s="12" t="n">
        <v>26</v>
      </c>
      <c r="D16" s="12" t="n">
        <v>20</v>
      </c>
      <c r="E16" s="12" t="n">
        <v>10</v>
      </c>
      <c r="F16" s="12" t="n">
        <v>16</v>
      </c>
      <c r="G16" s="12" t="n">
        <v>20</v>
      </c>
      <c r="H16" s="12" t="n">
        <v>25</v>
      </c>
      <c r="I16" s="12" t="n">
        <v>20</v>
      </c>
      <c r="J16" s="12" t="n">
        <v>20</v>
      </c>
      <c r="K16" s="12" t="n">
        <v>11</v>
      </c>
      <c r="L16" s="12" t="n">
        <v>9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customFormat="false" ht="13.8" hidden="false" customHeight="false" outlineLevel="0" collapsed="false">
      <c r="A17" s="11" t="str">
        <f aca="false">IF(ISBLANK('Class-Infos'!C24), "", CONCATENATE("B", 'Class-Infos'!A24))</f>
        <v>B15</v>
      </c>
      <c r="B17" s="11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7" s="12" t="n">
        <v>26</v>
      </c>
      <c r="D17" s="12" t="n">
        <v>21</v>
      </c>
      <c r="E17" s="12" t="n">
        <v>11</v>
      </c>
      <c r="F17" s="12" t="n">
        <v>24</v>
      </c>
      <c r="G17" s="12" t="n">
        <v>22</v>
      </c>
      <c r="H17" s="12" t="n">
        <v>27</v>
      </c>
      <c r="I17" s="12" t="n">
        <v>22</v>
      </c>
      <c r="J17" s="12" t="n">
        <v>22</v>
      </c>
      <c r="K17" s="12" t="n">
        <v>22</v>
      </c>
      <c r="L17" s="12" t="n">
        <v>10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customFormat="false" ht="13.8" hidden="false" customHeight="false" outlineLevel="0" collapsed="false">
      <c r="A18" s="11" t="str">
        <f aca="false">IF(ISBLANK('Class-Infos'!C25), "", CONCATENATE("B", 'Class-Infos'!A25))</f>
        <v>B16</v>
      </c>
      <c r="B18" s="11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8" s="12" t="n">
        <v>22</v>
      </c>
      <c r="D18" s="12" t="n">
        <v>20</v>
      </c>
      <c r="E18" s="12" t="n">
        <v>11</v>
      </c>
      <c r="F18" s="12" t="n">
        <v>13</v>
      </c>
      <c r="G18" s="12" t="n">
        <v>15</v>
      </c>
      <c r="H18" s="12" t="n">
        <v>25</v>
      </c>
      <c r="I18" s="12" t="n">
        <v>20</v>
      </c>
      <c r="J18" s="12" t="n">
        <v>20</v>
      </c>
      <c r="K18" s="12" t="n">
        <v>20</v>
      </c>
      <c r="L18" s="12" t="n">
        <v>9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customFormat="false" ht="13.8" hidden="false" customHeight="false" outlineLevel="0" collapsed="false">
      <c r="A19" s="11" t="str">
        <f aca="false">IF(ISBLANK('Class-Infos'!C26), "", CONCATENATE("B", 'Class-Infos'!A26))</f>
        <v>B17</v>
      </c>
      <c r="B19" s="11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9" s="12" t="n">
        <v>26</v>
      </c>
      <c r="D19" s="12" t="n">
        <v>20</v>
      </c>
      <c r="E19" s="12" t="n">
        <v>12</v>
      </c>
      <c r="F19" s="12" t="n">
        <v>19</v>
      </c>
      <c r="G19" s="12" t="n">
        <v>17</v>
      </c>
      <c r="H19" s="12" t="n">
        <v>27</v>
      </c>
      <c r="I19" s="12" t="n">
        <v>18</v>
      </c>
      <c r="J19" s="12" t="n">
        <v>15</v>
      </c>
      <c r="K19" s="12" t="n">
        <v>16</v>
      </c>
      <c r="L19" s="12" t="n">
        <v>10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customFormat="false" ht="13.8" hidden="false" customHeight="false" outlineLevel="0" collapsed="false">
      <c r="A20" s="11" t="str">
        <f aca="false">IF(ISBLANK('Class-Infos'!C27), "", CONCATENATE("B", 'Class-Infos'!A27))</f>
        <v>B18</v>
      </c>
      <c r="B20" s="11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20" s="12" t="n">
        <v>24</v>
      </c>
      <c r="D20" s="12" t="n">
        <v>21</v>
      </c>
      <c r="E20" s="12" t="n">
        <v>13</v>
      </c>
      <c r="F20" s="12" t="n">
        <v>19</v>
      </c>
      <c r="G20" s="12" t="n">
        <v>18</v>
      </c>
      <c r="H20" s="12" t="n">
        <v>25</v>
      </c>
      <c r="I20" s="12" t="n">
        <v>19</v>
      </c>
      <c r="J20" s="12" t="n">
        <v>17</v>
      </c>
      <c r="K20" s="12" t="n">
        <v>21</v>
      </c>
      <c r="L20" s="12" t="n">
        <v>10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customFormat="false" ht="13.8" hidden="false" customHeight="false" outlineLevel="0" collapsed="false">
      <c r="A21" s="11" t="str">
        <f aca="false">IF(ISBLANK('Class-Infos'!C28), "", CONCATENATE("B", 'Class-Infos'!A28))</f>
        <v>B19</v>
      </c>
      <c r="B21" s="11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1" s="12" t="n">
        <v>25</v>
      </c>
      <c r="D21" s="12" t="n">
        <v>20</v>
      </c>
      <c r="E21" s="12" t="n">
        <v>11</v>
      </c>
      <c r="F21" s="12" t="n">
        <v>15</v>
      </c>
      <c r="G21" s="12" t="n">
        <v>16</v>
      </c>
      <c r="H21" s="12" t="n">
        <v>27</v>
      </c>
      <c r="I21" s="12" t="n">
        <v>21</v>
      </c>
      <c r="J21" s="12" t="n">
        <v>21</v>
      </c>
      <c r="K21" s="12" t="n">
        <v>23</v>
      </c>
      <c r="L21" s="12" t="n">
        <v>10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customFormat="false" ht="13.8" hidden="false" customHeight="false" outlineLevel="0" collapsed="false">
      <c r="A22" s="11" t="str">
        <f aca="false">IF(ISBLANK('Class-Infos'!C29), "", CONCATENATE("B", 'Class-Infos'!A29))</f>
        <v>B20</v>
      </c>
      <c r="B22" s="11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2" s="12" t="n">
        <v>25</v>
      </c>
      <c r="D22" s="12" t="n">
        <v>21</v>
      </c>
      <c r="E22" s="12" t="n">
        <v>13</v>
      </c>
      <c r="F22" s="12" t="n">
        <v>23</v>
      </c>
      <c r="G22" s="12" t="n">
        <v>22</v>
      </c>
      <c r="H22" s="12" t="n">
        <v>25</v>
      </c>
      <c r="I22" s="12" t="n">
        <v>22</v>
      </c>
      <c r="J22" s="12" t="n">
        <v>23</v>
      </c>
      <c r="K22" s="12" t="n">
        <v>22</v>
      </c>
      <c r="L22" s="12" t="n">
        <v>9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customFormat="false" ht="13.8" hidden="false" customHeight="false" outlineLevel="0" collapsed="false">
      <c r="A23" s="11" t="str">
        <f aca="false">IF(ISBLANK('Class-Infos'!C30), "", CONCATENATE("B", 'Class-Infos'!A30))</f>
        <v>B21</v>
      </c>
      <c r="B23" s="11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3" s="12" t="n">
        <v>24</v>
      </c>
      <c r="D23" s="12" t="n">
        <v>20</v>
      </c>
      <c r="E23" s="12" t="n">
        <v>10</v>
      </c>
      <c r="F23" s="12" t="n">
        <v>14</v>
      </c>
      <c r="G23" s="12" t="n">
        <v>12</v>
      </c>
      <c r="H23" s="12" t="n">
        <v>27</v>
      </c>
      <c r="I23" s="12" t="n">
        <v>21</v>
      </c>
      <c r="J23" s="12" t="n">
        <v>22</v>
      </c>
      <c r="K23" s="12" t="n">
        <v>17</v>
      </c>
      <c r="L23" s="12" t="n">
        <v>10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customFormat="false" ht="13.8" hidden="false" customHeight="false" outlineLevel="0" collapsed="false">
      <c r="A24" s="11" t="str">
        <f aca="false">IF(ISBLANK('Class-Infos'!C31), "", CONCATENATE("B", 'Class-Infos'!A31))</f>
        <v/>
      </c>
      <c r="B24" s="11" t="str">
        <f aca="false">IF(ISBLANK('Class-Infos'!C31), "", CONCATENATE('Class-Infos'!C31, IF(ISBLANK('Class-Infos'!F31), "", CONCATENATE(" ", 'Class-Infos'!F31)), ", ", 'Class-Infos'!D31, " ", 'Class-Infos'!E31))</f>
        <v/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customFormat="false" ht="13.8" hidden="false" customHeight="false" outlineLevel="0" collapsed="false">
      <c r="A25" s="11" t="str">
        <f aca="false">IF(ISBLANK('Class-Infos'!C32), "", CONCATENATE("B", 'Class-Infos'!A32))</f>
        <v/>
      </c>
      <c r="B25" s="11" t="str">
        <f aca="false">IF(ISBLANK('Class-Infos'!C32), "", CONCATENATE('Class-Infos'!C32, IF(ISBLANK('Class-Infos'!F32), "", CONCATENATE(" ", 'Class-Infos'!F32)), ", ", 'Class-Infos'!D32, " ", 'Class-Infos'!E32))</f>
        <v/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customFormat="false" ht="13.8" hidden="false" customHeight="false" outlineLevel="0" collapsed="false">
      <c r="A26" s="11" t="str">
        <f aca="false">IF(ISBLANK('Class-Infos'!C33), "", CONCATENATE("B", 'Class-Infos'!A33))</f>
        <v/>
      </c>
      <c r="B26" s="11" t="str">
        <f aca="false">IF(ISBLANK('Class-Infos'!C33), "", CONCATENATE('Class-Infos'!C33, IF(ISBLANK('Class-Infos'!F33), "", CONCATENATE(" ", 'Class-Infos'!F33)), ", ", 'Class-Infos'!D33, " ", 'Class-Infos'!E33))</f>
        <v/>
      </c>
      <c r="O26" s="12"/>
    </row>
    <row r="27" customFormat="false" ht="13.8" hidden="false" customHeight="false" outlineLevel="0" collapsed="false">
      <c r="A27" s="11" t="str">
        <f aca="false">IF(ISBLANK('Class-Infos'!C34), "", CONCATENATE("B", 'Class-Infos'!A34))</f>
        <v/>
      </c>
      <c r="B27" s="11" t="str">
        <f aca="false">IF(ISBLANK('Class-Infos'!C34), "", CONCATENATE('Class-Infos'!C34, IF(ISBLANK('Class-Infos'!F34), "", CONCATENATE(" ", 'Class-Infos'!F34)), ", ", 'Class-Infos'!D34, " ", 'Class-Infos'!E34))</f>
        <v/>
      </c>
    </row>
    <row r="28" customFormat="false" ht="13.8" hidden="false" customHeight="false" outlineLevel="0" collapsed="false">
      <c r="A28" s="11" t="str">
        <f aca="false">IF(ISBLANK('Class-Infos'!C35), "", CONCATENATE("B", 'Class-Infos'!A35))</f>
        <v/>
      </c>
      <c r="B28" s="11" t="str">
        <f aca="false">IF(ISBLANK('Class-Infos'!C35), "", CONCATENATE('Class-Infos'!C35, IF(ISBLANK('Class-Infos'!F35), "", CONCATENATE(" ", 'Class-Infos'!F35)), ", ", 'Class-Infos'!D35, " ", 'Class-Infos'!E35))</f>
        <v/>
      </c>
    </row>
    <row r="29" customFormat="false" ht="13.8" hidden="false" customHeight="false" outlineLevel="0" collapsed="false">
      <c r="A29" s="11" t="str">
        <f aca="false">IF(ISBLANK('Class-Infos'!C36), "", CONCATENATE("B", 'Class-Infos'!A36))</f>
        <v/>
      </c>
      <c r="B29" s="11" t="str">
        <f aca="false">IF(ISBLANK('Class-Infos'!C36), "", CONCATENATE('Class-Infos'!C36, IF(ISBLANK('Class-Infos'!F36), "", CONCATENATE(" ", 'Class-Infos'!F36)), ", ", 'Class-Infos'!D36, " ", 'Class-Infos'!E36))</f>
        <v/>
      </c>
    </row>
    <row r="30" customFormat="false" ht="13.8" hidden="false" customHeight="false" outlineLevel="0" collapsed="false">
      <c r="A30" s="11" t="str">
        <f aca="false">IF(ISBLANK('Class-Infos'!C37), "", CONCATENATE("B", 'Class-Infos'!A37))</f>
        <v/>
      </c>
      <c r="B30" s="11" t="str">
        <f aca="false">IF(ISBLANK('Class-Infos'!C37), "", CONCATENATE('Class-Infos'!C37, IF(ISBLANK('Class-Infos'!F37), "", CONCATENATE(" ", 'Class-Infos'!F37)), ", ", 'Class-Infos'!D37, " ", 'Class-Infos'!E37))</f>
        <v/>
      </c>
    </row>
    <row r="31" customFormat="false" ht="13.8" hidden="false" customHeight="false" outlineLevel="0" collapsed="false">
      <c r="A31" s="11" t="str">
        <f aca="false">IF(ISBLANK('Class-Infos'!C38), "", CONCATENATE("B", 'Class-Infos'!A38))</f>
        <v/>
      </c>
      <c r="B31" s="11" t="str">
        <f aca="false">IF(ISBLANK('Class-Infos'!C38), "", CONCATENATE('Class-Infos'!C38, IF(ISBLANK('Class-Infos'!F38), "", CONCATENATE(" ", 'Class-Infos'!F38)), ", ", 'Class-Infos'!D38, " ", 'Class-Infos'!E38))</f>
        <v/>
      </c>
    </row>
    <row r="32" customFormat="false" ht="13.8" hidden="false" customHeight="false" outlineLevel="0" collapsed="false">
      <c r="A32" s="11" t="str">
        <f aca="false">IF(ISBLANK('Class-Infos'!C39), "", CONCATENATE("B", 'Class-Infos'!A39))</f>
        <v/>
      </c>
      <c r="B32" s="11" t="str">
        <f aca="false">IF(ISBLANK('Class-Infos'!C39), "", CONCATENATE('Class-Infos'!C39, IF(ISBLANK('Class-Infos'!F39), "", CONCATENATE(" ", 'Class-Infos'!F39)), ", ", 'Class-Infos'!D39, " ", 'Class-Infos'!E39))</f>
        <v/>
      </c>
    </row>
    <row r="33" customFormat="false" ht="13.8" hidden="false" customHeight="false" outlineLevel="0" collapsed="false">
      <c r="A33" s="11" t="str">
        <f aca="false">IF(ISBLANK('Class-Infos'!C40), "", CONCATENATE("B", 'Class-Infos'!A40))</f>
        <v/>
      </c>
      <c r="B33" s="11" t="str">
        <f aca="false">IF(ISBLANK('Class-Infos'!C40), "", CONCATENATE('Class-Infos'!C40, IF(ISBLANK('Class-Infos'!F40), "", CONCATENATE(" ", 'Class-Infos'!F40)), ", ", 'Class-Infos'!D40, " ", 'Class-Infos'!E40))</f>
        <v/>
      </c>
    </row>
    <row r="34" customFormat="false" ht="13.8" hidden="false" customHeight="false" outlineLevel="0" collapsed="false">
      <c r="A34" s="11" t="str">
        <f aca="false">IF(ISBLANK('Class-Infos'!C41), "", CONCATENATE("B", 'Class-Infos'!A41))</f>
        <v/>
      </c>
      <c r="B34" s="11" t="str">
        <f aca="false">IF(ISBLANK('Class-Infos'!C41), "", CONCATENATE('Class-Infos'!C41, IF(ISBLANK('Class-Infos'!F41), "", CONCATENATE(" ", 'Class-Infos'!F41)), ", ", 'Class-Infos'!D41, " ", 'Class-Infos'!E41))</f>
        <v/>
      </c>
    </row>
    <row r="35" customFormat="false" ht="13.8" hidden="false" customHeight="false" outlineLevel="0" collapsed="false">
      <c r="A35" s="11" t="str">
        <f aca="false">IF(ISBLANK('Class-Infos'!C42), "", CONCATENATE("B", 'Class-Infos'!A42))</f>
        <v/>
      </c>
      <c r="B35" s="11" t="str">
        <f aca="false">IF(ISBLANK('Class-Infos'!C42), "", CONCATENATE('Class-Infos'!C42, IF(ISBLANK('Class-Infos'!F42), "", CONCATENATE(" ", 'Class-Infos'!F42)), ", ", 'Class-Infos'!D42, " ", 'Class-Infos'!E42))</f>
        <v/>
      </c>
    </row>
    <row r="36" customFormat="false" ht="13.8" hidden="false" customHeight="false" outlineLevel="0" collapsed="false">
      <c r="A36" s="11" t="str">
        <f aca="false">IF(ISBLANK('Class-Infos'!C43), "", CONCATENATE("B", 'Class-Infos'!A43))</f>
        <v/>
      </c>
      <c r="B36" s="11" t="str">
        <f aca="false">IF(ISBLANK('Class-Infos'!C43), "", CONCATENATE('Class-Infos'!C43, IF(ISBLANK('Class-Infos'!F43), "", CONCATENATE(" ", 'Class-Infos'!F43)), ", ", 'Class-Infos'!D43, " ", 'Class-Infos'!E43))</f>
        <v/>
      </c>
    </row>
    <row r="37" customFormat="false" ht="13.8" hidden="false" customHeight="false" outlineLevel="0" collapsed="false">
      <c r="A37" s="11" t="str">
        <f aca="false">IF(ISBLANK('Class-Infos'!C44), "", CONCATENATE("B", 'Class-Infos'!A44))</f>
        <v/>
      </c>
      <c r="B37" s="11" t="str">
        <f aca="false">IF(ISBLANK('Class-Infos'!C44), "", CONCATENATE('Class-Infos'!C44, IF(ISBLANK('Class-Infos'!F44), "", CONCATENATE(" ", 'Class-Infos'!F44)), ", ", 'Class-Infos'!D44, " ", 'Class-Infos'!E44))</f>
        <v/>
      </c>
    </row>
    <row r="38" customFormat="false" ht="13.8" hidden="false" customHeight="false" outlineLevel="0" collapsed="false">
      <c r="A38" s="11" t="str">
        <f aca="false">IF(ISBLANK('Class-Infos'!C45), "", CONCATENATE("B", 'Class-Infos'!A45))</f>
        <v/>
      </c>
      <c r="B38" s="11" t="str">
        <f aca="false">IF(ISBLANK('Class-Infos'!C45), "", CONCATENATE('Class-Infos'!C45, IF(ISBLANK('Class-Infos'!F45), "", CONCATENATE(" ", 'Class-Infos'!F45)), ", ", 'Class-Infos'!D45, " ", 'Class-Infos'!E45))</f>
        <v/>
      </c>
    </row>
    <row r="39" customFormat="false" ht="13.8" hidden="false" customHeight="false" outlineLevel="0" collapsed="false">
      <c r="A39" s="11" t="str">
        <f aca="false">IF(ISBLANK('Class-Infos'!C46), "", CONCATENATE("B", 'Class-Infos'!A46))</f>
        <v/>
      </c>
      <c r="B39" s="11" t="str">
        <f aca="false">IF(ISBLANK('Class-Infos'!C46), "", CONCATENATE('Class-Infos'!C46, IF(ISBLANK('Class-Infos'!F46), "", CONCATENATE(" ", 'Class-Infos'!F46)), ", ", 'Class-Infos'!D46, " ", 'Class-Infos'!E46))</f>
        <v/>
      </c>
    </row>
    <row r="40" customFormat="false" ht="13.8" hidden="false" customHeight="false" outlineLevel="0" collapsed="false">
      <c r="A40" s="11" t="str">
        <f aca="false">IF(ISBLANK('Class-Infos'!C47), "", CONCATENATE("B", 'Class-Infos'!A47))</f>
        <v/>
      </c>
      <c r="B40" s="11" t="str">
        <f aca="false">IF(ISBLANK('Class-Infos'!C47), "", CONCATENATE('Class-Infos'!C47, IF(ISBLANK('Class-Infos'!F47), "", CONCATENATE(" ", 'Class-Infos'!F47)), ", ", 'Class-Infos'!D47, " ", 'Class-Infos'!E47))</f>
        <v/>
      </c>
    </row>
    <row r="41" customFormat="false" ht="13.8" hidden="false" customHeight="false" outlineLevel="0" collapsed="false">
      <c r="A41" s="11" t="str">
        <f aca="false">IF(ISBLANK('Class-Infos'!C48), "", CONCATENATE("B", 'Class-Infos'!A48))</f>
        <v/>
      </c>
      <c r="B41" s="11" t="str">
        <f aca="false">IF(ISBLANK('Class-Infos'!C48), "", CONCATENATE('Class-Infos'!C48, IF(ISBLANK('Class-Infos'!F48), "", CONCATENATE(" ", 'Class-Infos'!F48)), ", ", 'Class-Infos'!D48, " ", 'Class-Infos'!E48))</f>
        <v/>
      </c>
    </row>
    <row r="42" customFormat="false" ht="13.8" hidden="false" customHeight="false" outlineLevel="0" collapsed="false">
      <c r="A42" s="11" t="str">
        <f aca="false">IF(ISBLANK('Class-Infos'!C49), "", CONCATENATE("B", 'Class-Infos'!A49))</f>
        <v/>
      </c>
      <c r="B42" s="11" t="str">
        <f aca="false">IF(ISBLANK('Class-Infos'!C49), "", CONCATENATE('Class-Infos'!C49, IF(ISBLANK('Class-Infos'!F49), "", CONCATENATE(" ", 'Class-Infos'!F49)),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0" activeCellId="0" sqref="C1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12" width="13.7"/>
    <col collapsed="false" customWidth="true" hidden="false" outlineLevel="0" max="4" min="4" style="12" width="13.59"/>
    <col collapsed="false" customWidth="true" hidden="false" outlineLevel="0" max="5" min="5" style="12" width="11.61"/>
    <col collapsed="false" customWidth="true" hidden="false" outlineLevel="0" max="6" min="6" style="12" width="11.51"/>
    <col collapsed="false" customWidth="true" hidden="false" outlineLevel="0" max="7" min="7" style="12" width="16.13"/>
    <col collapsed="false" customWidth="true" hidden="false" outlineLevel="0" max="8" min="8" style="12" width="14.26"/>
    <col collapsed="false" customWidth="true" hidden="false" outlineLevel="0" max="9" min="9" style="12" width="14.15"/>
    <col collapsed="false" customWidth="true" hidden="false" outlineLevel="0" max="10" min="10" style="12" width="13.7"/>
    <col collapsed="false" customWidth="true" hidden="false" outlineLevel="0" max="11" min="11" style="12" width="13.59"/>
    <col collapsed="false" customWidth="true" hidden="false" outlineLevel="0" max="12" min="12" style="12" width="11.61"/>
    <col collapsed="false" customWidth="true" hidden="false" outlineLevel="0" max="13" min="13" style="12" width="11.51"/>
    <col collapsed="false" customWidth="true" hidden="false" outlineLevel="0" max="14" min="14" style="12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9" customFormat="true" ht="13.8" hidden="false" customHeight="false" outlineLevel="0" collapsed="false">
      <c r="A1" s="14" t="s">
        <v>249</v>
      </c>
      <c r="B1" s="15" t="s">
        <v>250</v>
      </c>
      <c r="C1" s="9" t="n">
        <f aca="false">'attendance ldm'!N1</f>
        <v>26</v>
      </c>
      <c r="D1" s="9" t="n">
        <f aca="false">'attendance ldm'!O1</f>
        <v>21</v>
      </c>
      <c r="E1" s="9" t="n">
        <f aca="false">'attendance ldm'!P1</f>
        <v>13</v>
      </c>
      <c r="F1" s="9" t="n">
        <f aca="false">'attendance ldm'!Q1</f>
        <v>24</v>
      </c>
      <c r="G1" s="9" t="n">
        <f aca="false">'attendance ldm'!R1</f>
        <v>22</v>
      </c>
      <c r="H1" s="9" t="n">
        <f aca="false">'attendance ldm'!S1</f>
        <v>27</v>
      </c>
      <c r="I1" s="9" t="n">
        <f aca="false">'attendance ldm'!T1</f>
        <v>22</v>
      </c>
      <c r="J1" s="9" t="n">
        <f aca="false">'attendance ldm'!U1</f>
        <v>24</v>
      </c>
      <c r="K1" s="9" t="n">
        <f aca="false">'attendance ldm'!V1</f>
        <v>25</v>
      </c>
      <c r="L1" s="9" t="n">
        <f aca="false">'attendance ldm'!W1</f>
        <v>10</v>
      </c>
    </row>
    <row r="2" s="9" customFormat="true" ht="13.8" hidden="false" customHeight="false" outlineLevel="0" collapsed="false">
      <c r="A2" s="9" t="s">
        <v>220</v>
      </c>
      <c r="B2" s="9" t="s">
        <v>165</v>
      </c>
      <c r="C2" s="9" t="s">
        <v>251</v>
      </c>
      <c r="D2" s="9" t="s">
        <v>252</v>
      </c>
      <c r="E2" s="9" t="s">
        <v>253</v>
      </c>
      <c r="F2" s="9" t="s">
        <v>254</v>
      </c>
      <c r="G2" s="9" t="s">
        <v>255</v>
      </c>
      <c r="H2" s="9" t="s">
        <v>256</v>
      </c>
      <c r="I2" s="9" t="s">
        <v>257</v>
      </c>
      <c r="J2" s="9" t="s">
        <v>258</v>
      </c>
      <c r="K2" s="9" t="s">
        <v>259</v>
      </c>
      <c r="L2" s="9" t="s">
        <v>260</v>
      </c>
    </row>
    <row r="3" customFormat="false" ht="13.8" hidden="false" customHeight="false" outlineLevel="0" collapsed="false">
      <c r="A3" s="11" t="str">
        <f aca="false">IF(ISBLANK('Class-Infos'!C51), "", CONCATENATE("G", 'Class-Infos'!A51))</f>
        <v>G1</v>
      </c>
      <c r="B3" s="0" t="str">
        <f aca="false">IF(ISBLANK('Class-Infos'!C51), "", CONCATENATE('Class-Infos'!C51, IF(ISBLANK('Class-Infos'!F51), "", CONCATENATE(" ", 'Class-Infos'!F51)), ", ", 'Class-Infos'!D51, " ", 'Class-Infos'!E51))</f>
        <v>ABELINDE, LEIRA MAE LEGASPI</v>
      </c>
      <c r="C3" s="12" t="n">
        <v>25</v>
      </c>
      <c r="D3" s="12" t="n">
        <v>21</v>
      </c>
      <c r="E3" s="12" t="n">
        <v>13</v>
      </c>
      <c r="F3" s="12" t="n">
        <v>23</v>
      </c>
      <c r="G3" s="12" t="n">
        <v>22</v>
      </c>
      <c r="H3" s="12" t="n">
        <v>25</v>
      </c>
      <c r="I3" s="12" t="n">
        <v>22</v>
      </c>
      <c r="J3" s="12" t="n">
        <v>23</v>
      </c>
      <c r="K3" s="12" t="n">
        <v>22</v>
      </c>
      <c r="L3" s="12" t="n">
        <v>9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customFormat="false" ht="13.8" hidden="false" customHeight="false" outlineLevel="0" collapsed="false">
      <c r="A4" s="11" t="str">
        <f aca="false">IF(ISBLANK('Class-Infos'!C52), "", CONCATENATE("G", 'Class-Infos'!A52))</f>
        <v>G2</v>
      </c>
      <c r="B4" s="0" t="str">
        <f aca="false">IF(ISBLANK('Class-Infos'!C52), "", CONCATENATE('Class-Infos'!C52, IF(ISBLANK('Class-Infos'!F52), "", CONCATENATE(" ", 'Class-Infos'!F52)), ", ", 'Class-Infos'!D52, " ", 'Class-Infos'!E52))</f>
        <v>ABOT, ALISSA KAYL CUSTODIO</v>
      </c>
      <c r="C4" s="12" t="n">
        <v>24</v>
      </c>
      <c r="D4" s="12" t="n">
        <v>20</v>
      </c>
      <c r="E4" s="12" t="n">
        <v>10</v>
      </c>
      <c r="F4" s="12" t="n">
        <v>14</v>
      </c>
      <c r="G4" s="12" t="n">
        <v>12</v>
      </c>
      <c r="H4" s="12" t="n">
        <v>27</v>
      </c>
      <c r="I4" s="12" t="n">
        <v>21</v>
      </c>
      <c r="J4" s="12" t="n">
        <v>22</v>
      </c>
      <c r="K4" s="12" t="n">
        <v>17</v>
      </c>
      <c r="L4" s="12" t="n">
        <v>10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customFormat="false" ht="13.8" hidden="false" customHeight="false" outlineLevel="0" collapsed="false">
      <c r="A5" s="11" t="str">
        <f aca="false">IF(ISBLANK('Class-Infos'!C53), "", CONCATENATE("G", 'Class-Infos'!A53))</f>
        <v>G3</v>
      </c>
      <c r="B5" s="0" t="str">
        <f aca="false">IF(ISBLANK('Class-Infos'!C53), "", CONCATENATE('Class-Infos'!C53, IF(ISBLANK('Class-Infos'!F53), "", CONCATENATE(" ", 'Class-Infos'!F53)), ", ", 'Class-Infos'!D53, " ", 'Class-Infos'!E53))</f>
        <v>ADONA, PRINCESS LUMAWIG</v>
      </c>
      <c r="C5" s="12" t="n">
        <v>25</v>
      </c>
      <c r="D5" s="12" t="n">
        <v>21</v>
      </c>
      <c r="E5" s="12" t="n">
        <v>13</v>
      </c>
      <c r="F5" s="12" t="n">
        <v>19</v>
      </c>
      <c r="G5" s="12" t="n">
        <v>15</v>
      </c>
      <c r="H5" s="12" t="n">
        <v>25</v>
      </c>
      <c r="I5" s="12" t="n">
        <v>16</v>
      </c>
      <c r="J5" s="12" t="n">
        <v>22</v>
      </c>
      <c r="K5" s="12" t="n">
        <v>17</v>
      </c>
      <c r="L5" s="12" t="n">
        <v>10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customFormat="false" ht="13.8" hidden="false" customHeight="false" outlineLevel="0" collapsed="false">
      <c r="A6" s="11" t="str">
        <f aca="false">IF(ISBLANK('Class-Infos'!C54), "", CONCATENATE("G", 'Class-Infos'!A54))</f>
        <v>G4</v>
      </c>
      <c r="B6" s="0" t="str">
        <f aca="false">IF(ISBLANK('Class-Infos'!C54), "", CONCATENATE('Class-Infos'!C54, IF(ISBLANK('Class-Infos'!F54), "", CONCATENATE(" ", 'Class-Infos'!F54)), ", ", 'Class-Infos'!D54, " ", 'Class-Infos'!E54))</f>
        <v>AGAM, AIZEN CHING</v>
      </c>
      <c r="C6" s="12" t="n">
        <v>26</v>
      </c>
      <c r="D6" s="12" t="n">
        <v>21</v>
      </c>
      <c r="E6" s="12" t="n">
        <v>13</v>
      </c>
      <c r="F6" s="12" t="n">
        <v>24</v>
      </c>
      <c r="G6" s="12" t="n">
        <v>22</v>
      </c>
      <c r="H6" s="12" t="n">
        <v>27</v>
      </c>
      <c r="I6" s="12" t="n">
        <v>22</v>
      </c>
      <c r="J6" s="12" t="n">
        <v>24</v>
      </c>
      <c r="K6" s="12" t="n">
        <v>25</v>
      </c>
      <c r="L6" s="12" t="n">
        <v>10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customFormat="false" ht="13.8" hidden="false" customHeight="false" outlineLevel="0" collapsed="false">
      <c r="A7" s="11" t="str">
        <f aca="false">IF(ISBLANK('Class-Infos'!C55), "", CONCATENATE("G", 'Class-Infos'!A55))</f>
        <v>G5</v>
      </c>
      <c r="B7" s="0" t="str">
        <f aca="false">IF(ISBLANK('Class-Infos'!C55), "", CONCATENATE('Class-Infos'!C55, IF(ISBLANK('Class-Infos'!F55), "", CONCATENATE(" ", 'Class-Infos'!F55)), ", ", 'Class-Infos'!D55, " ", 'Class-Infos'!E55))</f>
        <v>AGUTAYA, DOREEN FAJARDO</v>
      </c>
      <c r="C7" s="12" t="n">
        <v>26</v>
      </c>
      <c r="D7" s="12" t="n">
        <v>21</v>
      </c>
      <c r="E7" s="12" t="n">
        <v>13</v>
      </c>
      <c r="F7" s="12" t="n">
        <v>24</v>
      </c>
      <c r="G7" s="12" t="n">
        <v>22</v>
      </c>
      <c r="H7" s="12" t="n">
        <v>26</v>
      </c>
      <c r="I7" s="12" t="n">
        <v>22</v>
      </c>
      <c r="J7" s="12" t="n">
        <v>22</v>
      </c>
      <c r="K7" s="12" t="n">
        <v>22</v>
      </c>
      <c r="L7" s="12" t="n">
        <v>9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customFormat="false" ht="13.8" hidden="false" customHeight="false" outlineLevel="0" collapsed="false">
      <c r="A8" s="11" t="str">
        <f aca="false">IF(ISBLANK('Class-Infos'!C56), "", CONCATENATE("G", 'Class-Infos'!A56))</f>
        <v>G6</v>
      </c>
      <c r="B8" s="0" t="str">
        <f aca="false">IF(ISBLANK('Class-Infos'!C56), "", CONCATENATE('Class-Infos'!C56, IF(ISBLANK('Class-Infos'!F56), "", CONCATENATE(" ", 'Class-Infos'!F56)), ", ", 'Class-Infos'!D56, " ", 'Class-Infos'!E56))</f>
        <v>ALANANO, XYRIE LOUISE GRATA</v>
      </c>
      <c r="C8" s="12" t="n">
        <v>26</v>
      </c>
      <c r="D8" s="12" t="n">
        <v>21</v>
      </c>
      <c r="E8" s="12" t="n">
        <v>13</v>
      </c>
      <c r="F8" s="12" t="n">
        <v>24</v>
      </c>
      <c r="G8" s="12" t="n">
        <v>22</v>
      </c>
      <c r="H8" s="12" t="n">
        <v>27</v>
      </c>
      <c r="I8" s="12" t="n">
        <v>22</v>
      </c>
      <c r="J8" s="12" t="n">
        <v>24</v>
      </c>
      <c r="K8" s="12" t="n">
        <v>24</v>
      </c>
      <c r="L8" s="12" t="n">
        <v>9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customFormat="false" ht="13.8" hidden="false" customHeight="false" outlineLevel="0" collapsed="false">
      <c r="A9" s="11" t="str">
        <f aca="false">IF(ISBLANK('Class-Infos'!C57), "", CONCATENATE("G", 'Class-Infos'!A57))</f>
        <v>G7</v>
      </c>
      <c r="B9" s="0" t="str">
        <f aca="false">IF(ISBLANK('Class-Infos'!C57), "", CONCATENATE('Class-Infos'!C57, IF(ISBLANK('Class-Infos'!F57), "", CONCATENATE(" ", 'Class-Infos'!F57)), ", ", 'Class-Infos'!D57, " ", 'Class-Infos'!E57))</f>
        <v>ALBAO, PRISCILA JOY APALIT</v>
      </c>
      <c r="C9" s="12" t="n">
        <v>26</v>
      </c>
      <c r="D9" s="12" t="n">
        <v>21</v>
      </c>
      <c r="E9" s="12" t="n">
        <v>12</v>
      </c>
      <c r="F9" s="12" t="n">
        <v>18</v>
      </c>
      <c r="G9" s="12" t="n">
        <v>18</v>
      </c>
      <c r="H9" s="12" t="n">
        <v>27</v>
      </c>
      <c r="I9" s="12" t="n">
        <v>20</v>
      </c>
      <c r="J9" s="12" t="n">
        <v>13</v>
      </c>
      <c r="K9" s="12" t="n">
        <v>11</v>
      </c>
      <c r="L9" s="12" t="n">
        <v>9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customFormat="false" ht="13.8" hidden="false" customHeight="false" outlineLevel="0" collapsed="false">
      <c r="A10" s="11" t="str">
        <f aca="false">IF(ISBLANK('Class-Infos'!C58), "", CONCATENATE("G", 'Class-Infos'!A58))</f>
        <v>G8</v>
      </c>
      <c r="B10" s="0" t="str">
        <f aca="false">IF(ISBLANK('Class-Infos'!C58), "", CONCATENATE('Class-Infos'!C58, IF(ISBLANK('Class-Infos'!F58), "", CONCATENATE(" ", 'Class-Infos'!F58)), ", ", 'Class-Infos'!D58, " ", 'Class-Infos'!E58))</f>
        <v>ALBIOLA, PRINCES DIANE FACTOR</v>
      </c>
      <c r="C10" s="12" t="n">
        <v>22</v>
      </c>
      <c r="D10" s="12" t="n">
        <v>18</v>
      </c>
      <c r="E10" s="12" t="n">
        <v>10</v>
      </c>
      <c r="F10" s="12" t="n">
        <v>13</v>
      </c>
      <c r="G10" s="12" t="n">
        <v>5</v>
      </c>
      <c r="H10" s="12" t="n">
        <v>25</v>
      </c>
      <c r="I10" s="12" t="n">
        <v>9</v>
      </c>
      <c r="J10" s="12" t="n">
        <v>0</v>
      </c>
      <c r="K10" s="12" t="n">
        <v>0</v>
      </c>
      <c r="L10" s="12" t="n">
        <v>0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customFormat="false" ht="13.8" hidden="false" customHeight="false" outlineLevel="0" collapsed="false">
      <c r="A11" s="11" t="str">
        <f aca="false">IF(ISBLANK('Class-Infos'!C59), "", CONCATENATE("G", 'Class-Infos'!A59))</f>
        <v>G9</v>
      </c>
      <c r="B11" s="0" t="str">
        <f aca="false">IF(ISBLANK('Class-Infos'!C59), "", CONCATENATE('Class-Infos'!C59, IF(ISBLANK('Class-Infos'!F59), "", CONCATENATE(" ", 'Class-Infos'!F59)), ", ", 'Class-Infos'!D59, " ", 'Class-Infos'!E59))</f>
        <v>ALCANTARA, MICHAELLA JEN RODELAS</v>
      </c>
      <c r="C11" s="12" t="n">
        <v>21</v>
      </c>
      <c r="D11" s="12" t="n">
        <v>18</v>
      </c>
      <c r="E11" s="12" t="n">
        <v>10</v>
      </c>
      <c r="F11" s="12" t="n">
        <v>12</v>
      </c>
      <c r="G11" s="12" t="n">
        <v>6</v>
      </c>
      <c r="H11" s="12" t="n">
        <v>25</v>
      </c>
      <c r="I11" s="12" t="n">
        <v>10</v>
      </c>
      <c r="J11" s="12" t="n">
        <v>0</v>
      </c>
      <c r="K11" s="12" t="n">
        <v>0</v>
      </c>
      <c r="L11" s="12" t="n">
        <v>0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customFormat="false" ht="13.8" hidden="false" customHeight="false" outlineLevel="0" collapsed="false">
      <c r="A12" s="11" t="str">
        <f aca="false">IF(ISBLANK('Class-Infos'!C60), "", CONCATENATE("G", 'Class-Infos'!A60))</f>
        <v>G10</v>
      </c>
      <c r="B12" s="0" t="str">
        <f aca="false">IF(ISBLANK('Class-Infos'!C60), "", CONCATENATE('Class-Infos'!C60, IF(ISBLANK('Class-Infos'!F60), "", CONCATENATE(" ", 'Class-Infos'!F60)), ", ", 'Class-Infos'!D60, " ", 'Class-Infos'!E60))</f>
        <v>ALCANTARA, ZYLEE ANGELA MATILLANO</v>
      </c>
      <c r="C12" s="12" t="n">
        <v>26</v>
      </c>
      <c r="D12" s="12" t="n">
        <v>21</v>
      </c>
      <c r="E12" s="12" t="n">
        <v>13</v>
      </c>
      <c r="F12" s="12" t="n">
        <v>24</v>
      </c>
      <c r="G12" s="12" t="n">
        <v>22</v>
      </c>
      <c r="H12" s="12" t="n">
        <v>27</v>
      </c>
      <c r="I12" s="12" t="n">
        <v>22</v>
      </c>
      <c r="J12" s="12" t="n">
        <v>24</v>
      </c>
      <c r="K12" s="12" t="n">
        <v>25</v>
      </c>
      <c r="L12" s="12" t="n">
        <v>9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customFormat="false" ht="13.8" hidden="false" customHeight="false" outlineLevel="0" collapsed="false">
      <c r="A13" s="11" t="str">
        <f aca="false">IF(ISBLANK('Class-Infos'!C61), "", CONCATENATE("G", 'Class-Infos'!A61))</f>
        <v>G11</v>
      </c>
      <c r="B13" s="0" t="str">
        <f aca="false">IF(ISBLANK('Class-Infos'!C61), "", CONCATENATE('Class-Infos'!C61, IF(ISBLANK('Class-Infos'!F61), "", CONCATENATE(" ", 'Class-Infos'!F61)), ", ", 'Class-Infos'!D61, " ", 'Class-Infos'!E61))</f>
        <v>ALCAZARIN, JILLIANE FLORES</v>
      </c>
      <c r="C13" s="12" t="n">
        <v>25</v>
      </c>
      <c r="D13" s="12" t="n">
        <v>21</v>
      </c>
      <c r="E13" s="12" t="n">
        <v>12</v>
      </c>
      <c r="F13" s="12" t="n">
        <v>18</v>
      </c>
      <c r="G13" s="12" t="n">
        <v>14</v>
      </c>
      <c r="H13" s="12" t="n">
        <v>26</v>
      </c>
      <c r="I13" s="12" t="n">
        <v>14</v>
      </c>
      <c r="J13" s="12" t="n">
        <v>20</v>
      </c>
      <c r="K13" s="12" t="n">
        <v>15</v>
      </c>
      <c r="L13" s="12" t="n">
        <v>10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customFormat="false" ht="13.8" hidden="false" customHeight="false" outlineLevel="0" collapsed="false">
      <c r="A14" s="11" t="str">
        <f aca="false">IF(ISBLANK('Class-Infos'!C62), "", CONCATENATE("G", 'Class-Infos'!A62))</f>
        <v>G12</v>
      </c>
      <c r="B14" s="0" t="str">
        <f aca="false">IF(ISBLANK('Class-Infos'!C62), "", CONCATENATE('Class-Infos'!C62, IF(ISBLANK('Class-Infos'!F62), "", CONCATENATE(" ", 'Class-Infos'!F62)), ", ", 'Class-Infos'!D62, " ", 'Class-Infos'!E62))</f>
        <v>AMBULO, PRINCESS ANNE BASILIO</v>
      </c>
      <c r="C14" s="12" t="n">
        <v>21</v>
      </c>
      <c r="D14" s="12" t="n">
        <v>20</v>
      </c>
      <c r="E14" s="12" t="n">
        <v>10</v>
      </c>
      <c r="F14" s="12" t="n">
        <v>20</v>
      </c>
      <c r="G14" s="12" t="n">
        <v>15</v>
      </c>
      <c r="H14" s="12" t="n">
        <v>25</v>
      </c>
      <c r="I14" s="12" t="n">
        <v>20</v>
      </c>
      <c r="J14" s="12" t="n">
        <v>20</v>
      </c>
      <c r="K14" s="12" t="n">
        <v>15</v>
      </c>
      <c r="L14" s="12" t="n">
        <v>10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customFormat="false" ht="13.8" hidden="false" customHeight="false" outlineLevel="0" collapsed="false">
      <c r="A15" s="11" t="str">
        <f aca="false">IF(ISBLANK('Class-Infos'!C63), "", CONCATENATE("G", 'Class-Infos'!A63))</f>
        <v>G13</v>
      </c>
      <c r="B15" s="0" t="str">
        <f aca="false">IF(ISBLANK('Class-Infos'!C63), "", CONCATENATE('Class-Infos'!C63, IF(ISBLANK('Class-Infos'!F63), "", CONCATENATE(" ", 'Class-Infos'!F63)), ", ", 'Class-Infos'!D63, " ", 'Class-Infos'!E63))</f>
        <v>APOCAY, MA LORRIENE PATAUEG</v>
      </c>
      <c r="C15" s="12" t="n">
        <v>26</v>
      </c>
      <c r="D15" s="12" t="n">
        <v>21</v>
      </c>
      <c r="E15" s="12" t="n">
        <v>13</v>
      </c>
      <c r="F15" s="12" t="n">
        <v>23</v>
      </c>
      <c r="G15" s="12" t="n">
        <v>21</v>
      </c>
      <c r="H15" s="12" t="n">
        <v>27</v>
      </c>
      <c r="I15" s="12" t="n">
        <v>16</v>
      </c>
      <c r="J15" s="12" t="n">
        <v>24</v>
      </c>
      <c r="K15" s="12" t="n">
        <v>25</v>
      </c>
      <c r="L15" s="12" t="n">
        <v>9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customFormat="false" ht="13.8" hidden="false" customHeight="false" outlineLevel="0" collapsed="false">
      <c r="A16" s="11" t="str">
        <f aca="false">IF(ISBLANK('Class-Infos'!C64), "", CONCATENATE("G", 'Class-Infos'!A64))</f>
        <v>G14</v>
      </c>
      <c r="B16" s="0" t="str">
        <f aca="false">IF(ISBLANK('Class-Infos'!C64), "", CONCATENATE('Class-Infos'!C64, IF(ISBLANK('Class-Infos'!F64), "", CONCATENATE(" ", 'Class-Infos'!F64)), ", ", 'Class-Infos'!D64, " ", 'Class-Infos'!E64))</f>
        <v>ARANDA, MARY ANGEL PILARCA</v>
      </c>
      <c r="C16" s="12" t="n">
        <v>26</v>
      </c>
      <c r="D16" s="12" t="n">
        <v>21</v>
      </c>
      <c r="E16" s="12" t="n">
        <v>13</v>
      </c>
      <c r="F16" s="12" t="n">
        <v>21</v>
      </c>
      <c r="G16" s="12" t="n">
        <v>17</v>
      </c>
      <c r="H16" s="12" t="n">
        <v>25</v>
      </c>
      <c r="I16" s="12" t="n">
        <v>16</v>
      </c>
      <c r="J16" s="12" t="n">
        <v>18</v>
      </c>
      <c r="K16" s="12" t="n">
        <v>25</v>
      </c>
      <c r="L16" s="12" t="n">
        <v>10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customFormat="false" ht="13.8" hidden="false" customHeight="false" outlineLevel="0" collapsed="false">
      <c r="A17" s="11" t="str">
        <f aca="false">IF(ISBLANK('Class-Infos'!C65), "", CONCATENATE("G", 'Class-Infos'!A65))</f>
        <v>G15</v>
      </c>
      <c r="B17" s="0" t="str">
        <f aca="false">IF(ISBLANK('Class-Infos'!C65), "", CONCATENATE('Class-Infos'!C65, IF(ISBLANK('Class-Infos'!F65), "", CONCATENATE(" ", 'Class-Infos'!F65)), ", ", 'Class-Infos'!D65, " ", 'Class-Infos'!E65))</f>
        <v>ARCANGEL, MIKA ELLA CAMIGLA</v>
      </c>
      <c r="C17" s="12" t="n">
        <v>25</v>
      </c>
      <c r="D17" s="12" t="n">
        <v>21</v>
      </c>
      <c r="E17" s="12" t="n">
        <v>12</v>
      </c>
      <c r="F17" s="12" t="n">
        <v>19</v>
      </c>
      <c r="G17" s="12" t="n">
        <v>20</v>
      </c>
      <c r="H17" s="12" t="n">
        <v>26</v>
      </c>
      <c r="I17" s="12" t="n">
        <v>20</v>
      </c>
      <c r="J17" s="12" t="n">
        <v>21</v>
      </c>
      <c r="K17" s="12" t="n">
        <v>2</v>
      </c>
      <c r="L17" s="12" t="n">
        <v>9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customFormat="false" ht="13.8" hidden="false" customHeight="false" outlineLevel="0" collapsed="false">
      <c r="A18" s="11" t="str">
        <f aca="false">IF(ISBLANK('Class-Infos'!C66), "", CONCATENATE("G", 'Class-Infos'!A66))</f>
        <v>G16</v>
      </c>
      <c r="B18" s="0" t="str">
        <f aca="false">IF(ISBLANK('Class-Infos'!C66), "", CONCATENATE('Class-Infos'!C66, IF(ISBLANK('Class-Infos'!F66), "", CONCATENATE(" ", 'Class-Infos'!F66)), ", ", 'Class-Infos'!D66, " ", 'Class-Infos'!E66))</f>
        <v>AREVALO, MA. GLAIZA CAMERO</v>
      </c>
      <c r="C18" s="12" t="n">
        <v>26</v>
      </c>
      <c r="D18" s="12" t="n">
        <v>21</v>
      </c>
      <c r="E18" s="12" t="n">
        <v>12</v>
      </c>
      <c r="F18" s="12" t="n">
        <v>24</v>
      </c>
      <c r="G18" s="12" t="n">
        <v>21</v>
      </c>
      <c r="H18" s="12" t="n">
        <v>27</v>
      </c>
      <c r="I18" s="12" t="n">
        <v>22</v>
      </c>
      <c r="J18" s="12" t="n">
        <v>23</v>
      </c>
      <c r="K18" s="12" t="n">
        <v>24</v>
      </c>
      <c r="L18" s="12" t="n">
        <v>10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customFormat="false" ht="13.8" hidden="false" customHeight="false" outlineLevel="0" collapsed="false">
      <c r="A19" s="11" t="str">
        <f aca="false">IF(ISBLANK('Class-Infos'!C67), "", CONCATENATE("G", 'Class-Infos'!A67))</f>
        <v>G17</v>
      </c>
      <c r="B19" s="0" t="str">
        <f aca="false">IF(ISBLANK('Class-Infos'!C67), "", CONCATENATE('Class-Infos'!C67, IF(ISBLANK('Class-Infos'!F67), "", CONCATENATE(" ", 'Class-Infos'!F67)), ", ", 'Class-Infos'!D67, " ", 'Class-Infos'!E67))</f>
        <v>ATCHOCO, CHRISTINE NARCISO</v>
      </c>
      <c r="C19" s="12" t="n">
        <v>23</v>
      </c>
      <c r="D19" s="12" t="n">
        <v>19</v>
      </c>
      <c r="E19" s="12" t="n">
        <v>12</v>
      </c>
      <c r="F19" s="12" t="n">
        <v>20</v>
      </c>
      <c r="G19" s="12" t="n">
        <v>19</v>
      </c>
      <c r="H19" s="12" t="n">
        <v>25</v>
      </c>
      <c r="I19" s="12" t="n">
        <v>13</v>
      </c>
      <c r="J19" s="12" t="n">
        <v>14</v>
      </c>
      <c r="K19" s="12" t="n">
        <v>20</v>
      </c>
      <c r="L19" s="12" t="n">
        <v>10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customFormat="false" ht="13.8" hidden="false" customHeight="false" outlineLevel="0" collapsed="false">
      <c r="A20" s="11" t="str">
        <f aca="false">IF(ISBLANK('Class-Infos'!C68), "", CONCATENATE("G", 'Class-Infos'!A68))</f>
        <v>G18</v>
      </c>
      <c r="B20" s="0" t="str">
        <f aca="false">IF(ISBLANK('Class-Infos'!C68), "", CONCATENATE('Class-Infos'!C68, IF(ISBLANK('Class-Infos'!F68), "", CONCATENATE(" ", 'Class-Infos'!F68)), ", ", 'Class-Infos'!D68, " ", 'Class-Infos'!E68))</f>
        <v>AVECILLA, JEAN RAIZHEN SALAZAR</v>
      </c>
      <c r="C20" s="12" t="n">
        <v>26</v>
      </c>
      <c r="D20" s="12" t="n">
        <v>21</v>
      </c>
      <c r="E20" s="12" t="n">
        <v>11</v>
      </c>
      <c r="F20" s="12" t="n">
        <v>20</v>
      </c>
      <c r="G20" s="12" t="n">
        <v>14</v>
      </c>
      <c r="H20" s="12" t="n">
        <v>26</v>
      </c>
      <c r="I20" s="12" t="n">
        <v>21</v>
      </c>
      <c r="J20" s="12" t="n">
        <v>18</v>
      </c>
      <c r="K20" s="12" t="n">
        <v>23</v>
      </c>
      <c r="L20" s="12" t="n">
        <v>10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customFormat="false" ht="13.8" hidden="false" customHeight="false" outlineLevel="0" collapsed="false">
      <c r="A21" s="11" t="str">
        <f aca="false">IF(ISBLANK('Class-Infos'!C69), "", CONCATENATE("G", 'Class-Infos'!A69))</f>
        <v>G19</v>
      </c>
      <c r="B21" s="0" t="str">
        <f aca="false">IF(ISBLANK('Class-Infos'!C69), "", CONCATENATE('Class-Infos'!C69, IF(ISBLANK('Class-Infos'!F69), "", CONCATENATE(" ", 'Class-Infos'!F69)), ", ", 'Class-Infos'!D69, " ", 'Class-Infos'!E69))</f>
        <v>AXALAN, PRINCESS DENISE CUALES</v>
      </c>
      <c r="C21" s="12" t="n">
        <v>26</v>
      </c>
      <c r="D21" s="12" t="n">
        <v>21</v>
      </c>
      <c r="E21" s="12" t="n">
        <v>13</v>
      </c>
      <c r="F21" s="12" t="n">
        <v>23</v>
      </c>
      <c r="G21" s="12" t="n">
        <v>22</v>
      </c>
      <c r="H21" s="12" t="n">
        <v>27</v>
      </c>
      <c r="I21" s="12" t="n">
        <v>22</v>
      </c>
      <c r="J21" s="12" t="n">
        <v>24</v>
      </c>
      <c r="K21" s="12" t="n">
        <v>24</v>
      </c>
      <c r="L21" s="12" t="n">
        <v>9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customFormat="false" ht="13.8" hidden="false" customHeight="false" outlineLevel="0" collapsed="false">
      <c r="A22" s="11" t="str">
        <f aca="false">IF(ISBLANK('Class-Infos'!C70), "", CONCATENATE("G", 'Class-Infos'!A70))</f>
        <v>G20</v>
      </c>
      <c r="B22" s="0" t="str">
        <f aca="false">IF(ISBLANK('Class-Infos'!C70), "", CONCATENATE('Class-Infos'!C70, IF(ISBLANK('Class-Infos'!F70), "", CONCATENATE(" ", 'Class-Infos'!F70)), ", ", 'Class-Infos'!D70, " ", 'Class-Infos'!E70))</f>
        <v>AYON, JELIAN ALICAWAY</v>
      </c>
      <c r="C22" s="12" t="n">
        <v>26</v>
      </c>
      <c r="D22" s="12" t="n">
        <v>21</v>
      </c>
      <c r="E22" s="12" t="n">
        <v>13</v>
      </c>
      <c r="F22" s="12" t="n">
        <v>24</v>
      </c>
      <c r="G22" s="12" t="n">
        <v>20</v>
      </c>
      <c r="H22" s="12" t="n">
        <v>27</v>
      </c>
      <c r="I22" s="12" t="n">
        <v>22</v>
      </c>
      <c r="J22" s="12" t="n">
        <v>22</v>
      </c>
      <c r="K22" s="12" t="n">
        <v>24</v>
      </c>
      <c r="L22" s="12" t="n">
        <v>9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customFormat="false" ht="13.8" hidden="false" customHeight="false" outlineLevel="0" collapsed="false">
      <c r="A23" s="11" t="str">
        <f aca="false">IF(ISBLANK('Class-Infos'!C71), "", CONCATENATE("G", 'Class-Infos'!A71))</f>
        <v>G21</v>
      </c>
      <c r="B23" s="0" t="str">
        <f aca="false">IF(ISBLANK('Class-Infos'!C71), "", CONCATENATE('Class-Infos'!C71, IF(ISBLANK('Class-Infos'!F71), "", CONCATENATE(" ", 'Class-Infos'!F71)), ", ", 'Class-Infos'!D71, " ", 'Class-Infos'!E71))</f>
        <v>AZUCENAS, JURIELYN</v>
      </c>
      <c r="C23" s="12" t="n">
        <v>22</v>
      </c>
      <c r="D23" s="12" t="n">
        <v>20</v>
      </c>
      <c r="E23" s="12" t="n">
        <v>11</v>
      </c>
      <c r="F23" s="12" t="n">
        <v>20</v>
      </c>
      <c r="G23" s="12" t="n">
        <v>16</v>
      </c>
      <c r="H23" s="12" t="n">
        <v>27</v>
      </c>
      <c r="I23" s="12" t="n">
        <v>15</v>
      </c>
      <c r="J23" s="12" t="n">
        <v>20</v>
      </c>
      <c r="K23" s="12" t="n">
        <v>15</v>
      </c>
      <c r="L23" s="12" t="n">
        <v>9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customFormat="false" ht="13.8" hidden="false" customHeight="false" outlineLevel="0" collapsed="false">
      <c r="A24" s="11" t="str">
        <f aca="false">IF(ISBLANK('Class-Infos'!C72), "", CONCATENATE("G", 'Class-Infos'!A72))</f>
        <v>G22</v>
      </c>
      <c r="B24" s="0" t="str">
        <f aca="false">IF(ISBLANK('Class-Infos'!C72), "", CONCATENATE('Class-Infos'!C72, IF(ISBLANK('Class-Infos'!F72), "", CONCATENATE(" ", 'Class-Infos'!F72)), ", ", 'Class-Infos'!D72, " ", 'Class-Infos'!E72))</f>
        <v>BAGUIO, ELMERA BALANSAG</v>
      </c>
      <c r="C24" s="12" t="n">
        <v>26</v>
      </c>
      <c r="D24" s="12" t="n">
        <v>19</v>
      </c>
      <c r="E24" s="12" t="n">
        <v>11</v>
      </c>
      <c r="F24" s="12" t="n">
        <v>14</v>
      </c>
      <c r="G24" s="12" t="n">
        <v>20</v>
      </c>
      <c r="H24" s="12" t="n">
        <v>25</v>
      </c>
      <c r="I24" s="12" t="n">
        <v>20</v>
      </c>
      <c r="J24" s="12" t="n">
        <v>15</v>
      </c>
      <c r="K24" s="12" t="n">
        <v>18</v>
      </c>
      <c r="L24" s="12" t="n">
        <v>9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customFormat="false" ht="13.8" hidden="false" customHeight="false" outlineLevel="0" collapsed="false">
      <c r="A25" s="11" t="str">
        <f aca="false">IF(ISBLANK('Class-Infos'!C73), "", CONCATENATE("G", 'Class-Infos'!A73))</f>
        <v>G23</v>
      </c>
      <c r="B25" s="0" t="str">
        <f aca="false">IF(ISBLANK('Class-Infos'!C73), "", CONCATENATE('Class-Infos'!C73, IF(ISBLANK('Class-Infos'!F73), "", CONCATENATE(" ", 'Class-Infos'!F73)), ", ", 'Class-Infos'!D73, " ", 'Class-Infos'!E73))</f>
        <v>ILUSTRICIMO, BEA CLAIRE IGNACIO</v>
      </c>
      <c r="C25" s="12" t="n">
        <v>23</v>
      </c>
      <c r="D25" s="12" t="n">
        <v>21</v>
      </c>
      <c r="E25" s="12" t="n">
        <v>13</v>
      </c>
      <c r="F25" s="12" t="n">
        <v>23</v>
      </c>
      <c r="G25" s="12" t="n">
        <v>22</v>
      </c>
      <c r="H25" s="12" t="n">
        <v>27</v>
      </c>
      <c r="I25" s="12" t="n">
        <v>21</v>
      </c>
      <c r="J25" s="12" t="n">
        <v>23</v>
      </c>
      <c r="K25" s="12" t="n">
        <v>23</v>
      </c>
      <c r="L25" s="12" t="n">
        <v>10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customFormat="false" ht="13.8" hidden="false" customHeight="false" outlineLevel="0" collapsed="false">
      <c r="A26" s="11" t="str">
        <f aca="false">IF(ISBLANK('Class-Infos'!C74), "", CONCATENATE("G", 'Class-Infos'!A74))</f>
        <v>G24</v>
      </c>
      <c r="B26" s="0" t="str">
        <f aca="false">IF(ISBLANK('Class-Infos'!C74), "", CONCATENATE('Class-Infos'!C74, IF(ISBLANK('Class-Infos'!F74), "", CONCATENATE(" ", 'Class-Infos'!F74)), ", ", 'Class-Infos'!D74, " ", 'Class-Infos'!E74))</f>
        <v>SARDIDO, GEMMA LEE SORIANO</v>
      </c>
      <c r="C26" s="12" t="n">
        <v>26</v>
      </c>
      <c r="D26" s="12" t="n">
        <v>18</v>
      </c>
      <c r="E26" s="12" t="n">
        <v>15</v>
      </c>
      <c r="F26" s="12" t="n">
        <v>20</v>
      </c>
      <c r="G26" s="12" t="n">
        <v>20</v>
      </c>
      <c r="H26" s="12" t="n">
        <v>26</v>
      </c>
      <c r="I26" s="12" t="n">
        <v>15</v>
      </c>
      <c r="J26" s="12" t="n">
        <v>15</v>
      </c>
      <c r="K26" s="12" t="n">
        <v>12</v>
      </c>
      <c r="L26" s="12" t="n">
        <v>8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customFormat="false" ht="13.8" hidden="false" customHeight="false" outlineLevel="0" collapsed="false">
      <c r="A27" s="11" t="str">
        <f aca="false">IF(ISBLANK('Class-Infos'!C75), "", CONCATENATE("G", 'Class-Infos'!A75))</f>
        <v/>
      </c>
      <c r="B27" s="0" t="str">
        <f aca="false">IF(ISBLANK('Class-Infos'!C75), "", CONCATENATE('Class-Infos'!C75, IF(ISBLANK('Class-Infos'!F75), "", CONCATENATE(" ", 'Class-Infos'!F75)), ", ", 'Class-Infos'!D75, " ", 'Class-Infos'!E75))</f>
        <v/>
      </c>
    </row>
    <row r="28" customFormat="false" ht="13.8" hidden="false" customHeight="false" outlineLevel="0" collapsed="false">
      <c r="A28" s="11" t="str">
        <f aca="false">IF(ISBLANK('Class-Infos'!C76), "", CONCATENATE("G", 'Class-Infos'!A76))</f>
        <v/>
      </c>
      <c r="B28" s="0" t="str">
        <f aca="false">IF(ISBLANK('Class-Infos'!C76), "", CONCATENATE('Class-Infos'!C76, IF(ISBLANK('Class-Infos'!F76), "", CONCATENATE(" ", 'Class-Infos'!F76)), ", ", 'Class-Infos'!D76, " ", 'Class-Infos'!E76))</f>
        <v/>
      </c>
    </row>
    <row r="29" customFormat="false" ht="13.8" hidden="false" customHeight="false" outlineLevel="0" collapsed="false">
      <c r="A29" s="11" t="str">
        <f aca="false">IF(ISBLANK('Class-Infos'!C77), "", CONCATENATE("G", 'Class-Infos'!A77))</f>
        <v/>
      </c>
      <c r="B29" s="0" t="str">
        <f aca="false">IF(ISBLANK('Class-Infos'!C77), "", CONCATENATE('Class-Infos'!C77, IF(ISBLANK('Class-Infos'!F77), "", CONCATENATE(" ", 'Class-Infos'!F77)), ", ", 'Class-Infos'!D77, " ", 'Class-Infos'!E77))</f>
        <v/>
      </c>
    </row>
    <row r="30" customFormat="false" ht="13.8" hidden="false" customHeight="false" outlineLevel="0" collapsed="false">
      <c r="A30" s="11" t="str">
        <f aca="false">IF(ISBLANK('Class-Infos'!C78), "", CONCATENATE("G", 'Class-Infos'!A78))</f>
        <v/>
      </c>
      <c r="B30" s="0" t="str">
        <f aca="false">IF(ISBLANK('Class-Infos'!C78), "", CONCATENATE('Class-Infos'!C78, IF(ISBLANK('Class-Infos'!F78), "", CONCATENATE(" ", 'Class-Infos'!F78)), ", ", 'Class-Infos'!D78, " ", 'Class-Infos'!E78))</f>
        <v/>
      </c>
    </row>
    <row r="31" customFormat="false" ht="13.8" hidden="false" customHeight="false" outlineLevel="0" collapsed="false">
      <c r="A31" s="11" t="str">
        <f aca="false">IF(ISBLANK('Class-Infos'!C79), "", CONCATENATE("G", 'Class-Infos'!A79))</f>
        <v/>
      </c>
      <c r="B31" s="0" t="str">
        <f aca="false">IF(ISBLANK('Class-Infos'!C79), "", CONCATENATE('Class-Infos'!C79, IF(ISBLANK('Class-Infos'!F79), "", CONCATENATE(" ", 'Class-Infos'!F79)), ", ", 'Class-Infos'!D79, " ", 'Class-Infos'!E79))</f>
        <v/>
      </c>
    </row>
    <row r="32" customFormat="false" ht="13.8" hidden="false" customHeight="false" outlineLevel="0" collapsed="false">
      <c r="A32" s="11" t="str">
        <f aca="false">IF(ISBLANK('Class-Infos'!C80), "", CONCATENATE("G", 'Class-Infos'!A80))</f>
        <v/>
      </c>
      <c r="B32" s="0" t="str">
        <f aca="false">IF(ISBLANK('Class-Infos'!C80), "", CONCATENATE('Class-Infos'!C80, IF(ISBLANK('Class-Infos'!F80), "", CONCATENATE(" ", 'Class-Infos'!F80)), ", ", 'Class-Infos'!D80, " ", 'Class-Infos'!E80))</f>
        <v/>
      </c>
    </row>
    <row r="33" customFormat="false" ht="13.8" hidden="false" customHeight="false" outlineLevel="0" collapsed="false">
      <c r="A33" s="11" t="str">
        <f aca="false">IF(ISBLANK('Class-Infos'!C81), "", CONCATENATE("G", 'Class-Infos'!A81))</f>
        <v/>
      </c>
      <c r="B33" s="0" t="str">
        <f aca="false">IF(ISBLANK('Class-Infos'!C81), "", CONCATENATE('Class-Infos'!C81, IF(ISBLANK('Class-Infos'!F81), "", CONCATENATE(" ", 'Class-Infos'!F81)), ", ", 'Class-Infos'!D81, " ", 'Class-Infos'!E81))</f>
        <v/>
      </c>
    </row>
    <row r="34" customFormat="false" ht="13.8" hidden="false" customHeight="false" outlineLevel="0" collapsed="false">
      <c r="A34" s="11" t="str">
        <f aca="false">IF(ISBLANK('Class-Infos'!C82), "", CONCATENATE("G", 'Class-Infos'!A82))</f>
        <v/>
      </c>
      <c r="B34" s="0" t="str">
        <f aca="false">IF(ISBLANK('Class-Infos'!C82), "", CONCATENATE('Class-Infos'!C82, IF(ISBLANK('Class-Infos'!F82), "", CONCATENATE(" ", 'Class-Infos'!F82)), ", ", 'Class-Infos'!D82, " ", 'Class-Infos'!E82))</f>
        <v/>
      </c>
    </row>
    <row r="35" customFormat="false" ht="13.8" hidden="false" customHeight="false" outlineLevel="0" collapsed="false">
      <c r="A35" s="11" t="str">
        <f aca="false">IF(ISBLANK('Class-Infos'!C83), "", CONCATENATE("G", 'Class-Infos'!A83))</f>
        <v/>
      </c>
      <c r="B35" s="0" t="str">
        <f aca="false">IF(ISBLANK('Class-Infos'!C83), "", CONCATENATE('Class-Infos'!C83, IF(ISBLANK('Class-Infos'!F83), "", CONCATENATE(" ", 'Class-Infos'!F83)), ", ", 'Class-Infos'!D83, " ", 'Class-Infos'!E83))</f>
        <v/>
      </c>
    </row>
    <row r="36" customFormat="false" ht="13.8" hidden="false" customHeight="false" outlineLevel="0" collapsed="false">
      <c r="A36" s="11" t="str">
        <f aca="false">IF(ISBLANK('Class-Infos'!C84), "", CONCATENATE("G", 'Class-Infos'!A84))</f>
        <v/>
      </c>
      <c r="B36" s="0" t="str">
        <f aca="false">IF(ISBLANK('Class-Infos'!C84), "", CONCATENATE('Class-Infos'!C84, IF(ISBLANK('Class-Infos'!F84), "", CONCATENATE(" ", 'Class-Infos'!F84)), ", ", 'Class-Infos'!D84, " ", 'Class-Infos'!E84))</f>
        <v/>
      </c>
    </row>
    <row r="37" customFormat="false" ht="13.8" hidden="false" customHeight="false" outlineLevel="0" collapsed="false">
      <c r="A37" s="11" t="str">
        <f aca="false">IF(ISBLANK('Class-Infos'!C85), "", CONCATENATE("G", 'Class-Infos'!A85))</f>
        <v/>
      </c>
      <c r="B37" s="0" t="str">
        <f aca="false">IF(ISBLANK('Class-Infos'!C85), "", CONCATENATE('Class-Infos'!C85, IF(ISBLANK('Class-Infos'!F85), "", CONCATENATE(" ", 'Class-Infos'!F85)), ", ", 'Class-Infos'!D85, " ", 'Class-Infos'!E85))</f>
        <v/>
      </c>
    </row>
    <row r="38" customFormat="false" ht="13.8" hidden="false" customHeight="false" outlineLevel="0" collapsed="false">
      <c r="A38" s="11" t="str">
        <f aca="false">IF(ISBLANK('Class-Infos'!C86), "", CONCATENATE("G", 'Class-Infos'!A86))</f>
        <v/>
      </c>
      <c r="B38" s="0" t="str">
        <f aca="false">IF(ISBLANK('Class-Infos'!C86), "", CONCATENATE('Class-Infos'!C86, IF(ISBLANK('Class-Infos'!F86), "", CONCATENATE(" ", 'Class-Infos'!F86)), ", ", 'Class-Infos'!D86, " ", 'Class-Infos'!E86))</f>
        <v/>
      </c>
    </row>
    <row r="39" customFormat="false" ht="13.8" hidden="false" customHeight="false" outlineLevel="0" collapsed="false">
      <c r="A39" s="11" t="str">
        <f aca="false">IF(ISBLANK('Class-Infos'!C87), "", CONCATENATE("G", 'Class-Infos'!A87))</f>
        <v/>
      </c>
      <c r="B39" s="0" t="str">
        <f aca="false">IF(ISBLANK('Class-Infos'!C87), "", CONCATENATE('Class-Infos'!C87, IF(ISBLANK('Class-Infos'!F87), "", CONCATENATE(" ", 'Class-Infos'!F87)), ", ", 'Class-Infos'!D87, " ", 'Class-Infos'!E87))</f>
        <v/>
      </c>
    </row>
    <row r="40" customFormat="false" ht="13.8" hidden="false" customHeight="false" outlineLevel="0" collapsed="false">
      <c r="A40" s="11" t="str">
        <f aca="false">IF(ISBLANK('Class-Infos'!C88), "", CONCATENATE("G", 'Class-Infos'!A88))</f>
        <v/>
      </c>
      <c r="B40" s="0" t="str">
        <f aca="false">IF(ISBLANK('Class-Infos'!C88), "", CONCATENATE('Class-Infos'!C88, IF(ISBLANK('Class-Infos'!F88), "", CONCATENATE(" ", 'Class-Infos'!F88)), ", ", 'Class-Infos'!D88, " ", 'Class-Infos'!E88))</f>
        <v/>
      </c>
    </row>
    <row r="41" customFormat="false" ht="13.8" hidden="false" customHeight="false" outlineLevel="0" collapsed="false">
      <c r="A41" s="11" t="str">
        <f aca="false">IF(ISBLANK('Class-Infos'!C89), "", CONCATENATE("G", 'Class-Infos'!A89))</f>
        <v/>
      </c>
      <c r="B41" s="0" t="str">
        <f aca="false">IF(ISBLANK('Class-Infos'!C89), "", CONCATENATE('Class-Infos'!C89, IF(ISBLANK('Class-Infos'!F89), "", CONCATENATE(" ", 'Class-Infos'!F89)), ", ", 'Class-Infos'!D89, " ", 'Class-Infos'!E89))</f>
        <v/>
      </c>
    </row>
    <row r="42" customFormat="false" ht="13.8" hidden="false" customHeight="false" outlineLevel="0" collapsed="false">
      <c r="A42" s="11" t="str">
        <f aca="false">IF(ISBLANK('Class-Infos'!C90), "", CONCATENATE("G", 'Class-Infos'!A90))</f>
        <v/>
      </c>
      <c r="B42" s="0" t="str">
        <f aca="false">IF(ISBLANK('Class-Infos'!C90), "", CONCATENATE('Class-Infos'!C90, IF(ISBLANK('Class-Infos'!F90), "", CONCATENATE(" ", 'Class-Infos'!F90)),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12" width="13.7"/>
    <col collapsed="false" customWidth="true" hidden="false" outlineLevel="0" max="4" min="4" style="12" width="13.59"/>
    <col collapsed="false" customWidth="true" hidden="false" outlineLevel="0" max="5" min="5" style="12" width="11.61"/>
    <col collapsed="false" customWidth="true" hidden="false" outlineLevel="0" max="6" min="6" style="12" width="11.51"/>
    <col collapsed="false" customWidth="true" hidden="false" outlineLevel="0" max="7" min="7" style="12" width="16.13"/>
    <col collapsed="false" customWidth="true" hidden="false" outlineLevel="0" max="8" min="8" style="12" width="14.26"/>
    <col collapsed="false" customWidth="true" hidden="false" outlineLevel="0" max="9" min="9" style="12" width="14.15"/>
    <col collapsed="false" customWidth="true" hidden="false" outlineLevel="0" max="10" min="10" style="12" width="13.7"/>
    <col collapsed="false" customWidth="true" hidden="false" outlineLevel="0" max="11" min="11" style="12" width="13.59"/>
    <col collapsed="false" customWidth="true" hidden="false" outlineLevel="0" max="12" min="12" style="12" width="11.61"/>
    <col collapsed="false" customWidth="true" hidden="false" outlineLevel="0" max="13" min="13" style="12" width="11.51"/>
    <col collapsed="false" customWidth="true" hidden="false" outlineLevel="0" max="14" min="14" style="12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9" customFormat="true" ht="13.8" hidden="false" customHeight="false" outlineLevel="0" collapsed="false">
      <c r="A1" s="9" t="s">
        <v>220</v>
      </c>
      <c r="B1" s="9" t="s">
        <v>165</v>
      </c>
      <c r="C1" s="9" t="s">
        <v>221</v>
      </c>
      <c r="D1" s="9" t="s">
        <v>222</v>
      </c>
      <c r="E1" s="9" t="s">
        <v>223</v>
      </c>
      <c r="F1" s="9" t="s">
        <v>224</v>
      </c>
      <c r="G1" s="9" t="s">
        <v>225</v>
      </c>
      <c r="H1" s="9" t="s">
        <v>226</v>
      </c>
      <c r="I1" s="9" t="s">
        <v>227</v>
      </c>
      <c r="J1" s="9" t="s">
        <v>228</v>
      </c>
      <c r="K1" s="9" t="s">
        <v>229</v>
      </c>
      <c r="L1" s="9" t="s">
        <v>230</v>
      </c>
      <c r="M1" s="9" t="s">
        <v>231</v>
      </c>
      <c r="N1" s="9" t="s">
        <v>232</v>
      </c>
      <c r="O1" s="9" t="s">
        <v>233</v>
      </c>
      <c r="P1" s="9" t="s">
        <v>234</v>
      </c>
      <c r="Q1" s="9" t="s">
        <v>235</v>
      </c>
      <c r="R1" s="9" t="s">
        <v>236</v>
      </c>
      <c r="S1" s="9" t="s">
        <v>237</v>
      </c>
      <c r="T1" s="9" t="s">
        <v>238</v>
      </c>
      <c r="U1" s="9" t="s">
        <v>239</v>
      </c>
      <c r="V1" s="9" t="s">
        <v>240</v>
      </c>
      <c r="W1" s="9" t="s">
        <v>241</v>
      </c>
      <c r="X1" s="9" t="s">
        <v>242</v>
      </c>
      <c r="Y1" s="9" t="s">
        <v>243</v>
      </c>
      <c r="Z1" s="9" t="s">
        <v>244</v>
      </c>
      <c r="AA1" s="9" t="s">
        <v>245</v>
      </c>
      <c r="AB1" s="9" t="s">
        <v>246</v>
      </c>
      <c r="AC1" s="9" t="s">
        <v>247</v>
      </c>
      <c r="AD1" s="9" t="s">
        <v>248</v>
      </c>
    </row>
    <row r="2" customFormat="false" ht="13.8" hidden="false" customHeight="false" outlineLevel="0" collapsed="false">
      <c r="A2" s="11" t="str">
        <f aca="false">IF(ISBLANK('Class-Infos'!C10), "", CONCATENATE("B", 'Class-Infos'!A10))</f>
        <v>B1</v>
      </c>
      <c r="B2" s="11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2" s="12" t="n">
        <f aca="false">IF('1st-Summary-Male'!C2="", "", ROUND(('1st-Summary-Male'!C2+'1st-Summary-Male'!D2)/2, 0))</f>
        <v>79</v>
      </c>
      <c r="D2" s="12" t="n">
        <f aca="false">IF('1st-Summary-Male'!D2="", "", ROUND(('1st-Summary-Male'!D2+'1st-Summary-Male'!E2)/2, 0))</f>
        <v>81</v>
      </c>
      <c r="E2" s="12" t="n">
        <f aca="false">IF('1st-Summary-Male'!E2="", "", ROUND(('1st-Summary-Male'!E2+'1st-Summary-Male'!F2)/2, 0))</f>
        <v>82</v>
      </c>
      <c r="F2" s="12" t="n">
        <f aca="false">IF('1st-Summary-Male'!F2="", "", ROUND(('1st-Summary-Male'!F2+'1st-Summary-Male'!G2)/2, 0))</f>
        <v>79</v>
      </c>
      <c r="G2" s="12" t="n">
        <f aca="false">IF('1st-Summary-Male'!G2="", "", ROUND(('1st-Summary-Male'!G2+'1st-Summary-Male'!H2)/2, 0))</f>
        <v>81</v>
      </c>
      <c r="H2" s="12" t="n">
        <f aca="false">IF('1st-Summary-Male'!H2="", "", ROUND(('1st-Summary-Male'!H2+'1st-Summary-Male'!I2)/2, 0))</f>
        <v>87</v>
      </c>
      <c r="I2" s="12" t="n">
        <f aca="false">IF('1st-Summary-Male'!I2="", "", ROUND(('1st-Summary-Male'!I2+'1st-Summary-Male'!J2)/2, 0))</f>
        <v>87</v>
      </c>
      <c r="J2" s="12" t="n">
        <f aca="false">IF('2nd-Summary-Male'!C2="", "", ROUND(('2nd-Summary-Male'!C2+'2nd-Summary-Male'!D2)/2, 0))</f>
        <v>80</v>
      </c>
      <c r="K2" s="12" t="n">
        <f aca="false">IF('2nd-Summary-Male'!D2="", "", ROUND(('2nd-Summary-Male'!D2+'2nd-Summary-Male'!E2)/2, 0))</f>
        <v>80</v>
      </c>
      <c r="L2" s="12" t="n">
        <f aca="false">IF('2nd-Summary-Male'!E2="", "", ROUND(('2nd-Summary-Male'!E2+'2nd-Summary-Male'!F2)/2, 0))</f>
        <v>82</v>
      </c>
      <c r="M2" s="12" t="n">
        <f aca="false">IF('2nd-Summary-Male'!F2="", "", ROUND(('2nd-Summary-Male'!F2+'2nd-Summary-Male'!G2)/2, 0))</f>
        <v>80</v>
      </c>
      <c r="N2" s="12" t="n">
        <f aca="false">IF('2nd-Summary-Male'!G2="", "", ROUND(('2nd-Summary-Male'!G2+'2nd-Summary-Male'!H2)/2, 0))</f>
        <v>85</v>
      </c>
      <c r="O2" s="12" t="n">
        <f aca="false">IF('2nd-Summary-Male'!H2="", "", ROUND(('2nd-Summary-Male'!H2+'2nd-Summary-Male'!I2)/2, 0))</f>
        <v>89</v>
      </c>
      <c r="P2" s="12" t="n">
        <f aca="false">IF('2nd-Summary-Male'!I2="", "", ROUND(('2nd-Summary-Male'!I2+'2nd-Summary-Male'!J2)/2, 0))</f>
        <v>85</v>
      </c>
      <c r="Q2" s="12" t="n">
        <f aca="false">IF('3rd-Summary-Male'!C2="", "", ROUND(('3rd-Summary-Male'!C2+'3rd-Summary-Male'!D2)/2, 0))</f>
        <v>82</v>
      </c>
      <c r="R2" s="12" t="n">
        <f aca="false">IF('3rd-Summary-Male'!D2="", "", ROUND(('3rd-Summary-Male'!D2+'3rd-Summary-Male'!E2)/2, 0))</f>
        <v>78</v>
      </c>
      <c r="S2" s="12" t="n">
        <f aca="false">IF('3rd-Summary-Male'!E2="", "", ROUND(('3rd-Summary-Male'!E2+'3rd-Summary-Male'!F2)/2, 0))</f>
        <v>77</v>
      </c>
      <c r="T2" s="12" t="n">
        <f aca="false">IF('3rd-Summary-Male'!F2="", "", ROUND(('3rd-Summary-Male'!F2+'3rd-Summary-Male'!G2)/2, 0))</f>
        <v>79</v>
      </c>
      <c r="U2" s="12" t="n">
        <f aca="false">IF('3rd-Summary-Male'!G2="", "", ROUND(('3rd-Summary-Male'!G2+'3rd-Summary-Male'!H2)/2, 0))</f>
        <v>85</v>
      </c>
      <c r="V2" s="12" t="n">
        <f aca="false">IF('3rd-Summary-Male'!H2="", "", ROUND(('3rd-Summary-Male'!H2+'3rd-Summary-Male'!I2)/2, 0))</f>
        <v>86</v>
      </c>
      <c r="W2" s="12" t="n">
        <f aca="false">IF('3rd-Summary-Male'!I2="", "", ROUND(('3rd-Summary-Male'!I2+'3rd-Summary-Male'!J2)/2, 0))</f>
        <v>81</v>
      </c>
      <c r="X2" s="12" t="n">
        <f aca="false">IF('4th-Summary-Male'!C2="", "", ROUND(('4th-Summary-Male'!C2+'4th-Summary-Male'!D2)/2, 0))</f>
        <v>78</v>
      </c>
      <c r="Y2" s="12" t="n">
        <f aca="false">IF('4th-Summary-Male'!D2="", "", ROUND(('4th-Summary-Male'!D2+'4th-Summary-Male'!E2)/2, 0))</f>
        <v>77</v>
      </c>
      <c r="Z2" s="12" t="n">
        <f aca="false">IF('4th-Summary-Male'!E2="", "", ROUND(('4th-Summary-Male'!E2+'4th-Summary-Male'!F2)/2, 0))</f>
        <v>78</v>
      </c>
      <c r="AA2" s="12" t="n">
        <f aca="false">IF('4th-Summary-Male'!F2="", "", ROUND(('4th-Summary-Male'!F2+'4th-Summary-Male'!G2)/2, 0))</f>
        <v>78</v>
      </c>
      <c r="AB2" s="12" t="n">
        <f aca="false">IF('4th-Summary-Male'!G2="", "", ROUND(('4th-Summary-Male'!G2+'4th-Summary-Male'!H2)/2, 0))</f>
        <v>81</v>
      </c>
      <c r="AC2" s="12" t="n">
        <f aca="false">IF('4th-Summary-Male'!H2="", "", ROUND(('4th-Summary-Male'!H2+'4th-Summary-Male'!I2)/2, 0))</f>
        <v>80</v>
      </c>
      <c r="AD2" s="12" t="n">
        <f aca="false">IF('4th-Summary-Male'!I2="", "", ROUND(('4th-Summary-Male'!I2+'4th-Summary-Male'!J2)/2, 0))</f>
        <v>78</v>
      </c>
    </row>
    <row r="3" customFormat="false" ht="13.8" hidden="false" customHeight="false" outlineLevel="0" collapsed="false">
      <c r="A3" s="11" t="str">
        <f aca="false">IF(ISBLANK('Class-Infos'!C11), "", CONCATENATE("B", 'Class-Infos'!A11))</f>
        <v>B2</v>
      </c>
      <c r="B3" s="11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3" s="12" t="n">
        <f aca="false">IF('1st-Summary-Male'!C3="", "", ROUND(('1st-Summary-Male'!C3+'1st-Summary-Male'!D3)/2, 0))</f>
        <v>72</v>
      </c>
      <c r="D3" s="12" t="n">
        <f aca="false">IF('1st-Summary-Male'!D3="", "", ROUND(('1st-Summary-Male'!D3+'1st-Summary-Male'!E3)/2, 0))</f>
        <v>70</v>
      </c>
      <c r="E3" s="12" t="n">
        <f aca="false">IF('1st-Summary-Male'!E3="", "", ROUND(('1st-Summary-Male'!E3+'1st-Summary-Male'!F3)/2, 0))</f>
        <v>70</v>
      </c>
      <c r="F3" s="12" t="n">
        <f aca="false">IF('1st-Summary-Male'!F3="", "", ROUND(('1st-Summary-Male'!F3+'1st-Summary-Male'!G3)/2, 0))</f>
        <v>72</v>
      </c>
      <c r="G3" s="12" t="n">
        <f aca="false">IF('1st-Summary-Male'!G3="", "", ROUND(('1st-Summary-Male'!G3+'1st-Summary-Male'!H3)/2, 0))</f>
        <v>72</v>
      </c>
      <c r="H3" s="12" t="n">
        <f aca="false">IF('1st-Summary-Male'!H3="", "", ROUND(('1st-Summary-Male'!H3+'1st-Summary-Male'!I3)/2, 0))</f>
        <v>70</v>
      </c>
      <c r="I3" s="12" t="n">
        <f aca="false">IF('1st-Summary-Male'!I3="", "", ROUND(('1st-Summary-Male'!I3+'1st-Summary-Male'!J3)/2, 0))</f>
        <v>70</v>
      </c>
      <c r="J3" s="12" t="n">
        <f aca="false">IF('2nd-Summary-Male'!C3="", "", ROUND(('2nd-Summary-Male'!C3+'2nd-Summary-Male'!D3)/2, 0))</f>
        <v>72</v>
      </c>
      <c r="K3" s="12" t="n">
        <f aca="false">IF('2nd-Summary-Male'!D3="", "", ROUND(('2nd-Summary-Male'!D3+'2nd-Summary-Male'!E3)/2, 0))</f>
        <v>70</v>
      </c>
      <c r="L3" s="12" t="n">
        <f aca="false">IF('2nd-Summary-Male'!E3="", "", ROUND(('2nd-Summary-Male'!E3+'2nd-Summary-Male'!F3)/2, 0))</f>
        <v>70</v>
      </c>
      <c r="M3" s="12" t="n">
        <f aca="false">IF('2nd-Summary-Male'!F3="", "", ROUND(('2nd-Summary-Male'!F3+'2nd-Summary-Male'!G3)/2, 0))</f>
        <v>72</v>
      </c>
      <c r="N3" s="12" t="n">
        <f aca="false">IF('2nd-Summary-Male'!G3="", "", ROUND(('2nd-Summary-Male'!G3+'2nd-Summary-Male'!H3)/2, 0))</f>
        <v>72</v>
      </c>
      <c r="O3" s="12" t="n">
        <f aca="false">IF('2nd-Summary-Male'!H3="", "", ROUND(('2nd-Summary-Male'!H3+'2nd-Summary-Male'!I3)/2, 0))</f>
        <v>70</v>
      </c>
      <c r="P3" s="12" t="n">
        <f aca="false">IF('2nd-Summary-Male'!I3="", "", ROUND(('2nd-Summary-Male'!I3+'2nd-Summary-Male'!J3)/2, 0))</f>
        <v>70</v>
      </c>
      <c r="Q3" s="12" t="n">
        <f aca="false">IF('3rd-Summary-Male'!C3="", "", ROUND(('3rd-Summary-Male'!C3+'3rd-Summary-Male'!D3)/2, 0))</f>
        <v>70</v>
      </c>
      <c r="R3" s="12" t="n">
        <f aca="false">IF('3rd-Summary-Male'!D3="", "", ROUND(('3rd-Summary-Male'!D3+'3rd-Summary-Male'!E3)/2, 0))</f>
        <v>70</v>
      </c>
      <c r="S3" s="12" t="n">
        <f aca="false">IF('3rd-Summary-Male'!E3="", "", ROUND(('3rd-Summary-Male'!E3+'3rd-Summary-Male'!F3)/2, 0))</f>
        <v>72</v>
      </c>
      <c r="T3" s="12" t="n">
        <f aca="false">IF('3rd-Summary-Male'!F3="", "", ROUND(('3rd-Summary-Male'!F3+'3rd-Summary-Male'!G3)/2, 0))</f>
        <v>74</v>
      </c>
      <c r="U3" s="12" t="n">
        <f aca="false">IF('3rd-Summary-Male'!G3="", "", ROUND(('3rd-Summary-Male'!G3+'3rd-Summary-Male'!H3)/2, 0))</f>
        <v>72</v>
      </c>
      <c r="V3" s="12" t="n">
        <f aca="false">IF('3rd-Summary-Male'!H3="", "", ROUND(('3rd-Summary-Male'!H3+'3rd-Summary-Male'!I3)/2, 0))</f>
        <v>70</v>
      </c>
      <c r="W3" s="12" t="n">
        <f aca="false">IF('3rd-Summary-Male'!I3="", "", ROUND(('3rd-Summary-Male'!I3+'3rd-Summary-Male'!J3)/2, 0))</f>
        <v>70</v>
      </c>
      <c r="X3" s="12" t="n">
        <f aca="false">IF('4th-Summary-Male'!C3="", "", ROUND(('4th-Summary-Male'!C3+'4th-Summary-Male'!D3)/2, 0))</f>
        <v>70</v>
      </c>
      <c r="Y3" s="12" t="n">
        <f aca="false">IF('4th-Summary-Male'!D3="", "", ROUND(('4th-Summary-Male'!D3+'4th-Summary-Male'!E3)/2, 0))</f>
        <v>70</v>
      </c>
      <c r="Z3" s="12" t="n">
        <f aca="false">IF('4th-Summary-Male'!E3="", "", ROUND(('4th-Summary-Male'!E3+'4th-Summary-Male'!F3)/2, 0))</f>
        <v>74</v>
      </c>
      <c r="AA3" s="12" t="n">
        <f aca="false">IF('4th-Summary-Male'!F3="", "", ROUND(('4th-Summary-Male'!F3+'4th-Summary-Male'!G3)/2, 0))</f>
        <v>74</v>
      </c>
      <c r="AB3" s="12" t="n">
        <f aca="false">IF('4th-Summary-Male'!G3="", "", ROUND(('4th-Summary-Male'!G3+'4th-Summary-Male'!H3)/2, 0))</f>
        <v>70</v>
      </c>
      <c r="AC3" s="12" t="n">
        <f aca="false">IF('4th-Summary-Male'!H3="", "", ROUND(('4th-Summary-Male'!H3+'4th-Summary-Male'!I3)/2, 0))</f>
        <v>70</v>
      </c>
      <c r="AD3" s="12" t="n">
        <f aca="false">IF('4th-Summary-Male'!I3="", "", ROUND(('4th-Summary-Male'!I3+'4th-Summary-Male'!J3)/2, 0))</f>
        <v>70</v>
      </c>
    </row>
    <row r="4" customFormat="false" ht="13.8" hidden="false" customHeight="false" outlineLevel="0" collapsed="false">
      <c r="A4" s="11" t="str">
        <f aca="false">IF(ISBLANK('Class-Infos'!C12), "", CONCATENATE("B", 'Class-Infos'!A12))</f>
        <v>B3</v>
      </c>
      <c r="B4" s="11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4" s="12" t="n">
        <f aca="false">IF('1st-Summary-Male'!C4="", "", ROUND(('1st-Summary-Male'!C4+'1st-Summary-Male'!D4)/2, 0))</f>
        <v>75</v>
      </c>
      <c r="D4" s="12" t="n">
        <f aca="false">IF('1st-Summary-Male'!D4="", "", ROUND(('1st-Summary-Male'!D4+'1st-Summary-Male'!E4)/2, 0))</f>
        <v>75</v>
      </c>
      <c r="E4" s="12" t="n">
        <f aca="false">IF('1st-Summary-Male'!E4="", "", ROUND(('1st-Summary-Male'!E4+'1st-Summary-Male'!F4)/2, 0))</f>
        <v>76</v>
      </c>
      <c r="F4" s="12" t="n">
        <f aca="false">IF('1st-Summary-Male'!F4="", "", ROUND(('1st-Summary-Male'!F4+'1st-Summary-Male'!G4)/2, 0))</f>
        <v>78</v>
      </c>
      <c r="G4" s="12" t="n">
        <f aca="false">IF('1st-Summary-Male'!G4="", "", ROUND(('1st-Summary-Male'!G4+'1st-Summary-Male'!H4)/2, 0))</f>
        <v>74</v>
      </c>
      <c r="H4" s="12" t="n">
        <f aca="false">IF('1st-Summary-Male'!H4="", "", ROUND(('1st-Summary-Male'!H4+'1st-Summary-Male'!I4)/2, 0))</f>
        <v>73</v>
      </c>
      <c r="I4" s="12" t="n">
        <f aca="false">IF('1st-Summary-Male'!I4="", "", ROUND(('1st-Summary-Male'!I4+'1st-Summary-Male'!J4)/2, 0))</f>
        <v>78</v>
      </c>
      <c r="J4" s="12" t="n">
        <f aca="false">IF('2nd-Summary-Male'!C4="", "", ROUND(('2nd-Summary-Male'!C4+'2nd-Summary-Male'!D4)/2, 0))</f>
        <v>76</v>
      </c>
      <c r="K4" s="12" t="n">
        <f aca="false">IF('2nd-Summary-Male'!D4="", "", ROUND(('2nd-Summary-Male'!D4+'2nd-Summary-Male'!E4)/2, 0))</f>
        <v>77</v>
      </c>
      <c r="L4" s="12" t="n">
        <f aca="false">IF('2nd-Summary-Male'!E4="", "", ROUND(('2nd-Summary-Male'!E4+'2nd-Summary-Male'!F4)/2, 0))</f>
        <v>77</v>
      </c>
      <c r="M4" s="12" t="n">
        <f aca="false">IF('2nd-Summary-Male'!F4="", "", ROUND(('2nd-Summary-Male'!F4+'2nd-Summary-Male'!G4)/2, 0))</f>
        <v>78</v>
      </c>
      <c r="N4" s="12" t="n">
        <f aca="false">IF('2nd-Summary-Male'!G4="", "", ROUND(('2nd-Summary-Male'!G4+'2nd-Summary-Male'!H4)/2, 0))</f>
        <v>74</v>
      </c>
      <c r="O4" s="12" t="n">
        <f aca="false">IF('2nd-Summary-Male'!H4="", "", ROUND(('2nd-Summary-Male'!H4+'2nd-Summary-Male'!I4)/2, 0))</f>
        <v>74</v>
      </c>
      <c r="P4" s="12" t="n">
        <f aca="false">IF('2nd-Summary-Male'!I4="", "", ROUND(('2nd-Summary-Male'!I4+'2nd-Summary-Male'!J4)/2, 0))</f>
        <v>75</v>
      </c>
      <c r="Q4" s="12" t="n">
        <f aca="false">IF('3rd-Summary-Male'!C4="", "", ROUND(('3rd-Summary-Male'!C4+'3rd-Summary-Male'!D4)/2, 0))</f>
        <v>78</v>
      </c>
      <c r="R4" s="12" t="n">
        <f aca="false">IF('3rd-Summary-Male'!D4="", "", ROUND(('3rd-Summary-Male'!D4+'3rd-Summary-Male'!E4)/2, 0))</f>
        <v>79</v>
      </c>
      <c r="S4" s="12" t="n">
        <f aca="false">IF('3rd-Summary-Male'!E4="", "", ROUND(('3rd-Summary-Male'!E4+'3rd-Summary-Male'!F4)/2, 0))</f>
        <v>77</v>
      </c>
      <c r="T4" s="12" t="n">
        <f aca="false">IF('3rd-Summary-Male'!F4="", "", ROUND(('3rd-Summary-Male'!F4+'3rd-Summary-Male'!G4)/2, 0))</f>
        <v>75</v>
      </c>
      <c r="U4" s="12" t="n">
        <f aca="false">IF('3rd-Summary-Male'!G4="", "", ROUND(('3rd-Summary-Male'!G4+'3rd-Summary-Male'!H4)/2, 0))</f>
        <v>80</v>
      </c>
      <c r="V4" s="12" t="n">
        <f aca="false">IF('3rd-Summary-Male'!H4="", "", ROUND(('3rd-Summary-Male'!H4+'3rd-Summary-Male'!I4)/2, 0))</f>
        <v>80</v>
      </c>
      <c r="W4" s="12" t="n">
        <f aca="false">IF('3rd-Summary-Male'!I4="", "", ROUND(('3rd-Summary-Male'!I4+'3rd-Summary-Male'!J4)/2, 0))</f>
        <v>75</v>
      </c>
      <c r="X4" s="12" t="n">
        <f aca="false">IF('4th-Summary-Male'!C4="", "", ROUND(('4th-Summary-Male'!C4+'4th-Summary-Male'!D4)/2, 0))</f>
        <v>77</v>
      </c>
      <c r="Y4" s="12" t="n">
        <f aca="false">IF('4th-Summary-Male'!D4="", "", ROUND(('4th-Summary-Male'!D4+'4th-Summary-Male'!E4)/2, 0))</f>
        <v>76</v>
      </c>
      <c r="Z4" s="12" t="n">
        <f aca="false">IF('4th-Summary-Male'!E4="", "", ROUND(('4th-Summary-Male'!E4+'4th-Summary-Male'!F4)/2, 0))</f>
        <v>76</v>
      </c>
      <c r="AA4" s="12" t="n">
        <f aca="false">IF('4th-Summary-Male'!F4="", "", ROUND(('4th-Summary-Male'!F4+'4th-Summary-Male'!G4)/2, 0))</f>
        <v>79</v>
      </c>
      <c r="AB4" s="12" t="n">
        <f aca="false">IF('4th-Summary-Male'!G4="", "", ROUND(('4th-Summary-Male'!G4+'4th-Summary-Male'!H4)/2, 0))</f>
        <v>80</v>
      </c>
      <c r="AC4" s="12" t="n">
        <f aca="false">IF('4th-Summary-Male'!H4="", "", ROUND(('4th-Summary-Male'!H4+'4th-Summary-Male'!I4)/2, 0))</f>
        <v>78</v>
      </c>
      <c r="AD4" s="12" t="n">
        <f aca="false">IF('4th-Summary-Male'!I4="", "", ROUND(('4th-Summary-Male'!I4+'4th-Summary-Male'!J4)/2, 0))</f>
        <v>77</v>
      </c>
    </row>
    <row r="5" customFormat="false" ht="13.8" hidden="false" customHeight="false" outlineLevel="0" collapsed="false">
      <c r="A5" s="11" t="str">
        <f aca="false">IF(ISBLANK('Class-Infos'!C13), "", CONCATENATE("B", 'Class-Infos'!A13))</f>
        <v>B4</v>
      </c>
      <c r="B5" s="11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5" s="12" t="n">
        <f aca="false">IF('1st-Summary-Male'!C5="", "", ROUND(('1st-Summary-Male'!C5+'1st-Summary-Male'!D5)/2, 0))</f>
        <v>75</v>
      </c>
      <c r="D5" s="12" t="n">
        <f aca="false">IF('1st-Summary-Male'!D5="", "", ROUND(('1st-Summary-Male'!D5+'1st-Summary-Male'!E5)/2, 0))</f>
        <v>74</v>
      </c>
      <c r="E5" s="12" t="n">
        <f aca="false">IF('1st-Summary-Male'!E5="", "", ROUND(('1st-Summary-Male'!E5+'1st-Summary-Male'!F5)/2, 0))</f>
        <v>75</v>
      </c>
      <c r="F5" s="12" t="n">
        <f aca="false">IF('1st-Summary-Male'!F5="", "", ROUND(('1st-Summary-Male'!F5+'1st-Summary-Male'!G5)/2, 0))</f>
        <v>78</v>
      </c>
      <c r="G5" s="12" t="n">
        <f aca="false">IF('1st-Summary-Male'!G5="", "", ROUND(('1st-Summary-Male'!G5+'1st-Summary-Male'!H5)/2, 0))</f>
        <v>77</v>
      </c>
      <c r="H5" s="12" t="n">
        <f aca="false">IF('1st-Summary-Male'!H5="", "", ROUND(('1st-Summary-Male'!H5+'1st-Summary-Male'!I5)/2, 0))</f>
        <v>76</v>
      </c>
      <c r="I5" s="12" t="n">
        <f aca="false">IF('1st-Summary-Male'!I5="", "", ROUND(('1st-Summary-Male'!I5+'1st-Summary-Male'!J5)/2, 0))</f>
        <v>76</v>
      </c>
      <c r="J5" s="12" t="n">
        <f aca="false">IF('2nd-Summary-Male'!C5="", "", ROUND(('2nd-Summary-Male'!C5+'2nd-Summary-Male'!D5)/2, 0))</f>
        <v>76</v>
      </c>
      <c r="K5" s="12" t="n">
        <f aca="false">IF('2nd-Summary-Male'!D5="", "", ROUND(('2nd-Summary-Male'!D5+'2nd-Summary-Male'!E5)/2, 0))</f>
        <v>76</v>
      </c>
      <c r="L5" s="12" t="n">
        <f aca="false">IF('2nd-Summary-Male'!E5="", "", ROUND(('2nd-Summary-Male'!E5+'2nd-Summary-Male'!F5)/2, 0))</f>
        <v>77</v>
      </c>
      <c r="M5" s="12" t="n">
        <f aca="false">IF('2nd-Summary-Male'!F5="", "", ROUND(('2nd-Summary-Male'!F5+'2nd-Summary-Male'!G5)/2, 0))</f>
        <v>80</v>
      </c>
      <c r="N5" s="12" t="n">
        <f aca="false">IF('2nd-Summary-Male'!G5="", "", ROUND(('2nd-Summary-Male'!G5+'2nd-Summary-Male'!H5)/2, 0))</f>
        <v>82</v>
      </c>
      <c r="O5" s="12" t="n">
        <f aca="false">IF('2nd-Summary-Male'!H5="", "", ROUND(('2nd-Summary-Male'!H5+'2nd-Summary-Male'!I5)/2, 0))</f>
        <v>79</v>
      </c>
      <c r="P5" s="12" t="n">
        <f aca="false">IF('2nd-Summary-Male'!I5="", "", ROUND(('2nd-Summary-Male'!I5+'2nd-Summary-Male'!J5)/2, 0))</f>
        <v>75</v>
      </c>
      <c r="Q5" s="12" t="n">
        <f aca="false">IF('3rd-Summary-Male'!C5="", "", ROUND(('3rd-Summary-Male'!C5+'3rd-Summary-Male'!D5)/2, 0))</f>
        <v>76</v>
      </c>
      <c r="R5" s="12" t="n">
        <f aca="false">IF('3rd-Summary-Male'!D5="", "", ROUND(('3rd-Summary-Male'!D5+'3rd-Summary-Male'!E5)/2, 0))</f>
        <v>76</v>
      </c>
      <c r="S5" s="12" t="n">
        <f aca="false">IF('3rd-Summary-Male'!E5="", "", ROUND(('3rd-Summary-Male'!E5+'3rd-Summary-Male'!F5)/2, 0))</f>
        <v>75</v>
      </c>
      <c r="T5" s="12" t="n">
        <f aca="false">IF('3rd-Summary-Male'!F5="", "", ROUND(('3rd-Summary-Male'!F5+'3rd-Summary-Male'!G5)/2, 0))</f>
        <v>76</v>
      </c>
      <c r="U5" s="12" t="n">
        <f aca="false">IF('3rd-Summary-Male'!G5="", "", ROUND(('3rd-Summary-Male'!G5+'3rd-Summary-Male'!H5)/2, 0))</f>
        <v>80</v>
      </c>
      <c r="V5" s="12" t="n">
        <f aca="false">IF('3rd-Summary-Male'!H5="", "", ROUND(('3rd-Summary-Male'!H5+'3rd-Summary-Male'!I5)/2, 0))</f>
        <v>79</v>
      </c>
      <c r="W5" s="12" t="n">
        <f aca="false">IF('3rd-Summary-Male'!I5="", "", ROUND(('3rd-Summary-Male'!I5+'3rd-Summary-Male'!J5)/2, 0))</f>
        <v>75</v>
      </c>
      <c r="X5" s="12" t="n">
        <f aca="false">IF('4th-Summary-Male'!C5="", "", ROUND(('4th-Summary-Male'!C5+'4th-Summary-Male'!D5)/2, 0))</f>
        <v>76</v>
      </c>
      <c r="Y5" s="12" t="n">
        <f aca="false">IF('4th-Summary-Male'!D5="", "", ROUND(('4th-Summary-Male'!D5+'4th-Summary-Male'!E5)/2, 0))</f>
        <v>78</v>
      </c>
      <c r="Z5" s="12" t="n">
        <f aca="false">IF('4th-Summary-Male'!E5="", "", ROUND(('4th-Summary-Male'!E5+'4th-Summary-Male'!F5)/2, 0))</f>
        <v>79</v>
      </c>
      <c r="AA5" s="12" t="n">
        <f aca="false">IF('4th-Summary-Male'!F5="", "", ROUND(('4th-Summary-Male'!F5+'4th-Summary-Male'!G5)/2, 0))</f>
        <v>79</v>
      </c>
      <c r="AB5" s="12" t="n">
        <f aca="false">IF('4th-Summary-Male'!G5="", "", ROUND(('4th-Summary-Male'!G5+'4th-Summary-Male'!H5)/2, 0))</f>
        <v>82</v>
      </c>
      <c r="AC5" s="12" t="n">
        <f aca="false">IF('4th-Summary-Male'!H5="", "", ROUND(('4th-Summary-Male'!H5+'4th-Summary-Male'!I5)/2, 0))</f>
        <v>80</v>
      </c>
      <c r="AD5" s="12" t="n">
        <f aca="false">IF('4th-Summary-Male'!I5="", "", ROUND(('4th-Summary-Male'!I5+'4th-Summary-Male'!J5)/2, 0))</f>
        <v>77</v>
      </c>
    </row>
    <row r="6" customFormat="false" ht="13.8" hidden="false" customHeight="false" outlineLevel="0" collapsed="false">
      <c r="A6" s="11" t="str">
        <f aca="false">IF(ISBLANK('Class-Infos'!C14), "", CONCATENATE("B", 'Class-Infos'!A14))</f>
        <v>B5</v>
      </c>
      <c r="B6" s="11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6" s="12" t="n">
        <f aca="false">IF('1st-Summary-Male'!C6="", "", ROUND(('1st-Summary-Male'!C6+'1st-Summary-Male'!D6)/2, 0))</f>
        <v>77</v>
      </c>
      <c r="D6" s="12" t="n">
        <f aca="false">IF('1st-Summary-Male'!D6="", "", ROUND(('1st-Summary-Male'!D6+'1st-Summary-Male'!E6)/2, 0))</f>
        <v>77</v>
      </c>
      <c r="E6" s="12" t="n">
        <f aca="false">IF('1st-Summary-Male'!E6="", "", ROUND(('1st-Summary-Male'!E6+'1st-Summary-Male'!F6)/2, 0))</f>
        <v>75</v>
      </c>
      <c r="F6" s="12" t="n">
        <f aca="false">IF('1st-Summary-Male'!F6="", "", ROUND(('1st-Summary-Male'!F6+'1st-Summary-Male'!G6)/2, 0))</f>
        <v>76</v>
      </c>
      <c r="G6" s="12" t="n">
        <f aca="false">IF('1st-Summary-Male'!G6="", "", ROUND(('1st-Summary-Male'!G6+'1st-Summary-Male'!H6)/2, 0))</f>
        <v>76</v>
      </c>
      <c r="H6" s="12" t="n">
        <f aca="false">IF('1st-Summary-Male'!H6="", "", ROUND(('1st-Summary-Male'!H6+'1st-Summary-Male'!I6)/2, 0))</f>
        <v>76</v>
      </c>
      <c r="I6" s="12" t="n">
        <f aca="false">IF('1st-Summary-Male'!I6="", "", ROUND(('1st-Summary-Male'!I6+'1st-Summary-Male'!J6)/2, 0))</f>
        <v>76</v>
      </c>
      <c r="J6" s="12" t="n">
        <f aca="false">IF('2nd-Summary-Male'!C6="", "", ROUND(('2nd-Summary-Male'!C6+'2nd-Summary-Male'!D6)/2, 0))</f>
        <v>79</v>
      </c>
      <c r="K6" s="12" t="n">
        <f aca="false">IF('2nd-Summary-Male'!D6="", "", ROUND(('2nd-Summary-Male'!D6+'2nd-Summary-Male'!E6)/2, 0))</f>
        <v>78</v>
      </c>
      <c r="L6" s="12" t="n">
        <f aca="false">IF('2nd-Summary-Male'!E6="", "", ROUND(('2nd-Summary-Male'!E6+'2nd-Summary-Male'!F6)/2, 0))</f>
        <v>76</v>
      </c>
      <c r="M6" s="12" t="n">
        <f aca="false">IF('2nd-Summary-Male'!F6="", "", ROUND(('2nd-Summary-Male'!F6+'2nd-Summary-Male'!G6)/2, 0))</f>
        <v>77</v>
      </c>
      <c r="N6" s="12" t="n">
        <f aca="false">IF('2nd-Summary-Male'!G6="", "", ROUND(('2nd-Summary-Male'!G6+'2nd-Summary-Male'!H6)/2, 0))</f>
        <v>74</v>
      </c>
      <c r="O6" s="12" t="n">
        <f aca="false">IF('2nd-Summary-Male'!H6="", "", ROUND(('2nd-Summary-Male'!H6+'2nd-Summary-Male'!I6)/2, 0))</f>
        <v>75</v>
      </c>
      <c r="P6" s="12" t="n">
        <f aca="false">IF('2nd-Summary-Male'!I6="", "", ROUND(('2nd-Summary-Male'!I6+'2nd-Summary-Male'!J6)/2, 0))</f>
        <v>76</v>
      </c>
      <c r="Q6" s="12" t="n">
        <f aca="false">IF('3rd-Summary-Male'!C6="", "", ROUND(('3rd-Summary-Male'!C6+'3rd-Summary-Male'!D6)/2, 0))</f>
        <v>78</v>
      </c>
      <c r="R6" s="12" t="n">
        <f aca="false">IF('3rd-Summary-Male'!D6="", "", ROUND(('3rd-Summary-Male'!D6+'3rd-Summary-Male'!E6)/2, 0))</f>
        <v>77</v>
      </c>
      <c r="S6" s="12" t="n">
        <f aca="false">IF('3rd-Summary-Male'!E6="", "", ROUND(('3rd-Summary-Male'!E6+'3rd-Summary-Male'!F6)/2, 0))</f>
        <v>75</v>
      </c>
      <c r="T6" s="12" t="n">
        <f aca="false">IF('3rd-Summary-Male'!F6="", "", ROUND(('3rd-Summary-Male'!F6+'3rd-Summary-Male'!G6)/2, 0))</f>
        <v>76</v>
      </c>
      <c r="U6" s="12" t="n">
        <f aca="false">IF('3rd-Summary-Male'!G6="", "", ROUND(('3rd-Summary-Male'!G6+'3rd-Summary-Male'!H6)/2, 0))</f>
        <v>80</v>
      </c>
      <c r="V6" s="12" t="n">
        <f aca="false">IF('3rd-Summary-Male'!H6="", "", ROUND(('3rd-Summary-Male'!H6+'3rd-Summary-Male'!I6)/2, 0))</f>
        <v>79</v>
      </c>
      <c r="W6" s="12" t="n">
        <f aca="false">IF('3rd-Summary-Male'!I6="", "", ROUND(('3rd-Summary-Male'!I6+'3rd-Summary-Male'!J6)/2, 0))</f>
        <v>75</v>
      </c>
      <c r="X6" s="12" t="n">
        <f aca="false">IF('4th-Summary-Male'!C6="", "", ROUND(('4th-Summary-Male'!C6+'4th-Summary-Male'!D6)/2, 0))</f>
        <v>75</v>
      </c>
      <c r="Y6" s="12" t="n">
        <f aca="false">IF('4th-Summary-Male'!D6="", "", ROUND(('4th-Summary-Male'!D6+'4th-Summary-Male'!E6)/2, 0))</f>
        <v>77</v>
      </c>
      <c r="Z6" s="12" t="n">
        <f aca="false">IF('4th-Summary-Male'!E6="", "", ROUND(('4th-Summary-Male'!E6+'4th-Summary-Male'!F6)/2, 0))</f>
        <v>78</v>
      </c>
      <c r="AA6" s="12" t="n">
        <f aca="false">IF('4th-Summary-Male'!F6="", "", ROUND(('4th-Summary-Male'!F6+'4th-Summary-Male'!G6)/2, 0))</f>
        <v>80</v>
      </c>
      <c r="AB6" s="12" t="n">
        <f aca="false">IF('4th-Summary-Male'!G6="", "", ROUND(('4th-Summary-Male'!G6+'4th-Summary-Male'!H6)/2, 0))</f>
        <v>79</v>
      </c>
      <c r="AC6" s="12" t="n">
        <f aca="false">IF('4th-Summary-Male'!H6="", "", ROUND(('4th-Summary-Male'!H6+'4th-Summary-Male'!I6)/2, 0))</f>
        <v>75</v>
      </c>
      <c r="AD6" s="12" t="n">
        <f aca="false">IF('4th-Summary-Male'!I6="", "", ROUND(('4th-Summary-Male'!I6+'4th-Summary-Male'!J6)/2, 0))</f>
        <v>77</v>
      </c>
    </row>
    <row r="7" customFormat="false" ht="13.8" hidden="false" customHeight="false" outlineLevel="0" collapsed="false">
      <c r="A7" s="11" t="str">
        <f aca="false">IF(ISBLANK('Class-Infos'!C15), "", CONCATENATE("B", 'Class-Infos'!A15))</f>
        <v>B6</v>
      </c>
      <c r="B7" s="11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7" s="12" t="n">
        <f aca="false">IF('1st-Summary-Male'!C7="", "", ROUND(('1st-Summary-Male'!C7+'1st-Summary-Male'!D7)/2, 0))</f>
        <v>84</v>
      </c>
      <c r="D7" s="12" t="n">
        <f aca="false">IF('1st-Summary-Male'!D7="", "", ROUND(('1st-Summary-Male'!D7+'1st-Summary-Male'!E7)/2, 0))</f>
        <v>86</v>
      </c>
      <c r="E7" s="12" t="n">
        <f aca="false">IF('1st-Summary-Male'!E7="", "", ROUND(('1st-Summary-Male'!E7+'1st-Summary-Male'!F7)/2, 0))</f>
        <v>84</v>
      </c>
      <c r="F7" s="12" t="n">
        <f aca="false">IF('1st-Summary-Male'!F7="", "", ROUND(('1st-Summary-Male'!F7+'1st-Summary-Male'!G7)/2, 0))</f>
        <v>79</v>
      </c>
      <c r="G7" s="12" t="n">
        <f aca="false">IF('1st-Summary-Male'!G7="", "", ROUND(('1st-Summary-Male'!G7+'1st-Summary-Male'!H7)/2, 0))</f>
        <v>80</v>
      </c>
      <c r="H7" s="12" t="n">
        <f aca="false">IF('1st-Summary-Male'!H7="", "", ROUND(('1st-Summary-Male'!H7+'1st-Summary-Male'!I7)/2, 0))</f>
        <v>82</v>
      </c>
      <c r="I7" s="12" t="n">
        <f aca="false">IF('1st-Summary-Male'!I7="", "", ROUND(('1st-Summary-Male'!I7+'1st-Summary-Male'!J7)/2, 0))</f>
        <v>81</v>
      </c>
      <c r="J7" s="12" t="n">
        <f aca="false">IF('2nd-Summary-Male'!C7="", "", ROUND(('2nd-Summary-Male'!C7+'2nd-Summary-Male'!D7)/2, 0))</f>
        <v>86</v>
      </c>
      <c r="K7" s="12" t="n">
        <f aca="false">IF('2nd-Summary-Male'!D7="", "", ROUND(('2nd-Summary-Male'!D7+'2nd-Summary-Male'!E7)/2, 0))</f>
        <v>87</v>
      </c>
      <c r="L7" s="12" t="n">
        <f aca="false">IF('2nd-Summary-Male'!E7="", "", ROUND(('2nd-Summary-Male'!E7+'2nd-Summary-Male'!F7)/2, 0))</f>
        <v>85</v>
      </c>
      <c r="M7" s="12" t="n">
        <f aca="false">IF('2nd-Summary-Male'!F7="", "", ROUND(('2nd-Summary-Male'!F7+'2nd-Summary-Male'!G7)/2, 0))</f>
        <v>82</v>
      </c>
      <c r="N7" s="12" t="n">
        <f aca="false">IF('2nd-Summary-Male'!G7="", "", ROUND(('2nd-Summary-Male'!G7+'2nd-Summary-Male'!H7)/2, 0))</f>
        <v>86</v>
      </c>
      <c r="O7" s="12" t="n">
        <f aca="false">IF('2nd-Summary-Male'!H7="", "", ROUND(('2nd-Summary-Male'!H7+'2nd-Summary-Male'!I7)/2, 0))</f>
        <v>92</v>
      </c>
      <c r="P7" s="12" t="n">
        <f aca="false">IF('2nd-Summary-Male'!I7="", "", ROUND(('2nd-Summary-Male'!I7+'2nd-Summary-Male'!J7)/2, 0))</f>
        <v>89</v>
      </c>
      <c r="Q7" s="12" t="n">
        <f aca="false">IF('3rd-Summary-Male'!C7="", "", ROUND(('3rd-Summary-Male'!C7+'3rd-Summary-Male'!D7)/2, 0))</f>
        <v>84</v>
      </c>
      <c r="R7" s="12" t="n">
        <f aca="false">IF('3rd-Summary-Male'!D7="", "", ROUND(('3rd-Summary-Male'!D7+'3rd-Summary-Male'!E7)/2, 0))</f>
        <v>86</v>
      </c>
      <c r="S7" s="12" t="n">
        <f aca="false">IF('3rd-Summary-Male'!E7="", "", ROUND(('3rd-Summary-Male'!E7+'3rd-Summary-Male'!F7)/2, 0))</f>
        <v>84</v>
      </c>
      <c r="T7" s="12" t="n">
        <f aca="false">IF('3rd-Summary-Male'!F7="", "", ROUND(('3rd-Summary-Male'!F7+'3rd-Summary-Male'!G7)/2, 0))</f>
        <v>83</v>
      </c>
      <c r="U7" s="12" t="n">
        <f aca="false">IF('3rd-Summary-Male'!G7="", "", ROUND(('3rd-Summary-Male'!G7+'3rd-Summary-Male'!H7)/2, 0))</f>
        <v>88</v>
      </c>
      <c r="V7" s="12" t="n">
        <f aca="false">IF('3rd-Summary-Male'!H7="", "", ROUND(('3rd-Summary-Male'!H7+'3rd-Summary-Male'!I7)/2, 0))</f>
        <v>90</v>
      </c>
      <c r="W7" s="12" t="n">
        <f aca="false">IF('3rd-Summary-Male'!I7="", "", ROUND(('3rd-Summary-Male'!I7+'3rd-Summary-Male'!J7)/2, 0))</f>
        <v>88</v>
      </c>
      <c r="X7" s="12" t="n">
        <f aca="false">IF('4th-Summary-Male'!C7="", "", ROUND(('4th-Summary-Male'!C7+'4th-Summary-Male'!D7)/2, 0))</f>
        <v>86</v>
      </c>
      <c r="Y7" s="12" t="n">
        <f aca="false">IF('4th-Summary-Male'!D7="", "", ROUND(('4th-Summary-Male'!D7+'4th-Summary-Male'!E7)/2, 0))</f>
        <v>89</v>
      </c>
      <c r="Z7" s="12" t="n">
        <f aca="false">IF('4th-Summary-Male'!E7="", "", ROUND(('4th-Summary-Male'!E7+'4th-Summary-Male'!F7)/2, 0))</f>
        <v>87</v>
      </c>
      <c r="AA7" s="12" t="n">
        <f aca="false">IF('4th-Summary-Male'!F7="", "", ROUND(('4th-Summary-Male'!F7+'4th-Summary-Male'!G7)/2, 0))</f>
        <v>81</v>
      </c>
      <c r="AB7" s="12" t="n">
        <f aca="false">IF('4th-Summary-Male'!G7="", "", ROUND(('4th-Summary-Male'!G7+'4th-Summary-Male'!H7)/2, 0))</f>
        <v>87</v>
      </c>
      <c r="AC7" s="12" t="n">
        <f aca="false">IF('4th-Summary-Male'!H7="", "", ROUND(('4th-Summary-Male'!H7+'4th-Summary-Male'!I7)/2, 0))</f>
        <v>88</v>
      </c>
      <c r="AD7" s="12" t="n">
        <f aca="false">IF('4th-Summary-Male'!I7="", "", ROUND(('4th-Summary-Male'!I7+'4th-Summary-Male'!J7)/2, 0))</f>
        <v>85</v>
      </c>
    </row>
    <row r="8" customFormat="false" ht="13.8" hidden="false" customHeight="false" outlineLevel="0" collapsed="false">
      <c r="A8" s="11" t="str">
        <f aca="false">IF(ISBLANK('Class-Infos'!C16), "", CONCATENATE("B", 'Class-Infos'!A16))</f>
        <v>B7</v>
      </c>
      <c r="B8" s="11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8" s="12" t="n">
        <f aca="false">IF('1st-Summary-Male'!C8="", "", ROUND(('1st-Summary-Male'!C8+'1st-Summary-Male'!D8)/2, 0))</f>
        <v>74</v>
      </c>
      <c r="D8" s="12" t="n">
        <f aca="false">IF('1st-Summary-Male'!D8="", "", ROUND(('1st-Summary-Male'!D8+'1st-Summary-Male'!E8)/2, 0))</f>
        <v>75</v>
      </c>
      <c r="E8" s="12" t="n">
        <f aca="false">IF('1st-Summary-Male'!E8="", "", ROUND(('1st-Summary-Male'!E8+'1st-Summary-Male'!F8)/2, 0))</f>
        <v>75</v>
      </c>
      <c r="F8" s="12" t="n">
        <f aca="false">IF('1st-Summary-Male'!F8="", "", ROUND(('1st-Summary-Male'!F8+'1st-Summary-Male'!G8)/2, 0))</f>
        <v>76</v>
      </c>
      <c r="G8" s="12" t="n">
        <f aca="false">IF('1st-Summary-Male'!G8="", "", ROUND(('1st-Summary-Male'!G8+'1st-Summary-Male'!H8)/2, 0))</f>
        <v>76</v>
      </c>
      <c r="H8" s="12" t="n">
        <f aca="false">IF('1st-Summary-Male'!H8="", "", ROUND(('1st-Summary-Male'!H8+'1st-Summary-Male'!I8)/2, 0))</f>
        <v>78</v>
      </c>
      <c r="I8" s="12" t="n">
        <f aca="false">IF('1st-Summary-Male'!I8="", "", ROUND(('1st-Summary-Male'!I8+'1st-Summary-Male'!J8)/2, 0))</f>
        <v>79</v>
      </c>
      <c r="J8" s="12" t="n">
        <f aca="false">IF('2nd-Summary-Male'!C8="", "", ROUND(('2nd-Summary-Male'!C8+'2nd-Summary-Male'!D8)/2, 0))</f>
        <v>76</v>
      </c>
      <c r="K8" s="12" t="n">
        <f aca="false">IF('2nd-Summary-Male'!D8="", "", ROUND(('2nd-Summary-Male'!D8+'2nd-Summary-Male'!E8)/2, 0))</f>
        <v>75</v>
      </c>
      <c r="L8" s="12" t="n">
        <f aca="false">IF('2nd-Summary-Male'!E8="", "", ROUND(('2nd-Summary-Male'!E8+'2nd-Summary-Male'!F8)/2, 0))</f>
        <v>75</v>
      </c>
      <c r="M8" s="12" t="n">
        <f aca="false">IF('2nd-Summary-Male'!F8="", "", ROUND(('2nd-Summary-Male'!F8+'2nd-Summary-Male'!G8)/2, 0))</f>
        <v>76</v>
      </c>
      <c r="N8" s="12" t="n">
        <f aca="false">IF('2nd-Summary-Male'!G8="", "", ROUND(('2nd-Summary-Male'!G8+'2nd-Summary-Male'!H8)/2, 0))</f>
        <v>78</v>
      </c>
      <c r="O8" s="12" t="n">
        <f aca="false">IF('2nd-Summary-Male'!H8="", "", ROUND(('2nd-Summary-Male'!H8+'2nd-Summary-Male'!I8)/2, 0))</f>
        <v>78</v>
      </c>
      <c r="P8" s="12" t="n">
        <f aca="false">IF('2nd-Summary-Male'!I8="", "", ROUND(('2nd-Summary-Male'!I8+'2nd-Summary-Male'!J8)/2, 0))</f>
        <v>75</v>
      </c>
      <c r="Q8" s="12" t="n">
        <f aca="false">IF('3rd-Summary-Male'!C8="", "", ROUND(('3rd-Summary-Male'!C8+'3rd-Summary-Male'!D8)/2, 0))</f>
        <v>76</v>
      </c>
      <c r="R8" s="12" t="n">
        <f aca="false">IF('3rd-Summary-Male'!D8="", "", ROUND(('3rd-Summary-Male'!D8+'3rd-Summary-Male'!E8)/2, 0))</f>
        <v>75</v>
      </c>
      <c r="S8" s="12" t="n">
        <f aca="false">IF('3rd-Summary-Male'!E8="", "", ROUND(('3rd-Summary-Male'!E8+'3rd-Summary-Male'!F8)/2, 0))</f>
        <v>75</v>
      </c>
      <c r="T8" s="12" t="n">
        <f aca="false">IF('3rd-Summary-Male'!F8="", "", ROUND(('3rd-Summary-Male'!F8+'3rd-Summary-Male'!G8)/2, 0))</f>
        <v>76</v>
      </c>
      <c r="U8" s="12" t="n">
        <f aca="false">IF('3rd-Summary-Male'!G8="", "", ROUND(('3rd-Summary-Male'!G8+'3rd-Summary-Male'!H8)/2, 0))</f>
        <v>80</v>
      </c>
      <c r="V8" s="12" t="n">
        <f aca="false">IF('3rd-Summary-Male'!H8="", "", ROUND(('3rd-Summary-Male'!H8+'3rd-Summary-Male'!I8)/2, 0))</f>
        <v>80</v>
      </c>
      <c r="W8" s="12" t="n">
        <f aca="false">IF('3rd-Summary-Male'!I8="", "", ROUND(('3rd-Summary-Male'!I8+'3rd-Summary-Male'!J8)/2, 0))</f>
        <v>75</v>
      </c>
      <c r="X8" s="12" t="n">
        <f aca="false">IF('4th-Summary-Male'!C8="", "", ROUND(('4th-Summary-Male'!C8+'4th-Summary-Male'!D8)/2, 0))</f>
        <v>77</v>
      </c>
      <c r="Y8" s="12" t="n">
        <f aca="false">IF('4th-Summary-Male'!D8="", "", ROUND(('4th-Summary-Male'!D8+'4th-Summary-Male'!E8)/2, 0))</f>
        <v>78</v>
      </c>
      <c r="Z8" s="12" t="n">
        <f aca="false">IF('4th-Summary-Male'!E8="", "", ROUND(('4th-Summary-Male'!E8+'4th-Summary-Male'!F8)/2, 0))</f>
        <v>77</v>
      </c>
      <c r="AA8" s="12" t="n">
        <f aca="false">IF('4th-Summary-Male'!F8="", "", ROUND(('4th-Summary-Male'!F8+'4th-Summary-Male'!G8)/2, 0))</f>
        <v>77</v>
      </c>
      <c r="AB8" s="12" t="n">
        <f aca="false">IF('4th-Summary-Male'!G8="", "", ROUND(('4th-Summary-Male'!G8+'4th-Summary-Male'!H8)/2, 0))</f>
        <v>81</v>
      </c>
      <c r="AC8" s="12" t="n">
        <f aca="false">IF('4th-Summary-Male'!H8="", "", ROUND(('4th-Summary-Male'!H8+'4th-Summary-Male'!I8)/2, 0))</f>
        <v>79</v>
      </c>
      <c r="AD8" s="12" t="n">
        <f aca="false">IF('4th-Summary-Male'!I8="", "", ROUND(('4th-Summary-Male'!I8+'4th-Summary-Male'!J8)/2, 0))</f>
        <v>76</v>
      </c>
    </row>
    <row r="9" customFormat="false" ht="13.8" hidden="false" customHeight="false" outlineLevel="0" collapsed="false">
      <c r="A9" s="11" t="str">
        <f aca="false">IF(ISBLANK('Class-Infos'!C17), "", CONCATENATE("B", 'Class-Infos'!A17))</f>
        <v>B8</v>
      </c>
      <c r="B9" s="11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9" s="12" t="n">
        <f aca="false">IF('1st-Summary-Male'!C9="", "", ROUND(('1st-Summary-Male'!C9+'1st-Summary-Male'!D9)/2, 0))</f>
        <v>76</v>
      </c>
      <c r="D9" s="12" t="n">
        <f aca="false">IF('1st-Summary-Male'!D9="", "", ROUND(('1st-Summary-Male'!D9+'1st-Summary-Male'!E9)/2, 0))</f>
        <v>75</v>
      </c>
      <c r="E9" s="12" t="n">
        <f aca="false">IF('1st-Summary-Male'!E9="", "", ROUND(('1st-Summary-Male'!E9+'1st-Summary-Male'!F9)/2, 0))</f>
        <v>76</v>
      </c>
      <c r="F9" s="12" t="n">
        <f aca="false">IF('1st-Summary-Male'!F9="", "", ROUND(('1st-Summary-Male'!F9+'1st-Summary-Male'!G9)/2, 0))</f>
        <v>78</v>
      </c>
      <c r="G9" s="12" t="n">
        <f aca="false">IF('1st-Summary-Male'!G9="", "", ROUND(('1st-Summary-Male'!G9+'1st-Summary-Male'!H9)/2, 0))</f>
        <v>76</v>
      </c>
      <c r="H9" s="12" t="n">
        <f aca="false">IF('1st-Summary-Male'!H9="", "", ROUND(('1st-Summary-Male'!H9+'1st-Summary-Male'!I9)/2, 0))</f>
        <v>76</v>
      </c>
      <c r="I9" s="12" t="n">
        <f aca="false">IF('1st-Summary-Male'!I9="", "", ROUND(('1st-Summary-Male'!I9+'1st-Summary-Male'!J9)/2, 0))</f>
        <v>80</v>
      </c>
      <c r="J9" s="12" t="n">
        <f aca="false">IF('2nd-Summary-Male'!C9="", "", ROUND(('2nd-Summary-Male'!C9+'2nd-Summary-Male'!D9)/2, 0))</f>
        <v>75</v>
      </c>
      <c r="K9" s="12" t="n">
        <f aca="false">IF('2nd-Summary-Male'!D9="", "", ROUND(('2nd-Summary-Male'!D9+'2nd-Summary-Male'!E9)/2, 0))</f>
        <v>77</v>
      </c>
      <c r="L9" s="12" t="n">
        <f aca="false">IF('2nd-Summary-Male'!E9="", "", ROUND(('2nd-Summary-Male'!E9+'2nd-Summary-Male'!F9)/2, 0))</f>
        <v>78</v>
      </c>
      <c r="M9" s="12" t="n">
        <f aca="false">IF('2nd-Summary-Male'!F9="", "", ROUND(('2nd-Summary-Male'!F9+'2nd-Summary-Male'!G9)/2, 0))</f>
        <v>77</v>
      </c>
      <c r="N9" s="12" t="n">
        <f aca="false">IF('2nd-Summary-Male'!G9="", "", ROUND(('2nd-Summary-Male'!G9+'2nd-Summary-Male'!H9)/2, 0))</f>
        <v>81</v>
      </c>
      <c r="O9" s="12" t="n">
        <f aca="false">IF('2nd-Summary-Male'!H9="", "", ROUND(('2nd-Summary-Male'!H9+'2nd-Summary-Male'!I9)/2, 0))</f>
        <v>81</v>
      </c>
      <c r="P9" s="12" t="n">
        <f aca="false">IF('2nd-Summary-Male'!I9="", "", ROUND(('2nd-Summary-Male'!I9+'2nd-Summary-Male'!J9)/2, 0))</f>
        <v>76</v>
      </c>
      <c r="Q9" s="12" t="n">
        <f aca="false">IF('3rd-Summary-Male'!C9="", "", ROUND(('3rd-Summary-Male'!C9+'3rd-Summary-Male'!D9)/2, 0))</f>
        <v>77</v>
      </c>
      <c r="R9" s="12" t="n">
        <f aca="false">IF('3rd-Summary-Male'!D9="", "", ROUND(('3rd-Summary-Male'!D9+'3rd-Summary-Male'!E9)/2, 0))</f>
        <v>75</v>
      </c>
      <c r="S9" s="12" t="n">
        <f aca="false">IF('3rd-Summary-Male'!E9="", "", ROUND(('3rd-Summary-Male'!E9+'3rd-Summary-Male'!F9)/2, 0))</f>
        <v>77</v>
      </c>
      <c r="T9" s="12" t="n">
        <f aca="false">IF('3rd-Summary-Male'!F9="", "", ROUND(('3rd-Summary-Male'!F9+'3rd-Summary-Male'!G9)/2, 0))</f>
        <v>79</v>
      </c>
      <c r="U9" s="12" t="n">
        <f aca="false">IF('3rd-Summary-Male'!G9="", "", ROUND(('3rd-Summary-Male'!G9+'3rd-Summary-Male'!H9)/2, 0))</f>
        <v>81</v>
      </c>
      <c r="V9" s="12" t="n">
        <f aca="false">IF('3rd-Summary-Male'!H9="", "", ROUND(('3rd-Summary-Male'!H9+'3rd-Summary-Male'!I9)/2, 0))</f>
        <v>80</v>
      </c>
      <c r="W9" s="12" t="n">
        <f aca="false">IF('3rd-Summary-Male'!I9="", "", ROUND(('3rd-Summary-Male'!I9+'3rd-Summary-Male'!J9)/2, 0))</f>
        <v>75</v>
      </c>
      <c r="X9" s="12" t="n">
        <f aca="false">IF('4th-Summary-Male'!C9="", "", ROUND(('4th-Summary-Male'!C9+'4th-Summary-Male'!D9)/2, 0))</f>
        <v>76</v>
      </c>
      <c r="Y9" s="12" t="n">
        <f aca="false">IF('4th-Summary-Male'!D9="", "", ROUND(('4th-Summary-Male'!D9+'4th-Summary-Male'!E9)/2, 0))</f>
        <v>76</v>
      </c>
      <c r="Z9" s="12" t="n">
        <f aca="false">IF('4th-Summary-Male'!E9="", "", ROUND(('4th-Summary-Male'!E9+'4th-Summary-Male'!F9)/2, 0))</f>
        <v>78</v>
      </c>
      <c r="AA9" s="12" t="n">
        <f aca="false">IF('4th-Summary-Male'!F9="", "", ROUND(('4th-Summary-Male'!F9+'4th-Summary-Male'!G9)/2, 0))</f>
        <v>79</v>
      </c>
      <c r="AB9" s="12" t="n">
        <f aca="false">IF('4th-Summary-Male'!G9="", "", ROUND(('4th-Summary-Male'!G9+'4th-Summary-Male'!H9)/2, 0))</f>
        <v>79</v>
      </c>
      <c r="AC9" s="12" t="n">
        <f aca="false">IF('4th-Summary-Male'!H9="", "", ROUND(('4th-Summary-Male'!H9+'4th-Summary-Male'!I9)/2, 0))</f>
        <v>78</v>
      </c>
      <c r="AD9" s="12" t="n">
        <f aca="false">IF('4th-Summary-Male'!I9="", "", ROUND(('4th-Summary-Male'!I9+'4th-Summary-Male'!J9)/2, 0))</f>
        <v>76</v>
      </c>
    </row>
    <row r="10" customFormat="false" ht="13.8" hidden="false" customHeight="false" outlineLevel="0" collapsed="false">
      <c r="A10" s="11" t="str">
        <f aca="false">IF(ISBLANK('Class-Infos'!C18), "", CONCATENATE("B", 'Class-Infos'!A18))</f>
        <v>B9</v>
      </c>
      <c r="B10" s="11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0" s="12" t="n">
        <f aca="false">IF('1st-Summary-Male'!C10="", "", ROUND(('1st-Summary-Male'!C10+'1st-Summary-Male'!D10)/2, 0))</f>
        <v>72</v>
      </c>
      <c r="D10" s="12" t="n">
        <f aca="false">IF('1st-Summary-Male'!D10="", "", ROUND(('1st-Summary-Male'!D10+'1st-Summary-Male'!E10)/2, 0))</f>
        <v>70</v>
      </c>
      <c r="E10" s="12" t="n">
        <f aca="false">IF('1st-Summary-Male'!E10="", "", ROUND(('1st-Summary-Male'!E10+'1st-Summary-Male'!F10)/2, 0))</f>
        <v>73</v>
      </c>
      <c r="F10" s="12" t="n">
        <f aca="false">IF('1st-Summary-Male'!F10="", "", ROUND(('1st-Summary-Male'!F10+'1st-Summary-Male'!G10)/2, 0))</f>
        <v>75</v>
      </c>
      <c r="G10" s="12" t="n">
        <f aca="false">IF('1st-Summary-Male'!G10="", "", ROUND(('1st-Summary-Male'!G10+'1st-Summary-Male'!H10)/2, 0))</f>
        <v>72</v>
      </c>
      <c r="H10" s="12" t="n">
        <f aca="false">IF('1st-Summary-Male'!H10="", "", ROUND(('1st-Summary-Male'!H10+'1st-Summary-Male'!I10)/2, 0))</f>
        <v>70</v>
      </c>
      <c r="I10" s="12" t="n">
        <f aca="false">IF('1st-Summary-Male'!I10="", "", ROUND(('1st-Summary-Male'!I10+'1st-Summary-Male'!J10)/2, 0))</f>
        <v>70</v>
      </c>
      <c r="J10" s="12" t="n">
        <f aca="false">IF('2nd-Summary-Male'!C10="", "", ROUND(('2nd-Summary-Male'!C10+'2nd-Summary-Male'!D10)/2, 0))</f>
        <v>72</v>
      </c>
      <c r="K10" s="12" t="n">
        <f aca="false">IF('2nd-Summary-Male'!D10="", "", ROUND(('2nd-Summary-Male'!D10+'2nd-Summary-Male'!E10)/2, 0))</f>
        <v>70</v>
      </c>
      <c r="L10" s="12" t="n">
        <f aca="false">IF('2nd-Summary-Male'!E10="", "", ROUND(('2nd-Summary-Male'!E10+'2nd-Summary-Male'!F10)/2, 0))</f>
        <v>73</v>
      </c>
      <c r="M10" s="12" t="n">
        <f aca="false">IF('2nd-Summary-Male'!F10="", "", ROUND(('2nd-Summary-Male'!F10+'2nd-Summary-Male'!G10)/2, 0))</f>
        <v>75</v>
      </c>
      <c r="N10" s="12" t="n">
        <f aca="false">IF('2nd-Summary-Male'!G10="", "", ROUND(('2nd-Summary-Male'!G10+'2nd-Summary-Male'!H10)/2, 0))</f>
        <v>72</v>
      </c>
      <c r="O10" s="12" t="n">
        <f aca="false">IF('2nd-Summary-Male'!H10="", "", ROUND(('2nd-Summary-Male'!H10+'2nd-Summary-Male'!I10)/2, 0))</f>
        <v>70</v>
      </c>
      <c r="P10" s="12" t="n">
        <f aca="false">IF('2nd-Summary-Male'!I10="", "", ROUND(('2nd-Summary-Male'!I10+'2nd-Summary-Male'!J10)/2, 0))</f>
        <v>70</v>
      </c>
      <c r="Q10" s="12" t="n">
        <f aca="false">IF('3rd-Summary-Male'!C10="", "", ROUND(('3rd-Summary-Male'!C10+'3rd-Summary-Male'!D10)/2, 0))</f>
        <v>70</v>
      </c>
      <c r="R10" s="12" t="n">
        <f aca="false">IF('3rd-Summary-Male'!D10="", "", ROUND(('3rd-Summary-Male'!D10+'3rd-Summary-Male'!E10)/2, 0))</f>
        <v>70</v>
      </c>
      <c r="S10" s="12" t="n">
        <f aca="false">IF('3rd-Summary-Male'!E10="", "", ROUND(('3rd-Summary-Male'!E10+'3rd-Summary-Male'!F10)/2, 0))</f>
        <v>72</v>
      </c>
      <c r="T10" s="12" t="n">
        <f aca="false">IF('3rd-Summary-Male'!F10="", "", ROUND(('3rd-Summary-Male'!F10+'3rd-Summary-Male'!G10)/2, 0))</f>
        <v>72</v>
      </c>
      <c r="U10" s="12" t="n">
        <f aca="false">IF('3rd-Summary-Male'!G10="", "", ROUND(('3rd-Summary-Male'!G10+'3rd-Summary-Male'!H10)/2, 0))</f>
        <v>70</v>
      </c>
      <c r="V10" s="12" t="n">
        <f aca="false">IF('3rd-Summary-Male'!H10="", "", ROUND(('3rd-Summary-Male'!H10+'3rd-Summary-Male'!I10)/2, 0))</f>
        <v>70</v>
      </c>
      <c r="W10" s="12" t="n">
        <f aca="false">IF('3rd-Summary-Male'!I10="", "", ROUND(('3rd-Summary-Male'!I10+'3rd-Summary-Male'!J10)/2, 0))</f>
        <v>70</v>
      </c>
      <c r="X10" s="12" t="n">
        <f aca="false">IF('4th-Summary-Male'!C10="", "", ROUND(('4th-Summary-Male'!C10+'4th-Summary-Male'!D10)/2, 0))</f>
        <v>70</v>
      </c>
      <c r="Y10" s="12" t="n">
        <f aca="false">IF('4th-Summary-Male'!D10="", "", ROUND(('4th-Summary-Male'!D10+'4th-Summary-Male'!E10)/2, 0))</f>
        <v>70</v>
      </c>
      <c r="Z10" s="12" t="n">
        <f aca="false">IF('4th-Summary-Male'!E10="", "", ROUND(('4th-Summary-Male'!E10+'4th-Summary-Male'!F10)/2, 0))</f>
        <v>73</v>
      </c>
      <c r="AA10" s="12" t="n">
        <f aca="false">IF('4th-Summary-Male'!F10="", "", ROUND(('4th-Summary-Male'!F10+'4th-Summary-Male'!G10)/2, 0))</f>
        <v>73</v>
      </c>
      <c r="AB10" s="12" t="n">
        <f aca="false">IF('4th-Summary-Male'!G10="", "", ROUND(('4th-Summary-Male'!G10+'4th-Summary-Male'!H10)/2, 0))</f>
        <v>70</v>
      </c>
      <c r="AC10" s="12" t="n">
        <f aca="false">IF('4th-Summary-Male'!H10="", "", ROUND(('4th-Summary-Male'!H10+'4th-Summary-Male'!I10)/2, 0))</f>
        <v>70</v>
      </c>
      <c r="AD10" s="12" t="n">
        <f aca="false">IF('4th-Summary-Male'!I10="", "", ROUND(('4th-Summary-Male'!I10+'4th-Summary-Male'!J10)/2, 0))</f>
        <v>70</v>
      </c>
    </row>
    <row r="11" customFormat="false" ht="13.8" hidden="false" customHeight="false" outlineLevel="0" collapsed="false">
      <c r="A11" s="11" t="str">
        <f aca="false">IF(ISBLANK('Class-Infos'!C19), "", CONCATENATE("B", 'Class-Infos'!A19))</f>
        <v>B10</v>
      </c>
      <c r="B11" s="11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1" s="12" t="n">
        <f aca="false">IF('1st-Summary-Male'!C11="", "", ROUND(('1st-Summary-Male'!C11+'1st-Summary-Male'!D11)/2, 0))</f>
        <v>77</v>
      </c>
      <c r="D11" s="12" t="n">
        <f aca="false">IF('1st-Summary-Male'!D11="", "", ROUND(('1st-Summary-Male'!D11+'1st-Summary-Male'!E11)/2, 0))</f>
        <v>78</v>
      </c>
      <c r="E11" s="12" t="n">
        <f aca="false">IF('1st-Summary-Male'!E11="", "", ROUND(('1st-Summary-Male'!E11+'1st-Summary-Male'!F11)/2, 0))</f>
        <v>77</v>
      </c>
      <c r="F11" s="12" t="n">
        <f aca="false">IF('1st-Summary-Male'!F11="", "", ROUND(('1st-Summary-Male'!F11+'1st-Summary-Male'!G11)/2, 0))</f>
        <v>77</v>
      </c>
      <c r="G11" s="12" t="n">
        <f aca="false">IF('1st-Summary-Male'!G11="", "", ROUND(('1st-Summary-Male'!G11+'1st-Summary-Male'!H11)/2, 0))</f>
        <v>77</v>
      </c>
      <c r="H11" s="12" t="n">
        <f aca="false">IF('1st-Summary-Male'!H11="", "", ROUND(('1st-Summary-Male'!H11+'1st-Summary-Male'!I11)/2, 0))</f>
        <v>76</v>
      </c>
      <c r="I11" s="12" t="n">
        <f aca="false">IF('1st-Summary-Male'!I11="", "", ROUND(('1st-Summary-Male'!I11+'1st-Summary-Male'!J11)/2, 0))</f>
        <v>77</v>
      </c>
      <c r="J11" s="12" t="n">
        <f aca="false">IF('2nd-Summary-Male'!C11="", "", ROUND(('2nd-Summary-Male'!C11+'2nd-Summary-Male'!D11)/2, 0))</f>
        <v>77</v>
      </c>
      <c r="K11" s="12" t="n">
        <f aca="false">IF('2nd-Summary-Male'!D11="", "", ROUND(('2nd-Summary-Male'!D11+'2nd-Summary-Male'!E11)/2, 0))</f>
        <v>79</v>
      </c>
      <c r="L11" s="12" t="n">
        <f aca="false">IF('2nd-Summary-Male'!E11="", "", ROUND(('2nd-Summary-Male'!E11+'2nd-Summary-Male'!F11)/2, 0))</f>
        <v>80</v>
      </c>
      <c r="M11" s="12" t="n">
        <f aca="false">IF('2nd-Summary-Male'!F11="", "", ROUND(('2nd-Summary-Male'!F11+'2nd-Summary-Male'!G11)/2, 0))</f>
        <v>82</v>
      </c>
      <c r="N11" s="12" t="n">
        <f aca="false">IF('2nd-Summary-Male'!G11="", "", ROUND(('2nd-Summary-Male'!G11+'2nd-Summary-Male'!H11)/2, 0))</f>
        <v>87</v>
      </c>
      <c r="O11" s="12" t="n">
        <f aca="false">IF('2nd-Summary-Male'!H11="", "", ROUND(('2nd-Summary-Male'!H11+'2nd-Summary-Male'!I11)/2, 0))</f>
        <v>85</v>
      </c>
      <c r="P11" s="12" t="n">
        <f aca="false">IF('2nd-Summary-Male'!I11="", "", ROUND(('2nd-Summary-Male'!I11+'2nd-Summary-Male'!J11)/2, 0))</f>
        <v>81</v>
      </c>
      <c r="Q11" s="12" t="n">
        <f aca="false">IF('3rd-Summary-Male'!C11="", "", ROUND(('3rd-Summary-Male'!C11+'3rd-Summary-Male'!D11)/2, 0))</f>
        <v>79</v>
      </c>
      <c r="R11" s="12" t="n">
        <f aca="false">IF('3rd-Summary-Male'!D11="", "", ROUND(('3rd-Summary-Male'!D11+'3rd-Summary-Male'!E11)/2, 0))</f>
        <v>81</v>
      </c>
      <c r="S11" s="12" t="n">
        <f aca="false">IF('3rd-Summary-Male'!E11="", "", ROUND(('3rd-Summary-Male'!E11+'3rd-Summary-Male'!F11)/2, 0))</f>
        <v>78</v>
      </c>
      <c r="T11" s="12" t="n">
        <f aca="false">IF('3rd-Summary-Male'!F11="", "", ROUND(('3rd-Summary-Male'!F11+'3rd-Summary-Male'!G11)/2, 0))</f>
        <v>78</v>
      </c>
      <c r="U11" s="12" t="n">
        <f aca="false">IF('3rd-Summary-Male'!G11="", "", ROUND(('3rd-Summary-Male'!G11+'3rd-Summary-Male'!H11)/2, 0))</f>
        <v>85</v>
      </c>
      <c r="V11" s="12" t="n">
        <f aca="false">IF('3rd-Summary-Male'!H11="", "", ROUND(('3rd-Summary-Male'!H11+'3rd-Summary-Male'!I11)/2, 0))</f>
        <v>85</v>
      </c>
      <c r="W11" s="12" t="n">
        <f aca="false">IF('3rd-Summary-Male'!I11="", "", ROUND(('3rd-Summary-Male'!I11+'3rd-Summary-Male'!J11)/2, 0))</f>
        <v>79</v>
      </c>
      <c r="X11" s="12" t="n">
        <f aca="false">IF('4th-Summary-Male'!C11="", "", ROUND(('4th-Summary-Male'!C11+'4th-Summary-Male'!D11)/2, 0))</f>
        <v>78</v>
      </c>
      <c r="Y11" s="12" t="n">
        <f aca="false">IF('4th-Summary-Male'!D11="", "", ROUND(('4th-Summary-Male'!D11+'4th-Summary-Male'!E11)/2, 0))</f>
        <v>81</v>
      </c>
      <c r="Z11" s="12" t="n">
        <f aca="false">IF('4th-Summary-Male'!E11="", "", ROUND(('4th-Summary-Male'!E11+'4th-Summary-Male'!F11)/2, 0))</f>
        <v>79</v>
      </c>
      <c r="AA11" s="12" t="n">
        <f aca="false">IF('4th-Summary-Male'!F11="", "", ROUND(('4th-Summary-Male'!F11+'4th-Summary-Male'!G11)/2, 0))</f>
        <v>82</v>
      </c>
      <c r="AB11" s="12" t="n">
        <f aca="false">IF('4th-Summary-Male'!G11="", "", ROUND(('4th-Summary-Male'!G11+'4th-Summary-Male'!H11)/2, 0))</f>
        <v>87</v>
      </c>
      <c r="AC11" s="12" t="n">
        <f aca="false">IF('4th-Summary-Male'!H11="", "", ROUND(('4th-Summary-Male'!H11+'4th-Summary-Male'!I11)/2, 0))</f>
        <v>83</v>
      </c>
      <c r="AD11" s="12" t="n">
        <f aca="false">IF('4th-Summary-Male'!I11="", "", ROUND(('4th-Summary-Male'!I11+'4th-Summary-Male'!J11)/2, 0))</f>
        <v>79</v>
      </c>
    </row>
    <row r="12" customFormat="false" ht="13.8" hidden="false" customHeight="false" outlineLevel="0" collapsed="false">
      <c r="A12" s="11" t="str">
        <f aca="false">IF(ISBLANK('Class-Infos'!C20), "", CONCATENATE("B", 'Class-Infos'!A20))</f>
        <v>B11</v>
      </c>
      <c r="B12" s="11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2" s="12" t="n">
        <f aca="false">IF('1st-Summary-Male'!C12="", "", ROUND(('1st-Summary-Male'!C12+'1st-Summary-Male'!D12)/2, 0))</f>
        <v>75</v>
      </c>
      <c r="D12" s="12" t="n">
        <f aca="false">IF('1st-Summary-Male'!D12="", "", ROUND(('1st-Summary-Male'!D12+'1st-Summary-Male'!E12)/2, 0))</f>
        <v>76</v>
      </c>
      <c r="E12" s="12" t="n">
        <f aca="false">IF('1st-Summary-Male'!E12="", "", ROUND(('1st-Summary-Male'!E12+'1st-Summary-Male'!F12)/2, 0))</f>
        <v>77</v>
      </c>
      <c r="F12" s="12" t="n">
        <f aca="false">IF('1st-Summary-Male'!F12="", "", ROUND(('1st-Summary-Male'!F12+'1st-Summary-Male'!G12)/2, 0))</f>
        <v>77</v>
      </c>
      <c r="G12" s="12" t="n">
        <f aca="false">IF('1st-Summary-Male'!G12="", "", ROUND(('1st-Summary-Male'!G12+'1st-Summary-Male'!H12)/2, 0))</f>
        <v>78</v>
      </c>
      <c r="H12" s="12" t="n">
        <f aca="false">IF('1st-Summary-Male'!H12="", "", ROUND(('1st-Summary-Male'!H12+'1st-Summary-Male'!I12)/2, 0))</f>
        <v>80</v>
      </c>
      <c r="I12" s="12" t="n">
        <f aca="false">IF('1st-Summary-Male'!I12="", "", ROUND(('1st-Summary-Male'!I12+'1st-Summary-Male'!J12)/2, 0))</f>
        <v>79</v>
      </c>
      <c r="J12" s="12" t="n">
        <f aca="false">IF('2nd-Summary-Male'!C12="", "", ROUND(('2nd-Summary-Male'!C12+'2nd-Summary-Male'!D12)/2, 0))</f>
        <v>75</v>
      </c>
      <c r="K12" s="12" t="n">
        <f aca="false">IF('2nd-Summary-Male'!D12="", "", ROUND(('2nd-Summary-Male'!D12+'2nd-Summary-Male'!E12)/2, 0))</f>
        <v>76</v>
      </c>
      <c r="L12" s="12" t="n">
        <f aca="false">IF('2nd-Summary-Male'!E12="", "", ROUND(('2nd-Summary-Male'!E12+'2nd-Summary-Male'!F12)/2, 0))</f>
        <v>78</v>
      </c>
      <c r="M12" s="12" t="n">
        <f aca="false">IF('2nd-Summary-Male'!F12="", "", ROUND(('2nd-Summary-Male'!F12+'2nd-Summary-Male'!G12)/2, 0))</f>
        <v>78</v>
      </c>
      <c r="N12" s="12" t="n">
        <f aca="false">IF('2nd-Summary-Male'!G12="", "", ROUND(('2nd-Summary-Male'!G12+'2nd-Summary-Male'!H12)/2, 0))</f>
        <v>81</v>
      </c>
      <c r="O12" s="12" t="n">
        <f aca="false">IF('2nd-Summary-Male'!H12="", "", ROUND(('2nd-Summary-Male'!H12+'2nd-Summary-Male'!I12)/2, 0))</f>
        <v>81</v>
      </c>
      <c r="P12" s="12" t="n">
        <f aca="false">IF('2nd-Summary-Male'!I12="", "", ROUND(('2nd-Summary-Male'!I12+'2nd-Summary-Male'!J12)/2, 0))</f>
        <v>79</v>
      </c>
      <c r="Q12" s="12" t="n">
        <f aca="false">IF('3rd-Summary-Male'!C12="", "", ROUND(('3rd-Summary-Male'!C12+'3rd-Summary-Male'!D12)/2, 0))</f>
        <v>77</v>
      </c>
      <c r="R12" s="12" t="n">
        <f aca="false">IF('3rd-Summary-Male'!D12="", "", ROUND(('3rd-Summary-Male'!D12+'3rd-Summary-Male'!E12)/2, 0))</f>
        <v>78</v>
      </c>
      <c r="S12" s="12" t="n">
        <f aca="false">IF('3rd-Summary-Male'!E12="", "", ROUND(('3rd-Summary-Male'!E12+'3rd-Summary-Male'!F12)/2, 0))</f>
        <v>80</v>
      </c>
      <c r="T12" s="12" t="n">
        <f aca="false">IF('3rd-Summary-Male'!F12="", "", ROUND(('3rd-Summary-Male'!F12+'3rd-Summary-Male'!G12)/2, 0))</f>
        <v>78</v>
      </c>
      <c r="U12" s="12" t="n">
        <f aca="false">IF('3rd-Summary-Male'!G12="", "", ROUND(('3rd-Summary-Male'!G12+'3rd-Summary-Male'!H12)/2, 0))</f>
        <v>84</v>
      </c>
      <c r="V12" s="12" t="n">
        <f aca="false">IF('3rd-Summary-Male'!H12="", "", ROUND(('3rd-Summary-Male'!H12+'3rd-Summary-Male'!I12)/2, 0))</f>
        <v>83</v>
      </c>
      <c r="W12" s="12" t="n">
        <f aca="false">IF('3rd-Summary-Male'!I12="", "", ROUND(('3rd-Summary-Male'!I12+'3rd-Summary-Male'!J12)/2, 0))</f>
        <v>75</v>
      </c>
      <c r="X12" s="12" t="n">
        <f aca="false">IF('4th-Summary-Male'!C12="", "", ROUND(('4th-Summary-Male'!C12+'4th-Summary-Male'!D12)/2, 0))</f>
        <v>76</v>
      </c>
      <c r="Y12" s="12" t="n">
        <f aca="false">IF('4th-Summary-Male'!D12="", "", ROUND(('4th-Summary-Male'!D12+'4th-Summary-Male'!E12)/2, 0))</f>
        <v>78</v>
      </c>
      <c r="Z12" s="12" t="n">
        <f aca="false">IF('4th-Summary-Male'!E12="", "", ROUND(('4th-Summary-Male'!E12+'4th-Summary-Male'!F12)/2, 0))</f>
        <v>80</v>
      </c>
      <c r="AA12" s="12" t="n">
        <f aca="false">IF('4th-Summary-Male'!F12="", "", ROUND(('4th-Summary-Male'!F12+'4th-Summary-Male'!G12)/2, 0))</f>
        <v>81</v>
      </c>
      <c r="AB12" s="12" t="n">
        <f aca="false">IF('4th-Summary-Male'!G12="", "", ROUND(('4th-Summary-Male'!G12+'4th-Summary-Male'!H12)/2, 0))</f>
        <v>81</v>
      </c>
      <c r="AC12" s="12" t="n">
        <f aca="false">IF('4th-Summary-Male'!H12="", "", ROUND(('4th-Summary-Male'!H12+'4th-Summary-Male'!I12)/2, 0))</f>
        <v>77</v>
      </c>
      <c r="AD12" s="12" t="n">
        <f aca="false">IF('4th-Summary-Male'!I12="", "", ROUND(('4th-Summary-Male'!I12+'4th-Summary-Male'!J12)/2, 0))</f>
        <v>76</v>
      </c>
    </row>
    <row r="13" customFormat="false" ht="13.8" hidden="false" customHeight="false" outlineLevel="0" collapsed="false">
      <c r="A13" s="11" t="str">
        <f aca="false">IF(ISBLANK('Class-Infos'!C21), "", CONCATENATE("B", 'Class-Infos'!A21))</f>
        <v>B12</v>
      </c>
      <c r="B13" s="11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3" s="12" t="n">
        <f aca="false">IF('1st-Summary-Male'!C13="", "", ROUND(('1st-Summary-Male'!C13+'1st-Summary-Male'!D13)/2, 0))</f>
        <v>75</v>
      </c>
      <c r="D13" s="12" t="n">
        <f aca="false">IF('1st-Summary-Male'!D13="", "", ROUND(('1st-Summary-Male'!D13+'1st-Summary-Male'!E13)/2, 0))</f>
        <v>75</v>
      </c>
      <c r="E13" s="12" t="n">
        <f aca="false">IF('1st-Summary-Male'!E13="", "", ROUND(('1st-Summary-Male'!E13+'1st-Summary-Male'!F13)/2, 0))</f>
        <v>75</v>
      </c>
      <c r="F13" s="12" t="n">
        <f aca="false">IF('1st-Summary-Male'!F13="", "", ROUND(('1st-Summary-Male'!F13+'1st-Summary-Male'!G13)/2, 0))</f>
        <v>75</v>
      </c>
      <c r="G13" s="12" t="n">
        <f aca="false">IF('1st-Summary-Male'!G13="", "", ROUND(('1st-Summary-Male'!G13+'1st-Summary-Male'!H13)/2, 0))</f>
        <v>75</v>
      </c>
      <c r="H13" s="12" t="n">
        <f aca="false">IF('1st-Summary-Male'!H13="", "", ROUND(('1st-Summary-Male'!H13+'1st-Summary-Male'!I13)/2, 0))</f>
        <v>75</v>
      </c>
      <c r="I13" s="12" t="n">
        <f aca="false">IF('1st-Summary-Male'!I13="", "", ROUND(('1st-Summary-Male'!I13+'1st-Summary-Male'!J13)/2, 0))</f>
        <v>75</v>
      </c>
      <c r="J13" s="12" t="n">
        <f aca="false">IF('2nd-Summary-Male'!C13="", "", ROUND(('2nd-Summary-Male'!C13+'2nd-Summary-Male'!D13)/2, 0))</f>
        <v>75</v>
      </c>
      <c r="K13" s="12" t="n">
        <f aca="false">IF('2nd-Summary-Male'!D13="", "", ROUND(('2nd-Summary-Male'!D13+'2nd-Summary-Male'!E13)/2, 0))</f>
        <v>76</v>
      </c>
      <c r="L13" s="12" t="n">
        <f aca="false">IF('2nd-Summary-Male'!E13="", "", ROUND(('2nd-Summary-Male'!E13+'2nd-Summary-Male'!F13)/2, 0))</f>
        <v>77</v>
      </c>
      <c r="M13" s="12" t="n">
        <f aca="false">IF('2nd-Summary-Male'!F13="", "", ROUND(('2nd-Summary-Male'!F13+'2nd-Summary-Male'!G13)/2, 0))</f>
        <v>77</v>
      </c>
      <c r="N13" s="12" t="n">
        <f aca="false">IF('2nd-Summary-Male'!G13="", "", ROUND(('2nd-Summary-Male'!G13+'2nd-Summary-Male'!H13)/2, 0))</f>
        <v>81</v>
      </c>
      <c r="O13" s="12" t="n">
        <f aca="false">IF('2nd-Summary-Male'!H13="", "", ROUND(('2nd-Summary-Male'!H13+'2nd-Summary-Male'!I13)/2, 0))</f>
        <v>81</v>
      </c>
      <c r="P13" s="12" t="n">
        <f aca="false">IF('2nd-Summary-Male'!I13="", "", ROUND(('2nd-Summary-Male'!I13+'2nd-Summary-Male'!J13)/2, 0))</f>
        <v>75</v>
      </c>
      <c r="Q13" s="12" t="n">
        <f aca="false">IF('3rd-Summary-Male'!C13="", "", ROUND(('3rd-Summary-Male'!C13+'3rd-Summary-Male'!D13)/2, 0))</f>
        <v>77</v>
      </c>
      <c r="R13" s="12" t="n">
        <f aca="false">IF('3rd-Summary-Male'!D13="", "", ROUND(('3rd-Summary-Male'!D13+'3rd-Summary-Male'!E13)/2, 0))</f>
        <v>75</v>
      </c>
      <c r="S13" s="12" t="n">
        <f aca="false">IF('3rd-Summary-Male'!E13="", "", ROUND(('3rd-Summary-Male'!E13+'3rd-Summary-Male'!F13)/2, 0))</f>
        <v>75</v>
      </c>
      <c r="T13" s="12" t="n">
        <f aca="false">IF('3rd-Summary-Male'!F13="", "", ROUND(('3rd-Summary-Male'!F13+'3rd-Summary-Male'!G13)/2, 0))</f>
        <v>76</v>
      </c>
      <c r="U13" s="12" t="n">
        <f aca="false">IF('3rd-Summary-Male'!G13="", "", ROUND(('3rd-Summary-Male'!G13+'3rd-Summary-Male'!H13)/2, 0))</f>
        <v>75</v>
      </c>
      <c r="V13" s="12" t="n">
        <f aca="false">IF('3rd-Summary-Male'!H13="", "", ROUND(('3rd-Summary-Male'!H13+'3rd-Summary-Male'!I13)/2, 0))</f>
        <v>74</v>
      </c>
      <c r="W13" s="12" t="n">
        <f aca="false">IF('3rd-Summary-Male'!I13="", "", ROUND(('3rd-Summary-Male'!I13+'3rd-Summary-Male'!J13)/2, 0))</f>
        <v>75</v>
      </c>
      <c r="X13" s="12" t="n">
        <f aca="false">IF('4th-Summary-Male'!C13="", "", ROUND(('4th-Summary-Male'!C13+'4th-Summary-Male'!D13)/2, 0))</f>
        <v>78</v>
      </c>
      <c r="Y13" s="12" t="n">
        <f aca="false">IF('4th-Summary-Male'!D13="", "", ROUND(('4th-Summary-Male'!D13+'4th-Summary-Male'!E13)/2, 0))</f>
        <v>78</v>
      </c>
      <c r="Z13" s="12" t="n">
        <f aca="false">IF('4th-Summary-Male'!E13="", "", ROUND(('4th-Summary-Male'!E13+'4th-Summary-Male'!F13)/2, 0))</f>
        <v>77</v>
      </c>
      <c r="AA13" s="12" t="n">
        <f aca="false">IF('4th-Summary-Male'!F13="", "", ROUND(('4th-Summary-Male'!F13+'4th-Summary-Male'!G13)/2, 0))</f>
        <v>77</v>
      </c>
      <c r="AB13" s="12" t="n">
        <f aca="false">IF('4th-Summary-Male'!G13="", "", ROUND(('4th-Summary-Male'!G13+'4th-Summary-Male'!H13)/2, 0))</f>
        <v>77</v>
      </c>
      <c r="AC13" s="12" t="n">
        <f aca="false">IF('4th-Summary-Male'!H13="", "", ROUND(('4th-Summary-Male'!H13+'4th-Summary-Male'!I13)/2, 0))</f>
        <v>76</v>
      </c>
      <c r="AD13" s="12" t="n">
        <f aca="false">IF('4th-Summary-Male'!I13="", "", ROUND(('4th-Summary-Male'!I13+'4th-Summary-Male'!J13)/2, 0))</f>
        <v>77</v>
      </c>
    </row>
    <row r="14" customFormat="false" ht="13.8" hidden="false" customHeight="false" outlineLevel="0" collapsed="false">
      <c r="A14" s="11" t="str">
        <f aca="false">IF(ISBLANK('Class-Infos'!C22), "", CONCATENATE("B", 'Class-Infos'!A22))</f>
        <v>B13</v>
      </c>
      <c r="B14" s="11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4" s="12" t="n">
        <f aca="false">IF('1st-Summary-Male'!C14="", "", ROUND(('1st-Summary-Male'!C14+'1st-Summary-Male'!D14)/2, 0))</f>
        <v>76</v>
      </c>
      <c r="D14" s="12" t="n">
        <f aca="false">IF('1st-Summary-Male'!D14="", "", ROUND(('1st-Summary-Male'!D14+'1st-Summary-Male'!E14)/2, 0))</f>
        <v>76</v>
      </c>
      <c r="E14" s="12" t="n">
        <f aca="false">IF('1st-Summary-Male'!E14="", "", ROUND(('1st-Summary-Male'!E14+'1st-Summary-Male'!F14)/2, 0))</f>
        <v>77</v>
      </c>
      <c r="F14" s="12" t="n">
        <f aca="false">IF('1st-Summary-Male'!F14="", "", ROUND(('1st-Summary-Male'!F14+'1st-Summary-Male'!G14)/2, 0))</f>
        <v>77</v>
      </c>
      <c r="G14" s="12" t="n">
        <f aca="false">IF('1st-Summary-Male'!G14="", "", ROUND(('1st-Summary-Male'!G14+'1st-Summary-Male'!H14)/2, 0))</f>
        <v>76</v>
      </c>
      <c r="H14" s="12" t="n">
        <f aca="false">IF('1st-Summary-Male'!H14="", "", ROUND(('1st-Summary-Male'!H14+'1st-Summary-Male'!I14)/2, 0))</f>
        <v>75</v>
      </c>
      <c r="I14" s="12" t="n">
        <f aca="false">IF('1st-Summary-Male'!I14="", "", ROUND(('1st-Summary-Male'!I14+'1st-Summary-Male'!J14)/2, 0))</f>
        <v>79</v>
      </c>
      <c r="J14" s="12" t="n">
        <f aca="false">IF('2nd-Summary-Male'!C14="", "", ROUND(('2nd-Summary-Male'!C14+'2nd-Summary-Male'!D14)/2, 0))</f>
        <v>77</v>
      </c>
      <c r="K14" s="12" t="n">
        <f aca="false">IF('2nd-Summary-Male'!D14="", "", ROUND(('2nd-Summary-Male'!D14+'2nd-Summary-Male'!E14)/2, 0))</f>
        <v>79</v>
      </c>
      <c r="L14" s="12" t="n">
        <f aca="false">IF('2nd-Summary-Male'!E14="", "", ROUND(('2nd-Summary-Male'!E14+'2nd-Summary-Male'!F14)/2, 0))</f>
        <v>78</v>
      </c>
      <c r="M14" s="12" t="n">
        <f aca="false">IF('2nd-Summary-Male'!F14="", "", ROUND(('2nd-Summary-Male'!F14+'2nd-Summary-Male'!G14)/2, 0))</f>
        <v>77</v>
      </c>
      <c r="N14" s="12" t="n">
        <f aca="false">IF('2nd-Summary-Male'!G14="", "", ROUND(('2nd-Summary-Male'!G14+'2nd-Summary-Male'!H14)/2, 0))</f>
        <v>79</v>
      </c>
      <c r="O14" s="12" t="n">
        <f aca="false">IF('2nd-Summary-Male'!H14="", "", ROUND(('2nd-Summary-Male'!H14+'2nd-Summary-Male'!I14)/2, 0))</f>
        <v>79</v>
      </c>
      <c r="P14" s="12" t="n">
        <f aca="false">IF('2nd-Summary-Male'!I14="", "", ROUND(('2nd-Summary-Male'!I14+'2nd-Summary-Male'!J14)/2, 0))</f>
        <v>75</v>
      </c>
      <c r="Q14" s="12" t="n">
        <f aca="false">IF('3rd-Summary-Male'!C14="", "", ROUND(('3rd-Summary-Male'!C14+'3rd-Summary-Male'!D14)/2, 0))</f>
        <v>77</v>
      </c>
      <c r="R14" s="12" t="n">
        <f aca="false">IF('3rd-Summary-Male'!D14="", "", ROUND(('3rd-Summary-Male'!D14+'3rd-Summary-Male'!E14)/2, 0))</f>
        <v>79</v>
      </c>
      <c r="S14" s="12" t="n">
        <f aca="false">IF('3rd-Summary-Male'!E14="", "", ROUND(('3rd-Summary-Male'!E14+'3rd-Summary-Male'!F14)/2, 0))</f>
        <v>78</v>
      </c>
      <c r="T14" s="12" t="n">
        <f aca="false">IF('3rd-Summary-Male'!F14="", "", ROUND(('3rd-Summary-Male'!F14+'3rd-Summary-Male'!G14)/2, 0))</f>
        <v>78</v>
      </c>
      <c r="U14" s="12" t="n">
        <f aca="false">IF('3rd-Summary-Male'!G14="", "", ROUND(('3rd-Summary-Male'!G14+'3rd-Summary-Male'!H14)/2, 0))</f>
        <v>84</v>
      </c>
      <c r="V14" s="12" t="n">
        <f aca="false">IF('3rd-Summary-Male'!H14="", "", ROUND(('3rd-Summary-Male'!H14+'3rd-Summary-Male'!I14)/2, 0))</f>
        <v>86</v>
      </c>
      <c r="W14" s="12" t="n">
        <f aca="false">IF('3rd-Summary-Male'!I14="", "", ROUND(('3rd-Summary-Male'!I14+'3rd-Summary-Male'!J14)/2, 0))</f>
        <v>81</v>
      </c>
      <c r="X14" s="12" t="n">
        <f aca="false">IF('4th-Summary-Male'!C14="", "", ROUND(('4th-Summary-Male'!C14+'4th-Summary-Male'!D14)/2, 0))</f>
        <v>78</v>
      </c>
      <c r="Y14" s="12" t="n">
        <f aca="false">IF('4th-Summary-Male'!D14="", "", ROUND(('4th-Summary-Male'!D14+'4th-Summary-Male'!E14)/2, 0))</f>
        <v>80</v>
      </c>
      <c r="Z14" s="12" t="n">
        <f aca="false">IF('4th-Summary-Male'!E14="", "", ROUND(('4th-Summary-Male'!E14+'4th-Summary-Male'!F14)/2, 0))</f>
        <v>79</v>
      </c>
      <c r="AA14" s="12" t="n">
        <f aca="false">IF('4th-Summary-Male'!F14="", "", ROUND(('4th-Summary-Male'!F14+'4th-Summary-Male'!G14)/2, 0))</f>
        <v>79</v>
      </c>
      <c r="AB14" s="12" t="n">
        <f aca="false">IF('4th-Summary-Male'!G14="", "", ROUND(('4th-Summary-Male'!G14+'4th-Summary-Male'!H14)/2, 0))</f>
        <v>81</v>
      </c>
      <c r="AC14" s="12" t="n">
        <f aca="false">IF('4th-Summary-Male'!H14="", "", ROUND(('4th-Summary-Male'!H14+'4th-Summary-Male'!I14)/2, 0))</f>
        <v>78</v>
      </c>
      <c r="AD14" s="12" t="n">
        <f aca="false">IF('4th-Summary-Male'!I14="", "", ROUND(('4th-Summary-Male'!I14+'4th-Summary-Male'!J14)/2, 0))</f>
        <v>77</v>
      </c>
    </row>
    <row r="15" customFormat="false" ht="13.8" hidden="false" customHeight="false" outlineLevel="0" collapsed="false">
      <c r="A15" s="11" t="str">
        <f aca="false">IF(ISBLANK('Class-Infos'!C23), "", CONCATENATE("B", 'Class-Infos'!A23))</f>
        <v>B14</v>
      </c>
      <c r="B15" s="11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5" s="12" t="n">
        <f aca="false">IF('1st-Summary-Male'!C15="", "", ROUND(('1st-Summary-Male'!C15+'1st-Summary-Male'!D15)/2, 0))</f>
        <v>86</v>
      </c>
      <c r="D15" s="12" t="n">
        <f aca="false">IF('1st-Summary-Male'!D15="", "", ROUND(('1st-Summary-Male'!D15+'1st-Summary-Male'!E15)/2, 0))</f>
        <v>85</v>
      </c>
      <c r="E15" s="12" t="n">
        <f aca="false">IF('1st-Summary-Male'!E15="", "", ROUND(('1st-Summary-Male'!E15+'1st-Summary-Male'!F15)/2, 0))</f>
        <v>82</v>
      </c>
      <c r="F15" s="12" t="n">
        <f aca="false">IF('1st-Summary-Male'!F15="", "", ROUND(('1st-Summary-Male'!F15+'1st-Summary-Male'!G15)/2, 0))</f>
        <v>79</v>
      </c>
      <c r="G15" s="12" t="n">
        <f aca="false">IF('1st-Summary-Male'!G15="", "", ROUND(('1st-Summary-Male'!G15+'1st-Summary-Male'!H15)/2, 0))</f>
        <v>85</v>
      </c>
      <c r="H15" s="12" t="n">
        <f aca="false">IF('1st-Summary-Male'!H15="", "", ROUND(('1st-Summary-Male'!H15+'1st-Summary-Male'!I15)/2, 0))</f>
        <v>92</v>
      </c>
      <c r="I15" s="12" t="n">
        <f aca="false">IF('1st-Summary-Male'!I15="", "", ROUND(('1st-Summary-Male'!I15+'1st-Summary-Male'!J15)/2, 0))</f>
        <v>93</v>
      </c>
      <c r="J15" s="12" t="n">
        <f aca="false">IF('2nd-Summary-Male'!C15="", "", ROUND(('2nd-Summary-Male'!C15+'2nd-Summary-Male'!D15)/2, 0))</f>
        <v>81</v>
      </c>
      <c r="K15" s="12" t="n">
        <f aca="false">IF('2nd-Summary-Male'!D15="", "", ROUND(('2nd-Summary-Male'!D15+'2nd-Summary-Male'!E15)/2, 0))</f>
        <v>83</v>
      </c>
      <c r="L15" s="12" t="n">
        <f aca="false">IF('2nd-Summary-Male'!E15="", "", ROUND(('2nd-Summary-Male'!E15+'2nd-Summary-Male'!F15)/2, 0))</f>
        <v>81</v>
      </c>
      <c r="M15" s="12" t="n">
        <f aca="false">IF('2nd-Summary-Male'!F15="", "", ROUND(('2nd-Summary-Male'!F15+'2nd-Summary-Male'!G15)/2, 0))</f>
        <v>82</v>
      </c>
      <c r="N15" s="12" t="n">
        <f aca="false">IF('2nd-Summary-Male'!G15="", "", ROUND(('2nd-Summary-Male'!G15+'2nd-Summary-Male'!H15)/2, 0))</f>
        <v>86</v>
      </c>
      <c r="O15" s="12" t="n">
        <f aca="false">IF('2nd-Summary-Male'!H15="", "", ROUND(('2nd-Summary-Male'!H15+'2nd-Summary-Male'!I15)/2, 0))</f>
        <v>86</v>
      </c>
      <c r="P15" s="12" t="n">
        <f aca="false">IF('2nd-Summary-Male'!I15="", "", ROUND(('2nd-Summary-Male'!I15+'2nd-Summary-Male'!J15)/2, 0))</f>
        <v>85</v>
      </c>
      <c r="Q15" s="12" t="n">
        <f aca="false">IF('3rd-Summary-Male'!C15="", "", ROUND(('3rd-Summary-Male'!C15+'3rd-Summary-Male'!D15)/2, 0))</f>
        <v>77</v>
      </c>
      <c r="R15" s="12" t="n">
        <f aca="false">IF('3rd-Summary-Male'!D15="", "", ROUND(('3rd-Summary-Male'!D15+'3rd-Summary-Male'!E15)/2, 0))</f>
        <v>77</v>
      </c>
      <c r="S15" s="12" t="n">
        <f aca="false">IF('3rd-Summary-Male'!E15="", "", ROUND(('3rd-Summary-Male'!E15+'3rd-Summary-Male'!F15)/2, 0))</f>
        <v>74</v>
      </c>
      <c r="T15" s="12" t="n">
        <f aca="false">IF('3rd-Summary-Male'!F15="", "", ROUND(('3rd-Summary-Male'!F15+'3rd-Summary-Male'!G15)/2, 0))</f>
        <v>77</v>
      </c>
      <c r="U15" s="12" t="n">
        <f aca="false">IF('3rd-Summary-Male'!G15="", "", ROUND(('3rd-Summary-Male'!G15+'3rd-Summary-Male'!H15)/2, 0))</f>
        <v>78</v>
      </c>
      <c r="V15" s="12" t="n">
        <f aca="false">IF('3rd-Summary-Male'!H15="", "", ROUND(('3rd-Summary-Male'!H15+'3rd-Summary-Male'!I15)/2, 0))</f>
        <v>75</v>
      </c>
      <c r="W15" s="12" t="n">
        <f aca="false">IF('3rd-Summary-Male'!I15="", "", ROUND(('3rd-Summary-Male'!I15+'3rd-Summary-Male'!J15)/2, 0))</f>
        <v>75</v>
      </c>
      <c r="X15" s="12" t="n">
        <f aca="false">IF('4th-Summary-Male'!C15="", "", ROUND(('4th-Summary-Male'!C15+'4th-Summary-Male'!D15)/2, 0))</f>
        <v>75</v>
      </c>
      <c r="Y15" s="12" t="n">
        <f aca="false">IF('4th-Summary-Male'!D15="", "", ROUND(('4th-Summary-Male'!D15+'4th-Summary-Male'!E15)/2, 0))</f>
        <v>75</v>
      </c>
      <c r="Z15" s="12" t="n">
        <f aca="false">IF('4th-Summary-Male'!E15="", "", ROUND(('4th-Summary-Male'!E15+'4th-Summary-Male'!F15)/2, 0))</f>
        <v>75</v>
      </c>
      <c r="AA15" s="12" t="n">
        <f aca="false">IF('4th-Summary-Male'!F15="", "", ROUND(('4th-Summary-Male'!F15+'4th-Summary-Male'!G15)/2, 0))</f>
        <v>79</v>
      </c>
      <c r="AB15" s="12" t="n">
        <f aca="false">IF('4th-Summary-Male'!G15="", "", ROUND(('4th-Summary-Male'!G15+'4th-Summary-Male'!H15)/2, 0))</f>
        <v>79</v>
      </c>
      <c r="AC15" s="12" t="n">
        <f aca="false">IF('4th-Summary-Male'!H15="", "", ROUND(('4th-Summary-Male'!H15+'4th-Summary-Male'!I15)/2, 0))</f>
        <v>75</v>
      </c>
      <c r="AD15" s="12" t="n">
        <f aca="false">IF('4th-Summary-Male'!I15="", "", ROUND(('4th-Summary-Male'!I15+'4th-Summary-Male'!J15)/2, 0))</f>
        <v>77</v>
      </c>
    </row>
    <row r="16" customFormat="false" ht="13.8" hidden="false" customHeight="false" outlineLevel="0" collapsed="false">
      <c r="A16" s="11" t="str">
        <f aca="false">IF(ISBLANK('Class-Infos'!C24), "", CONCATENATE("B", 'Class-Infos'!A24))</f>
        <v>B15</v>
      </c>
      <c r="B16" s="11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6" s="12" t="n">
        <f aca="false">IF('1st-Summary-Male'!C16="", "", ROUND(('1st-Summary-Male'!C16+'1st-Summary-Male'!D16)/2, 0))</f>
        <v>74</v>
      </c>
      <c r="D16" s="12" t="n">
        <f aca="false">IF('1st-Summary-Male'!D16="", "", ROUND(('1st-Summary-Male'!D16+'1st-Summary-Male'!E16)/2, 0))</f>
        <v>76</v>
      </c>
      <c r="E16" s="12" t="n">
        <f aca="false">IF('1st-Summary-Male'!E16="", "", ROUND(('1st-Summary-Male'!E16+'1st-Summary-Male'!F16)/2, 0))</f>
        <v>77</v>
      </c>
      <c r="F16" s="12" t="n">
        <f aca="false">IF('1st-Summary-Male'!F16="", "", ROUND(('1st-Summary-Male'!F16+'1st-Summary-Male'!G16)/2, 0))</f>
        <v>76</v>
      </c>
      <c r="G16" s="12" t="n">
        <f aca="false">IF('1st-Summary-Male'!G16="", "", ROUND(('1st-Summary-Male'!G16+'1st-Summary-Male'!H16)/2, 0))</f>
        <v>75</v>
      </c>
      <c r="H16" s="12" t="n">
        <f aca="false">IF('1st-Summary-Male'!H16="", "", ROUND(('1st-Summary-Male'!H16+'1st-Summary-Male'!I16)/2, 0))</f>
        <v>75</v>
      </c>
      <c r="I16" s="12" t="n">
        <f aca="false">IF('1st-Summary-Male'!I16="", "", ROUND(('1st-Summary-Male'!I16+'1st-Summary-Male'!J16)/2, 0))</f>
        <v>76</v>
      </c>
      <c r="J16" s="12" t="n">
        <f aca="false">IF('2nd-Summary-Male'!C16="", "", ROUND(('2nd-Summary-Male'!C16+'2nd-Summary-Male'!D16)/2, 0))</f>
        <v>76</v>
      </c>
      <c r="K16" s="12" t="n">
        <f aca="false">IF('2nd-Summary-Male'!D16="", "", ROUND(('2nd-Summary-Male'!D16+'2nd-Summary-Male'!E16)/2, 0))</f>
        <v>77</v>
      </c>
      <c r="L16" s="12" t="n">
        <f aca="false">IF('2nd-Summary-Male'!E16="", "", ROUND(('2nd-Summary-Male'!E16+'2nd-Summary-Male'!F16)/2, 0))</f>
        <v>78</v>
      </c>
      <c r="M16" s="12" t="n">
        <f aca="false">IF('2nd-Summary-Male'!F16="", "", ROUND(('2nd-Summary-Male'!F16+'2nd-Summary-Male'!G16)/2, 0))</f>
        <v>79</v>
      </c>
      <c r="N16" s="12" t="n">
        <f aca="false">IF('2nd-Summary-Male'!G16="", "", ROUND(('2nd-Summary-Male'!G16+'2nd-Summary-Male'!H16)/2, 0))</f>
        <v>82</v>
      </c>
      <c r="O16" s="12" t="n">
        <f aca="false">IF('2nd-Summary-Male'!H16="", "", ROUND(('2nd-Summary-Male'!H16+'2nd-Summary-Male'!I16)/2, 0))</f>
        <v>80</v>
      </c>
      <c r="P16" s="12" t="n">
        <f aca="false">IF('2nd-Summary-Male'!I16="", "", ROUND(('2nd-Summary-Male'!I16+'2nd-Summary-Male'!J16)/2, 0))</f>
        <v>76</v>
      </c>
      <c r="Q16" s="12" t="n">
        <f aca="false">IF('3rd-Summary-Male'!C16="", "", ROUND(('3rd-Summary-Male'!C16+'3rd-Summary-Male'!D16)/2, 0))</f>
        <v>77</v>
      </c>
      <c r="R16" s="12" t="n">
        <f aca="false">IF('3rd-Summary-Male'!D16="", "", ROUND(('3rd-Summary-Male'!D16+'3rd-Summary-Male'!E16)/2, 0))</f>
        <v>76</v>
      </c>
      <c r="S16" s="12" t="n">
        <f aca="false">IF('3rd-Summary-Male'!E16="", "", ROUND(('3rd-Summary-Male'!E16+'3rd-Summary-Male'!F16)/2, 0))</f>
        <v>76</v>
      </c>
      <c r="T16" s="12" t="n">
        <f aca="false">IF('3rd-Summary-Male'!F16="", "", ROUND(('3rd-Summary-Male'!F16+'3rd-Summary-Male'!G16)/2, 0))</f>
        <v>75</v>
      </c>
      <c r="U16" s="12" t="n">
        <f aca="false">IF('3rd-Summary-Male'!G16="", "", ROUND(('3rd-Summary-Male'!G16+'3rd-Summary-Male'!H16)/2, 0))</f>
        <v>74</v>
      </c>
      <c r="V16" s="12" t="n">
        <f aca="false">IF('3rd-Summary-Male'!H16="", "", ROUND(('3rd-Summary-Male'!H16+'3rd-Summary-Male'!I16)/2, 0))</f>
        <v>74</v>
      </c>
      <c r="W16" s="12" t="n">
        <f aca="false">IF('3rd-Summary-Male'!I16="", "", ROUND(('3rd-Summary-Male'!I16+'3rd-Summary-Male'!J16)/2, 0))</f>
        <v>75</v>
      </c>
      <c r="X16" s="12" t="n">
        <f aca="false">IF('4th-Summary-Male'!C16="", "", ROUND(('4th-Summary-Male'!C16+'4th-Summary-Male'!D16)/2, 0))</f>
        <v>77</v>
      </c>
      <c r="Y16" s="12" t="n">
        <f aca="false">IF('4th-Summary-Male'!D16="", "", ROUND(('4th-Summary-Male'!D16+'4th-Summary-Male'!E16)/2, 0))</f>
        <v>77</v>
      </c>
      <c r="Z16" s="12" t="n">
        <f aca="false">IF('4th-Summary-Male'!E16="", "", ROUND(('4th-Summary-Male'!E16+'4th-Summary-Male'!F16)/2, 0))</f>
        <v>76</v>
      </c>
      <c r="AA16" s="12" t="n">
        <f aca="false">IF('4th-Summary-Male'!F16="", "", ROUND(('4th-Summary-Male'!F16+'4th-Summary-Male'!G16)/2, 0))</f>
        <v>77</v>
      </c>
      <c r="AB16" s="12" t="n">
        <f aca="false">IF('4th-Summary-Male'!G16="", "", ROUND(('4th-Summary-Male'!G16+'4th-Summary-Male'!H16)/2, 0))</f>
        <v>76</v>
      </c>
      <c r="AC16" s="12" t="n">
        <f aca="false">IF('4th-Summary-Male'!H16="", "", ROUND(('4th-Summary-Male'!H16+'4th-Summary-Male'!I16)/2, 0))</f>
        <v>77</v>
      </c>
      <c r="AD16" s="12" t="n">
        <f aca="false">IF('4th-Summary-Male'!I16="", "", ROUND(('4th-Summary-Male'!I16+'4th-Summary-Male'!J16)/2, 0))</f>
        <v>79</v>
      </c>
    </row>
    <row r="17" customFormat="false" ht="13.8" hidden="false" customHeight="false" outlineLevel="0" collapsed="false">
      <c r="A17" s="11" t="str">
        <f aca="false">IF(ISBLANK('Class-Infos'!C25), "", CONCATENATE("B", 'Class-Infos'!A25))</f>
        <v>B16</v>
      </c>
      <c r="B17" s="11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7" s="12" t="n">
        <f aca="false">IF('1st-Summary-Male'!C17="", "", ROUND(('1st-Summary-Male'!C17+'1st-Summary-Male'!D17)/2, 0))</f>
        <v>80</v>
      </c>
      <c r="D17" s="12" t="n">
        <f aca="false">IF('1st-Summary-Male'!D17="", "", ROUND(('1st-Summary-Male'!D17+'1st-Summary-Male'!E17)/2, 0))</f>
        <v>80</v>
      </c>
      <c r="E17" s="12" t="n">
        <f aca="false">IF('1st-Summary-Male'!E17="", "", ROUND(('1st-Summary-Male'!E17+'1st-Summary-Male'!F17)/2, 0))</f>
        <v>82</v>
      </c>
      <c r="F17" s="12" t="n">
        <f aca="false">IF('1st-Summary-Male'!F17="", "", ROUND(('1st-Summary-Male'!F17+'1st-Summary-Male'!G17)/2, 0))</f>
        <v>80</v>
      </c>
      <c r="G17" s="12" t="n">
        <f aca="false">IF('1st-Summary-Male'!G17="", "", ROUND(('1st-Summary-Male'!G17+'1st-Summary-Male'!H17)/2, 0))</f>
        <v>84</v>
      </c>
      <c r="H17" s="12" t="n">
        <f aca="false">IF('1st-Summary-Male'!H17="", "", ROUND(('1st-Summary-Male'!H17+'1st-Summary-Male'!I17)/2, 0))</f>
        <v>86</v>
      </c>
      <c r="I17" s="12" t="n">
        <f aca="false">IF('1st-Summary-Male'!I17="", "", ROUND(('1st-Summary-Male'!I17+'1st-Summary-Male'!J17)/2, 0))</f>
        <v>86</v>
      </c>
      <c r="J17" s="12" t="n">
        <f aca="false">IF('2nd-Summary-Male'!C17="", "", ROUND(('2nd-Summary-Male'!C17+'2nd-Summary-Male'!D17)/2, 0))</f>
        <v>81</v>
      </c>
      <c r="K17" s="12" t="n">
        <f aca="false">IF('2nd-Summary-Male'!D17="", "", ROUND(('2nd-Summary-Male'!D17+'2nd-Summary-Male'!E17)/2, 0))</f>
        <v>81</v>
      </c>
      <c r="L17" s="12" t="n">
        <f aca="false">IF('2nd-Summary-Male'!E17="", "", ROUND(('2nd-Summary-Male'!E17+'2nd-Summary-Male'!F17)/2, 0))</f>
        <v>83</v>
      </c>
      <c r="M17" s="12" t="n">
        <f aca="false">IF('2nd-Summary-Male'!F17="", "", ROUND(('2nd-Summary-Male'!F17+'2nd-Summary-Male'!G17)/2, 0))</f>
        <v>86</v>
      </c>
      <c r="N17" s="12" t="n">
        <f aca="false">IF('2nd-Summary-Male'!G17="", "", ROUND(('2nd-Summary-Male'!G17+'2nd-Summary-Male'!H17)/2, 0))</f>
        <v>90</v>
      </c>
      <c r="O17" s="12" t="n">
        <f aca="false">IF('2nd-Summary-Male'!H17="", "", ROUND(('2nd-Summary-Male'!H17+'2nd-Summary-Male'!I17)/2, 0))</f>
        <v>88</v>
      </c>
      <c r="P17" s="12" t="n">
        <f aca="false">IF('2nd-Summary-Male'!I17="", "", ROUND(('2nd-Summary-Male'!I17+'2nd-Summary-Male'!J17)/2, 0))</f>
        <v>85</v>
      </c>
      <c r="Q17" s="12" t="n">
        <f aca="false">IF('3rd-Summary-Male'!C17="", "", ROUND(('3rd-Summary-Male'!C17+'3rd-Summary-Male'!D17)/2, 0))</f>
        <v>81</v>
      </c>
      <c r="R17" s="12" t="n">
        <f aca="false">IF('3rd-Summary-Male'!D17="", "", ROUND(('3rd-Summary-Male'!D17+'3rd-Summary-Male'!E17)/2, 0))</f>
        <v>80</v>
      </c>
      <c r="S17" s="12" t="n">
        <f aca="false">IF('3rd-Summary-Male'!E17="", "", ROUND(('3rd-Summary-Male'!E17+'3rd-Summary-Male'!F17)/2, 0))</f>
        <v>82</v>
      </c>
      <c r="T17" s="12" t="n">
        <f aca="false">IF('3rd-Summary-Male'!F17="", "", ROUND(('3rd-Summary-Male'!F17+'3rd-Summary-Male'!G17)/2, 0))</f>
        <v>85</v>
      </c>
      <c r="U17" s="12" t="n">
        <f aca="false">IF('3rd-Summary-Male'!G17="", "", ROUND(('3rd-Summary-Male'!G17+'3rd-Summary-Male'!H17)/2, 0))</f>
        <v>89</v>
      </c>
      <c r="V17" s="12" t="n">
        <f aca="false">IF('3rd-Summary-Male'!H17="", "", ROUND(('3rd-Summary-Male'!H17+'3rd-Summary-Male'!I17)/2, 0))</f>
        <v>91</v>
      </c>
      <c r="W17" s="12" t="n">
        <f aca="false">IF('3rd-Summary-Male'!I17="", "", ROUND(('3rd-Summary-Male'!I17+'3rd-Summary-Male'!J17)/2, 0))</f>
        <v>87</v>
      </c>
      <c r="X17" s="12" t="n">
        <f aca="false">IF('4th-Summary-Male'!C17="", "", ROUND(('4th-Summary-Male'!C17+'4th-Summary-Male'!D17)/2, 0))</f>
        <v>86</v>
      </c>
      <c r="Y17" s="12" t="n">
        <f aca="false">IF('4th-Summary-Male'!D17="", "", ROUND(('4th-Summary-Male'!D17+'4th-Summary-Male'!E17)/2, 0))</f>
        <v>81</v>
      </c>
      <c r="Z17" s="12" t="n">
        <f aca="false">IF('4th-Summary-Male'!E17="", "", ROUND(('4th-Summary-Male'!E17+'4th-Summary-Male'!F17)/2, 0))</f>
        <v>83</v>
      </c>
      <c r="AA17" s="12" t="n">
        <f aca="false">IF('4th-Summary-Male'!F17="", "", ROUND(('4th-Summary-Male'!F17+'4th-Summary-Male'!G17)/2, 0))</f>
        <v>86</v>
      </c>
      <c r="AB17" s="12" t="n">
        <f aca="false">IF('4th-Summary-Male'!G17="", "", ROUND(('4th-Summary-Male'!G17+'4th-Summary-Male'!H17)/2, 0))</f>
        <v>87</v>
      </c>
      <c r="AC17" s="12" t="n">
        <f aca="false">IF('4th-Summary-Male'!H17="", "", ROUND(('4th-Summary-Male'!H17+'4th-Summary-Male'!I17)/2, 0))</f>
        <v>85</v>
      </c>
      <c r="AD17" s="12" t="n">
        <f aca="false">IF('4th-Summary-Male'!I17="", "", ROUND(('4th-Summary-Male'!I17+'4th-Summary-Male'!J17)/2, 0))</f>
        <v>84</v>
      </c>
    </row>
    <row r="18" customFormat="false" ht="13.8" hidden="false" customHeight="false" outlineLevel="0" collapsed="false">
      <c r="A18" s="11" t="str">
        <f aca="false">IF(ISBLANK('Class-Infos'!C26), "", CONCATENATE("B", 'Class-Infos'!A26))</f>
        <v>B17</v>
      </c>
      <c r="B18" s="11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8" s="12" t="n">
        <f aca="false">IF('1st-Summary-Male'!C18="", "", ROUND(('1st-Summary-Male'!C18+'1st-Summary-Male'!D18)/2, 0))</f>
        <v>79</v>
      </c>
      <c r="D18" s="12" t="n">
        <f aca="false">IF('1st-Summary-Male'!D18="", "", ROUND(('1st-Summary-Male'!D18+'1st-Summary-Male'!E18)/2, 0))</f>
        <v>80</v>
      </c>
      <c r="E18" s="12" t="n">
        <f aca="false">IF('1st-Summary-Male'!E18="", "", ROUND(('1st-Summary-Male'!E18+'1st-Summary-Male'!F18)/2, 0))</f>
        <v>77</v>
      </c>
      <c r="F18" s="12" t="n">
        <f aca="false">IF('1st-Summary-Male'!F18="", "", ROUND(('1st-Summary-Male'!F18+'1st-Summary-Male'!G18)/2, 0))</f>
        <v>77</v>
      </c>
      <c r="G18" s="12" t="n">
        <f aca="false">IF('1st-Summary-Male'!G18="", "", ROUND(('1st-Summary-Male'!G18+'1st-Summary-Male'!H18)/2, 0))</f>
        <v>81</v>
      </c>
      <c r="H18" s="12" t="n">
        <f aca="false">IF('1st-Summary-Male'!H18="", "", ROUND(('1st-Summary-Male'!H18+'1st-Summary-Male'!I18)/2, 0))</f>
        <v>81</v>
      </c>
      <c r="I18" s="12" t="n">
        <f aca="false">IF('1st-Summary-Male'!I18="", "", ROUND(('1st-Summary-Male'!I18+'1st-Summary-Male'!J18)/2, 0))</f>
        <v>79</v>
      </c>
      <c r="J18" s="12" t="n">
        <f aca="false">IF('2nd-Summary-Male'!C18="", "", ROUND(('2nd-Summary-Male'!C18+'2nd-Summary-Male'!D18)/2, 0))</f>
        <v>78</v>
      </c>
      <c r="K18" s="12" t="n">
        <f aca="false">IF('2nd-Summary-Male'!D18="", "", ROUND(('2nd-Summary-Male'!D18+'2nd-Summary-Male'!E18)/2, 0))</f>
        <v>79</v>
      </c>
      <c r="L18" s="12" t="n">
        <f aca="false">IF('2nd-Summary-Male'!E18="", "", ROUND(('2nd-Summary-Male'!E18+'2nd-Summary-Male'!F18)/2, 0))</f>
        <v>77</v>
      </c>
      <c r="M18" s="12" t="n">
        <f aca="false">IF('2nd-Summary-Male'!F18="", "", ROUND(('2nd-Summary-Male'!F18+'2nd-Summary-Male'!G18)/2, 0))</f>
        <v>80</v>
      </c>
      <c r="N18" s="12" t="n">
        <f aca="false">IF('2nd-Summary-Male'!G18="", "", ROUND(('2nd-Summary-Male'!G18+'2nd-Summary-Male'!H18)/2, 0))</f>
        <v>84</v>
      </c>
      <c r="O18" s="12" t="n">
        <f aca="false">IF('2nd-Summary-Male'!H18="", "", ROUND(('2nd-Summary-Male'!H18+'2nd-Summary-Male'!I18)/2, 0))</f>
        <v>81</v>
      </c>
      <c r="P18" s="12" t="n">
        <f aca="false">IF('2nd-Summary-Male'!I18="", "", ROUND(('2nd-Summary-Male'!I18+'2nd-Summary-Male'!J18)/2, 0))</f>
        <v>77</v>
      </c>
      <c r="Q18" s="12" t="n">
        <f aca="false">IF('3rd-Summary-Male'!C18="", "", ROUND(('3rd-Summary-Male'!C18+'3rd-Summary-Male'!D18)/2, 0))</f>
        <v>77</v>
      </c>
      <c r="R18" s="12" t="n">
        <f aca="false">IF('3rd-Summary-Male'!D18="", "", ROUND(('3rd-Summary-Male'!D18+'3rd-Summary-Male'!E18)/2, 0))</f>
        <v>76</v>
      </c>
      <c r="S18" s="12" t="n">
        <f aca="false">IF('3rd-Summary-Male'!E18="", "", ROUND(('3rd-Summary-Male'!E18+'3rd-Summary-Male'!F18)/2, 0))</f>
        <v>74</v>
      </c>
      <c r="T18" s="12" t="n">
        <f aca="false">IF('3rd-Summary-Male'!F18="", "", ROUND(('3rd-Summary-Male'!F18+'3rd-Summary-Male'!G18)/2, 0))</f>
        <v>77</v>
      </c>
      <c r="U18" s="12" t="n">
        <f aca="false">IF('3rd-Summary-Male'!G18="", "", ROUND(('3rd-Summary-Male'!G18+'3rd-Summary-Male'!H18)/2, 0))</f>
        <v>81</v>
      </c>
      <c r="V18" s="12" t="n">
        <f aca="false">IF('3rd-Summary-Male'!H18="", "", ROUND(('3rd-Summary-Male'!H18+'3rd-Summary-Male'!I18)/2, 0))</f>
        <v>80</v>
      </c>
      <c r="W18" s="12" t="n">
        <f aca="false">IF('3rd-Summary-Male'!I18="", "", ROUND(('3rd-Summary-Male'!I18+'3rd-Summary-Male'!J18)/2, 0))</f>
        <v>76</v>
      </c>
      <c r="X18" s="12" t="n">
        <f aca="false">IF('4th-Summary-Male'!C18="", "", ROUND(('4th-Summary-Male'!C18+'4th-Summary-Male'!D18)/2, 0))</f>
        <v>76</v>
      </c>
      <c r="Y18" s="12" t="n">
        <f aca="false">IF('4th-Summary-Male'!D18="", "", ROUND(('4th-Summary-Male'!D18+'4th-Summary-Male'!E18)/2, 0))</f>
        <v>76</v>
      </c>
      <c r="Z18" s="12" t="n">
        <f aca="false">IF('4th-Summary-Male'!E18="", "", ROUND(('4th-Summary-Male'!E18+'4th-Summary-Male'!F18)/2, 0))</f>
        <v>76</v>
      </c>
      <c r="AA18" s="12" t="n">
        <f aca="false">IF('4th-Summary-Male'!F18="", "", ROUND(('4th-Summary-Male'!F18+'4th-Summary-Male'!G18)/2, 0))</f>
        <v>79</v>
      </c>
      <c r="AB18" s="12" t="n">
        <f aca="false">IF('4th-Summary-Male'!G18="", "", ROUND(('4th-Summary-Male'!G18+'4th-Summary-Male'!H18)/2, 0))</f>
        <v>82</v>
      </c>
      <c r="AC18" s="12" t="n">
        <f aca="false">IF('4th-Summary-Male'!H18="", "", ROUND(('4th-Summary-Male'!H18+'4th-Summary-Male'!I18)/2, 0))</f>
        <v>79</v>
      </c>
      <c r="AD18" s="12" t="n">
        <f aca="false">IF('4th-Summary-Male'!I18="", "", ROUND(('4th-Summary-Male'!I18+'4th-Summary-Male'!J18)/2, 0))</f>
        <v>77</v>
      </c>
    </row>
    <row r="19" customFormat="false" ht="13.8" hidden="false" customHeight="false" outlineLevel="0" collapsed="false">
      <c r="A19" s="11" t="str">
        <f aca="false">IF(ISBLANK('Class-Infos'!C27), "", CONCATENATE("B", 'Class-Infos'!A27))</f>
        <v>B18</v>
      </c>
      <c r="B19" s="11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19" s="12" t="n">
        <f aca="false">IF('1st-Summary-Male'!C19="", "", ROUND(('1st-Summary-Male'!C19+'1st-Summary-Male'!D19)/2, 0))</f>
        <v>78</v>
      </c>
      <c r="D19" s="12" t="n">
        <f aca="false">IF('1st-Summary-Male'!D19="", "", ROUND(('1st-Summary-Male'!D19+'1st-Summary-Male'!E19)/2, 0))</f>
        <v>77</v>
      </c>
      <c r="E19" s="12" t="n">
        <f aca="false">IF('1st-Summary-Male'!E19="", "", ROUND(('1st-Summary-Male'!E19+'1st-Summary-Male'!F19)/2, 0))</f>
        <v>77</v>
      </c>
      <c r="F19" s="12" t="n">
        <f aca="false">IF('1st-Summary-Male'!F19="", "", ROUND(('1st-Summary-Male'!F19+'1st-Summary-Male'!G19)/2, 0))</f>
        <v>79</v>
      </c>
      <c r="G19" s="12" t="n">
        <f aca="false">IF('1st-Summary-Male'!G19="", "", ROUND(('1st-Summary-Male'!G19+'1st-Summary-Male'!H19)/2, 0))</f>
        <v>78</v>
      </c>
      <c r="H19" s="12" t="n">
        <f aca="false">IF('1st-Summary-Male'!H19="", "", ROUND(('1st-Summary-Male'!H19+'1st-Summary-Male'!I19)/2, 0))</f>
        <v>78</v>
      </c>
      <c r="I19" s="12" t="n">
        <f aca="false">IF('1st-Summary-Male'!I19="", "", ROUND(('1st-Summary-Male'!I19+'1st-Summary-Male'!J19)/2, 0))</f>
        <v>81</v>
      </c>
      <c r="J19" s="12" t="n">
        <f aca="false">IF('2nd-Summary-Male'!C19="", "", ROUND(('2nd-Summary-Male'!C19+'2nd-Summary-Male'!D19)/2, 0))</f>
        <v>79</v>
      </c>
      <c r="K19" s="12" t="n">
        <f aca="false">IF('2nd-Summary-Male'!D19="", "", ROUND(('2nd-Summary-Male'!D19+'2nd-Summary-Male'!E19)/2, 0))</f>
        <v>79</v>
      </c>
      <c r="L19" s="12" t="n">
        <f aca="false">IF('2nd-Summary-Male'!E19="", "", ROUND(('2nd-Summary-Male'!E19+'2nd-Summary-Male'!F19)/2, 0))</f>
        <v>80</v>
      </c>
      <c r="M19" s="12" t="n">
        <f aca="false">IF('2nd-Summary-Male'!F19="", "", ROUND(('2nd-Summary-Male'!F19+'2nd-Summary-Male'!G19)/2, 0))</f>
        <v>79</v>
      </c>
      <c r="N19" s="12" t="n">
        <f aca="false">IF('2nd-Summary-Male'!G19="", "", ROUND(('2nd-Summary-Male'!G19+'2nd-Summary-Male'!H19)/2, 0))</f>
        <v>82</v>
      </c>
      <c r="O19" s="12" t="n">
        <f aca="false">IF('2nd-Summary-Male'!H19="", "", ROUND(('2nd-Summary-Male'!H19+'2nd-Summary-Male'!I19)/2, 0))</f>
        <v>84</v>
      </c>
      <c r="P19" s="12" t="n">
        <f aca="false">IF('2nd-Summary-Male'!I19="", "", ROUND(('2nd-Summary-Male'!I19+'2nd-Summary-Male'!J19)/2, 0))</f>
        <v>78</v>
      </c>
      <c r="Q19" s="12" t="n">
        <f aca="false">IF('3rd-Summary-Male'!C19="", "", ROUND(('3rd-Summary-Male'!C19+'3rd-Summary-Male'!D19)/2, 0))</f>
        <v>78</v>
      </c>
      <c r="R19" s="12" t="n">
        <f aca="false">IF('3rd-Summary-Male'!D19="", "", ROUND(('3rd-Summary-Male'!D19+'3rd-Summary-Male'!E19)/2, 0))</f>
        <v>76</v>
      </c>
      <c r="S19" s="12" t="n">
        <f aca="false">IF('3rd-Summary-Male'!E19="", "", ROUND(('3rd-Summary-Male'!E19+'3rd-Summary-Male'!F19)/2, 0))</f>
        <v>75</v>
      </c>
      <c r="T19" s="12" t="n">
        <f aca="false">IF('3rd-Summary-Male'!F19="", "", ROUND(('3rd-Summary-Male'!F19+'3rd-Summary-Male'!G19)/2, 0))</f>
        <v>75</v>
      </c>
      <c r="U19" s="12" t="n">
        <f aca="false">IF('3rd-Summary-Male'!G19="", "", ROUND(('3rd-Summary-Male'!G19+'3rd-Summary-Male'!H19)/2, 0))</f>
        <v>81</v>
      </c>
      <c r="V19" s="12" t="n">
        <f aca="false">IF('3rd-Summary-Male'!H19="", "", ROUND(('3rd-Summary-Male'!H19+'3rd-Summary-Male'!I19)/2, 0))</f>
        <v>81</v>
      </c>
      <c r="W19" s="12" t="n">
        <f aca="false">IF('3rd-Summary-Male'!I19="", "", ROUND(('3rd-Summary-Male'!I19+'3rd-Summary-Male'!J19)/2, 0))</f>
        <v>75</v>
      </c>
      <c r="X19" s="12" t="n">
        <f aca="false">IF('4th-Summary-Male'!C19="", "", ROUND(('4th-Summary-Male'!C19+'4th-Summary-Male'!D19)/2, 0))</f>
        <v>76</v>
      </c>
      <c r="Y19" s="12" t="n">
        <f aca="false">IF('4th-Summary-Male'!D19="", "", ROUND(('4th-Summary-Male'!D19+'4th-Summary-Male'!E19)/2, 0))</f>
        <v>75</v>
      </c>
      <c r="Z19" s="12" t="n">
        <f aca="false">IF('4th-Summary-Male'!E19="", "", ROUND(('4th-Summary-Male'!E19+'4th-Summary-Male'!F19)/2, 0))</f>
        <v>76</v>
      </c>
      <c r="AA19" s="12" t="n">
        <f aca="false">IF('4th-Summary-Male'!F19="", "", ROUND(('4th-Summary-Male'!F19+'4th-Summary-Male'!G19)/2, 0))</f>
        <v>77</v>
      </c>
      <c r="AB19" s="12" t="n">
        <f aca="false">IF('4th-Summary-Male'!G19="", "", ROUND(('4th-Summary-Male'!G19+'4th-Summary-Male'!H19)/2, 0))</f>
        <v>79</v>
      </c>
      <c r="AC19" s="12" t="n">
        <f aca="false">IF('4th-Summary-Male'!H19="", "", ROUND(('4th-Summary-Male'!H19+'4th-Summary-Male'!I19)/2, 0))</f>
        <v>87</v>
      </c>
      <c r="AD19" s="12" t="n">
        <f aca="false">IF('4th-Summary-Male'!I19="", "", ROUND(('4th-Summary-Male'!I19+'4th-Summary-Male'!J19)/2, 0))</f>
        <v>85</v>
      </c>
    </row>
    <row r="20" customFormat="false" ht="13.8" hidden="false" customHeight="false" outlineLevel="0" collapsed="false">
      <c r="A20" s="11" t="str">
        <f aca="false">IF(ISBLANK('Class-Infos'!C28), "", CONCATENATE("B", 'Class-Infos'!A28))</f>
        <v>B19</v>
      </c>
      <c r="B20" s="11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0" s="12" t="n">
        <f aca="false">IF('1st-Summary-Male'!C20="", "", ROUND(('1st-Summary-Male'!C20+'1st-Summary-Male'!D20)/2, 0))</f>
        <v>76</v>
      </c>
      <c r="D20" s="12" t="n">
        <f aca="false">IF('1st-Summary-Male'!D20="", "", ROUND(('1st-Summary-Male'!D20+'1st-Summary-Male'!E20)/2, 0))</f>
        <v>76</v>
      </c>
      <c r="E20" s="12" t="n">
        <f aca="false">IF('1st-Summary-Male'!E20="", "", ROUND(('1st-Summary-Male'!E20+'1st-Summary-Male'!F20)/2, 0))</f>
        <v>76</v>
      </c>
      <c r="F20" s="12" t="n">
        <f aca="false">IF('1st-Summary-Male'!F20="", "", ROUND(('1st-Summary-Male'!F20+'1st-Summary-Male'!G20)/2, 0))</f>
        <v>77</v>
      </c>
      <c r="G20" s="12" t="n">
        <f aca="false">IF('1st-Summary-Male'!G20="", "", ROUND(('1st-Summary-Male'!G20+'1st-Summary-Male'!H20)/2, 0))</f>
        <v>76</v>
      </c>
      <c r="H20" s="12" t="n">
        <f aca="false">IF('1st-Summary-Male'!H20="", "", ROUND(('1st-Summary-Male'!H20+'1st-Summary-Male'!I20)/2, 0))</f>
        <v>77</v>
      </c>
      <c r="I20" s="12" t="n">
        <f aca="false">IF('1st-Summary-Male'!I20="", "", ROUND(('1st-Summary-Male'!I20+'1st-Summary-Male'!J20)/2, 0))</f>
        <v>79</v>
      </c>
      <c r="J20" s="12" t="n">
        <f aca="false">IF('2nd-Summary-Male'!C20="", "", ROUND(('2nd-Summary-Male'!C20+'2nd-Summary-Male'!D20)/2, 0))</f>
        <v>76</v>
      </c>
      <c r="K20" s="12" t="n">
        <f aca="false">IF('2nd-Summary-Male'!D20="", "", ROUND(('2nd-Summary-Male'!D20+'2nd-Summary-Male'!E20)/2, 0))</f>
        <v>75</v>
      </c>
      <c r="L20" s="12" t="n">
        <f aca="false">IF('2nd-Summary-Male'!E20="", "", ROUND(('2nd-Summary-Male'!E20+'2nd-Summary-Male'!F20)/2, 0))</f>
        <v>77</v>
      </c>
      <c r="M20" s="12" t="n">
        <f aca="false">IF('2nd-Summary-Male'!F20="", "", ROUND(('2nd-Summary-Male'!F20+'2nd-Summary-Male'!G20)/2, 0))</f>
        <v>77</v>
      </c>
      <c r="N20" s="12" t="n">
        <f aca="false">IF('2nd-Summary-Male'!G20="", "", ROUND(('2nd-Summary-Male'!G20+'2nd-Summary-Male'!H20)/2, 0))</f>
        <v>79</v>
      </c>
      <c r="O20" s="12" t="n">
        <f aca="false">IF('2nd-Summary-Male'!H20="", "", ROUND(('2nd-Summary-Male'!H20+'2nd-Summary-Male'!I20)/2, 0))</f>
        <v>82</v>
      </c>
      <c r="P20" s="12" t="n">
        <f aca="false">IF('2nd-Summary-Male'!I20="", "", ROUND(('2nd-Summary-Male'!I20+'2nd-Summary-Male'!J20)/2, 0))</f>
        <v>78</v>
      </c>
      <c r="Q20" s="12" t="n">
        <f aca="false">IF('3rd-Summary-Male'!C20="", "", ROUND(('3rd-Summary-Male'!C20+'3rd-Summary-Male'!D20)/2, 0))</f>
        <v>76</v>
      </c>
      <c r="R20" s="12" t="n">
        <f aca="false">IF('3rd-Summary-Male'!D20="", "", ROUND(('3rd-Summary-Male'!D20+'3rd-Summary-Male'!E20)/2, 0))</f>
        <v>75</v>
      </c>
      <c r="S20" s="12" t="n">
        <f aca="false">IF('3rd-Summary-Male'!E20="", "", ROUND(('3rd-Summary-Male'!E20+'3rd-Summary-Male'!F20)/2, 0))</f>
        <v>75</v>
      </c>
      <c r="T20" s="12" t="n">
        <f aca="false">IF('3rd-Summary-Male'!F20="", "", ROUND(('3rd-Summary-Male'!F20+'3rd-Summary-Male'!G20)/2, 0))</f>
        <v>76</v>
      </c>
      <c r="U20" s="12" t="n">
        <f aca="false">IF('3rd-Summary-Male'!G20="", "", ROUND(('3rd-Summary-Male'!G20+'3rd-Summary-Male'!H20)/2, 0))</f>
        <v>82</v>
      </c>
      <c r="V20" s="12" t="n">
        <f aca="false">IF('3rd-Summary-Male'!H20="", "", ROUND(('3rd-Summary-Male'!H20+'3rd-Summary-Male'!I20)/2, 0))</f>
        <v>81</v>
      </c>
      <c r="W20" s="12" t="n">
        <f aca="false">IF('3rd-Summary-Male'!I20="", "", ROUND(('3rd-Summary-Male'!I20+'3rd-Summary-Male'!J20)/2, 0))</f>
        <v>75</v>
      </c>
      <c r="X20" s="12" t="n">
        <f aca="false">IF('4th-Summary-Male'!C20="", "", ROUND(('4th-Summary-Male'!C20+'4th-Summary-Male'!D20)/2, 0))</f>
        <v>77</v>
      </c>
      <c r="Y20" s="12" t="n">
        <f aca="false">IF('4th-Summary-Male'!D20="", "", ROUND(('4th-Summary-Male'!D20+'4th-Summary-Male'!E20)/2, 0))</f>
        <v>79</v>
      </c>
      <c r="Z20" s="12" t="n">
        <f aca="false">IF('4th-Summary-Male'!E20="", "", ROUND(('4th-Summary-Male'!E20+'4th-Summary-Male'!F20)/2, 0))</f>
        <v>78</v>
      </c>
      <c r="AA20" s="12" t="n">
        <f aca="false">IF('4th-Summary-Male'!F20="", "", ROUND(('4th-Summary-Male'!F20+'4th-Summary-Male'!G20)/2, 0))</f>
        <v>78</v>
      </c>
      <c r="AB20" s="12" t="n">
        <f aca="false">IF('4th-Summary-Male'!G20="", "", ROUND(('4th-Summary-Male'!G20+'4th-Summary-Male'!H20)/2, 0))</f>
        <v>80</v>
      </c>
      <c r="AC20" s="12" t="n">
        <f aca="false">IF('4th-Summary-Male'!H20="", "", ROUND(('4th-Summary-Male'!H20+'4th-Summary-Male'!I20)/2, 0))</f>
        <v>78</v>
      </c>
      <c r="AD20" s="12" t="n">
        <f aca="false">IF('4th-Summary-Male'!I20="", "", ROUND(('4th-Summary-Male'!I20+'4th-Summary-Male'!J20)/2, 0))</f>
        <v>76</v>
      </c>
    </row>
    <row r="21" customFormat="false" ht="13.8" hidden="false" customHeight="false" outlineLevel="0" collapsed="false">
      <c r="A21" s="11" t="str">
        <f aca="false">IF(ISBLANK('Class-Infos'!C29), "", CONCATENATE("B", 'Class-Infos'!A29))</f>
        <v>B20</v>
      </c>
      <c r="B21" s="11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1" s="12" t="n">
        <f aca="false">IF('1st-Summary-Male'!C21="", "", ROUND(('1st-Summary-Male'!C21+'1st-Summary-Male'!D21)/2, 0))</f>
        <v>75</v>
      </c>
      <c r="D21" s="12" t="n">
        <f aca="false">IF('1st-Summary-Male'!D21="", "", ROUND(('1st-Summary-Male'!D21+'1st-Summary-Male'!E21)/2, 0))</f>
        <v>75</v>
      </c>
      <c r="E21" s="12" t="n">
        <f aca="false">IF('1st-Summary-Male'!E21="", "", ROUND(('1st-Summary-Male'!E21+'1st-Summary-Male'!F21)/2, 0))</f>
        <v>75</v>
      </c>
      <c r="F21" s="12" t="n">
        <f aca="false">IF('1st-Summary-Male'!F21="", "", ROUND(('1st-Summary-Male'!F21+'1st-Summary-Male'!G21)/2, 0))</f>
        <v>75</v>
      </c>
      <c r="G21" s="12" t="n">
        <f aca="false">IF('1st-Summary-Male'!G21="", "", ROUND(('1st-Summary-Male'!G21+'1st-Summary-Male'!H21)/2, 0))</f>
        <v>72</v>
      </c>
      <c r="H21" s="12" t="n">
        <f aca="false">IF('1st-Summary-Male'!H21="", "", ROUND(('1st-Summary-Male'!H21+'1st-Summary-Male'!I21)/2, 0))</f>
        <v>73</v>
      </c>
      <c r="I21" s="12" t="n">
        <f aca="false">IF('1st-Summary-Male'!I21="", "", ROUND(('1st-Summary-Male'!I21+'1st-Summary-Male'!J21)/2, 0))</f>
        <v>75</v>
      </c>
      <c r="J21" s="12" t="n">
        <f aca="false">IF('2nd-Summary-Male'!C21="", "", ROUND(('2nd-Summary-Male'!C21+'2nd-Summary-Male'!D21)/2, 0))</f>
        <v>75</v>
      </c>
      <c r="K21" s="12" t="n">
        <f aca="false">IF('2nd-Summary-Male'!D21="", "", ROUND(('2nd-Summary-Male'!D21+'2nd-Summary-Male'!E21)/2, 0))</f>
        <v>76</v>
      </c>
      <c r="L21" s="12" t="n">
        <f aca="false">IF('2nd-Summary-Male'!E21="", "", ROUND(('2nd-Summary-Male'!E21+'2nd-Summary-Male'!F21)/2, 0))</f>
        <v>75</v>
      </c>
      <c r="M21" s="12" t="n">
        <f aca="false">IF('2nd-Summary-Male'!F21="", "", ROUND(('2nd-Summary-Male'!F21+'2nd-Summary-Male'!G21)/2, 0))</f>
        <v>76</v>
      </c>
      <c r="N21" s="12" t="n">
        <f aca="false">IF('2nd-Summary-Male'!G21="", "", ROUND(('2nd-Summary-Male'!G21+'2nd-Summary-Male'!H21)/2, 0))</f>
        <v>75</v>
      </c>
      <c r="O21" s="12" t="n">
        <f aca="false">IF('2nd-Summary-Male'!H21="", "", ROUND(('2nd-Summary-Male'!H21+'2nd-Summary-Male'!I21)/2, 0))</f>
        <v>76</v>
      </c>
      <c r="P21" s="12" t="n">
        <f aca="false">IF('2nd-Summary-Male'!I21="", "", ROUND(('2nd-Summary-Male'!I21+'2nd-Summary-Male'!J21)/2, 0))</f>
        <v>81</v>
      </c>
      <c r="Q21" s="12" t="n">
        <f aca="false">IF('3rd-Summary-Male'!C21="", "", ROUND(('3rd-Summary-Male'!C21+'3rd-Summary-Male'!D21)/2, 0))</f>
        <v>75</v>
      </c>
      <c r="R21" s="12" t="n">
        <f aca="false">IF('3rd-Summary-Male'!D21="", "", ROUND(('3rd-Summary-Male'!D21+'3rd-Summary-Male'!E21)/2, 0))</f>
        <v>75</v>
      </c>
      <c r="S21" s="12" t="n">
        <f aca="false">IF('3rd-Summary-Male'!E21="", "", ROUND(('3rd-Summary-Male'!E21+'3rd-Summary-Male'!F21)/2, 0))</f>
        <v>74</v>
      </c>
      <c r="T21" s="12" t="n">
        <f aca="false">IF('3rd-Summary-Male'!F21="", "", ROUND(('3rd-Summary-Male'!F21+'3rd-Summary-Male'!G21)/2, 0))</f>
        <v>74</v>
      </c>
      <c r="U21" s="12" t="n">
        <f aca="false">IF('3rd-Summary-Male'!G21="", "", ROUND(('3rd-Summary-Male'!G21+'3rd-Summary-Male'!H21)/2, 0))</f>
        <v>74</v>
      </c>
      <c r="V21" s="12" t="n">
        <f aca="false">IF('3rd-Summary-Male'!H21="", "", ROUND(('3rd-Summary-Male'!H21+'3rd-Summary-Male'!I21)/2, 0))</f>
        <v>74</v>
      </c>
      <c r="W21" s="12" t="n">
        <f aca="false">IF('3rd-Summary-Male'!I21="", "", ROUND(('3rd-Summary-Male'!I21+'3rd-Summary-Male'!J21)/2, 0))</f>
        <v>75</v>
      </c>
      <c r="X21" s="12" t="n">
        <f aca="false">IF('4th-Summary-Male'!C21="", "", ROUND(('4th-Summary-Male'!C21+'4th-Summary-Male'!D21)/2, 0))</f>
        <v>77</v>
      </c>
      <c r="Y21" s="12" t="n">
        <f aca="false">IF('4th-Summary-Male'!D21="", "", ROUND(('4th-Summary-Male'!D21+'4th-Summary-Male'!E21)/2, 0))</f>
        <v>77</v>
      </c>
      <c r="Z21" s="12" t="n">
        <f aca="false">IF('4th-Summary-Male'!E21="", "", ROUND(('4th-Summary-Male'!E21+'4th-Summary-Male'!F21)/2, 0))</f>
        <v>77</v>
      </c>
      <c r="AA21" s="12" t="n">
        <f aca="false">IF('4th-Summary-Male'!F21="", "", ROUND(('4th-Summary-Male'!F21+'4th-Summary-Male'!G21)/2, 0))</f>
        <v>77</v>
      </c>
      <c r="AB21" s="12" t="n">
        <f aca="false">IF('4th-Summary-Male'!G21="", "", ROUND(('4th-Summary-Male'!G21+'4th-Summary-Male'!H21)/2, 0))</f>
        <v>79</v>
      </c>
      <c r="AC21" s="12" t="n">
        <f aca="false">IF('4th-Summary-Male'!H21="", "", ROUND(('4th-Summary-Male'!H21+'4th-Summary-Male'!I21)/2, 0))</f>
        <v>77</v>
      </c>
      <c r="AD21" s="12" t="n">
        <f aca="false">IF('4th-Summary-Male'!I21="", "", ROUND(('4th-Summary-Male'!I21+'4th-Summary-Male'!J21)/2, 0))</f>
        <v>76</v>
      </c>
    </row>
    <row r="22" customFormat="false" ht="13.8" hidden="false" customHeight="false" outlineLevel="0" collapsed="false">
      <c r="A22" s="11" t="str">
        <f aca="false">IF(ISBLANK('Class-Infos'!C30), "", CONCATENATE("B", 'Class-Infos'!A30))</f>
        <v>B21</v>
      </c>
      <c r="B22" s="11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2" s="12" t="n">
        <f aca="false">IF('1st-Summary-Male'!C22="", "", ROUND(('1st-Summary-Male'!C22+'1st-Summary-Male'!D22)/2, 0))</f>
        <v>76</v>
      </c>
      <c r="D22" s="12" t="n">
        <f aca="false">IF('1st-Summary-Male'!D22="", "", ROUND(('1st-Summary-Male'!D22+'1st-Summary-Male'!E22)/2, 0))</f>
        <v>75</v>
      </c>
      <c r="E22" s="12" t="n">
        <f aca="false">IF('1st-Summary-Male'!E22="", "", ROUND(('1st-Summary-Male'!E22+'1st-Summary-Male'!F22)/2, 0))</f>
        <v>75</v>
      </c>
      <c r="F22" s="12" t="n">
        <f aca="false">IF('1st-Summary-Male'!F22="", "", ROUND(('1st-Summary-Male'!F22+'1st-Summary-Male'!G22)/2, 0))</f>
        <v>75</v>
      </c>
      <c r="G22" s="12" t="n">
        <f aca="false">IF('1st-Summary-Male'!G22="", "", ROUND(('1st-Summary-Male'!G22+'1st-Summary-Male'!H22)/2, 0))</f>
        <v>75</v>
      </c>
      <c r="H22" s="12" t="n">
        <f aca="false">IF('1st-Summary-Male'!H22="", "", ROUND(('1st-Summary-Male'!H22+'1st-Summary-Male'!I22)/2, 0))</f>
        <v>75</v>
      </c>
      <c r="I22" s="12" t="n">
        <f aca="false">IF('1st-Summary-Male'!I22="", "", ROUND(('1st-Summary-Male'!I22+'1st-Summary-Male'!J22)/2, 0))</f>
        <v>75</v>
      </c>
      <c r="J22" s="12" t="n">
        <f aca="false">IF('2nd-Summary-Male'!C22="", "", ROUND(('2nd-Summary-Male'!C22+'2nd-Summary-Male'!D22)/2, 0))</f>
        <v>76</v>
      </c>
      <c r="K22" s="12" t="n">
        <f aca="false">IF('2nd-Summary-Male'!D22="", "", ROUND(('2nd-Summary-Male'!D22+'2nd-Summary-Male'!E22)/2, 0))</f>
        <v>76</v>
      </c>
      <c r="L22" s="12" t="n">
        <f aca="false">IF('2nd-Summary-Male'!E22="", "", ROUND(('2nd-Summary-Male'!E22+'2nd-Summary-Male'!F22)/2, 0))</f>
        <v>77</v>
      </c>
      <c r="M22" s="12" t="n">
        <f aca="false">IF('2nd-Summary-Male'!F22="", "", ROUND(('2nd-Summary-Male'!F22+'2nd-Summary-Male'!G22)/2, 0))</f>
        <v>78</v>
      </c>
      <c r="N22" s="12" t="n">
        <f aca="false">IF('2nd-Summary-Male'!G22="", "", ROUND(('2nd-Summary-Male'!G22+'2nd-Summary-Male'!H22)/2, 0))</f>
        <v>82</v>
      </c>
      <c r="O22" s="12" t="n">
        <f aca="false">IF('2nd-Summary-Male'!H22="", "", ROUND(('2nd-Summary-Male'!H22+'2nd-Summary-Male'!I22)/2, 0))</f>
        <v>80</v>
      </c>
      <c r="P22" s="12" t="n">
        <f aca="false">IF('2nd-Summary-Male'!I22="", "", ROUND(('2nd-Summary-Male'!I22+'2nd-Summary-Male'!J22)/2, 0))</f>
        <v>75</v>
      </c>
      <c r="Q22" s="12" t="n">
        <f aca="false">IF('3rd-Summary-Male'!C22="", "", ROUND(('3rd-Summary-Male'!C22+'3rd-Summary-Male'!D22)/2, 0))</f>
        <v>76</v>
      </c>
      <c r="R22" s="12" t="n">
        <f aca="false">IF('3rd-Summary-Male'!D22="", "", ROUND(('3rd-Summary-Male'!D22+'3rd-Summary-Male'!E22)/2, 0))</f>
        <v>75</v>
      </c>
      <c r="S22" s="12" t="n">
        <f aca="false">IF('3rd-Summary-Male'!E22="", "", ROUND(('3rd-Summary-Male'!E22+'3rd-Summary-Male'!F22)/2, 0))</f>
        <v>75</v>
      </c>
      <c r="T22" s="12" t="n">
        <f aca="false">IF('3rd-Summary-Male'!F22="", "", ROUND(('3rd-Summary-Male'!F22+'3rd-Summary-Male'!G22)/2, 0))</f>
        <v>76</v>
      </c>
      <c r="U22" s="12" t="n">
        <f aca="false">IF('3rd-Summary-Male'!G22="", "", ROUND(('3rd-Summary-Male'!G22+'3rd-Summary-Male'!H22)/2, 0))</f>
        <v>80</v>
      </c>
      <c r="V22" s="12" t="n">
        <f aca="false">IF('3rd-Summary-Male'!H22="", "", ROUND(('3rd-Summary-Male'!H22+'3rd-Summary-Male'!I22)/2, 0))</f>
        <v>79</v>
      </c>
      <c r="W22" s="12" t="n">
        <f aca="false">IF('3rd-Summary-Male'!I22="", "", ROUND(('3rd-Summary-Male'!I22+'3rd-Summary-Male'!J22)/2, 0))</f>
        <v>75</v>
      </c>
      <c r="X22" s="12" t="n">
        <f aca="false">IF('4th-Summary-Male'!C22="", "", ROUND(('4th-Summary-Male'!C22+'4th-Summary-Male'!D22)/2, 0))</f>
        <v>76</v>
      </c>
      <c r="Y22" s="12" t="n">
        <f aca="false">IF('4th-Summary-Male'!D22="", "", ROUND(('4th-Summary-Male'!D22+'4th-Summary-Male'!E22)/2, 0))</f>
        <v>76</v>
      </c>
      <c r="Z22" s="12" t="n">
        <f aca="false">IF('4th-Summary-Male'!E22="", "", ROUND(('4th-Summary-Male'!E22+'4th-Summary-Male'!F22)/2, 0))</f>
        <v>76</v>
      </c>
      <c r="AA22" s="12" t="n">
        <f aca="false">IF('4th-Summary-Male'!F22="", "", ROUND(('4th-Summary-Male'!F22+'4th-Summary-Male'!G22)/2, 0))</f>
        <v>77</v>
      </c>
      <c r="AB22" s="12" t="n">
        <f aca="false">IF('4th-Summary-Male'!G22="", "", ROUND(('4th-Summary-Male'!G22+'4th-Summary-Male'!H22)/2, 0))</f>
        <v>79</v>
      </c>
      <c r="AC22" s="12" t="n">
        <f aca="false">IF('4th-Summary-Male'!H22="", "", ROUND(('4th-Summary-Male'!H22+'4th-Summary-Male'!I22)/2, 0))</f>
        <v>79</v>
      </c>
      <c r="AD22" s="12" t="n">
        <f aca="false">IF('4th-Summary-Male'!I22="", "", ROUND(('4th-Summary-Male'!I22+'4th-Summary-Male'!J22)/2, 0))</f>
        <v>78</v>
      </c>
    </row>
    <row r="23" customFormat="false" ht="13.8" hidden="false" customHeight="false" outlineLevel="0" collapsed="false">
      <c r="A23" s="11" t="str">
        <f aca="false">IF(ISBLANK('Class-Infos'!C31), "", CONCATENATE("B", 'Class-Infos'!A31))</f>
        <v/>
      </c>
      <c r="B23" s="11" t="str">
        <f aca="false">IF(ISBLANK('Class-Infos'!C31), "", CONCATENATE('Class-Infos'!C31, IF(ISBLANK('Class-Infos'!F31), "", CONCATENATE(" ", 'Class-Infos'!F31)), ", ", 'Class-Infos'!D31, " ", 'Class-Infos'!E31))</f>
        <v/>
      </c>
      <c r="C23" s="12" t="str">
        <f aca="false">IF('1st-Summary-Male'!C23="", "", ROUND(('1st-Summary-Male'!C23+'1st-Summary-Male'!D23)/2, 0))</f>
        <v/>
      </c>
      <c r="D23" s="12" t="str">
        <f aca="false">IF('1st-Summary-Male'!D23="", "", ROUND(('1st-Summary-Male'!D23+'1st-Summary-Male'!E23)/2, 0))</f>
        <v/>
      </c>
      <c r="E23" s="12" t="str">
        <f aca="false">IF('1st-Summary-Male'!E23="", "", ROUND(('1st-Summary-Male'!E23+'1st-Summary-Male'!F23)/2, 0))</f>
        <v/>
      </c>
      <c r="F23" s="12" t="str">
        <f aca="false">IF('1st-Summary-Male'!F23="", "", ROUND(('1st-Summary-Male'!F23+'1st-Summary-Male'!G23)/2, 0))</f>
        <v/>
      </c>
      <c r="G23" s="12" t="str">
        <f aca="false">IF('1st-Summary-Male'!G23="", "", ROUND(('1st-Summary-Male'!G23+'1st-Summary-Male'!H23)/2, 0))</f>
        <v/>
      </c>
      <c r="H23" s="12" t="str">
        <f aca="false">IF('1st-Summary-Male'!H23="", "", ROUND(('1st-Summary-Male'!H23+'1st-Summary-Male'!I23)/2, 0))</f>
        <v/>
      </c>
      <c r="I23" s="12" t="str">
        <f aca="false">IF('1st-Summary-Male'!I23="", "", ROUND(('1st-Summary-Male'!I23+'1st-Summary-Male'!J23)/2, 0))</f>
        <v/>
      </c>
      <c r="J23" s="12" t="str">
        <f aca="false">IF('2nd-Summary-Male'!C23="", "", ROUND(('2nd-Summary-Male'!C23+'2nd-Summary-Male'!D23)/2, 0))</f>
        <v/>
      </c>
      <c r="K23" s="12" t="str">
        <f aca="false">IF('2nd-Summary-Male'!D23="", "", ROUND(('2nd-Summary-Male'!D23+'2nd-Summary-Male'!E23)/2, 0))</f>
        <v/>
      </c>
      <c r="L23" s="12" t="str">
        <f aca="false">IF('2nd-Summary-Male'!E23="", "", ROUND(('2nd-Summary-Male'!E23+'2nd-Summary-Male'!F23)/2, 0))</f>
        <v/>
      </c>
      <c r="M23" s="12" t="str">
        <f aca="false">IF('2nd-Summary-Male'!F23="", "", ROUND(('2nd-Summary-Male'!F23+'2nd-Summary-Male'!G23)/2, 0))</f>
        <v/>
      </c>
      <c r="N23" s="12" t="str">
        <f aca="false">IF('2nd-Summary-Male'!G23="", "", ROUND(('2nd-Summary-Male'!G23+'2nd-Summary-Male'!H23)/2, 0))</f>
        <v/>
      </c>
      <c r="O23" s="12" t="str">
        <f aca="false">IF('2nd-Summary-Male'!H23="", "", ROUND(('2nd-Summary-Male'!H23+'2nd-Summary-Male'!I23)/2, 0))</f>
        <v/>
      </c>
      <c r="P23" s="12" t="str">
        <f aca="false">IF('2nd-Summary-Male'!I23="", "", ROUND(('2nd-Summary-Male'!I23+'2nd-Summary-Male'!J23)/2, 0))</f>
        <v/>
      </c>
      <c r="Q23" s="12" t="str">
        <f aca="false">IF('3rd-Summary-Male'!C23="", "", ROUND(('3rd-Summary-Male'!C23+'3rd-Summary-Male'!D23)/2, 0))</f>
        <v/>
      </c>
      <c r="R23" s="12" t="str">
        <f aca="false">IF('3rd-Summary-Male'!D23="", "", ROUND(('3rd-Summary-Male'!D23+'3rd-Summary-Male'!E23)/2, 0))</f>
        <v/>
      </c>
      <c r="S23" s="12" t="str">
        <f aca="false">IF('3rd-Summary-Male'!E23="", "", ROUND(('3rd-Summary-Male'!E23+'3rd-Summary-Male'!F23)/2, 0))</f>
        <v/>
      </c>
      <c r="T23" s="12" t="str">
        <f aca="false">IF('3rd-Summary-Male'!F23="", "", ROUND(('3rd-Summary-Male'!F23+'3rd-Summary-Male'!G23)/2, 0))</f>
        <v/>
      </c>
      <c r="U23" s="12" t="str">
        <f aca="false">IF('3rd-Summary-Male'!G23="", "", ROUND(('3rd-Summary-Male'!G23+'3rd-Summary-Male'!H23)/2, 0))</f>
        <v/>
      </c>
      <c r="V23" s="12" t="str">
        <f aca="false">IF('3rd-Summary-Male'!H23="", "", ROUND(('3rd-Summary-Male'!H23+'3rd-Summary-Male'!I23)/2, 0))</f>
        <v/>
      </c>
      <c r="W23" s="12" t="str">
        <f aca="false">IF('3rd-Summary-Male'!I23="", "", ROUND(('3rd-Summary-Male'!I23+'3rd-Summary-Male'!J23)/2, 0))</f>
        <v/>
      </c>
      <c r="X23" s="12" t="str">
        <f aca="false">IF('4th-Summary-Male'!C23="", "", ROUND(('4th-Summary-Male'!C23+'4th-Summary-Male'!D23)/2, 0))</f>
        <v/>
      </c>
      <c r="Y23" s="12" t="str">
        <f aca="false">IF('4th-Summary-Male'!D23="", "", ROUND(('4th-Summary-Male'!D23+'4th-Summary-Male'!E23)/2, 0))</f>
        <v/>
      </c>
      <c r="Z23" s="12" t="str">
        <f aca="false">IF('4th-Summary-Male'!E23="", "", ROUND(('4th-Summary-Male'!E23+'4th-Summary-Male'!F23)/2, 0))</f>
        <v/>
      </c>
      <c r="AA23" s="12" t="str">
        <f aca="false">IF('4th-Summary-Male'!F23="", "", ROUND(('4th-Summary-Male'!F23+'4th-Summary-Male'!G23)/2, 0))</f>
        <v/>
      </c>
      <c r="AB23" s="12" t="str">
        <f aca="false">IF('4th-Summary-Male'!G23="", "", ROUND(('4th-Summary-Male'!G23+'4th-Summary-Male'!H23)/2, 0))</f>
        <v/>
      </c>
      <c r="AC23" s="12" t="str">
        <f aca="false">IF('4th-Summary-Male'!H23="", "", ROUND(('4th-Summary-Male'!H23+'4th-Summary-Male'!I23)/2, 0))</f>
        <v/>
      </c>
      <c r="AD23" s="12" t="str">
        <f aca="false">IF('4th-Summary-Male'!I23="", "", ROUND(('4th-Summary-Male'!I23+'4th-Summary-Male'!J23)/2, 0))</f>
        <v/>
      </c>
    </row>
    <row r="24" customFormat="false" ht="13.8" hidden="false" customHeight="false" outlineLevel="0" collapsed="false">
      <c r="A24" s="11" t="str">
        <f aca="false">IF(ISBLANK('Class-Infos'!C32), "", CONCATENATE("B", 'Class-Infos'!A32))</f>
        <v/>
      </c>
      <c r="B24" s="11" t="str">
        <f aca="false">IF(ISBLANK('Class-Infos'!C32), "", CONCATENATE('Class-Infos'!C32, IF(ISBLANK('Class-Infos'!F32), "", CONCATENATE(" ", 'Class-Infos'!F32)), ", ", 'Class-Infos'!D32, " ", 'Class-Infos'!E32))</f>
        <v/>
      </c>
      <c r="C24" s="12" t="str">
        <f aca="false">IF('1st-Summary-Male'!C24="", "", ROUND(('1st-Summary-Male'!C24+'1st-Summary-Male'!D24)/2, 0))</f>
        <v/>
      </c>
      <c r="D24" s="12" t="str">
        <f aca="false">IF('1st-Summary-Male'!D24="", "", ROUND(('1st-Summary-Male'!D24+'1st-Summary-Male'!E24)/2, 0))</f>
        <v/>
      </c>
      <c r="E24" s="12" t="str">
        <f aca="false">IF('1st-Summary-Male'!E24="", "", ROUND(('1st-Summary-Male'!E24+'1st-Summary-Male'!F24)/2, 0))</f>
        <v/>
      </c>
      <c r="F24" s="12" t="str">
        <f aca="false">IF('1st-Summary-Male'!F24="", "", ROUND(('1st-Summary-Male'!F24+'1st-Summary-Male'!G24)/2, 0))</f>
        <v/>
      </c>
      <c r="G24" s="12" t="str">
        <f aca="false">IF('1st-Summary-Male'!G24="", "", ROUND(('1st-Summary-Male'!G24+'1st-Summary-Male'!H24)/2, 0))</f>
        <v/>
      </c>
      <c r="H24" s="12" t="str">
        <f aca="false">IF('1st-Summary-Male'!H24="", "", ROUND(('1st-Summary-Male'!H24+'1st-Summary-Male'!I24)/2, 0))</f>
        <v/>
      </c>
      <c r="I24" s="12" t="str">
        <f aca="false">IF('1st-Summary-Male'!I24="", "", ROUND(('1st-Summary-Male'!I24+'1st-Summary-Male'!J24)/2, 0))</f>
        <v/>
      </c>
      <c r="J24" s="12" t="str">
        <f aca="false">IF('2nd-Summary-Male'!C24="", "", ROUND(('2nd-Summary-Male'!C24+'2nd-Summary-Male'!D24)/2, 0))</f>
        <v/>
      </c>
      <c r="K24" s="12" t="str">
        <f aca="false">IF('2nd-Summary-Male'!D24="", "", ROUND(('2nd-Summary-Male'!D24+'2nd-Summary-Male'!E24)/2, 0))</f>
        <v/>
      </c>
      <c r="L24" s="12" t="str">
        <f aca="false">IF('2nd-Summary-Male'!E24="", "", ROUND(('2nd-Summary-Male'!E24+'2nd-Summary-Male'!F24)/2, 0))</f>
        <v/>
      </c>
      <c r="M24" s="12" t="str">
        <f aca="false">IF('2nd-Summary-Male'!F24="", "", ROUND(('2nd-Summary-Male'!F24+'2nd-Summary-Male'!G24)/2, 0))</f>
        <v/>
      </c>
      <c r="N24" s="12" t="str">
        <f aca="false">IF('2nd-Summary-Male'!G24="", "", ROUND(('2nd-Summary-Male'!G24+'2nd-Summary-Male'!H24)/2, 0))</f>
        <v/>
      </c>
      <c r="O24" s="12" t="str">
        <f aca="false">IF('2nd-Summary-Male'!H24="", "", ROUND(('2nd-Summary-Male'!H24+'2nd-Summary-Male'!I24)/2, 0))</f>
        <v/>
      </c>
      <c r="P24" s="12" t="str">
        <f aca="false">IF('2nd-Summary-Male'!I24="", "", ROUND(('2nd-Summary-Male'!I24+'2nd-Summary-Male'!J24)/2, 0))</f>
        <v/>
      </c>
      <c r="Q24" s="12" t="str">
        <f aca="false">IF('3rd-Summary-Male'!C24="", "", ROUND(('3rd-Summary-Male'!C24+'3rd-Summary-Male'!D24)/2, 0))</f>
        <v/>
      </c>
      <c r="R24" s="12" t="str">
        <f aca="false">IF('3rd-Summary-Male'!D24="", "", ROUND(('3rd-Summary-Male'!D24+'3rd-Summary-Male'!E24)/2, 0))</f>
        <v/>
      </c>
      <c r="S24" s="12" t="str">
        <f aca="false">IF('3rd-Summary-Male'!E24="", "", ROUND(('3rd-Summary-Male'!E24+'3rd-Summary-Male'!F24)/2, 0))</f>
        <v/>
      </c>
      <c r="T24" s="12" t="str">
        <f aca="false">IF('3rd-Summary-Male'!F24="", "", ROUND(('3rd-Summary-Male'!F24+'3rd-Summary-Male'!G24)/2, 0))</f>
        <v/>
      </c>
      <c r="U24" s="12" t="str">
        <f aca="false">IF('3rd-Summary-Male'!G24="", "", ROUND(('3rd-Summary-Male'!G24+'3rd-Summary-Male'!H24)/2, 0))</f>
        <v/>
      </c>
      <c r="V24" s="12" t="str">
        <f aca="false">IF('3rd-Summary-Male'!H24="", "", ROUND(('3rd-Summary-Male'!H24+'3rd-Summary-Male'!I24)/2, 0))</f>
        <v/>
      </c>
      <c r="W24" s="12" t="str">
        <f aca="false">IF('3rd-Summary-Male'!I24="", "", ROUND(('3rd-Summary-Male'!I24+'3rd-Summary-Male'!J24)/2, 0))</f>
        <v/>
      </c>
      <c r="X24" s="12" t="str">
        <f aca="false">IF('4th-Summary-Male'!C24="", "", ROUND(('4th-Summary-Male'!C24+'4th-Summary-Male'!D24)/2, 0))</f>
        <v/>
      </c>
      <c r="Y24" s="12" t="str">
        <f aca="false">IF('4th-Summary-Male'!D24="", "", ROUND(('4th-Summary-Male'!D24+'4th-Summary-Male'!E24)/2, 0))</f>
        <v/>
      </c>
      <c r="Z24" s="12" t="str">
        <f aca="false">IF('4th-Summary-Male'!E24="", "", ROUND(('4th-Summary-Male'!E24+'4th-Summary-Male'!F24)/2, 0))</f>
        <v/>
      </c>
      <c r="AA24" s="12" t="str">
        <f aca="false">IF('4th-Summary-Male'!F24="", "", ROUND(('4th-Summary-Male'!F24+'4th-Summary-Male'!G24)/2, 0))</f>
        <v/>
      </c>
      <c r="AB24" s="12" t="str">
        <f aca="false">IF('4th-Summary-Male'!G24="", "", ROUND(('4th-Summary-Male'!G24+'4th-Summary-Male'!H24)/2, 0))</f>
        <v/>
      </c>
      <c r="AC24" s="12" t="str">
        <f aca="false">IF('4th-Summary-Male'!H24="", "", ROUND(('4th-Summary-Male'!H24+'4th-Summary-Male'!I24)/2, 0))</f>
        <v/>
      </c>
      <c r="AD24" s="12" t="str">
        <f aca="false">IF('4th-Summary-Male'!I24="", "", ROUND(('4th-Summary-Male'!I24+'4th-Summary-Male'!J24)/2, 0))</f>
        <v/>
      </c>
    </row>
    <row r="25" customFormat="false" ht="13.8" hidden="false" customHeight="false" outlineLevel="0" collapsed="false">
      <c r="A25" s="11" t="str">
        <f aca="false">IF(ISBLANK('Class-Infos'!C33), "", CONCATENATE("B", 'Class-Infos'!A33))</f>
        <v/>
      </c>
      <c r="B25" s="11" t="str">
        <f aca="false">IF(ISBLANK('Class-Infos'!C33), "", CONCATENATE('Class-Infos'!C33, IF(ISBLANK('Class-Infos'!F33), "", CONCATENATE(" ", 'Class-Infos'!F33)), ", ", 'Class-Infos'!D33, " ", 'Class-Infos'!E33))</f>
        <v/>
      </c>
      <c r="C25" s="12" t="str">
        <f aca="false">IF('1st-Summary-Male'!C25="", "", ROUND(('1st-Summary-Male'!C25+'1st-Summary-Male'!D25)/2, 0))</f>
        <v/>
      </c>
      <c r="D25" s="12" t="str">
        <f aca="false">IF('1st-Summary-Male'!D25="", "", ROUND(('1st-Summary-Male'!D25+'1st-Summary-Male'!E25)/2, 0))</f>
        <v/>
      </c>
      <c r="E25" s="12" t="str">
        <f aca="false">IF('1st-Summary-Male'!E25="", "", ROUND(('1st-Summary-Male'!E25+'1st-Summary-Male'!F25)/2, 0))</f>
        <v/>
      </c>
      <c r="F25" s="12" t="str">
        <f aca="false">IF('1st-Summary-Male'!F25="", "", ROUND(('1st-Summary-Male'!F25+'1st-Summary-Male'!G25)/2, 0))</f>
        <v/>
      </c>
      <c r="G25" s="12" t="str">
        <f aca="false">IF('1st-Summary-Male'!G25="", "", ROUND(('1st-Summary-Male'!G25+'1st-Summary-Male'!H25)/2, 0))</f>
        <v/>
      </c>
      <c r="H25" s="12" t="str">
        <f aca="false">IF('1st-Summary-Male'!H25="", "", ROUND(('1st-Summary-Male'!H25+'1st-Summary-Male'!I25)/2, 0))</f>
        <v/>
      </c>
      <c r="I25" s="12" t="str">
        <f aca="false">IF('1st-Summary-Male'!I25="", "", ROUND(('1st-Summary-Male'!I25+'1st-Summary-Male'!J25)/2, 0))</f>
        <v/>
      </c>
      <c r="J25" s="12" t="str">
        <f aca="false">IF('2nd-Summary-Male'!C25="", "", ROUND(('2nd-Summary-Male'!C25+'2nd-Summary-Male'!D25)/2, 0))</f>
        <v/>
      </c>
      <c r="K25" s="12" t="str">
        <f aca="false">IF('2nd-Summary-Male'!D25="", "", ROUND(('2nd-Summary-Male'!D25+'2nd-Summary-Male'!E25)/2, 0))</f>
        <v/>
      </c>
      <c r="L25" s="12" t="str">
        <f aca="false">IF('2nd-Summary-Male'!E25="", "", ROUND(('2nd-Summary-Male'!E25+'2nd-Summary-Male'!F25)/2, 0))</f>
        <v/>
      </c>
      <c r="M25" s="12" t="str">
        <f aca="false">IF('2nd-Summary-Male'!F25="", "", ROUND(('2nd-Summary-Male'!F25+'2nd-Summary-Male'!G25)/2, 0))</f>
        <v/>
      </c>
      <c r="N25" s="12" t="str">
        <f aca="false">IF('2nd-Summary-Male'!G25="", "", ROUND(('2nd-Summary-Male'!G25+'2nd-Summary-Male'!H25)/2, 0))</f>
        <v/>
      </c>
      <c r="O25" s="12" t="str">
        <f aca="false">IF('2nd-Summary-Male'!H25="", "", ROUND(('2nd-Summary-Male'!H25+'2nd-Summary-Male'!I25)/2, 0))</f>
        <v/>
      </c>
      <c r="P25" s="12" t="str">
        <f aca="false">IF('2nd-Summary-Male'!I25="", "", ROUND(('2nd-Summary-Male'!I25+'2nd-Summary-Male'!J25)/2, 0))</f>
        <v/>
      </c>
      <c r="Q25" s="12" t="str">
        <f aca="false">IF('3rd-Summary-Male'!C25="", "", ROUND(('3rd-Summary-Male'!C25+'3rd-Summary-Male'!D25)/2, 0))</f>
        <v/>
      </c>
      <c r="R25" s="12" t="str">
        <f aca="false">IF('3rd-Summary-Male'!D25="", "", ROUND(('3rd-Summary-Male'!D25+'3rd-Summary-Male'!E25)/2, 0))</f>
        <v/>
      </c>
      <c r="S25" s="12" t="str">
        <f aca="false">IF('3rd-Summary-Male'!E25="", "", ROUND(('3rd-Summary-Male'!E25+'3rd-Summary-Male'!F25)/2, 0))</f>
        <v/>
      </c>
      <c r="T25" s="12" t="str">
        <f aca="false">IF('3rd-Summary-Male'!F25="", "", ROUND(('3rd-Summary-Male'!F25+'3rd-Summary-Male'!G25)/2, 0))</f>
        <v/>
      </c>
      <c r="U25" s="12" t="str">
        <f aca="false">IF('3rd-Summary-Male'!G25="", "", ROUND(('3rd-Summary-Male'!G25+'3rd-Summary-Male'!H25)/2, 0))</f>
        <v/>
      </c>
      <c r="V25" s="12" t="str">
        <f aca="false">IF('3rd-Summary-Male'!H25="", "", ROUND(('3rd-Summary-Male'!H25+'3rd-Summary-Male'!I25)/2, 0))</f>
        <v/>
      </c>
      <c r="W25" s="12" t="str">
        <f aca="false">IF('3rd-Summary-Male'!I25="", "", ROUND(('3rd-Summary-Male'!I25+'3rd-Summary-Male'!J25)/2, 0))</f>
        <v/>
      </c>
      <c r="X25" s="12" t="str">
        <f aca="false">IF('4th-Summary-Male'!C25="", "", ROUND(('4th-Summary-Male'!C25+'4th-Summary-Male'!D25)/2, 0))</f>
        <v/>
      </c>
      <c r="Y25" s="12" t="str">
        <f aca="false">IF('4th-Summary-Male'!D25="", "", ROUND(('4th-Summary-Male'!D25+'4th-Summary-Male'!E25)/2, 0))</f>
        <v/>
      </c>
      <c r="Z25" s="12" t="str">
        <f aca="false">IF('4th-Summary-Male'!E25="", "", ROUND(('4th-Summary-Male'!E25+'4th-Summary-Male'!F25)/2, 0))</f>
        <v/>
      </c>
      <c r="AA25" s="12" t="str">
        <f aca="false">IF('4th-Summary-Male'!F25="", "", ROUND(('4th-Summary-Male'!F25+'4th-Summary-Male'!G25)/2, 0))</f>
        <v/>
      </c>
      <c r="AB25" s="12" t="str">
        <f aca="false">IF('4th-Summary-Male'!G25="", "", ROUND(('4th-Summary-Male'!G25+'4th-Summary-Male'!H25)/2, 0))</f>
        <v/>
      </c>
      <c r="AC25" s="12" t="str">
        <f aca="false">IF('4th-Summary-Male'!H25="", "", ROUND(('4th-Summary-Male'!H25+'4th-Summary-Male'!I25)/2, 0))</f>
        <v/>
      </c>
      <c r="AD25" s="12" t="str">
        <f aca="false">IF('4th-Summary-Male'!I25="", "", ROUND(('4th-Summary-Male'!I25+'4th-Summary-Male'!J25)/2, 0))</f>
        <v/>
      </c>
    </row>
    <row r="26" customFormat="false" ht="13.8" hidden="false" customHeight="false" outlineLevel="0" collapsed="false">
      <c r="A26" s="11" t="str">
        <f aca="false">IF(ISBLANK('Class-Infos'!C34), "", CONCATENATE("B", 'Class-Infos'!A34))</f>
        <v/>
      </c>
      <c r="B26" s="11" t="str">
        <f aca="false">IF(ISBLANK('Class-Infos'!C34), "", CONCATENATE('Class-Infos'!C34, IF(ISBLANK('Class-Infos'!F34), "", CONCATENATE(" ", 'Class-Infos'!F34)), ", ", 'Class-Infos'!D34, " ", 'Class-Infos'!E34))</f>
        <v/>
      </c>
      <c r="C26" s="12" t="str">
        <f aca="false">IF('1st-Summary-Male'!C26="", "", ROUND(('1st-Summary-Male'!C26+'1st-Summary-Male'!D26)/2, 0))</f>
        <v/>
      </c>
      <c r="D26" s="12" t="str">
        <f aca="false">IF('1st-Summary-Male'!D26="", "", ROUND(('1st-Summary-Male'!D26+'1st-Summary-Male'!E26)/2, 0))</f>
        <v/>
      </c>
      <c r="E26" s="12" t="str">
        <f aca="false">IF('1st-Summary-Male'!E26="", "", ROUND(('1st-Summary-Male'!E26+'1st-Summary-Male'!F26)/2, 0))</f>
        <v/>
      </c>
      <c r="F26" s="12" t="str">
        <f aca="false">IF('1st-Summary-Male'!F26="", "", ROUND(('1st-Summary-Male'!F26+'1st-Summary-Male'!G26)/2, 0))</f>
        <v/>
      </c>
      <c r="G26" s="12" t="str">
        <f aca="false">IF('1st-Summary-Male'!G26="", "", ROUND(('1st-Summary-Male'!G26+'1st-Summary-Male'!H26)/2, 0))</f>
        <v/>
      </c>
      <c r="H26" s="12" t="str">
        <f aca="false">IF('1st-Summary-Male'!H26="", "", ROUND(('1st-Summary-Male'!H26+'1st-Summary-Male'!I26)/2, 0))</f>
        <v/>
      </c>
      <c r="I26" s="12" t="str">
        <f aca="false">IF('1st-Summary-Male'!I26="", "", ROUND(('1st-Summary-Male'!I26+'1st-Summary-Male'!J26)/2, 0))</f>
        <v/>
      </c>
      <c r="J26" s="12" t="str">
        <f aca="false">IF('2nd-Summary-Male'!C26="", "", ROUND(('2nd-Summary-Male'!C26+'2nd-Summary-Male'!D26)/2, 0))</f>
        <v/>
      </c>
      <c r="K26" s="12" t="str">
        <f aca="false">IF('2nd-Summary-Male'!D26="", "", ROUND(('2nd-Summary-Male'!D26+'2nd-Summary-Male'!E26)/2, 0))</f>
        <v/>
      </c>
      <c r="L26" s="12" t="str">
        <f aca="false">IF('2nd-Summary-Male'!E26="", "", ROUND(('2nd-Summary-Male'!E26+'2nd-Summary-Male'!F26)/2, 0))</f>
        <v/>
      </c>
      <c r="M26" s="12" t="str">
        <f aca="false">IF('2nd-Summary-Male'!F26="", "", ROUND(('2nd-Summary-Male'!F26+'2nd-Summary-Male'!G26)/2, 0))</f>
        <v/>
      </c>
      <c r="N26" s="12" t="str">
        <f aca="false">IF('2nd-Summary-Male'!G26="", "", ROUND(('2nd-Summary-Male'!G26+'2nd-Summary-Male'!H26)/2, 0))</f>
        <v/>
      </c>
      <c r="O26" s="12" t="str">
        <f aca="false">IF('2nd-Summary-Male'!H26="", "", ROUND(('2nd-Summary-Male'!H26+'2nd-Summary-Male'!I26)/2, 0))</f>
        <v/>
      </c>
      <c r="P26" s="12" t="str">
        <f aca="false">IF('2nd-Summary-Male'!I26="", "", ROUND(('2nd-Summary-Male'!I26+'2nd-Summary-Male'!J26)/2, 0))</f>
        <v/>
      </c>
      <c r="Q26" s="12" t="str">
        <f aca="false">IF('3rd-Summary-Male'!C26="", "", ROUND(('3rd-Summary-Male'!C26+'3rd-Summary-Male'!D26)/2, 0))</f>
        <v/>
      </c>
      <c r="R26" s="12" t="str">
        <f aca="false">IF('3rd-Summary-Male'!D26="", "", ROUND(('3rd-Summary-Male'!D26+'3rd-Summary-Male'!E26)/2, 0))</f>
        <v/>
      </c>
      <c r="S26" s="12" t="str">
        <f aca="false">IF('3rd-Summary-Male'!E26="", "", ROUND(('3rd-Summary-Male'!E26+'3rd-Summary-Male'!F26)/2, 0))</f>
        <v/>
      </c>
      <c r="T26" s="12" t="str">
        <f aca="false">IF('3rd-Summary-Male'!F26="", "", ROUND(('3rd-Summary-Male'!F26+'3rd-Summary-Male'!G26)/2, 0))</f>
        <v/>
      </c>
      <c r="U26" s="12" t="str">
        <f aca="false">IF('3rd-Summary-Male'!G26="", "", ROUND(('3rd-Summary-Male'!G26+'3rd-Summary-Male'!H26)/2, 0))</f>
        <v/>
      </c>
      <c r="V26" s="12" t="str">
        <f aca="false">IF('3rd-Summary-Male'!H26="", "", ROUND(('3rd-Summary-Male'!H26+'3rd-Summary-Male'!I26)/2, 0))</f>
        <v/>
      </c>
      <c r="W26" s="12" t="str">
        <f aca="false">IF('3rd-Summary-Male'!I26="", "", ROUND(('3rd-Summary-Male'!I26+'3rd-Summary-Male'!J26)/2, 0))</f>
        <v/>
      </c>
      <c r="X26" s="12" t="str">
        <f aca="false">IF('4th-Summary-Male'!C26="", "", ROUND(('4th-Summary-Male'!C26+'4th-Summary-Male'!D26)/2, 0))</f>
        <v/>
      </c>
      <c r="Y26" s="12" t="str">
        <f aca="false">IF('4th-Summary-Male'!D26="", "", ROUND(('4th-Summary-Male'!D26+'4th-Summary-Male'!E26)/2, 0))</f>
        <v/>
      </c>
      <c r="Z26" s="12" t="str">
        <f aca="false">IF('4th-Summary-Male'!E26="", "", ROUND(('4th-Summary-Male'!E26+'4th-Summary-Male'!F26)/2, 0))</f>
        <v/>
      </c>
      <c r="AA26" s="12" t="str">
        <f aca="false">IF('4th-Summary-Male'!F26="", "", ROUND(('4th-Summary-Male'!F26+'4th-Summary-Male'!G26)/2, 0))</f>
        <v/>
      </c>
      <c r="AB26" s="12" t="str">
        <f aca="false">IF('4th-Summary-Male'!G26="", "", ROUND(('4th-Summary-Male'!G26+'4th-Summary-Male'!H26)/2, 0))</f>
        <v/>
      </c>
      <c r="AC26" s="12" t="str">
        <f aca="false">IF('4th-Summary-Male'!H26="", "", ROUND(('4th-Summary-Male'!H26+'4th-Summary-Male'!I26)/2, 0))</f>
        <v/>
      </c>
      <c r="AD26" s="12" t="str">
        <f aca="false">IF('4th-Summary-Male'!I26="", "", ROUND(('4th-Summary-Male'!I26+'4th-Summary-Male'!J26)/2, 0))</f>
        <v/>
      </c>
    </row>
    <row r="27" customFormat="false" ht="13.8" hidden="false" customHeight="false" outlineLevel="0" collapsed="false">
      <c r="A27" s="11" t="str">
        <f aca="false">IF(ISBLANK('Class-Infos'!C35), "", CONCATENATE("B", 'Class-Infos'!A35))</f>
        <v/>
      </c>
      <c r="B27" s="11" t="str">
        <f aca="false">IF(ISBLANK('Class-Infos'!C35), "", CONCATENATE('Class-Infos'!C35, IF(ISBLANK('Class-Infos'!F35), "", CONCATENATE(" ", 'Class-Infos'!F35)), ", ", 'Class-Infos'!D35, " ", 'Class-Infos'!E35))</f>
        <v/>
      </c>
      <c r="C27" s="12" t="str">
        <f aca="false">IF('1st-Summary-Male'!C27="", "", ROUND(('1st-Summary-Male'!C27+'1st-Summary-Male'!D27)/2, 0))</f>
        <v/>
      </c>
      <c r="D27" s="12" t="str">
        <f aca="false">IF('1st-Summary-Male'!D27="", "", ROUND(('1st-Summary-Male'!D27+'1st-Summary-Male'!E27)/2, 0))</f>
        <v/>
      </c>
      <c r="E27" s="12" t="str">
        <f aca="false">IF('1st-Summary-Male'!E27="", "", ROUND(('1st-Summary-Male'!E27+'1st-Summary-Male'!F27)/2, 0))</f>
        <v/>
      </c>
      <c r="F27" s="12" t="str">
        <f aca="false">IF('1st-Summary-Male'!F27="", "", ROUND(('1st-Summary-Male'!F27+'1st-Summary-Male'!G27)/2, 0))</f>
        <v/>
      </c>
      <c r="G27" s="12" t="str">
        <f aca="false">IF('1st-Summary-Male'!G27="", "", ROUND(('1st-Summary-Male'!G27+'1st-Summary-Male'!H27)/2, 0))</f>
        <v/>
      </c>
      <c r="H27" s="12" t="str">
        <f aca="false">IF('1st-Summary-Male'!H27="", "", ROUND(('1st-Summary-Male'!H27+'1st-Summary-Male'!I27)/2, 0))</f>
        <v/>
      </c>
      <c r="I27" s="12" t="str">
        <f aca="false">IF('1st-Summary-Male'!I27="", "", ROUND(('1st-Summary-Male'!I27+'1st-Summary-Male'!J27)/2, 0))</f>
        <v/>
      </c>
      <c r="J27" s="12" t="str">
        <f aca="false">IF('2nd-Summary-Male'!C27="", "", ROUND(('2nd-Summary-Male'!C27+'2nd-Summary-Male'!D27)/2, 0))</f>
        <v/>
      </c>
      <c r="K27" s="12" t="str">
        <f aca="false">IF('2nd-Summary-Male'!D27="", "", ROUND(('2nd-Summary-Male'!D27+'2nd-Summary-Male'!E27)/2, 0))</f>
        <v/>
      </c>
      <c r="L27" s="12" t="str">
        <f aca="false">IF('2nd-Summary-Male'!E27="", "", ROUND(('2nd-Summary-Male'!E27+'2nd-Summary-Male'!F27)/2, 0))</f>
        <v/>
      </c>
      <c r="M27" s="12" t="str">
        <f aca="false">IF('2nd-Summary-Male'!F27="", "", ROUND(('2nd-Summary-Male'!F27+'2nd-Summary-Male'!G27)/2, 0))</f>
        <v/>
      </c>
      <c r="N27" s="12" t="str">
        <f aca="false">IF('2nd-Summary-Male'!G27="", "", ROUND(('2nd-Summary-Male'!G27+'2nd-Summary-Male'!H27)/2, 0))</f>
        <v/>
      </c>
      <c r="O27" s="12" t="str">
        <f aca="false">IF('2nd-Summary-Male'!H27="", "", ROUND(('2nd-Summary-Male'!H27+'2nd-Summary-Male'!I27)/2, 0))</f>
        <v/>
      </c>
      <c r="P27" s="12" t="str">
        <f aca="false">IF('2nd-Summary-Male'!I27="", "", ROUND(('2nd-Summary-Male'!I27+'2nd-Summary-Male'!J27)/2, 0))</f>
        <v/>
      </c>
      <c r="Q27" s="12" t="str">
        <f aca="false">IF('3rd-Summary-Male'!C27="", "", ROUND(('3rd-Summary-Male'!C27+'3rd-Summary-Male'!D27)/2, 0))</f>
        <v/>
      </c>
      <c r="R27" s="12" t="str">
        <f aca="false">IF('3rd-Summary-Male'!D27="", "", ROUND(('3rd-Summary-Male'!D27+'3rd-Summary-Male'!E27)/2, 0))</f>
        <v/>
      </c>
      <c r="S27" s="12" t="str">
        <f aca="false">IF('3rd-Summary-Male'!E27="", "", ROUND(('3rd-Summary-Male'!E27+'3rd-Summary-Male'!F27)/2, 0))</f>
        <v/>
      </c>
      <c r="T27" s="12" t="str">
        <f aca="false">IF('3rd-Summary-Male'!F27="", "", ROUND(('3rd-Summary-Male'!F27+'3rd-Summary-Male'!G27)/2, 0))</f>
        <v/>
      </c>
      <c r="U27" s="12" t="str">
        <f aca="false">IF('3rd-Summary-Male'!G27="", "", ROUND(('3rd-Summary-Male'!G27+'3rd-Summary-Male'!H27)/2, 0))</f>
        <v/>
      </c>
      <c r="V27" s="12" t="str">
        <f aca="false">IF('3rd-Summary-Male'!H27="", "", ROUND(('3rd-Summary-Male'!H27+'3rd-Summary-Male'!I27)/2, 0))</f>
        <v/>
      </c>
      <c r="W27" s="12" t="str">
        <f aca="false">IF('3rd-Summary-Male'!I27="", "", ROUND(('3rd-Summary-Male'!I27+'3rd-Summary-Male'!J27)/2, 0))</f>
        <v/>
      </c>
      <c r="X27" s="12" t="str">
        <f aca="false">IF('4th-Summary-Male'!C27="", "", ROUND(('4th-Summary-Male'!C27+'4th-Summary-Male'!D27)/2, 0))</f>
        <v/>
      </c>
      <c r="Y27" s="12" t="str">
        <f aca="false">IF('4th-Summary-Male'!D27="", "", ROUND(('4th-Summary-Male'!D27+'4th-Summary-Male'!E27)/2, 0))</f>
        <v/>
      </c>
      <c r="Z27" s="12" t="str">
        <f aca="false">IF('4th-Summary-Male'!E27="", "", ROUND(('4th-Summary-Male'!E27+'4th-Summary-Male'!F27)/2, 0))</f>
        <v/>
      </c>
      <c r="AA27" s="12" t="str">
        <f aca="false">IF('4th-Summary-Male'!F27="", "", ROUND(('4th-Summary-Male'!F27+'4th-Summary-Male'!G27)/2, 0))</f>
        <v/>
      </c>
      <c r="AB27" s="12" t="str">
        <f aca="false">IF('4th-Summary-Male'!G27="", "", ROUND(('4th-Summary-Male'!G27+'4th-Summary-Male'!H27)/2, 0))</f>
        <v/>
      </c>
      <c r="AC27" s="12" t="str">
        <f aca="false">IF('4th-Summary-Male'!H27="", "", ROUND(('4th-Summary-Male'!H27+'4th-Summary-Male'!I27)/2, 0))</f>
        <v/>
      </c>
      <c r="AD27" s="12" t="str">
        <f aca="false">IF('4th-Summary-Male'!I27="", "", ROUND(('4th-Summary-Male'!I27+'4th-Summary-Male'!J27)/2, 0))</f>
        <v/>
      </c>
    </row>
    <row r="28" customFormat="false" ht="13.8" hidden="false" customHeight="false" outlineLevel="0" collapsed="false">
      <c r="A28" s="11" t="str">
        <f aca="false">IF(ISBLANK('Class-Infos'!C36), "", CONCATENATE("B", 'Class-Infos'!A36))</f>
        <v/>
      </c>
      <c r="B28" s="11" t="str">
        <f aca="false">IF(ISBLANK('Class-Infos'!C36), "", CONCATENATE('Class-Infos'!C36, IF(ISBLANK('Class-Infos'!F36), "", CONCATENATE(" ", 'Class-Infos'!F36)), ", ", 'Class-Infos'!D36, " ", 'Class-Infos'!E36))</f>
        <v/>
      </c>
      <c r="C28" s="12" t="str">
        <f aca="false">IF('1st-Summary-Male'!C28="", "", ROUND(('1st-Summary-Male'!C28+'1st-Summary-Male'!D28)/2, 0))</f>
        <v/>
      </c>
      <c r="D28" s="12" t="str">
        <f aca="false">IF('1st-Summary-Male'!D28="", "", ROUND(('1st-Summary-Male'!D28+'1st-Summary-Male'!E28)/2, 0))</f>
        <v/>
      </c>
      <c r="E28" s="12" t="str">
        <f aca="false">IF('1st-Summary-Male'!E28="", "", ROUND(('1st-Summary-Male'!E28+'1st-Summary-Male'!F28)/2, 0))</f>
        <v/>
      </c>
      <c r="F28" s="12" t="str">
        <f aca="false">IF('1st-Summary-Male'!F28="", "", ROUND(('1st-Summary-Male'!F28+'1st-Summary-Male'!G28)/2, 0))</f>
        <v/>
      </c>
      <c r="G28" s="12" t="str">
        <f aca="false">IF('1st-Summary-Male'!G28="", "", ROUND(('1st-Summary-Male'!G28+'1st-Summary-Male'!H28)/2, 0))</f>
        <v/>
      </c>
      <c r="H28" s="12" t="str">
        <f aca="false">IF('1st-Summary-Male'!H28="", "", ROUND(('1st-Summary-Male'!H28+'1st-Summary-Male'!I28)/2, 0))</f>
        <v/>
      </c>
      <c r="I28" s="12" t="str">
        <f aca="false">IF('1st-Summary-Male'!I28="", "", ROUND(('1st-Summary-Male'!I28+'1st-Summary-Male'!J28)/2, 0))</f>
        <v/>
      </c>
      <c r="J28" s="12" t="str">
        <f aca="false">IF('2nd-Summary-Male'!C28="", "", ROUND(('2nd-Summary-Male'!C28+'2nd-Summary-Male'!D28)/2, 0))</f>
        <v/>
      </c>
      <c r="K28" s="12" t="str">
        <f aca="false">IF('2nd-Summary-Male'!D28="", "", ROUND(('2nd-Summary-Male'!D28+'2nd-Summary-Male'!E28)/2, 0))</f>
        <v/>
      </c>
      <c r="L28" s="12" t="str">
        <f aca="false">IF('2nd-Summary-Male'!E28="", "", ROUND(('2nd-Summary-Male'!E28+'2nd-Summary-Male'!F28)/2, 0))</f>
        <v/>
      </c>
      <c r="M28" s="12" t="str">
        <f aca="false">IF('2nd-Summary-Male'!F28="", "", ROUND(('2nd-Summary-Male'!F28+'2nd-Summary-Male'!G28)/2, 0))</f>
        <v/>
      </c>
      <c r="N28" s="12" t="str">
        <f aca="false">IF('2nd-Summary-Male'!G28="", "", ROUND(('2nd-Summary-Male'!G28+'2nd-Summary-Male'!H28)/2, 0))</f>
        <v/>
      </c>
      <c r="O28" s="12" t="str">
        <f aca="false">IF('2nd-Summary-Male'!H28="", "", ROUND(('2nd-Summary-Male'!H28+'2nd-Summary-Male'!I28)/2, 0))</f>
        <v/>
      </c>
      <c r="P28" s="12" t="str">
        <f aca="false">IF('2nd-Summary-Male'!I28="", "", ROUND(('2nd-Summary-Male'!I28+'2nd-Summary-Male'!J28)/2, 0))</f>
        <v/>
      </c>
      <c r="Q28" s="12" t="str">
        <f aca="false">IF('3rd-Summary-Male'!C28="", "", ROUND(('3rd-Summary-Male'!C28+'3rd-Summary-Male'!D28)/2, 0))</f>
        <v/>
      </c>
      <c r="R28" s="12" t="str">
        <f aca="false">IF('3rd-Summary-Male'!D28="", "", ROUND(('3rd-Summary-Male'!D28+'3rd-Summary-Male'!E28)/2, 0))</f>
        <v/>
      </c>
      <c r="S28" s="12" t="str">
        <f aca="false">IF('3rd-Summary-Male'!E28="", "", ROUND(('3rd-Summary-Male'!E28+'3rd-Summary-Male'!F28)/2, 0))</f>
        <v/>
      </c>
      <c r="T28" s="12" t="str">
        <f aca="false">IF('3rd-Summary-Male'!F28="", "", ROUND(('3rd-Summary-Male'!F28+'3rd-Summary-Male'!G28)/2, 0))</f>
        <v/>
      </c>
      <c r="U28" s="12" t="str">
        <f aca="false">IF('3rd-Summary-Male'!G28="", "", ROUND(('3rd-Summary-Male'!G28+'3rd-Summary-Male'!H28)/2, 0))</f>
        <v/>
      </c>
      <c r="V28" s="12" t="str">
        <f aca="false">IF('3rd-Summary-Male'!H28="", "", ROUND(('3rd-Summary-Male'!H28+'3rd-Summary-Male'!I28)/2, 0))</f>
        <v/>
      </c>
      <c r="W28" s="12" t="str">
        <f aca="false">IF('3rd-Summary-Male'!I28="", "", ROUND(('3rd-Summary-Male'!I28+'3rd-Summary-Male'!J28)/2, 0))</f>
        <v/>
      </c>
      <c r="X28" s="12" t="str">
        <f aca="false">IF('4th-Summary-Male'!C28="", "", ROUND(('4th-Summary-Male'!C28+'4th-Summary-Male'!D28)/2, 0))</f>
        <v/>
      </c>
      <c r="Y28" s="12" t="str">
        <f aca="false">IF('4th-Summary-Male'!D28="", "", ROUND(('4th-Summary-Male'!D28+'4th-Summary-Male'!E28)/2, 0))</f>
        <v/>
      </c>
      <c r="Z28" s="12" t="str">
        <f aca="false">IF('4th-Summary-Male'!E28="", "", ROUND(('4th-Summary-Male'!E28+'4th-Summary-Male'!F28)/2, 0))</f>
        <v/>
      </c>
      <c r="AA28" s="12" t="str">
        <f aca="false">IF('4th-Summary-Male'!F28="", "", ROUND(('4th-Summary-Male'!F28+'4th-Summary-Male'!G28)/2, 0))</f>
        <v/>
      </c>
      <c r="AB28" s="12" t="str">
        <f aca="false">IF('4th-Summary-Male'!G28="", "", ROUND(('4th-Summary-Male'!G28+'4th-Summary-Male'!H28)/2, 0))</f>
        <v/>
      </c>
      <c r="AC28" s="12" t="str">
        <f aca="false">IF('4th-Summary-Male'!H28="", "", ROUND(('4th-Summary-Male'!H28+'4th-Summary-Male'!I28)/2, 0))</f>
        <v/>
      </c>
      <c r="AD28" s="12" t="str">
        <f aca="false">IF('4th-Summary-Male'!I28="", "", ROUND(('4th-Summary-Male'!I28+'4th-Summary-Male'!J28)/2, 0))</f>
        <v/>
      </c>
    </row>
    <row r="29" customFormat="false" ht="13.8" hidden="false" customHeight="false" outlineLevel="0" collapsed="false">
      <c r="A29" s="11" t="str">
        <f aca="false">IF(ISBLANK('Class-Infos'!C37), "", CONCATENATE("B", 'Class-Infos'!A37))</f>
        <v/>
      </c>
      <c r="B29" s="11" t="str">
        <f aca="false">IF(ISBLANK('Class-Infos'!C37), "", CONCATENATE('Class-Infos'!C37, IF(ISBLANK('Class-Infos'!F37), "", CONCATENATE(" ", 'Class-Infos'!F37)), ", ", 'Class-Infos'!D37, " ", 'Class-Infos'!E37))</f>
        <v/>
      </c>
      <c r="C29" s="12" t="str">
        <f aca="false">IF('1st-Summary-Male'!C29="", "", ROUND(('1st-Summary-Male'!C29+'1st-Summary-Male'!D29)/2, 0))</f>
        <v/>
      </c>
      <c r="D29" s="12" t="str">
        <f aca="false">IF('1st-Summary-Male'!D29="", "", ROUND(('1st-Summary-Male'!D29+'1st-Summary-Male'!E29)/2, 0))</f>
        <v/>
      </c>
      <c r="E29" s="12" t="str">
        <f aca="false">IF('1st-Summary-Male'!E29="", "", ROUND(('1st-Summary-Male'!E29+'1st-Summary-Male'!F29)/2, 0))</f>
        <v/>
      </c>
      <c r="F29" s="12" t="str">
        <f aca="false">IF('1st-Summary-Male'!F29="", "", ROUND(('1st-Summary-Male'!F29+'1st-Summary-Male'!G29)/2, 0))</f>
        <v/>
      </c>
      <c r="G29" s="12" t="str">
        <f aca="false">IF('1st-Summary-Male'!G29="", "", ROUND(('1st-Summary-Male'!G29+'1st-Summary-Male'!H29)/2, 0))</f>
        <v/>
      </c>
      <c r="H29" s="12" t="str">
        <f aca="false">IF('1st-Summary-Male'!H29="", "", ROUND(('1st-Summary-Male'!H29+'1st-Summary-Male'!I29)/2, 0))</f>
        <v/>
      </c>
      <c r="I29" s="12" t="str">
        <f aca="false">IF('1st-Summary-Male'!I29="", "", ROUND(('1st-Summary-Male'!I29+'1st-Summary-Male'!J29)/2, 0))</f>
        <v/>
      </c>
      <c r="J29" s="12" t="str">
        <f aca="false">IF('2nd-Summary-Male'!C29="", "", ROUND(('2nd-Summary-Male'!C29+'2nd-Summary-Male'!D29)/2, 0))</f>
        <v/>
      </c>
      <c r="K29" s="12" t="str">
        <f aca="false">IF('2nd-Summary-Male'!D29="", "", ROUND(('2nd-Summary-Male'!D29+'2nd-Summary-Male'!E29)/2, 0))</f>
        <v/>
      </c>
      <c r="L29" s="12" t="str">
        <f aca="false">IF('2nd-Summary-Male'!E29="", "", ROUND(('2nd-Summary-Male'!E29+'2nd-Summary-Male'!F29)/2, 0))</f>
        <v/>
      </c>
      <c r="M29" s="12" t="str">
        <f aca="false">IF('2nd-Summary-Male'!F29="", "", ROUND(('2nd-Summary-Male'!F29+'2nd-Summary-Male'!G29)/2, 0))</f>
        <v/>
      </c>
      <c r="N29" s="12" t="str">
        <f aca="false">IF('2nd-Summary-Male'!G29="", "", ROUND(('2nd-Summary-Male'!G29+'2nd-Summary-Male'!H29)/2, 0))</f>
        <v/>
      </c>
      <c r="O29" s="12" t="str">
        <f aca="false">IF('2nd-Summary-Male'!H29="", "", ROUND(('2nd-Summary-Male'!H29+'2nd-Summary-Male'!I29)/2, 0))</f>
        <v/>
      </c>
      <c r="P29" s="12" t="str">
        <f aca="false">IF('2nd-Summary-Male'!I29="", "", ROUND(('2nd-Summary-Male'!I29+'2nd-Summary-Male'!J29)/2, 0))</f>
        <v/>
      </c>
      <c r="Q29" s="12" t="str">
        <f aca="false">IF('3rd-Summary-Male'!C29="", "", ROUND(('3rd-Summary-Male'!C29+'3rd-Summary-Male'!D29)/2, 0))</f>
        <v/>
      </c>
      <c r="R29" s="12" t="str">
        <f aca="false">IF('3rd-Summary-Male'!D29="", "", ROUND(('3rd-Summary-Male'!D29+'3rd-Summary-Male'!E29)/2, 0))</f>
        <v/>
      </c>
      <c r="S29" s="12" t="str">
        <f aca="false">IF('3rd-Summary-Male'!E29="", "", ROUND(('3rd-Summary-Male'!E29+'3rd-Summary-Male'!F29)/2, 0))</f>
        <v/>
      </c>
      <c r="T29" s="12" t="str">
        <f aca="false">IF('3rd-Summary-Male'!F29="", "", ROUND(('3rd-Summary-Male'!F29+'3rd-Summary-Male'!G29)/2, 0))</f>
        <v/>
      </c>
      <c r="U29" s="12" t="str">
        <f aca="false">IF('3rd-Summary-Male'!G29="", "", ROUND(('3rd-Summary-Male'!G29+'3rd-Summary-Male'!H29)/2, 0))</f>
        <v/>
      </c>
      <c r="V29" s="12" t="str">
        <f aca="false">IF('3rd-Summary-Male'!H29="", "", ROUND(('3rd-Summary-Male'!H29+'3rd-Summary-Male'!I29)/2, 0))</f>
        <v/>
      </c>
      <c r="W29" s="12" t="str">
        <f aca="false">IF('3rd-Summary-Male'!I29="", "", ROUND(('3rd-Summary-Male'!I29+'3rd-Summary-Male'!J29)/2, 0))</f>
        <v/>
      </c>
      <c r="X29" s="12" t="str">
        <f aca="false">IF('4th-Summary-Male'!C29="", "", ROUND(('4th-Summary-Male'!C29+'4th-Summary-Male'!D29)/2, 0))</f>
        <v/>
      </c>
      <c r="Y29" s="12" t="str">
        <f aca="false">IF('4th-Summary-Male'!D29="", "", ROUND(('4th-Summary-Male'!D29+'4th-Summary-Male'!E29)/2, 0))</f>
        <v/>
      </c>
      <c r="Z29" s="12" t="str">
        <f aca="false">IF('4th-Summary-Male'!E29="", "", ROUND(('4th-Summary-Male'!E29+'4th-Summary-Male'!F29)/2, 0))</f>
        <v/>
      </c>
      <c r="AA29" s="12" t="str">
        <f aca="false">IF('4th-Summary-Male'!F29="", "", ROUND(('4th-Summary-Male'!F29+'4th-Summary-Male'!G29)/2, 0))</f>
        <v/>
      </c>
      <c r="AB29" s="12" t="str">
        <f aca="false">IF('4th-Summary-Male'!G29="", "", ROUND(('4th-Summary-Male'!G29+'4th-Summary-Male'!H29)/2, 0))</f>
        <v/>
      </c>
      <c r="AC29" s="12" t="str">
        <f aca="false">IF('4th-Summary-Male'!H29="", "", ROUND(('4th-Summary-Male'!H29+'4th-Summary-Male'!I29)/2, 0))</f>
        <v/>
      </c>
      <c r="AD29" s="12" t="str">
        <f aca="false">IF('4th-Summary-Male'!I29="", "", ROUND(('4th-Summary-Male'!I29+'4th-Summary-Male'!J29)/2, 0))</f>
        <v/>
      </c>
    </row>
    <row r="30" customFormat="false" ht="13.8" hidden="false" customHeight="false" outlineLevel="0" collapsed="false">
      <c r="A30" s="11" t="str">
        <f aca="false">IF(ISBLANK('Class-Infos'!C38), "", CONCATENATE("B", 'Class-Infos'!A38))</f>
        <v/>
      </c>
      <c r="B30" s="11" t="str">
        <f aca="false">IF(ISBLANK('Class-Infos'!C38), "", CONCATENATE('Class-Infos'!C38, IF(ISBLANK('Class-Infos'!F38), "", CONCATENATE(" ", 'Class-Infos'!F38)), ", ", 'Class-Infos'!D38, " ", 'Class-Infos'!E38))</f>
        <v/>
      </c>
      <c r="C30" s="12" t="str">
        <f aca="false">IF('1st-Summary-Male'!C30="", "", ROUND(('1st-Summary-Male'!C30+'1st-Summary-Male'!D30)/2, 0))</f>
        <v/>
      </c>
      <c r="D30" s="12" t="str">
        <f aca="false">IF('1st-Summary-Male'!D30="", "", ROUND(('1st-Summary-Male'!D30+'1st-Summary-Male'!E30)/2, 0))</f>
        <v/>
      </c>
      <c r="E30" s="12" t="str">
        <f aca="false">IF('1st-Summary-Male'!E30="", "", ROUND(('1st-Summary-Male'!E30+'1st-Summary-Male'!F30)/2, 0))</f>
        <v/>
      </c>
      <c r="F30" s="12" t="str">
        <f aca="false">IF('1st-Summary-Male'!F30="", "", ROUND(('1st-Summary-Male'!F30+'1st-Summary-Male'!G30)/2, 0))</f>
        <v/>
      </c>
      <c r="G30" s="12" t="str">
        <f aca="false">IF('1st-Summary-Male'!G30="", "", ROUND(('1st-Summary-Male'!G30+'1st-Summary-Male'!H30)/2, 0))</f>
        <v/>
      </c>
      <c r="H30" s="12" t="str">
        <f aca="false">IF('1st-Summary-Male'!H30="", "", ROUND(('1st-Summary-Male'!H30+'1st-Summary-Male'!I30)/2, 0))</f>
        <v/>
      </c>
      <c r="I30" s="12" t="str">
        <f aca="false">IF('1st-Summary-Male'!I30="", "", ROUND(('1st-Summary-Male'!I30+'1st-Summary-Male'!J30)/2, 0))</f>
        <v/>
      </c>
      <c r="J30" s="12" t="str">
        <f aca="false">IF('2nd-Summary-Male'!C30="", "", ROUND(('2nd-Summary-Male'!C30+'2nd-Summary-Male'!D30)/2, 0))</f>
        <v/>
      </c>
      <c r="K30" s="12" t="str">
        <f aca="false">IF('2nd-Summary-Male'!D30="", "", ROUND(('2nd-Summary-Male'!D30+'2nd-Summary-Male'!E30)/2, 0))</f>
        <v/>
      </c>
      <c r="L30" s="12" t="str">
        <f aca="false">IF('2nd-Summary-Male'!E30="", "", ROUND(('2nd-Summary-Male'!E30+'2nd-Summary-Male'!F30)/2, 0))</f>
        <v/>
      </c>
      <c r="M30" s="12" t="str">
        <f aca="false">IF('2nd-Summary-Male'!F30="", "", ROUND(('2nd-Summary-Male'!F30+'2nd-Summary-Male'!G30)/2, 0))</f>
        <v/>
      </c>
      <c r="N30" s="12" t="str">
        <f aca="false">IF('2nd-Summary-Male'!G30="", "", ROUND(('2nd-Summary-Male'!G30+'2nd-Summary-Male'!H30)/2, 0))</f>
        <v/>
      </c>
      <c r="O30" s="12" t="str">
        <f aca="false">IF('2nd-Summary-Male'!H30="", "", ROUND(('2nd-Summary-Male'!H30+'2nd-Summary-Male'!I30)/2, 0))</f>
        <v/>
      </c>
      <c r="P30" s="12" t="str">
        <f aca="false">IF('2nd-Summary-Male'!I30="", "", ROUND(('2nd-Summary-Male'!I30+'2nd-Summary-Male'!J30)/2, 0))</f>
        <v/>
      </c>
      <c r="Q30" s="12" t="str">
        <f aca="false">IF('3rd-Summary-Male'!C30="", "", ROUND(('3rd-Summary-Male'!C30+'3rd-Summary-Male'!D30)/2, 0))</f>
        <v/>
      </c>
      <c r="R30" s="12" t="str">
        <f aca="false">IF('3rd-Summary-Male'!D30="", "", ROUND(('3rd-Summary-Male'!D30+'3rd-Summary-Male'!E30)/2, 0))</f>
        <v/>
      </c>
      <c r="S30" s="12" t="str">
        <f aca="false">IF('3rd-Summary-Male'!E30="", "", ROUND(('3rd-Summary-Male'!E30+'3rd-Summary-Male'!F30)/2, 0))</f>
        <v/>
      </c>
      <c r="T30" s="12" t="str">
        <f aca="false">IF('3rd-Summary-Male'!F30="", "", ROUND(('3rd-Summary-Male'!F30+'3rd-Summary-Male'!G30)/2, 0))</f>
        <v/>
      </c>
      <c r="U30" s="12" t="str">
        <f aca="false">IF('3rd-Summary-Male'!G30="", "", ROUND(('3rd-Summary-Male'!G30+'3rd-Summary-Male'!H30)/2, 0))</f>
        <v/>
      </c>
      <c r="V30" s="12" t="str">
        <f aca="false">IF('3rd-Summary-Male'!H30="", "", ROUND(('3rd-Summary-Male'!H30+'3rd-Summary-Male'!I30)/2, 0))</f>
        <v/>
      </c>
      <c r="W30" s="12" t="str">
        <f aca="false">IF('3rd-Summary-Male'!I30="", "", ROUND(('3rd-Summary-Male'!I30+'3rd-Summary-Male'!J30)/2, 0))</f>
        <v/>
      </c>
      <c r="X30" s="12" t="str">
        <f aca="false">IF('4th-Summary-Male'!C30="", "", ROUND(('4th-Summary-Male'!C30+'4th-Summary-Male'!D30)/2, 0))</f>
        <v/>
      </c>
      <c r="Y30" s="12" t="str">
        <f aca="false">IF('4th-Summary-Male'!D30="", "", ROUND(('4th-Summary-Male'!D30+'4th-Summary-Male'!E30)/2, 0))</f>
        <v/>
      </c>
      <c r="Z30" s="12" t="str">
        <f aca="false">IF('4th-Summary-Male'!E30="", "", ROUND(('4th-Summary-Male'!E30+'4th-Summary-Male'!F30)/2, 0))</f>
        <v/>
      </c>
      <c r="AA30" s="12" t="str">
        <f aca="false">IF('4th-Summary-Male'!F30="", "", ROUND(('4th-Summary-Male'!F30+'4th-Summary-Male'!G30)/2, 0))</f>
        <v/>
      </c>
      <c r="AB30" s="12" t="str">
        <f aca="false">IF('4th-Summary-Male'!G30="", "", ROUND(('4th-Summary-Male'!G30+'4th-Summary-Male'!H30)/2, 0))</f>
        <v/>
      </c>
      <c r="AC30" s="12" t="str">
        <f aca="false">IF('4th-Summary-Male'!H30="", "", ROUND(('4th-Summary-Male'!H30+'4th-Summary-Male'!I30)/2, 0))</f>
        <v/>
      </c>
      <c r="AD30" s="12" t="str">
        <f aca="false">IF('4th-Summary-Male'!I30="", "", ROUND(('4th-Summary-Male'!I30+'4th-Summary-Male'!J30)/2, 0))</f>
        <v/>
      </c>
    </row>
    <row r="31" customFormat="false" ht="13.8" hidden="false" customHeight="false" outlineLevel="0" collapsed="false">
      <c r="A31" s="11" t="str">
        <f aca="false">IF(ISBLANK('Class-Infos'!C39), "", CONCATENATE("B", 'Class-Infos'!A39))</f>
        <v/>
      </c>
      <c r="B31" s="11" t="str">
        <f aca="false">IF(ISBLANK('Class-Infos'!C39), "", CONCATENATE('Class-Infos'!C39, IF(ISBLANK('Class-Infos'!F39), "", CONCATENATE(" ", 'Class-Infos'!F39)), ", ", 'Class-Infos'!D39, " ", 'Class-Infos'!E39))</f>
        <v/>
      </c>
      <c r="C31" s="12" t="str">
        <f aca="false">IF('1st-Summary-Male'!C31="", "", ROUND(('1st-Summary-Male'!C31+'1st-Summary-Male'!D31)/2, 0))</f>
        <v/>
      </c>
      <c r="D31" s="12" t="str">
        <f aca="false">IF('1st-Summary-Male'!D31="", "", ROUND(('1st-Summary-Male'!D31+'1st-Summary-Male'!E31)/2, 0))</f>
        <v/>
      </c>
      <c r="E31" s="12" t="str">
        <f aca="false">IF('1st-Summary-Male'!E31="", "", ROUND(('1st-Summary-Male'!E31+'1st-Summary-Male'!F31)/2, 0))</f>
        <v/>
      </c>
      <c r="F31" s="12" t="str">
        <f aca="false">IF('1st-Summary-Male'!F31="", "", ROUND(('1st-Summary-Male'!F31+'1st-Summary-Male'!G31)/2, 0))</f>
        <v/>
      </c>
      <c r="G31" s="12" t="str">
        <f aca="false">IF('1st-Summary-Male'!G31="", "", ROUND(('1st-Summary-Male'!G31+'1st-Summary-Male'!H31)/2, 0))</f>
        <v/>
      </c>
      <c r="H31" s="12" t="str">
        <f aca="false">IF('1st-Summary-Male'!H31="", "", ROUND(('1st-Summary-Male'!H31+'1st-Summary-Male'!I31)/2, 0))</f>
        <v/>
      </c>
      <c r="I31" s="12" t="str">
        <f aca="false">IF('1st-Summary-Male'!I31="", "", ROUND(('1st-Summary-Male'!I31+'1st-Summary-Male'!J31)/2, 0))</f>
        <v/>
      </c>
      <c r="J31" s="12" t="str">
        <f aca="false">IF('2nd-Summary-Male'!C31="", "", ROUND(('2nd-Summary-Male'!C31+'2nd-Summary-Male'!D31)/2, 0))</f>
        <v/>
      </c>
      <c r="K31" s="12" t="str">
        <f aca="false">IF('2nd-Summary-Male'!D31="", "", ROUND(('2nd-Summary-Male'!D31+'2nd-Summary-Male'!E31)/2, 0))</f>
        <v/>
      </c>
      <c r="L31" s="12" t="str">
        <f aca="false">IF('2nd-Summary-Male'!E31="", "", ROUND(('2nd-Summary-Male'!E31+'2nd-Summary-Male'!F31)/2, 0))</f>
        <v/>
      </c>
      <c r="M31" s="12" t="str">
        <f aca="false">IF('2nd-Summary-Male'!F31="", "", ROUND(('2nd-Summary-Male'!F31+'2nd-Summary-Male'!G31)/2, 0))</f>
        <v/>
      </c>
      <c r="N31" s="12" t="str">
        <f aca="false">IF('2nd-Summary-Male'!G31="", "", ROUND(('2nd-Summary-Male'!G31+'2nd-Summary-Male'!H31)/2, 0))</f>
        <v/>
      </c>
      <c r="O31" s="12" t="str">
        <f aca="false">IF('2nd-Summary-Male'!H31="", "", ROUND(('2nd-Summary-Male'!H31+'2nd-Summary-Male'!I31)/2, 0))</f>
        <v/>
      </c>
      <c r="P31" s="12" t="str">
        <f aca="false">IF('2nd-Summary-Male'!I31="", "", ROUND(('2nd-Summary-Male'!I31+'2nd-Summary-Male'!J31)/2, 0))</f>
        <v/>
      </c>
      <c r="Q31" s="12" t="str">
        <f aca="false">IF('3rd-Summary-Male'!C31="", "", ROUND(('3rd-Summary-Male'!C31+'3rd-Summary-Male'!D31)/2, 0))</f>
        <v/>
      </c>
      <c r="R31" s="12" t="str">
        <f aca="false">IF('3rd-Summary-Male'!D31="", "", ROUND(('3rd-Summary-Male'!D31+'3rd-Summary-Male'!E31)/2, 0))</f>
        <v/>
      </c>
      <c r="S31" s="12" t="str">
        <f aca="false">IF('3rd-Summary-Male'!E31="", "", ROUND(('3rd-Summary-Male'!E31+'3rd-Summary-Male'!F31)/2, 0))</f>
        <v/>
      </c>
      <c r="T31" s="12" t="str">
        <f aca="false">IF('3rd-Summary-Male'!F31="", "", ROUND(('3rd-Summary-Male'!F31+'3rd-Summary-Male'!G31)/2, 0))</f>
        <v/>
      </c>
      <c r="U31" s="12" t="str">
        <f aca="false">IF('3rd-Summary-Male'!G31="", "", ROUND(('3rd-Summary-Male'!G31+'3rd-Summary-Male'!H31)/2, 0))</f>
        <v/>
      </c>
      <c r="V31" s="12" t="str">
        <f aca="false">IF('3rd-Summary-Male'!H31="", "", ROUND(('3rd-Summary-Male'!H31+'3rd-Summary-Male'!I31)/2, 0))</f>
        <v/>
      </c>
      <c r="W31" s="12" t="str">
        <f aca="false">IF('3rd-Summary-Male'!I31="", "", ROUND(('3rd-Summary-Male'!I31+'3rd-Summary-Male'!J31)/2, 0))</f>
        <v/>
      </c>
      <c r="X31" s="12" t="str">
        <f aca="false">IF('4th-Summary-Male'!C31="", "", ROUND(('4th-Summary-Male'!C31+'4th-Summary-Male'!D31)/2, 0))</f>
        <v/>
      </c>
      <c r="Y31" s="12" t="str">
        <f aca="false">IF('4th-Summary-Male'!D31="", "", ROUND(('4th-Summary-Male'!D31+'4th-Summary-Male'!E31)/2, 0))</f>
        <v/>
      </c>
      <c r="Z31" s="12" t="str">
        <f aca="false">IF('4th-Summary-Male'!E31="", "", ROUND(('4th-Summary-Male'!E31+'4th-Summary-Male'!F31)/2, 0))</f>
        <v/>
      </c>
      <c r="AA31" s="12" t="str">
        <f aca="false">IF('4th-Summary-Male'!F31="", "", ROUND(('4th-Summary-Male'!F31+'4th-Summary-Male'!G31)/2, 0))</f>
        <v/>
      </c>
      <c r="AB31" s="12" t="str">
        <f aca="false">IF('4th-Summary-Male'!G31="", "", ROUND(('4th-Summary-Male'!G31+'4th-Summary-Male'!H31)/2, 0))</f>
        <v/>
      </c>
      <c r="AC31" s="12" t="str">
        <f aca="false">IF('4th-Summary-Male'!H31="", "", ROUND(('4th-Summary-Male'!H31+'4th-Summary-Male'!I31)/2, 0))</f>
        <v/>
      </c>
      <c r="AD31" s="12" t="str">
        <f aca="false">IF('4th-Summary-Male'!I31="", "", ROUND(('4th-Summary-Male'!I31+'4th-Summary-Male'!J31)/2, 0))</f>
        <v/>
      </c>
    </row>
    <row r="32" customFormat="false" ht="13.8" hidden="false" customHeight="false" outlineLevel="0" collapsed="false">
      <c r="A32" s="11" t="str">
        <f aca="false">IF(ISBLANK('Class-Infos'!C40), "", CONCATENATE("B", 'Class-Infos'!A40))</f>
        <v/>
      </c>
      <c r="B32" s="11" t="str">
        <f aca="false">IF(ISBLANK('Class-Infos'!C40), "", CONCATENATE('Class-Infos'!C40, IF(ISBLANK('Class-Infos'!F40), "", CONCATENATE(" ", 'Class-Infos'!F40)), ", ", 'Class-Infos'!D40, " ", 'Class-Infos'!E40))</f>
        <v/>
      </c>
      <c r="C32" s="12" t="str">
        <f aca="false">IF('1st-Summary-Male'!C32="", "", ROUND(('1st-Summary-Male'!C32+'1st-Summary-Male'!D32)/2, 0))</f>
        <v/>
      </c>
      <c r="D32" s="12" t="str">
        <f aca="false">IF('1st-Summary-Male'!D32="", "", ROUND(('1st-Summary-Male'!D32+'1st-Summary-Male'!E32)/2, 0))</f>
        <v/>
      </c>
      <c r="E32" s="12" t="str">
        <f aca="false">IF('1st-Summary-Male'!E32="", "", ROUND(('1st-Summary-Male'!E32+'1st-Summary-Male'!F32)/2, 0))</f>
        <v/>
      </c>
      <c r="F32" s="12" t="str">
        <f aca="false">IF('1st-Summary-Male'!F32="", "", ROUND(('1st-Summary-Male'!F32+'1st-Summary-Male'!G32)/2, 0))</f>
        <v/>
      </c>
      <c r="G32" s="12" t="str">
        <f aca="false">IF('1st-Summary-Male'!G32="", "", ROUND(('1st-Summary-Male'!G32+'1st-Summary-Male'!H32)/2, 0))</f>
        <v/>
      </c>
      <c r="H32" s="12" t="str">
        <f aca="false">IF('1st-Summary-Male'!H32="", "", ROUND(('1st-Summary-Male'!H32+'1st-Summary-Male'!I32)/2, 0))</f>
        <v/>
      </c>
      <c r="I32" s="12" t="str">
        <f aca="false">IF('1st-Summary-Male'!I32="", "", ROUND(('1st-Summary-Male'!I32+'1st-Summary-Male'!J32)/2, 0))</f>
        <v/>
      </c>
      <c r="J32" s="12" t="str">
        <f aca="false">IF('2nd-Summary-Male'!C32="", "", ROUND(('2nd-Summary-Male'!C32+'2nd-Summary-Male'!D32)/2, 0))</f>
        <v/>
      </c>
      <c r="K32" s="12" t="str">
        <f aca="false">IF('2nd-Summary-Male'!D32="", "", ROUND(('2nd-Summary-Male'!D32+'2nd-Summary-Male'!E32)/2, 0))</f>
        <v/>
      </c>
      <c r="L32" s="12" t="str">
        <f aca="false">IF('2nd-Summary-Male'!E32="", "", ROUND(('2nd-Summary-Male'!E32+'2nd-Summary-Male'!F32)/2, 0))</f>
        <v/>
      </c>
      <c r="M32" s="12" t="str">
        <f aca="false">IF('2nd-Summary-Male'!F32="", "", ROUND(('2nd-Summary-Male'!F32+'2nd-Summary-Male'!G32)/2, 0))</f>
        <v/>
      </c>
      <c r="N32" s="12" t="str">
        <f aca="false">IF('2nd-Summary-Male'!G32="", "", ROUND(('2nd-Summary-Male'!G32+'2nd-Summary-Male'!H32)/2, 0))</f>
        <v/>
      </c>
      <c r="O32" s="12" t="str">
        <f aca="false">IF('2nd-Summary-Male'!H32="", "", ROUND(('2nd-Summary-Male'!H32+'2nd-Summary-Male'!I32)/2, 0))</f>
        <v/>
      </c>
      <c r="P32" s="12" t="str">
        <f aca="false">IF('2nd-Summary-Male'!I32="", "", ROUND(('2nd-Summary-Male'!I32+'2nd-Summary-Male'!J32)/2, 0))</f>
        <v/>
      </c>
      <c r="Q32" s="12" t="str">
        <f aca="false">IF('3rd-Summary-Male'!C32="", "", ROUND(('3rd-Summary-Male'!C32+'3rd-Summary-Male'!D32)/2, 0))</f>
        <v/>
      </c>
      <c r="R32" s="12" t="str">
        <f aca="false">IF('3rd-Summary-Male'!D32="", "", ROUND(('3rd-Summary-Male'!D32+'3rd-Summary-Male'!E32)/2, 0))</f>
        <v/>
      </c>
      <c r="S32" s="12" t="str">
        <f aca="false">IF('3rd-Summary-Male'!E32="", "", ROUND(('3rd-Summary-Male'!E32+'3rd-Summary-Male'!F32)/2, 0))</f>
        <v/>
      </c>
      <c r="T32" s="12" t="str">
        <f aca="false">IF('3rd-Summary-Male'!F32="", "", ROUND(('3rd-Summary-Male'!F32+'3rd-Summary-Male'!G32)/2, 0))</f>
        <v/>
      </c>
      <c r="U32" s="12" t="str">
        <f aca="false">IF('3rd-Summary-Male'!G32="", "", ROUND(('3rd-Summary-Male'!G32+'3rd-Summary-Male'!H32)/2, 0))</f>
        <v/>
      </c>
      <c r="V32" s="12" t="str">
        <f aca="false">IF('3rd-Summary-Male'!H32="", "", ROUND(('3rd-Summary-Male'!H32+'3rd-Summary-Male'!I32)/2, 0))</f>
        <v/>
      </c>
      <c r="W32" s="12" t="str">
        <f aca="false">IF('3rd-Summary-Male'!I32="", "", ROUND(('3rd-Summary-Male'!I32+'3rd-Summary-Male'!J32)/2, 0))</f>
        <v/>
      </c>
      <c r="X32" s="12" t="str">
        <f aca="false">IF('4th-Summary-Male'!C32="", "", ROUND(('4th-Summary-Male'!C32+'4th-Summary-Male'!D32)/2, 0))</f>
        <v/>
      </c>
      <c r="Y32" s="12" t="str">
        <f aca="false">IF('4th-Summary-Male'!D32="", "", ROUND(('4th-Summary-Male'!D32+'4th-Summary-Male'!E32)/2, 0))</f>
        <v/>
      </c>
      <c r="Z32" s="12" t="str">
        <f aca="false">IF('4th-Summary-Male'!E32="", "", ROUND(('4th-Summary-Male'!E32+'4th-Summary-Male'!F32)/2, 0))</f>
        <v/>
      </c>
      <c r="AA32" s="12" t="str">
        <f aca="false">IF('4th-Summary-Male'!F32="", "", ROUND(('4th-Summary-Male'!F32+'4th-Summary-Male'!G32)/2, 0))</f>
        <v/>
      </c>
      <c r="AB32" s="12" t="str">
        <f aca="false">IF('4th-Summary-Male'!G32="", "", ROUND(('4th-Summary-Male'!G32+'4th-Summary-Male'!H32)/2, 0))</f>
        <v/>
      </c>
      <c r="AC32" s="12" t="str">
        <f aca="false">IF('4th-Summary-Male'!H32="", "", ROUND(('4th-Summary-Male'!H32+'4th-Summary-Male'!I32)/2, 0))</f>
        <v/>
      </c>
      <c r="AD32" s="12" t="str">
        <f aca="false">IF('4th-Summary-Male'!I32="", "", ROUND(('4th-Summary-Male'!I32+'4th-Summary-Male'!J32)/2, 0))</f>
        <v/>
      </c>
    </row>
    <row r="33" customFormat="false" ht="13.8" hidden="false" customHeight="false" outlineLevel="0" collapsed="false">
      <c r="A33" s="11" t="str">
        <f aca="false">IF(ISBLANK('Class-Infos'!C41), "", CONCATENATE("B", 'Class-Infos'!A41))</f>
        <v/>
      </c>
      <c r="B33" s="11" t="str">
        <f aca="false">IF(ISBLANK('Class-Infos'!C41), "", CONCATENATE('Class-Infos'!C41, IF(ISBLANK('Class-Infos'!F41), "", CONCATENATE(" ", 'Class-Infos'!F41)), ", ", 'Class-Infos'!D41, " ", 'Class-Infos'!E41))</f>
        <v/>
      </c>
      <c r="C33" s="12" t="str">
        <f aca="false">IF('1st-Summary-Male'!C33="", "", ROUND(('1st-Summary-Male'!C33+'1st-Summary-Male'!D33)/2, 0))</f>
        <v/>
      </c>
      <c r="D33" s="12" t="str">
        <f aca="false">IF('1st-Summary-Male'!D33="", "", ROUND(('1st-Summary-Male'!D33+'1st-Summary-Male'!E33)/2, 0))</f>
        <v/>
      </c>
      <c r="E33" s="12" t="str">
        <f aca="false">IF('1st-Summary-Male'!E33="", "", ROUND(('1st-Summary-Male'!E33+'1st-Summary-Male'!F33)/2, 0))</f>
        <v/>
      </c>
      <c r="F33" s="12" t="str">
        <f aca="false">IF('1st-Summary-Male'!F33="", "", ROUND(('1st-Summary-Male'!F33+'1st-Summary-Male'!G33)/2, 0))</f>
        <v/>
      </c>
      <c r="G33" s="12" t="str">
        <f aca="false">IF('1st-Summary-Male'!G33="", "", ROUND(('1st-Summary-Male'!G33+'1st-Summary-Male'!H33)/2, 0))</f>
        <v/>
      </c>
      <c r="H33" s="12" t="str">
        <f aca="false">IF('1st-Summary-Male'!H33="", "", ROUND(('1st-Summary-Male'!H33+'1st-Summary-Male'!I33)/2, 0))</f>
        <v/>
      </c>
      <c r="I33" s="12" t="str">
        <f aca="false">IF('1st-Summary-Male'!I33="", "", ROUND(('1st-Summary-Male'!I33+'1st-Summary-Male'!J33)/2, 0))</f>
        <v/>
      </c>
      <c r="J33" s="12" t="str">
        <f aca="false">IF('2nd-Summary-Male'!C33="", "", ROUND(('2nd-Summary-Male'!C33+'2nd-Summary-Male'!D33)/2, 0))</f>
        <v/>
      </c>
      <c r="K33" s="12" t="str">
        <f aca="false">IF('2nd-Summary-Male'!D33="", "", ROUND(('2nd-Summary-Male'!D33+'2nd-Summary-Male'!E33)/2, 0))</f>
        <v/>
      </c>
      <c r="L33" s="12" t="str">
        <f aca="false">IF('2nd-Summary-Male'!E33="", "", ROUND(('2nd-Summary-Male'!E33+'2nd-Summary-Male'!F33)/2, 0))</f>
        <v/>
      </c>
      <c r="M33" s="12" t="str">
        <f aca="false">IF('2nd-Summary-Male'!F33="", "", ROUND(('2nd-Summary-Male'!F33+'2nd-Summary-Male'!G33)/2, 0))</f>
        <v/>
      </c>
      <c r="N33" s="12" t="str">
        <f aca="false">IF('2nd-Summary-Male'!G33="", "", ROUND(('2nd-Summary-Male'!G33+'2nd-Summary-Male'!H33)/2, 0))</f>
        <v/>
      </c>
      <c r="O33" s="12" t="str">
        <f aca="false">IF('2nd-Summary-Male'!H33="", "", ROUND(('2nd-Summary-Male'!H33+'2nd-Summary-Male'!I33)/2, 0))</f>
        <v/>
      </c>
      <c r="P33" s="12" t="str">
        <f aca="false">IF('2nd-Summary-Male'!I33="", "", ROUND(('2nd-Summary-Male'!I33+'2nd-Summary-Male'!J33)/2, 0))</f>
        <v/>
      </c>
      <c r="Q33" s="12" t="str">
        <f aca="false">IF('3rd-Summary-Male'!C33="", "", ROUND(('3rd-Summary-Male'!C33+'3rd-Summary-Male'!D33)/2, 0))</f>
        <v/>
      </c>
      <c r="R33" s="12" t="str">
        <f aca="false">IF('3rd-Summary-Male'!D33="", "", ROUND(('3rd-Summary-Male'!D33+'3rd-Summary-Male'!E33)/2, 0))</f>
        <v/>
      </c>
      <c r="S33" s="12" t="str">
        <f aca="false">IF('3rd-Summary-Male'!E33="", "", ROUND(('3rd-Summary-Male'!E33+'3rd-Summary-Male'!F33)/2, 0))</f>
        <v/>
      </c>
      <c r="T33" s="12" t="str">
        <f aca="false">IF('3rd-Summary-Male'!F33="", "", ROUND(('3rd-Summary-Male'!F33+'3rd-Summary-Male'!G33)/2, 0))</f>
        <v/>
      </c>
      <c r="U33" s="12" t="str">
        <f aca="false">IF('3rd-Summary-Male'!G33="", "", ROUND(('3rd-Summary-Male'!G33+'3rd-Summary-Male'!H33)/2, 0))</f>
        <v/>
      </c>
      <c r="V33" s="12" t="str">
        <f aca="false">IF('3rd-Summary-Male'!H33="", "", ROUND(('3rd-Summary-Male'!H33+'3rd-Summary-Male'!I33)/2, 0))</f>
        <v/>
      </c>
      <c r="W33" s="12" t="str">
        <f aca="false">IF('3rd-Summary-Male'!I33="", "", ROUND(('3rd-Summary-Male'!I33+'3rd-Summary-Male'!J33)/2, 0))</f>
        <v/>
      </c>
      <c r="X33" s="12" t="str">
        <f aca="false">IF('4th-Summary-Male'!C33="", "", ROUND(('4th-Summary-Male'!C33+'4th-Summary-Male'!D33)/2, 0))</f>
        <v/>
      </c>
      <c r="Y33" s="12" t="str">
        <f aca="false">IF('4th-Summary-Male'!D33="", "", ROUND(('4th-Summary-Male'!D33+'4th-Summary-Male'!E33)/2, 0))</f>
        <v/>
      </c>
      <c r="Z33" s="12" t="str">
        <f aca="false">IF('4th-Summary-Male'!E33="", "", ROUND(('4th-Summary-Male'!E33+'4th-Summary-Male'!F33)/2, 0))</f>
        <v/>
      </c>
      <c r="AA33" s="12" t="str">
        <f aca="false">IF('4th-Summary-Male'!F33="", "", ROUND(('4th-Summary-Male'!F33+'4th-Summary-Male'!G33)/2, 0))</f>
        <v/>
      </c>
      <c r="AB33" s="12" t="str">
        <f aca="false">IF('4th-Summary-Male'!G33="", "", ROUND(('4th-Summary-Male'!G33+'4th-Summary-Male'!H33)/2, 0))</f>
        <v/>
      </c>
      <c r="AC33" s="12" t="str">
        <f aca="false">IF('4th-Summary-Male'!H33="", "", ROUND(('4th-Summary-Male'!H33+'4th-Summary-Male'!I33)/2, 0))</f>
        <v/>
      </c>
      <c r="AD33" s="12" t="str">
        <f aca="false">IF('4th-Summary-Male'!I33="", "", ROUND(('4th-Summary-Male'!I33+'4th-Summary-Male'!J33)/2, 0))</f>
        <v/>
      </c>
    </row>
    <row r="34" customFormat="false" ht="13.8" hidden="false" customHeight="false" outlineLevel="0" collapsed="false">
      <c r="A34" s="11" t="str">
        <f aca="false">IF(ISBLANK('Class-Infos'!C42), "", CONCATENATE("B", 'Class-Infos'!A42))</f>
        <v/>
      </c>
      <c r="B34" s="11" t="str">
        <f aca="false">IF(ISBLANK('Class-Infos'!C42), "", CONCATENATE('Class-Infos'!C42, IF(ISBLANK('Class-Infos'!F42), "", CONCATENATE(" ", 'Class-Infos'!F42)), ", ", 'Class-Infos'!D42, " ", 'Class-Infos'!E42))</f>
        <v/>
      </c>
      <c r="C34" s="12" t="str">
        <f aca="false">IF('1st-Summary-Male'!C34="", "", ROUND(('1st-Summary-Male'!C34+'1st-Summary-Male'!D34)/2, 0))</f>
        <v/>
      </c>
      <c r="D34" s="12" t="str">
        <f aca="false">IF('1st-Summary-Male'!D34="", "", ROUND(('1st-Summary-Male'!D34+'1st-Summary-Male'!E34)/2, 0))</f>
        <v/>
      </c>
      <c r="E34" s="12" t="str">
        <f aca="false">IF('1st-Summary-Male'!E34="", "", ROUND(('1st-Summary-Male'!E34+'1st-Summary-Male'!F34)/2, 0))</f>
        <v/>
      </c>
      <c r="F34" s="12" t="str">
        <f aca="false">IF('1st-Summary-Male'!F34="", "", ROUND(('1st-Summary-Male'!F34+'1st-Summary-Male'!G34)/2, 0))</f>
        <v/>
      </c>
      <c r="G34" s="12" t="str">
        <f aca="false">IF('1st-Summary-Male'!G34="", "", ROUND(('1st-Summary-Male'!G34+'1st-Summary-Male'!H34)/2, 0))</f>
        <v/>
      </c>
      <c r="H34" s="12" t="str">
        <f aca="false">IF('1st-Summary-Male'!H34="", "", ROUND(('1st-Summary-Male'!H34+'1st-Summary-Male'!I34)/2, 0))</f>
        <v/>
      </c>
      <c r="I34" s="12" t="str">
        <f aca="false">IF('1st-Summary-Male'!I34="", "", ROUND(('1st-Summary-Male'!I34+'1st-Summary-Male'!J34)/2, 0))</f>
        <v/>
      </c>
      <c r="J34" s="12" t="str">
        <f aca="false">IF('2nd-Summary-Male'!C34="", "", ROUND(('2nd-Summary-Male'!C34+'2nd-Summary-Male'!D34)/2, 0))</f>
        <v/>
      </c>
      <c r="K34" s="12" t="str">
        <f aca="false">IF('2nd-Summary-Male'!D34="", "", ROUND(('2nd-Summary-Male'!D34+'2nd-Summary-Male'!E34)/2, 0))</f>
        <v/>
      </c>
      <c r="L34" s="12" t="str">
        <f aca="false">IF('2nd-Summary-Male'!E34="", "", ROUND(('2nd-Summary-Male'!E34+'2nd-Summary-Male'!F34)/2, 0))</f>
        <v/>
      </c>
      <c r="M34" s="12" t="str">
        <f aca="false">IF('2nd-Summary-Male'!F34="", "", ROUND(('2nd-Summary-Male'!F34+'2nd-Summary-Male'!G34)/2, 0))</f>
        <v/>
      </c>
      <c r="N34" s="12" t="str">
        <f aca="false">IF('2nd-Summary-Male'!G34="", "", ROUND(('2nd-Summary-Male'!G34+'2nd-Summary-Male'!H34)/2, 0))</f>
        <v/>
      </c>
      <c r="O34" s="12" t="str">
        <f aca="false">IF('2nd-Summary-Male'!H34="", "", ROUND(('2nd-Summary-Male'!H34+'2nd-Summary-Male'!I34)/2, 0))</f>
        <v/>
      </c>
      <c r="P34" s="12" t="str">
        <f aca="false">IF('2nd-Summary-Male'!I34="", "", ROUND(('2nd-Summary-Male'!I34+'2nd-Summary-Male'!J34)/2, 0))</f>
        <v/>
      </c>
      <c r="Q34" s="12" t="str">
        <f aca="false">IF('3rd-Summary-Male'!C34="", "", ROUND(('3rd-Summary-Male'!C34+'3rd-Summary-Male'!D34)/2, 0))</f>
        <v/>
      </c>
      <c r="R34" s="12" t="str">
        <f aca="false">IF('3rd-Summary-Male'!D34="", "", ROUND(('3rd-Summary-Male'!D34+'3rd-Summary-Male'!E34)/2, 0))</f>
        <v/>
      </c>
      <c r="S34" s="12" t="str">
        <f aca="false">IF('3rd-Summary-Male'!E34="", "", ROUND(('3rd-Summary-Male'!E34+'3rd-Summary-Male'!F34)/2, 0))</f>
        <v/>
      </c>
      <c r="T34" s="12" t="str">
        <f aca="false">IF('3rd-Summary-Male'!F34="", "", ROUND(('3rd-Summary-Male'!F34+'3rd-Summary-Male'!G34)/2, 0))</f>
        <v/>
      </c>
      <c r="U34" s="12" t="str">
        <f aca="false">IF('3rd-Summary-Male'!G34="", "", ROUND(('3rd-Summary-Male'!G34+'3rd-Summary-Male'!H34)/2, 0))</f>
        <v/>
      </c>
      <c r="V34" s="12" t="str">
        <f aca="false">IF('3rd-Summary-Male'!H34="", "", ROUND(('3rd-Summary-Male'!H34+'3rd-Summary-Male'!I34)/2, 0))</f>
        <v/>
      </c>
      <c r="W34" s="12" t="str">
        <f aca="false">IF('3rd-Summary-Male'!I34="", "", ROUND(('3rd-Summary-Male'!I34+'3rd-Summary-Male'!J34)/2, 0))</f>
        <v/>
      </c>
      <c r="X34" s="12" t="str">
        <f aca="false">IF('4th-Summary-Male'!C34="", "", ROUND(('4th-Summary-Male'!C34+'4th-Summary-Male'!D34)/2, 0))</f>
        <v/>
      </c>
      <c r="Y34" s="12" t="str">
        <f aca="false">IF('4th-Summary-Male'!D34="", "", ROUND(('4th-Summary-Male'!D34+'4th-Summary-Male'!E34)/2, 0))</f>
        <v/>
      </c>
      <c r="Z34" s="12" t="str">
        <f aca="false">IF('4th-Summary-Male'!E34="", "", ROUND(('4th-Summary-Male'!E34+'4th-Summary-Male'!F34)/2, 0))</f>
        <v/>
      </c>
      <c r="AA34" s="12" t="str">
        <f aca="false">IF('4th-Summary-Male'!F34="", "", ROUND(('4th-Summary-Male'!F34+'4th-Summary-Male'!G34)/2, 0))</f>
        <v/>
      </c>
      <c r="AB34" s="12" t="str">
        <f aca="false">IF('4th-Summary-Male'!G34="", "", ROUND(('4th-Summary-Male'!G34+'4th-Summary-Male'!H34)/2, 0))</f>
        <v/>
      </c>
      <c r="AC34" s="12" t="str">
        <f aca="false">IF('4th-Summary-Male'!H34="", "", ROUND(('4th-Summary-Male'!H34+'4th-Summary-Male'!I34)/2, 0))</f>
        <v/>
      </c>
      <c r="AD34" s="12" t="str">
        <f aca="false">IF('4th-Summary-Male'!I34="", "", ROUND(('4th-Summary-Male'!I34+'4th-Summary-Male'!J34)/2, 0))</f>
        <v/>
      </c>
    </row>
    <row r="35" customFormat="false" ht="13.8" hidden="false" customHeight="false" outlineLevel="0" collapsed="false">
      <c r="A35" s="11" t="str">
        <f aca="false">IF(ISBLANK('Class-Infos'!C43), "", CONCATENATE("B", 'Class-Infos'!A43))</f>
        <v/>
      </c>
      <c r="B35" s="11" t="str">
        <f aca="false">IF(ISBLANK('Class-Infos'!C43), "", CONCATENATE('Class-Infos'!C43, IF(ISBLANK('Class-Infos'!F43), "", CONCATENATE(" ", 'Class-Infos'!F43)), ", ", 'Class-Infos'!D43, " ", 'Class-Infos'!E43))</f>
        <v/>
      </c>
      <c r="C35" s="12" t="str">
        <f aca="false">IF('1st-Summary-Male'!C35="", "", ROUND(('1st-Summary-Male'!C35+'1st-Summary-Male'!D35)/2, 0))</f>
        <v/>
      </c>
      <c r="D35" s="12" t="str">
        <f aca="false">IF('1st-Summary-Male'!D35="", "", ROUND(('1st-Summary-Male'!D35+'1st-Summary-Male'!E35)/2, 0))</f>
        <v/>
      </c>
      <c r="E35" s="12" t="str">
        <f aca="false">IF('1st-Summary-Male'!E35="", "", ROUND(('1st-Summary-Male'!E35+'1st-Summary-Male'!F35)/2, 0))</f>
        <v/>
      </c>
      <c r="F35" s="12" t="str">
        <f aca="false">IF('1st-Summary-Male'!F35="", "", ROUND(('1st-Summary-Male'!F35+'1st-Summary-Male'!G35)/2, 0))</f>
        <v/>
      </c>
      <c r="G35" s="12" t="str">
        <f aca="false">IF('1st-Summary-Male'!G35="", "", ROUND(('1st-Summary-Male'!G35+'1st-Summary-Male'!H35)/2, 0))</f>
        <v/>
      </c>
      <c r="H35" s="12" t="str">
        <f aca="false">IF('1st-Summary-Male'!H35="", "", ROUND(('1st-Summary-Male'!H35+'1st-Summary-Male'!I35)/2, 0))</f>
        <v/>
      </c>
      <c r="I35" s="12" t="str">
        <f aca="false">IF('1st-Summary-Male'!I35="", "", ROUND(('1st-Summary-Male'!I35+'1st-Summary-Male'!J35)/2, 0))</f>
        <v/>
      </c>
      <c r="J35" s="12" t="str">
        <f aca="false">IF('2nd-Summary-Male'!C35="", "", ROUND(('2nd-Summary-Male'!C35+'2nd-Summary-Male'!D35)/2, 0))</f>
        <v/>
      </c>
      <c r="K35" s="12" t="str">
        <f aca="false">IF('2nd-Summary-Male'!D35="", "", ROUND(('2nd-Summary-Male'!D35+'2nd-Summary-Male'!E35)/2, 0))</f>
        <v/>
      </c>
      <c r="L35" s="12" t="str">
        <f aca="false">IF('2nd-Summary-Male'!E35="", "", ROUND(('2nd-Summary-Male'!E35+'2nd-Summary-Male'!F35)/2, 0))</f>
        <v/>
      </c>
      <c r="M35" s="12" t="str">
        <f aca="false">IF('2nd-Summary-Male'!F35="", "", ROUND(('2nd-Summary-Male'!F35+'2nd-Summary-Male'!G35)/2, 0))</f>
        <v/>
      </c>
      <c r="N35" s="12" t="str">
        <f aca="false">IF('2nd-Summary-Male'!G35="", "", ROUND(('2nd-Summary-Male'!G35+'2nd-Summary-Male'!H35)/2, 0))</f>
        <v/>
      </c>
      <c r="O35" s="12" t="str">
        <f aca="false">IF('2nd-Summary-Male'!H35="", "", ROUND(('2nd-Summary-Male'!H35+'2nd-Summary-Male'!I35)/2, 0))</f>
        <v/>
      </c>
      <c r="P35" s="12" t="str">
        <f aca="false">IF('2nd-Summary-Male'!I35="", "", ROUND(('2nd-Summary-Male'!I35+'2nd-Summary-Male'!J35)/2, 0))</f>
        <v/>
      </c>
      <c r="Q35" s="12" t="str">
        <f aca="false">IF('3rd-Summary-Male'!C35="", "", ROUND(('3rd-Summary-Male'!C35+'3rd-Summary-Male'!D35)/2, 0))</f>
        <v/>
      </c>
      <c r="R35" s="12" t="str">
        <f aca="false">IF('3rd-Summary-Male'!D35="", "", ROUND(('3rd-Summary-Male'!D35+'3rd-Summary-Male'!E35)/2, 0))</f>
        <v/>
      </c>
      <c r="S35" s="12" t="str">
        <f aca="false">IF('3rd-Summary-Male'!E35="", "", ROUND(('3rd-Summary-Male'!E35+'3rd-Summary-Male'!F35)/2, 0))</f>
        <v/>
      </c>
      <c r="T35" s="12" t="str">
        <f aca="false">IF('3rd-Summary-Male'!F35="", "", ROUND(('3rd-Summary-Male'!F35+'3rd-Summary-Male'!G35)/2, 0))</f>
        <v/>
      </c>
      <c r="U35" s="12" t="str">
        <f aca="false">IF('3rd-Summary-Male'!G35="", "", ROUND(('3rd-Summary-Male'!G35+'3rd-Summary-Male'!H35)/2, 0))</f>
        <v/>
      </c>
      <c r="V35" s="12" t="str">
        <f aca="false">IF('3rd-Summary-Male'!H35="", "", ROUND(('3rd-Summary-Male'!H35+'3rd-Summary-Male'!I35)/2, 0))</f>
        <v/>
      </c>
      <c r="W35" s="12" t="str">
        <f aca="false">IF('3rd-Summary-Male'!I35="", "", ROUND(('3rd-Summary-Male'!I35+'3rd-Summary-Male'!J35)/2, 0))</f>
        <v/>
      </c>
      <c r="X35" s="12" t="str">
        <f aca="false">IF('4th-Summary-Male'!C35="", "", ROUND(('4th-Summary-Male'!C35+'4th-Summary-Male'!D35)/2, 0))</f>
        <v/>
      </c>
      <c r="Y35" s="12" t="str">
        <f aca="false">IF('4th-Summary-Male'!D35="", "", ROUND(('4th-Summary-Male'!D35+'4th-Summary-Male'!E35)/2, 0))</f>
        <v/>
      </c>
      <c r="Z35" s="12" t="str">
        <f aca="false">IF('4th-Summary-Male'!E35="", "", ROUND(('4th-Summary-Male'!E35+'4th-Summary-Male'!F35)/2, 0))</f>
        <v/>
      </c>
      <c r="AA35" s="12" t="str">
        <f aca="false">IF('4th-Summary-Male'!F35="", "", ROUND(('4th-Summary-Male'!F35+'4th-Summary-Male'!G35)/2, 0))</f>
        <v/>
      </c>
      <c r="AB35" s="12" t="str">
        <f aca="false">IF('4th-Summary-Male'!G35="", "", ROUND(('4th-Summary-Male'!G35+'4th-Summary-Male'!H35)/2, 0))</f>
        <v/>
      </c>
      <c r="AC35" s="12" t="str">
        <f aca="false">IF('4th-Summary-Male'!H35="", "", ROUND(('4th-Summary-Male'!H35+'4th-Summary-Male'!I35)/2, 0))</f>
        <v/>
      </c>
      <c r="AD35" s="12" t="str">
        <f aca="false">IF('4th-Summary-Male'!I35="", "", ROUND(('4th-Summary-Male'!I35+'4th-Summary-Male'!J35)/2, 0))</f>
        <v/>
      </c>
    </row>
    <row r="36" customFormat="false" ht="13.8" hidden="false" customHeight="false" outlineLevel="0" collapsed="false">
      <c r="A36" s="11" t="str">
        <f aca="false">IF(ISBLANK('Class-Infos'!C44), "", CONCATENATE("B", 'Class-Infos'!A44))</f>
        <v/>
      </c>
      <c r="B36" s="11" t="str">
        <f aca="false">IF(ISBLANK('Class-Infos'!C44), "", CONCATENATE('Class-Infos'!C44, IF(ISBLANK('Class-Infos'!F44), "", CONCATENATE(" ", 'Class-Infos'!F44)), ", ", 'Class-Infos'!D44, " ", 'Class-Infos'!E44))</f>
        <v/>
      </c>
      <c r="C36" s="12" t="str">
        <f aca="false">IF('1st-Summary-Male'!C36="", "", ROUND(('1st-Summary-Male'!C36+'1st-Summary-Male'!D36)/2, 0))</f>
        <v/>
      </c>
      <c r="D36" s="12" t="str">
        <f aca="false">IF('1st-Summary-Male'!D36="", "", ROUND(('1st-Summary-Male'!D36+'1st-Summary-Male'!E36)/2, 0))</f>
        <v/>
      </c>
      <c r="E36" s="12" t="str">
        <f aca="false">IF('1st-Summary-Male'!E36="", "", ROUND(('1st-Summary-Male'!E36+'1st-Summary-Male'!F36)/2, 0))</f>
        <v/>
      </c>
      <c r="F36" s="12" t="str">
        <f aca="false">IF('1st-Summary-Male'!F36="", "", ROUND(('1st-Summary-Male'!F36+'1st-Summary-Male'!G36)/2, 0))</f>
        <v/>
      </c>
      <c r="G36" s="12" t="str">
        <f aca="false">IF('1st-Summary-Male'!G36="", "", ROUND(('1st-Summary-Male'!G36+'1st-Summary-Male'!H36)/2, 0))</f>
        <v/>
      </c>
      <c r="H36" s="12" t="str">
        <f aca="false">IF('1st-Summary-Male'!H36="", "", ROUND(('1st-Summary-Male'!H36+'1st-Summary-Male'!I36)/2, 0))</f>
        <v/>
      </c>
      <c r="I36" s="12" t="str">
        <f aca="false">IF('1st-Summary-Male'!I36="", "", ROUND(('1st-Summary-Male'!I36+'1st-Summary-Male'!J36)/2, 0))</f>
        <v/>
      </c>
      <c r="J36" s="12" t="str">
        <f aca="false">IF('2nd-Summary-Male'!C36="", "", ROUND(('2nd-Summary-Male'!C36+'2nd-Summary-Male'!D36)/2, 0))</f>
        <v/>
      </c>
      <c r="K36" s="12" t="str">
        <f aca="false">IF('2nd-Summary-Male'!D36="", "", ROUND(('2nd-Summary-Male'!D36+'2nd-Summary-Male'!E36)/2, 0))</f>
        <v/>
      </c>
      <c r="L36" s="12" t="str">
        <f aca="false">IF('2nd-Summary-Male'!E36="", "", ROUND(('2nd-Summary-Male'!E36+'2nd-Summary-Male'!F36)/2, 0))</f>
        <v/>
      </c>
      <c r="M36" s="12" t="str">
        <f aca="false">IF('2nd-Summary-Male'!F36="", "", ROUND(('2nd-Summary-Male'!F36+'2nd-Summary-Male'!G36)/2, 0))</f>
        <v/>
      </c>
      <c r="N36" s="12" t="str">
        <f aca="false">IF('2nd-Summary-Male'!G36="", "", ROUND(('2nd-Summary-Male'!G36+'2nd-Summary-Male'!H36)/2, 0))</f>
        <v/>
      </c>
      <c r="O36" s="12" t="str">
        <f aca="false">IF('2nd-Summary-Male'!H36="", "", ROUND(('2nd-Summary-Male'!H36+'2nd-Summary-Male'!I36)/2, 0))</f>
        <v/>
      </c>
      <c r="P36" s="12" t="str">
        <f aca="false">IF('2nd-Summary-Male'!I36="", "", ROUND(('2nd-Summary-Male'!I36+'2nd-Summary-Male'!J36)/2, 0))</f>
        <v/>
      </c>
      <c r="Q36" s="12" t="str">
        <f aca="false">IF('3rd-Summary-Male'!C36="", "", ROUND(('3rd-Summary-Male'!C36+'3rd-Summary-Male'!D36)/2, 0))</f>
        <v/>
      </c>
      <c r="R36" s="12" t="str">
        <f aca="false">IF('3rd-Summary-Male'!D36="", "", ROUND(('3rd-Summary-Male'!D36+'3rd-Summary-Male'!E36)/2, 0))</f>
        <v/>
      </c>
      <c r="S36" s="12" t="str">
        <f aca="false">IF('3rd-Summary-Male'!E36="", "", ROUND(('3rd-Summary-Male'!E36+'3rd-Summary-Male'!F36)/2, 0))</f>
        <v/>
      </c>
      <c r="T36" s="12" t="str">
        <f aca="false">IF('3rd-Summary-Male'!F36="", "", ROUND(('3rd-Summary-Male'!F36+'3rd-Summary-Male'!G36)/2, 0))</f>
        <v/>
      </c>
      <c r="U36" s="12" t="str">
        <f aca="false">IF('3rd-Summary-Male'!G36="", "", ROUND(('3rd-Summary-Male'!G36+'3rd-Summary-Male'!H36)/2, 0))</f>
        <v/>
      </c>
      <c r="V36" s="12" t="str">
        <f aca="false">IF('3rd-Summary-Male'!H36="", "", ROUND(('3rd-Summary-Male'!H36+'3rd-Summary-Male'!I36)/2, 0))</f>
        <v/>
      </c>
      <c r="W36" s="12" t="str">
        <f aca="false">IF('3rd-Summary-Male'!I36="", "", ROUND(('3rd-Summary-Male'!I36+'3rd-Summary-Male'!J36)/2, 0))</f>
        <v/>
      </c>
      <c r="X36" s="12" t="str">
        <f aca="false">IF('4th-Summary-Male'!C36="", "", ROUND(('4th-Summary-Male'!C36+'4th-Summary-Male'!D36)/2, 0))</f>
        <v/>
      </c>
      <c r="Y36" s="12" t="str">
        <f aca="false">IF('4th-Summary-Male'!D36="", "", ROUND(('4th-Summary-Male'!D36+'4th-Summary-Male'!E36)/2, 0))</f>
        <v/>
      </c>
      <c r="Z36" s="12" t="str">
        <f aca="false">IF('4th-Summary-Male'!E36="", "", ROUND(('4th-Summary-Male'!E36+'4th-Summary-Male'!F36)/2, 0))</f>
        <v/>
      </c>
      <c r="AA36" s="12" t="str">
        <f aca="false">IF('4th-Summary-Male'!F36="", "", ROUND(('4th-Summary-Male'!F36+'4th-Summary-Male'!G36)/2, 0))</f>
        <v/>
      </c>
      <c r="AB36" s="12" t="str">
        <f aca="false">IF('4th-Summary-Male'!G36="", "", ROUND(('4th-Summary-Male'!G36+'4th-Summary-Male'!H36)/2, 0))</f>
        <v/>
      </c>
      <c r="AC36" s="12" t="str">
        <f aca="false">IF('4th-Summary-Male'!H36="", "", ROUND(('4th-Summary-Male'!H36+'4th-Summary-Male'!I36)/2, 0))</f>
        <v/>
      </c>
      <c r="AD36" s="12" t="str">
        <f aca="false">IF('4th-Summary-Male'!I36="", "", ROUND(('4th-Summary-Male'!I36+'4th-Summary-Male'!J36)/2, 0))</f>
        <v/>
      </c>
    </row>
    <row r="37" customFormat="false" ht="13.8" hidden="false" customHeight="false" outlineLevel="0" collapsed="false">
      <c r="A37" s="11" t="str">
        <f aca="false">IF(ISBLANK('Class-Infos'!C45), "", CONCATENATE("B", 'Class-Infos'!A45))</f>
        <v/>
      </c>
      <c r="B37" s="11" t="str">
        <f aca="false">IF(ISBLANK('Class-Infos'!C45), "", CONCATENATE('Class-Infos'!C45, IF(ISBLANK('Class-Infos'!F45), "", CONCATENATE(" ", 'Class-Infos'!F45)), ", ", 'Class-Infos'!D45, " ", 'Class-Infos'!E45))</f>
        <v/>
      </c>
      <c r="C37" s="12" t="str">
        <f aca="false">IF('1st-Summary-Male'!C37="", "", ROUND(('1st-Summary-Male'!C37+'1st-Summary-Male'!D37)/2, 0))</f>
        <v/>
      </c>
      <c r="D37" s="12" t="str">
        <f aca="false">IF('1st-Summary-Male'!D37="", "", ROUND(('1st-Summary-Male'!D37+'1st-Summary-Male'!E37)/2, 0))</f>
        <v/>
      </c>
      <c r="E37" s="12" t="str">
        <f aca="false">IF('1st-Summary-Male'!E37="", "", ROUND(('1st-Summary-Male'!E37+'1st-Summary-Male'!F37)/2, 0))</f>
        <v/>
      </c>
      <c r="F37" s="12" t="str">
        <f aca="false">IF('1st-Summary-Male'!F37="", "", ROUND(('1st-Summary-Male'!F37+'1st-Summary-Male'!G37)/2, 0))</f>
        <v/>
      </c>
      <c r="G37" s="12" t="str">
        <f aca="false">IF('1st-Summary-Male'!G37="", "", ROUND(('1st-Summary-Male'!G37+'1st-Summary-Male'!H37)/2, 0))</f>
        <v/>
      </c>
      <c r="H37" s="12" t="str">
        <f aca="false">IF('1st-Summary-Male'!H37="", "", ROUND(('1st-Summary-Male'!H37+'1st-Summary-Male'!I37)/2, 0))</f>
        <v/>
      </c>
      <c r="I37" s="12" t="str">
        <f aca="false">IF('1st-Summary-Male'!I37="", "", ROUND(('1st-Summary-Male'!I37+'1st-Summary-Male'!J37)/2, 0))</f>
        <v/>
      </c>
      <c r="J37" s="12" t="str">
        <f aca="false">IF('2nd-Summary-Male'!C37="", "", ROUND(('2nd-Summary-Male'!C37+'2nd-Summary-Male'!D37)/2, 0))</f>
        <v/>
      </c>
      <c r="K37" s="12" t="str">
        <f aca="false">IF('2nd-Summary-Male'!D37="", "", ROUND(('2nd-Summary-Male'!D37+'2nd-Summary-Male'!E37)/2, 0))</f>
        <v/>
      </c>
      <c r="L37" s="12" t="str">
        <f aca="false">IF('2nd-Summary-Male'!E37="", "", ROUND(('2nd-Summary-Male'!E37+'2nd-Summary-Male'!F37)/2, 0))</f>
        <v/>
      </c>
      <c r="M37" s="12" t="str">
        <f aca="false">IF('2nd-Summary-Male'!F37="", "", ROUND(('2nd-Summary-Male'!F37+'2nd-Summary-Male'!G37)/2, 0))</f>
        <v/>
      </c>
      <c r="N37" s="12" t="str">
        <f aca="false">IF('2nd-Summary-Male'!G37="", "", ROUND(('2nd-Summary-Male'!G37+'2nd-Summary-Male'!H37)/2, 0))</f>
        <v/>
      </c>
      <c r="O37" s="12" t="str">
        <f aca="false">IF('2nd-Summary-Male'!H37="", "", ROUND(('2nd-Summary-Male'!H37+'2nd-Summary-Male'!I37)/2, 0))</f>
        <v/>
      </c>
      <c r="P37" s="12" t="str">
        <f aca="false">IF('2nd-Summary-Male'!I37="", "", ROUND(('2nd-Summary-Male'!I37+'2nd-Summary-Male'!J37)/2, 0))</f>
        <v/>
      </c>
      <c r="Q37" s="12" t="str">
        <f aca="false">IF('3rd-Summary-Male'!C37="", "", ROUND(('3rd-Summary-Male'!C37+'3rd-Summary-Male'!D37)/2, 0))</f>
        <v/>
      </c>
      <c r="R37" s="12" t="str">
        <f aca="false">IF('3rd-Summary-Male'!D37="", "", ROUND(('3rd-Summary-Male'!D37+'3rd-Summary-Male'!E37)/2, 0))</f>
        <v/>
      </c>
      <c r="S37" s="12" t="str">
        <f aca="false">IF('3rd-Summary-Male'!E37="", "", ROUND(('3rd-Summary-Male'!E37+'3rd-Summary-Male'!F37)/2, 0))</f>
        <v/>
      </c>
      <c r="T37" s="12" t="str">
        <f aca="false">IF('3rd-Summary-Male'!F37="", "", ROUND(('3rd-Summary-Male'!F37+'3rd-Summary-Male'!G37)/2, 0))</f>
        <v/>
      </c>
      <c r="U37" s="12" t="str">
        <f aca="false">IF('3rd-Summary-Male'!G37="", "", ROUND(('3rd-Summary-Male'!G37+'3rd-Summary-Male'!H37)/2, 0))</f>
        <v/>
      </c>
      <c r="V37" s="12" t="str">
        <f aca="false">IF('3rd-Summary-Male'!H37="", "", ROUND(('3rd-Summary-Male'!H37+'3rd-Summary-Male'!I37)/2, 0))</f>
        <v/>
      </c>
      <c r="W37" s="12" t="str">
        <f aca="false">IF('3rd-Summary-Male'!I37="", "", ROUND(('3rd-Summary-Male'!I37+'3rd-Summary-Male'!J37)/2, 0))</f>
        <v/>
      </c>
      <c r="X37" s="12" t="str">
        <f aca="false">IF('4th-Summary-Male'!C37="", "", ROUND(('4th-Summary-Male'!C37+'4th-Summary-Male'!D37)/2, 0))</f>
        <v/>
      </c>
      <c r="Y37" s="12" t="str">
        <f aca="false">IF('4th-Summary-Male'!D37="", "", ROUND(('4th-Summary-Male'!D37+'4th-Summary-Male'!E37)/2, 0))</f>
        <v/>
      </c>
      <c r="Z37" s="12" t="str">
        <f aca="false">IF('4th-Summary-Male'!E37="", "", ROUND(('4th-Summary-Male'!E37+'4th-Summary-Male'!F37)/2, 0))</f>
        <v/>
      </c>
      <c r="AA37" s="12" t="str">
        <f aca="false">IF('4th-Summary-Male'!F37="", "", ROUND(('4th-Summary-Male'!F37+'4th-Summary-Male'!G37)/2, 0))</f>
        <v/>
      </c>
      <c r="AB37" s="12" t="str">
        <f aca="false">IF('4th-Summary-Male'!G37="", "", ROUND(('4th-Summary-Male'!G37+'4th-Summary-Male'!H37)/2, 0))</f>
        <v/>
      </c>
      <c r="AC37" s="12" t="str">
        <f aca="false">IF('4th-Summary-Male'!H37="", "", ROUND(('4th-Summary-Male'!H37+'4th-Summary-Male'!I37)/2, 0))</f>
        <v/>
      </c>
      <c r="AD37" s="12" t="str">
        <f aca="false">IF('4th-Summary-Male'!I37="", "", ROUND(('4th-Summary-Male'!I37+'4th-Summary-Male'!J37)/2, 0))</f>
        <v/>
      </c>
    </row>
    <row r="38" customFormat="false" ht="13.8" hidden="false" customHeight="false" outlineLevel="0" collapsed="false">
      <c r="A38" s="11" t="str">
        <f aca="false">IF(ISBLANK('Class-Infos'!C46), "", CONCATENATE("B", 'Class-Infos'!A46))</f>
        <v/>
      </c>
      <c r="B38" s="11" t="str">
        <f aca="false">IF(ISBLANK('Class-Infos'!C46), "", CONCATENATE('Class-Infos'!C46, IF(ISBLANK('Class-Infos'!F46), "", CONCATENATE(" ", 'Class-Infos'!F46)), ", ", 'Class-Infos'!D46, " ", 'Class-Infos'!E46))</f>
        <v/>
      </c>
      <c r="C38" s="12" t="str">
        <f aca="false">IF('1st-Summary-Male'!C38="", "", ROUND(('1st-Summary-Male'!C38+'1st-Summary-Male'!D38)/2, 0))</f>
        <v/>
      </c>
      <c r="D38" s="12" t="str">
        <f aca="false">IF('1st-Summary-Male'!D38="", "", ROUND(('1st-Summary-Male'!D38+'1st-Summary-Male'!E38)/2, 0))</f>
        <v/>
      </c>
      <c r="E38" s="12" t="str">
        <f aca="false">IF('1st-Summary-Male'!E38="", "", ROUND(('1st-Summary-Male'!E38+'1st-Summary-Male'!F38)/2, 0))</f>
        <v/>
      </c>
      <c r="F38" s="12" t="str">
        <f aca="false">IF('1st-Summary-Male'!F38="", "", ROUND(('1st-Summary-Male'!F38+'1st-Summary-Male'!G38)/2, 0))</f>
        <v/>
      </c>
      <c r="G38" s="12" t="str">
        <f aca="false">IF('1st-Summary-Male'!G38="", "", ROUND(('1st-Summary-Male'!G38+'1st-Summary-Male'!H38)/2, 0))</f>
        <v/>
      </c>
      <c r="H38" s="12" t="str">
        <f aca="false">IF('1st-Summary-Male'!H38="", "", ROUND(('1st-Summary-Male'!H38+'1st-Summary-Male'!I38)/2, 0))</f>
        <v/>
      </c>
      <c r="I38" s="12" t="str">
        <f aca="false">IF('1st-Summary-Male'!I38="", "", ROUND(('1st-Summary-Male'!I38+'1st-Summary-Male'!J38)/2, 0))</f>
        <v/>
      </c>
      <c r="J38" s="12" t="str">
        <f aca="false">IF('2nd-Summary-Male'!C38="", "", ROUND(('2nd-Summary-Male'!C38+'2nd-Summary-Male'!D38)/2, 0))</f>
        <v/>
      </c>
      <c r="K38" s="12" t="str">
        <f aca="false">IF('2nd-Summary-Male'!D38="", "", ROUND(('2nd-Summary-Male'!D38+'2nd-Summary-Male'!E38)/2, 0))</f>
        <v/>
      </c>
      <c r="L38" s="12" t="str">
        <f aca="false">IF('2nd-Summary-Male'!E38="", "", ROUND(('2nd-Summary-Male'!E38+'2nd-Summary-Male'!F38)/2, 0))</f>
        <v/>
      </c>
      <c r="M38" s="12" t="str">
        <f aca="false">IF('2nd-Summary-Male'!F38="", "", ROUND(('2nd-Summary-Male'!F38+'2nd-Summary-Male'!G38)/2, 0))</f>
        <v/>
      </c>
      <c r="N38" s="12" t="str">
        <f aca="false">IF('2nd-Summary-Male'!G38="", "", ROUND(('2nd-Summary-Male'!G38+'2nd-Summary-Male'!H38)/2, 0))</f>
        <v/>
      </c>
      <c r="O38" s="12" t="str">
        <f aca="false">IF('2nd-Summary-Male'!H38="", "", ROUND(('2nd-Summary-Male'!H38+'2nd-Summary-Male'!I38)/2, 0))</f>
        <v/>
      </c>
      <c r="P38" s="12" t="str">
        <f aca="false">IF('2nd-Summary-Male'!I38="", "", ROUND(('2nd-Summary-Male'!I38+'2nd-Summary-Male'!J38)/2, 0))</f>
        <v/>
      </c>
      <c r="Q38" s="12" t="str">
        <f aca="false">IF('3rd-Summary-Male'!C38="", "", ROUND(('3rd-Summary-Male'!C38+'3rd-Summary-Male'!D38)/2, 0))</f>
        <v/>
      </c>
      <c r="R38" s="12" t="str">
        <f aca="false">IF('3rd-Summary-Male'!D38="", "", ROUND(('3rd-Summary-Male'!D38+'3rd-Summary-Male'!E38)/2, 0))</f>
        <v/>
      </c>
      <c r="S38" s="12" t="str">
        <f aca="false">IF('3rd-Summary-Male'!E38="", "", ROUND(('3rd-Summary-Male'!E38+'3rd-Summary-Male'!F38)/2, 0))</f>
        <v/>
      </c>
      <c r="T38" s="12" t="str">
        <f aca="false">IF('3rd-Summary-Male'!F38="", "", ROUND(('3rd-Summary-Male'!F38+'3rd-Summary-Male'!G38)/2, 0))</f>
        <v/>
      </c>
      <c r="U38" s="12" t="str">
        <f aca="false">IF('3rd-Summary-Male'!G38="", "", ROUND(('3rd-Summary-Male'!G38+'3rd-Summary-Male'!H38)/2, 0))</f>
        <v/>
      </c>
      <c r="V38" s="12" t="str">
        <f aca="false">IF('3rd-Summary-Male'!H38="", "", ROUND(('3rd-Summary-Male'!H38+'3rd-Summary-Male'!I38)/2, 0))</f>
        <v/>
      </c>
      <c r="W38" s="12" t="str">
        <f aca="false">IF('3rd-Summary-Male'!I38="", "", ROUND(('3rd-Summary-Male'!I38+'3rd-Summary-Male'!J38)/2, 0))</f>
        <v/>
      </c>
      <c r="X38" s="12" t="str">
        <f aca="false">IF('4th-Summary-Male'!C38="", "", ROUND(('4th-Summary-Male'!C38+'4th-Summary-Male'!D38)/2, 0))</f>
        <v/>
      </c>
      <c r="Y38" s="12" t="str">
        <f aca="false">IF('4th-Summary-Male'!D38="", "", ROUND(('4th-Summary-Male'!D38+'4th-Summary-Male'!E38)/2, 0))</f>
        <v/>
      </c>
      <c r="Z38" s="12" t="str">
        <f aca="false">IF('4th-Summary-Male'!E38="", "", ROUND(('4th-Summary-Male'!E38+'4th-Summary-Male'!F38)/2, 0))</f>
        <v/>
      </c>
      <c r="AA38" s="12" t="str">
        <f aca="false">IF('4th-Summary-Male'!F38="", "", ROUND(('4th-Summary-Male'!F38+'4th-Summary-Male'!G38)/2, 0))</f>
        <v/>
      </c>
      <c r="AB38" s="12" t="str">
        <f aca="false">IF('4th-Summary-Male'!G38="", "", ROUND(('4th-Summary-Male'!G38+'4th-Summary-Male'!H38)/2, 0))</f>
        <v/>
      </c>
      <c r="AC38" s="12" t="str">
        <f aca="false">IF('4th-Summary-Male'!H38="", "", ROUND(('4th-Summary-Male'!H38+'4th-Summary-Male'!I38)/2, 0))</f>
        <v/>
      </c>
      <c r="AD38" s="12" t="str">
        <f aca="false">IF('4th-Summary-Male'!I38="", "", ROUND(('4th-Summary-Male'!I38+'4th-Summary-Male'!J38)/2, 0))</f>
        <v/>
      </c>
    </row>
    <row r="39" customFormat="false" ht="13.8" hidden="false" customHeight="false" outlineLevel="0" collapsed="false">
      <c r="A39" s="11" t="str">
        <f aca="false">IF(ISBLANK('Class-Infos'!C47), "", CONCATENATE("B", 'Class-Infos'!A47))</f>
        <v/>
      </c>
      <c r="B39" s="11" t="str">
        <f aca="false">IF(ISBLANK('Class-Infos'!C47), "", CONCATENATE('Class-Infos'!C47, IF(ISBLANK('Class-Infos'!F47), "", CONCATENATE(" ", 'Class-Infos'!F47)), ", ", 'Class-Infos'!D47, " ", 'Class-Infos'!E47))</f>
        <v/>
      </c>
      <c r="C39" s="12" t="str">
        <f aca="false">IF('1st-Summary-Male'!C39="", "", ROUND(('1st-Summary-Male'!C39+'1st-Summary-Male'!D39)/2, 0))</f>
        <v/>
      </c>
      <c r="D39" s="12" t="str">
        <f aca="false">IF('1st-Summary-Male'!D39="", "", ROUND(('1st-Summary-Male'!D39+'1st-Summary-Male'!E39)/2, 0))</f>
        <v/>
      </c>
      <c r="E39" s="12" t="str">
        <f aca="false">IF('1st-Summary-Male'!E39="", "", ROUND(('1st-Summary-Male'!E39+'1st-Summary-Male'!F39)/2, 0))</f>
        <v/>
      </c>
      <c r="F39" s="12" t="str">
        <f aca="false">IF('1st-Summary-Male'!F39="", "", ROUND(('1st-Summary-Male'!F39+'1st-Summary-Male'!G39)/2, 0))</f>
        <v/>
      </c>
      <c r="G39" s="12" t="str">
        <f aca="false">IF('1st-Summary-Male'!G39="", "", ROUND(('1st-Summary-Male'!G39+'1st-Summary-Male'!H39)/2, 0))</f>
        <v/>
      </c>
      <c r="H39" s="12" t="str">
        <f aca="false">IF('1st-Summary-Male'!H39="", "", ROUND(('1st-Summary-Male'!H39+'1st-Summary-Male'!I39)/2, 0))</f>
        <v/>
      </c>
      <c r="I39" s="12" t="str">
        <f aca="false">IF('1st-Summary-Male'!I39="", "", ROUND(('1st-Summary-Male'!I39+'1st-Summary-Male'!J39)/2, 0))</f>
        <v/>
      </c>
      <c r="J39" s="12" t="str">
        <f aca="false">IF('2nd-Summary-Male'!C39="", "", ROUND(('2nd-Summary-Male'!C39+'2nd-Summary-Male'!D39)/2, 0))</f>
        <v/>
      </c>
      <c r="K39" s="12" t="str">
        <f aca="false">IF('2nd-Summary-Male'!D39="", "", ROUND(('2nd-Summary-Male'!D39+'2nd-Summary-Male'!E39)/2, 0))</f>
        <v/>
      </c>
      <c r="L39" s="12" t="str">
        <f aca="false">IF('2nd-Summary-Male'!E39="", "", ROUND(('2nd-Summary-Male'!E39+'2nd-Summary-Male'!F39)/2, 0))</f>
        <v/>
      </c>
      <c r="M39" s="12" t="str">
        <f aca="false">IF('2nd-Summary-Male'!F39="", "", ROUND(('2nd-Summary-Male'!F39+'2nd-Summary-Male'!G39)/2, 0))</f>
        <v/>
      </c>
      <c r="N39" s="12" t="str">
        <f aca="false">IF('2nd-Summary-Male'!G39="", "", ROUND(('2nd-Summary-Male'!G39+'2nd-Summary-Male'!H39)/2, 0))</f>
        <v/>
      </c>
      <c r="O39" s="12" t="str">
        <f aca="false">IF('2nd-Summary-Male'!H39="", "", ROUND(('2nd-Summary-Male'!H39+'2nd-Summary-Male'!I39)/2, 0))</f>
        <v/>
      </c>
      <c r="P39" s="12" t="str">
        <f aca="false">IF('2nd-Summary-Male'!I39="", "", ROUND(('2nd-Summary-Male'!I39+'2nd-Summary-Male'!J39)/2, 0))</f>
        <v/>
      </c>
      <c r="Q39" s="12" t="str">
        <f aca="false">IF('3rd-Summary-Male'!C39="", "", ROUND(('3rd-Summary-Male'!C39+'3rd-Summary-Male'!D39)/2, 0))</f>
        <v/>
      </c>
      <c r="R39" s="12" t="str">
        <f aca="false">IF('3rd-Summary-Male'!D39="", "", ROUND(('3rd-Summary-Male'!D39+'3rd-Summary-Male'!E39)/2, 0))</f>
        <v/>
      </c>
      <c r="S39" s="12" t="str">
        <f aca="false">IF('3rd-Summary-Male'!E39="", "", ROUND(('3rd-Summary-Male'!E39+'3rd-Summary-Male'!F39)/2, 0))</f>
        <v/>
      </c>
      <c r="T39" s="12" t="str">
        <f aca="false">IF('3rd-Summary-Male'!F39="", "", ROUND(('3rd-Summary-Male'!F39+'3rd-Summary-Male'!G39)/2, 0))</f>
        <v/>
      </c>
      <c r="U39" s="12" t="str">
        <f aca="false">IF('3rd-Summary-Male'!G39="", "", ROUND(('3rd-Summary-Male'!G39+'3rd-Summary-Male'!H39)/2, 0))</f>
        <v/>
      </c>
      <c r="V39" s="12" t="str">
        <f aca="false">IF('3rd-Summary-Male'!H39="", "", ROUND(('3rd-Summary-Male'!H39+'3rd-Summary-Male'!I39)/2, 0))</f>
        <v/>
      </c>
      <c r="W39" s="12" t="str">
        <f aca="false">IF('3rd-Summary-Male'!I39="", "", ROUND(('3rd-Summary-Male'!I39+'3rd-Summary-Male'!J39)/2, 0))</f>
        <v/>
      </c>
      <c r="X39" s="12" t="str">
        <f aca="false">IF('4th-Summary-Male'!C39="", "", ROUND(('4th-Summary-Male'!C39+'4th-Summary-Male'!D39)/2, 0))</f>
        <v/>
      </c>
      <c r="Y39" s="12" t="str">
        <f aca="false">IF('4th-Summary-Male'!D39="", "", ROUND(('4th-Summary-Male'!D39+'4th-Summary-Male'!E39)/2, 0))</f>
        <v/>
      </c>
      <c r="Z39" s="12" t="str">
        <f aca="false">IF('4th-Summary-Male'!E39="", "", ROUND(('4th-Summary-Male'!E39+'4th-Summary-Male'!F39)/2, 0))</f>
        <v/>
      </c>
      <c r="AA39" s="12" t="str">
        <f aca="false">IF('4th-Summary-Male'!F39="", "", ROUND(('4th-Summary-Male'!F39+'4th-Summary-Male'!G39)/2, 0))</f>
        <v/>
      </c>
      <c r="AB39" s="12" t="str">
        <f aca="false">IF('4th-Summary-Male'!G39="", "", ROUND(('4th-Summary-Male'!G39+'4th-Summary-Male'!H39)/2, 0))</f>
        <v/>
      </c>
      <c r="AC39" s="12" t="str">
        <f aca="false">IF('4th-Summary-Male'!H39="", "", ROUND(('4th-Summary-Male'!H39+'4th-Summary-Male'!I39)/2, 0))</f>
        <v/>
      </c>
      <c r="AD39" s="12" t="str">
        <f aca="false">IF('4th-Summary-Male'!I39="", "", ROUND(('4th-Summary-Male'!I39+'4th-Summary-Male'!J39)/2, 0))</f>
        <v/>
      </c>
    </row>
    <row r="40" customFormat="false" ht="13.8" hidden="false" customHeight="false" outlineLevel="0" collapsed="false">
      <c r="A40" s="11" t="str">
        <f aca="false">IF(ISBLANK('Class-Infos'!C48), "", CONCATENATE("B", 'Class-Infos'!A48))</f>
        <v/>
      </c>
      <c r="B40" s="11" t="str">
        <f aca="false">IF(ISBLANK('Class-Infos'!C48), "", CONCATENATE('Class-Infos'!C48, IF(ISBLANK('Class-Infos'!F48), "", CONCATENATE(" ", 'Class-Infos'!F48)), ", ", 'Class-Infos'!D48, " ", 'Class-Infos'!E48))</f>
        <v/>
      </c>
      <c r="C40" s="12" t="str">
        <f aca="false">IF('1st-Summary-Male'!C40="", "", ROUND(('1st-Summary-Male'!C40+'1st-Summary-Male'!D40)/2, 0))</f>
        <v/>
      </c>
      <c r="D40" s="12" t="str">
        <f aca="false">IF('1st-Summary-Male'!D40="", "", ROUND(('1st-Summary-Male'!D40+'1st-Summary-Male'!E40)/2, 0))</f>
        <v/>
      </c>
      <c r="E40" s="12" t="str">
        <f aca="false">IF('1st-Summary-Male'!E40="", "", ROUND(('1st-Summary-Male'!E40+'1st-Summary-Male'!F40)/2, 0))</f>
        <v/>
      </c>
      <c r="F40" s="12" t="str">
        <f aca="false">IF('1st-Summary-Male'!F40="", "", ROUND(('1st-Summary-Male'!F40+'1st-Summary-Male'!G40)/2, 0))</f>
        <v/>
      </c>
      <c r="G40" s="12" t="str">
        <f aca="false">IF('1st-Summary-Male'!G40="", "", ROUND(('1st-Summary-Male'!G40+'1st-Summary-Male'!H40)/2, 0))</f>
        <v/>
      </c>
      <c r="H40" s="12" t="str">
        <f aca="false">IF('1st-Summary-Male'!H40="", "", ROUND(('1st-Summary-Male'!H40+'1st-Summary-Male'!I40)/2, 0))</f>
        <v/>
      </c>
      <c r="I40" s="12" t="str">
        <f aca="false">IF('1st-Summary-Male'!I40="", "", ROUND(('1st-Summary-Male'!I40+'1st-Summary-Male'!J40)/2, 0))</f>
        <v/>
      </c>
      <c r="J40" s="12" t="str">
        <f aca="false">IF('2nd-Summary-Male'!C40="", "", ROUND(('2nd-Summary-Male'!C40+'2nd-Summary-Male'!D40)/2, 0))</f>
        <v/>
      </c>
      <c r="K40" s="12" t="str">
        <f aca="false">IF('2nd-Summary-Male'!D40="", "", ROUND(('2nd-Summary-Male'!D40+'2nd-Summary-Male'!E40)/2, 0))</f>
        <v/>
      </c>
      <c r="L40" s="12" t="str">
        <f aca="false">IF('2nd-Summary-Male'!E40="", "", ROUND(('2nd-Summary-Male'!E40+'2nd-Summary-Male'!F40)/2, 0))</f>
        <v/>
      </c>
      <c r="M40" s="12" t="str">
        <f aca="false">IF('2nd-Summary-Male'!F40="", "", ROUND(('2nd-Summary-Male'!F40+'2nd-Summary-Male'!G40)/2, 0))</f>
        <v/>
      </c>
      <c r="N40" s="12" t="str">
        <f aca="false">IF('2nd-Summary-Male'!G40="", "", ROUND(('2nd-Summary-Male'!G40+'2nd-Summary-Male'!H40)/2, 0))</f>
        <v/>
      </c>
      <c r="O40" s="12" t="str">
        <f aca="false">IF('2nd-Summary-Male'!H40="", "", ROUND(('2nd-Summary-Male'!H40+'2nd-Summary-Male'!I40)/2, 0))</f>
        <v/>
      </c>
      <c r="P40" s="12" t="str">
        <f aca="false">IF('2nd-Summary-Male'!I40="", "", ROUND(('2nd-Summary-Male'!I40+'2nd-Summary-Male'!J40)/2, 0))</f>
        <v/>
      </c>
      <c r="Q40" s="12" t="str">
        <f aca="false">IF('3rd-Summary-Male'!C40="", "", ROUND(('3rd-Summary-Male'!C40+'3rd-Summary-Male'!D40)/2, 0))</f>
        <v/>
      </c>
      <c r="R40" s="12" t="str">
        <f aca="false">IF('3rd-Summary-Male'!D40="", "", ROUND(('3rd-Summary-Male'!D40+'3rd-Summary-Male'!E40)/2, 0))</f>
        <v/>
      </c>
      <c r="S40" s="12" t="str">
        <f aca="false">IF('3rd-Summary-Male'!E40="", "", ROUND(('3rd-Summary-Male'!E40+'3rd-Summary-Male'!F40)/2, 0))</f>
        <v/>
      </c>
      <c r="T40" s="12" t="str">
        <f aca="false">IF('3rd-Summary-Male'!F40="", "", ROUND(('3rd-Summary-Male'!F40+'3rd-Summary-Male'!G40)/2, 0))</f>
        <v/>
      </c>
      <c r="U40" s="12" t="str">
        <f aca="false">IF('3rd-Summary-Male'!G40="", "", ROUND(('3rd-Summary-Male'!G40+'3rd-Summary-Male'!H40)/2, 0))</f>
        <v/>
      </c>
      <c r="V40" s="12" t="str">
        <f aca="false">IF('3rd-Summary-Male'!H40="", "", ROUND(('3rd-Summary-Male'!H40+'3rd-Summary-Male'!I40)/2, 0))</f>
        <v/>
      </c>
      <c r="W40" s="12" t="str">
        <f aca="false">IF('3rd-Summary-Male'!I40="", "", ROUND(('3rd-Summary-Male'!I40+'3rd-Summary-Male'!J40)/2, 0))</f>
        <v/>
      </c>
      <c r="X40" s="12" t="str">
        <f aca="false">IF('4th-Summary-Male'!C40="", "", ROUND(('4th-Summary-Male'!C40+'4th-Summary-Male'!D40)/2, 0))</f>
        <v/>
      </c>
      <c r="Y40" s="12" t="str">
        <f aca="false">IF('4th-Summary-Male'!D40="", "", ROUND(('4th-Summary-Male'!D40+'4th-Summary-Male'!E40)/2, 0))</f>
        <v/>
      </c>
      <c r="Z40" s="12" t="str">
        <f aca="false">IF('4th-Summary-Male'!E40="", "", ROUND(('4th-Summary-Male'!E40+'4th-Summary-Male'!F40)/2, 0))</f>
        <v/>
      </c>
      <c r="AA40" s="12" t="str">
        <f aca="false">IF('4th-Summary-Male'!F40="", "", ROUND(('4th-Summary-Male'!F40+'4th-Summary-Male'!G40)/2, 0))</f>
        <v/>
      </c>
      <c r="AB40" s="12" t="str">
        <f aca="false">IF('4th-Summary-Male'!G40="", "", ROUND(('4th-Summary-Male'!G40+'4th-Summary-Male'!H40)/2, 0))</f>
        <v/>
      </c>
      <c r="AC40" s="12" t="str">
        <f aca="false">IF('4th-Summary-Male'!H40="", "", ROUND(('4th-Summary-Male'!H40+'4th-Summary-Male'!I40)/2, 0))</f>
        <v/>
      </c>
      <c r="AD40" s="12" t="str">
        <f aca="false">IF('4th-Summary-Male'!I40="", "", ROUND(('4th-Summary-Male'!I40+'4th-Summary-Male'!J40)/2, 0))</f>
        <v/>
      </c>
    </row>
    <row r="41" customFormat="false" ht="13.8" hidden="false" customHeight="false" outlineLevel="0" collapsed="false">
      <c r="A41" s="11" t="str">
        <f aca="false">IF(ISBLANK('Class-Infos'!C49), "", CONCATENATE("B", 'Class-Infos'!A49))</f>
        <v/>
      </c>
      <c r="B41" s="11" t="str">
        <f aca="false">IF(ISBLANK('Class-Infos'!C49), "", CONCATENATE('Class-Infos'!C49, IF(ISBLANK('Class-Infos'!F49), "", CONCATENATE(" ", 'Class-Infos'!F49)), ", ", 'Class-Infos'!D49, " ", 'Class-Infos'!E49))</f>
        <v/>
      </c>
      <c r="C41" s="12" t="str">
        <f aca="false">IF('1st-Summary-Male'!C41="", "", ROUND(('1st-Summary-Male'!C41+'1st-Summary-Male'!D41)/2, 0))</f>
        <v/>
      </c>
      <c r="D41" s="12" t="str">
        <f aca="false">IF('1st-Summary-Male'!D41="", "", ROUND(('1st-Summary-Male'!D41+'1st-Summary-Male'!E41)/2, 0))</f>
        <v/>
      </c>
      <c r="E41" s="12" t="str">
        <f aca="false">IF('1st-Summary-Male'!E41="", "", ROUND(('1st-Summary-Male'!E41+'1st-Summary-Male'!F41)/2, 0))</f>
        <v/>
      </c>
      <c r="F41" s="12" t="str">
        <f aca="false">IF('1st-Summary-Male'!F41="", "", ROUND(('1st-Summary-Male'!F41+'1st-Summary-Male'!G41)/2, 0))</f>
        <v/>
      </c>
      <c r="G41" s="12" t="str">
        <f aca="false">IF('1st-Summary-Male'!G41="", "", ROUND(('1st-Summary-Male'!G41+'1st-Summary-Male'!H41)/2, 0))</f>
        <v/>
      </c>
      <c r="H41" s="12" t="str">
        <f aca="false">IF('1st-Summary-Male'!H41="", "", ROUND(('1st-Summary-Male'!H41+'1st-Summary-Male'!I41)/2, 0))</f>
        <v/>
      </c>
      <c r="I41" s="12" t="str">
        <f aca="false">IF('1st-Summary-Male'!I41="", "", ROUND(('1st-Summary-Male'!I41+'1st-Summary-Male'!J41)/2, 0))</f>
        <v/>
      </c>
      <c r="J41" s="12" t="str">
        <f aca="false">IF('2nd-Summary-Male'!C41="", "", ROUND(('2nd-Summary-Male'!C41+'2nd-Summary-Male'!D41)/2, 0))</f>
        <v/>
      </c>
      <c r="K41" s="12" t="str">
        <f aca="false">IF('2nd-Summary-Male'!D41="", "", ROUND(('2nd-Summary-Male'!D41+'2nd-Summary-Male'!E41)/2, 0))</f>
        <v/>
      </c>
      <c r="L41" s="12" t="str">
        <f aca="false">IF('2nd-Summary-Male'!E41="", "", ROUND(('2nd-Summary-Male'!E41+'2nd-Summary-Male'!F41)/2, 0))</f>
        <v/>
      </c>
      <c r="M41" s="12" t="str">
        <f aca="false">IF('2nd-Summary-Male'!F41="", "", ROUND(('2nd-Summary-Male'!F41+'2nd-Summary-Male'!G41)/2, 0))</f>
        <v/>
      </c>
      <c r="N41" s="12" t="str">
        <f aca="false">IF('2nd-Summary-Male'!G41="", "", ROUND(('2nd-Summary-Male'!G41+'2nd-Summary-Male'!H41)/2, 0))</f>
        <v/>
      </c>
      <c r="O41" s="12" t="str">
        <f aca="false">IF('2nd-Summary-Male'!H41="", "", ROUND(('2nd-Summary-Male'!H41+'2nd-Summary-Male'!I41)/2, 0))</f>
        <v/>
      </c>
      <c r="P41" s="12" t="str">
        <f aca="false">IF('2nd-Summary-Male'!I41="", "", ROUND(('2nd-Summary-Male'!I41+'2nd-Summary-Male'!J41)/2, 0))</f>
        <v/>
      </c>
      <c r="Q41" s="12" t="str">
        <f aca="false">IF('3rd-Summary-Male'!C41="", "", ROUND(('3rd-Summary-Male'!C41+'3rd-Summary-Male'!D41)/2, 0))</f>
        <v/>
      </c>
      <c r="R41" s="12" t="str">
        <f aca="false">IF('3rd-Summary-Male'!D41="", "", ROUND(('3rd-Summary-Male'!D41+'3rd-Summary-Male'!E41)/2, 0))</f>
        <v/>
      </c>
      <c r="S41" s="12" t="str">
        <f aca="false">IF('3rd-Summary-Male'!E41="", "", ROUND(('3rd-Summary-Male'!E41+'3rd-Summary-Male'!F41)/2, 0))</f>
        <v/>
      </c>
      <c r="T41" s="12" t="str">
        <f aca="false">IF('3rd-Summary-Male'!F41="", "", ROUND(('3rd-Summary-Male'!F41+'3rd-Summary-Male'!G41)/2, 0))</f>
        <v/>
      </c>
      <c r="U41" s="12" t="str">
        <f aca="false">IF('3rd-Summary-Male'!G41="", "", ROUND(('3rd-Summary-Male'!G41+'3rd-Summary-Male'!H41)/2, 0))</f>
        <v/>
      </c>
      <c r="V41" s="12" t="str">
        <f aca="false">IF('3rd-Summary-Male'!H41="", "", ROUND(('3rd-Summary-Male'!H41+'3rd-Summary-Male'!I41)/2, 0))</f>
        <v/>
      </c>
      <c r="W41" s="12" t="str">
        <f aca="false">IF('3rd-Summary-Male'!I41="", "", ROUND(('3rd-Summary-Male'!I41+'3rd-Summary-Male'!J41)/2, 0))</f>
        <v/>
      </c>
      <c r="X41" s="12" t="str">
        <f aca="false">IF('4th-Summary-Male'!C41="", "", ROUND(('4th-Summary-Male'!C41+'4th-Summary-Male'!D41)/2, 0))</f>
        <v/>
      </c>
      <c r="Y41" s="12" t="str">
        <f aca="false">IF('4th-Summary-Male'!D41="", "", ROUND(('4th-Summary-Male'!D41+'4th-Summary-Male'!E41)/2, 0))</f>
        <v/>
      </c>
      <c r="Z41" s="12" t="str">
        <f aca="false">IF('4th-Summary-Male'!E41="", "", ROUND(('4th-Summary-Male'!E41+'4th-Summary-Male'!F41)/2, 0))</f>
        <v/>
      </c>
      <c r="AA41" s="12" t="str">
        <f aca="false">IF('4th-Summary-Male'!F41="", "", ROUND(('4th-Summary-Male'!F41+'4th-Summary-Male'!G41)/2, 0))</f>
        <v/>
      </c>
      <c r="AB41" s="12" t="str">
        <f aca="false">IF('4th-Summary-Male'!G41="", "", ROUND(('4th-Summary-Male'!G41+'4th-Summary-Male'!H41)/2, 0))</f>
        <v/>
      </c>
      <c r="AC41" s="12" t="str">
        <f aca="false">IF('4th-Summary-Male'!H41="", "", ROUND(('4th-Summary-Male'!H41+'4th-Summary-Male'!I41)/2, 0))</f>
        <v/>
      </c>
      <c r="AD41" s="12" t="str">
        <f aca="false">IF('4th-Summary-Male'!I41="", "", ROUND(('4th-Summary-Male'!I41+'4th-Summary-Male'!J41)/2, 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C3" activeCellId="0" sqref="C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12" width="13.7"/>
    <col collapsed="false" customWidth="true" hidden="false" outlineLevel="0" max="4" min="4" style="12" width="13.59"/>
    <col collapsed="false" customWidth="true" hidden="false" outlineLevel="0" max="5" min="5" style="12" width="11.61"/>
    <col collapsed="false" customWidth="true" hidden="false" outlineLevel="0" max="6" min="6" style="12" width="11.51"/>
    <col collapsed="false" customWidth="true" hidden="false" outlineLevel="0" max="7" min="7" style="12" width="16.13"/>
    <col collapsed="false" customWidth="true" hidden="false" outlineLevel="0" max="8" min="8" style="12" width="14.26"/>
    <col collapsed="false" customWidth="true" hidden="false" outlineLevel="0" max="9" min="9" style="12" width="14.15"/>
    <col collapsed="false" customWidth="true" hidden="false" outlineLevel="0" max="10" min="10" style="12" width="13.7"/>
    <col collapsed="false" customWidth="true" hidden="false" outlineLevel="0" max="11" min="11" style="12" width="13.59"/>
    <col collapsed="false" customWidth="true" hidden="false" outlineLevel="0" max="12" min="12" style="12" width="11.61"/>
    <col collapsed="false" customWidth="true" hidden="false" outlineLevel="0" max="13" min="13" style="12" width="11.51"/>
    <col collapsed="false" customWidth="true" hidden="false" outlineLevel="0" max="14" min="14" style="12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9" customFormat="true" ht="13.8" hidden="false" customHeight="false" outlineLevel="0" collapsed="false">
      <c r="A1" s="9" t="s">
        <v>220</v>
      </c>
      <c r="B1" s="9" t="s">
        <v>165</v>
      </c>
      <c r="C1" s="9" t="s">
        <v>221</v>
      </c>
      <c r="D1" s="9" t="s">
        <v>222</v>
      </c>
      <c r="E1" s="9" t="s">
        <v>223</v>
      </c>
      <c r="F1" s="9" t="s">
        <v>224</v>
      </c>
      <c r="G1" s="9" t="s">
        <v>225</v>
      </c>
      <c r="H1" s="9" t="s">
        <v>226</v>
      </c>
      <c r="I1" s="9" t="s">
        <v>227</v>
      </c>
      <c r="J1" s="9" t="s">
        <v>228</v>
      </c>
      <c r="K1" s="9" t="s">
        <v>229</v>
      </c>
      <c r="L1" s="9" t="s">
        <v>230</v>
      </c>
      <c r="M1" s="9" t="s">
        <v>231</v>
      </c>
      <c r="N1" s="9" t="s">
        <v>232</v>
      </c>
      <c r="O1" s="9" t="s">
        <v>233</v>
      </c>
      <c r="P1" s="9" t="s">
        <v>234</v>
      </c>
      <c r="Q1" s="9" t="s">
        <v>235</v>
      </c>
      <c r="R1" s="9" t="s">
        <v>236</v>
      </c>
      <c r="S1" s="9" t="s">
        <v>237</v>
      </c>
      <c r="T1" s="9" t="s">
        <v>238</v>
      </c>
      <c r="U1" s="9" t="s">
        <v>239</v>
      </c>
      <c r="V1" s="9" t="s">
        <v>240</v>
      </c>
      <c r="W1" s="9" t="s">
        <v>241</v>
      </c>
      <c r="X1" s="9" t="s">
        <v>242</v>
      </c>
      <c r="Y1" s="9" t="s">
        <v>243</v>
      </c>
      <c r="Z1" s="9" t="s">
        <v>244</v>
      </c>
      <c r="AA1" s="9" t="s">
        <v>245</v>
      </c>
      <c r="AB1" s="9" t="s">
        <v>246</v>
      </c>
      <c r="AC1" s="9" t="s">
        <v>247</v>
      </c>
      <c r="AD1" s="9" t="s">
        <v>248</v>
      </c>
    </row>
    <row r="2" customFormat="false" ht="13.8" hidden="false" customHeight="false" outlineLevel="0" collapsed="false">
      <c r="A2" s="11" t="str">
        <f aca="false">IF(ISBLANK('Class-Infos'!C51), "", CONCATENATE("G", 'Class-Infos'!A51))</f>
        <v>G1</v>
      </c>
      <c r="B2" s="0" t="str">
        <f aca="false">IF(ISBLANK('Class-Infos'!C51), "", CONCATENATE('Class-Infos'!C51, IF(ISBLANK('Class-Infos'!F51), "", CONCATENATE(" ", 'Class-Infos'!F51)), ", ", 'Class-Infos'!D51, " ", 'Class-Infos'!E51))</f>
        <v>ABELINDE, LEIRA MAE LEGASPI</v>
      </c>
      <c r="C2" s="12" t="n">
        <f aca="false">IF('1st-Summary-Female'!C2="", "", ROUND(('1st-Summary-Female'!C2+'1st-Summary-Female'!D2)/2, 0))</f>
        <v>80</v>
      </c>
      <c r="D2" s="12" t="n">
        <f aca="false">IF('1st-Summary-Female'!D2="", "", ROUND(('1st-Summary-Female'!D2+'1st-Summary-Female'!E2)/2, 0))</f>
        <v>85</v>
      </c>
      <c r="E2" s="12" t="n">
        <f aca="false">IF('1st-Summary-Female'!E2="", "", ROUND(('1st-Summary-Female'!E2+'1st-Summary-Female'!F2)/2, 0))</f>
        <v>86</v>
      </c>
      <c r="F2" s="12" t="n">
        <f aca="false">IF('1st-Summary-Female'!F2="", "", ROUND(('1st-Summary-Female'!F2+'1st-Summary-Female'!G2)/2, 0))</f>
        <v>84</v>
      </c>
      <c r="G2" s="12" t="n">
        <f aca="false">IF('1st-Summary-Female'!G2="", "", ROUND(('1st-Summary-Female'!G2+'1st-Summary-Female'!H2)/2, 0))</f>
        <v>86</v>
      </c>
      <c r="H2" s="12" t="n">
        <f aca="false">IF('1st-Summary-Female'!H2="", "", ROUND(('1st-Summary-Female'!H2+'1st-Summary-Female'!I2)/2, 0))</f>
        <v>87</v>
      </c>
      <c r="I2" s="12" t="n">
        <f aca="false">IF('1st-Summary-Female'!I2="", "", ROUND(('1st-Summary-Female'!I2+'1st-Summary-Female'!J2)/2, 0))</f>
        <v>88</v>
      </c>
      <c r="J2" s="12" t="n">
        <f aca="false">IF('2nd-Summary-Female'!C2="", "", ROUND(('2nd-Summary-Female'!C2+'2nd-Summary-Female'!D2)/2, 0))</f>
        <v>83</v>
      </c>
      <c r="K2" s="12" t="n">
        <f aca="false">IF('2nd-Summary-Female'!D2="", "", ROUND(('2nd-Summary-Female'!D2+'2nd-Summary-Female'!E2)/2, 0))</f>
        <v>84</v>
      </c>
      <c r="L2" s="12" t="n">
        <f aca="false">IF('2nd-Summary-Female'!E2="", "", ROUND(('2nd-Summary-Female'!E2+'2nd-Summary-Female'!F2)/2, 0))</f>
        <v>85</v>
      </c>
      <c r="M2" s="12" t="n">
        <f aca="false">IF('2nd-Summary-Female'!F2="", "", ROUND(('2nd-Summary-Female'!F2+'2nd-Summary-Female'!G2)/2, 0))</f>
        <v>86</v>
      </c>
      <c r="N2" s="12" t="n">
        <f aca="false">IF('2nd-Summary-Female'!G2="", "", ROUND(('2nd-Summary-Female'!G2+'2nd-Summary-Female'!H2)/2, 0))</f>
        <v>90</v>
      </c>
      <c r="O2" s="12" t="n">
        <f aca="false">IF('2nd-Summary-Female'!H2="", "", ROUND(('2nd-Summary-Female'!H2+'2nd-Summary-Female'!I2)/2, 0))</f>
        <v>91</v>
      </c>
      <c r="P2" s="12" t="n">
        <f aca="false">IF('2nd-Summary-Female'!I2="", "", ROUND(('2nd-Summary-Female'!I2+'2nd-Summary-Female'!J2)/2, 0))</f>
        <v>88</v>
      </c>
      <c r="Q2" s="12" t="n">
        <f aca="false">IF('3rd-Summary-Female'!C2="", "", ROUND(('3rd-Summary-Female'!C2+'3rd-Summary-Female'!D2)/2, 0))</f>
        <v>81</v>
      </c>
      <c r="R2" s="12" t="n">
        <f aca="false">IF('3rd-Summary-Female'!D2="", "", ROUND(('3rd-Summary-Female'!D2+'3rd-Summary-Female'!E2)/2, 0))</f>
        <v>84</v>
      </c>
      <c r="S2" s="12" t="n">
        <f aca="false">IF('3rd-Summary-Female'!E2="", "", ROUND(('3rd-Summary-Female'!E2+'3rd-Summary-Female'!F2)/2, 0))</f>
        <v>87</v>
      </c>
      <c r="T2" s="12" t="n">
        <f aca="false">IF('3rd-Summary-Female'!F2="", "", ROUND(('3rd-Summary-Female'!F2+'3rd-Summary-Female'!G2)/2, 0))</f>
        <v>83</v>
      </c>
      <c r="U2" s="12" t="n">
        <f aca="false">IF('3rd-Summary-Female'!G2="", "", ROUND(('3rd-Summary-Female'!G2+'3rd-Summary-Female'!H2)/2, 0))</f>
        <v>86</v>
      </c>
      <c r="V2" s="12" t="n">
        <f aca="false">IF('3rd-Summary-Female'!H2="", "", ROUND(('3rd-Summary-Female'!H2+'3rd-Summary-Female'!I2)/2, 0))</f>
        <v>92</v>
      </c>
      <c r="W2" s="12" t="n">
        <f aca="false">IF('3rd-Summary-Female'!I2="", "", ROUND(('3rd-Summary-Female'!I2+'3rd-Summary-Female'!J2)/2, 0))</f>
        <v>91</v>
      </c>
      <c r="X2" s="12" t="n">
        <f aca="false">IF('4th-Summary-Female'!C2="", "", ROUND(('4th-Summary-Female'!C2+'4th-Summary-Female'!D2)/2, 0))</f>
        <v>80</v>
      </c>
      <c r="Y2" s="12" t="n">
        <f aca="false">IF('4th-Summary-Female'!D2="", "", ROUND(('4th-Summary-Female'!D2+'4th-Summary-Female'!E2)/2, 0))</f>
        <v>85</v>
      </c>
      <c r="Z2" s="12" t="n">
        <f aca="false">IF('4th-Summary-Female'!E2="", "", ROUND(('4th-Summary-Female'!E2+'4th-Summary-Female'!F2)/2, 0))</f>
        <v>88</v>
      </c>
      <c r="AA2" s="12" t="n">
        <f aca="false">IF('4th-Summary-Female'!F2="", "", ROUND(('4th-Summary-Female'!F2+'4th-Summary-Female'!G2)/2, 0))</f>
        <v>86</v>
      </c>
      <c r="AB2" s="12" t="n">
        <f aca="false">IF('4th-Summary-Female'!G2="", "", ROUND(('4th-Summary-Female'!G2+'4th-Summary-Female'!H2)/2, 0))</f>
        <v>87</v>
      </c>
      <c r="AC2" s="12" t="n">
        <f aca="false">IF('4th-Summary-Female'!H2="", "", ROUND(('4th-Summary-Female'!H2+'4th-Summary-Female'!I2)/2, 0))</f>
        <v>92</v>
      </c>
      <c r="AD2" s="12" t="n">
        <f aca="false">IF('4th-Summary-Female'!I2="", "", ROUND(('4th-Summary-Female'!I2+'4th-Summary-Female'!J2)/2, 0))</f>
        <v>92</v>
      </c>
    </row>
    <row r="3" customFormat="false" ht="13.8" hidden="false" customHeight="false" outlineLevel="0" collapsed="false">
      <c r="A3" s="11" t="str">
        <f aca="false">IF(ISBLANK('Class-Infos'!C52), "", CONCATENATE("G", 'Class-Infos'!A52))</f>
        <v>G2</v>
      </c>
      <c r="B3" s="0" t="str">
        <f aca="false">IF(ISBLANK('Class-Infos'!C52), "", CONCATENATE('Class-Infos'!C52, IF(ISBLANK('Class-Infos'!F52), "", CONCATENATE(" ", 'Class-Infos'!F52)), ", ", 'Class-Infos'!D52, " ", 'Class-Infos'!E52))</f>
        <v>ABOT, ALISSA KAYL CUSTODIO</v>
      </c>
      <c r="C3" s="12" t="n">
        <f aca="false">IF('1st-Summary-Female'!C3="", "", ROUND(('1st-Summary-Female'!C3+'1st-Summary-Female'!D3)/2, 0))</f>
        <v>80</v>
      </c>
      <c r="D3" s="12" t="n">
        <f aca="false">IF('1st-Summary-Female'!D3="", "", ROUND(('1st-Summary-Female'!D3+'1st-Summary-Female'!E3)/2, 0))</f>
        <v>77</v>
      </c>
      <c r="E3" s="12" t="n">
        <f aca="false">IF('1st-Summary-Female'!E3="", "", ROUND(('1st-Summary-Female'!E3+'1st-Summary-Female'!F3)/2, 0))</f>
        <v>76</v>
      </c>
      <c r="F3" s="12" t="n">
        <f aca="false">IF('1st-Summary-Female'!F3="", "", ROUND(('1st-Summary-Female'!F3+'1st-Summary-Female'!G3)/2, 0))</f>
        <v>76</v>
      </c>
      <c r="G3" s="12" t="n">
        <f aca="false">IF('1st-Summary-Female'!G3="", "", ROUND(('1st-Summary-Female'!G3+'1st-Summary-Female'!H3)/2, 0))</f>
        <v>82</v>
      </c>
      <c r="H3" s="12" t="n">
        <f aca="false">IF('1st-Summary-Female'!H3="", "", ROUND(('1st-Summary-Female'!H3+'1st-Summary-Female'!I3)/2, 0))</f>
        <v>84</v>
      </c>
      <c r="I3" s="12" t="n">
        <f aca="false">IF('1st-Summary-Female'!I3="", "", ROUND(('1st-Summary-Female'!I3+'1st-Summary-Female'!J3)/2, 0))</f>
        <v>81</v>
      </c>
      <c r="J3" s="12" t="n">
        <f aca="false">IF('2nd-Summary-Female'!C3="", "", ROUND(('2nd-Summary-Female'!C3+'2nd-Summary-Female'!D3)/2, 0))</f>
        <v>79</v>
      </c>
      <c r="K3" s="12" t="n">
        <f aca="false">IF('2nd-Summary-Female'!D3="", "", ROUND(('2nd-Summary-Female'!D3+'2nd-Summary-Female'!E3)/2, 0))</f>
        <v>78</v>
      </c>
      <c r="L3" s="12" t="n">
        <f aca="false">IF('2nd-Summary-Female'!E3="", "", ROUND(('2nd-Summary-Female'!E3+'2nd-Summary-Female'!F3)/2, 0))</f>
        <v>77</v>
      </c>
      <c r="M3" s="12" t="n">
        <f aca="false">IF('2nd-Summary-Female'!F3="", "", ROUND(('2nd-Summary-Female'!F3+'2nd-Summary-Female'!G3)/2, 0))</f>
        <v>77</v>
      </c>
      <c r="N3" s="12" t="n">
        <f aca="false">IF('2nd-Summary-Female'!G3="", "", ROUND(('2nd-Summary-Female'!G3+'2nd-Summary-Female'!H3)/2, 0))</f>
        <v>84</v>
      </c>
      <c r="O3" s="12" t="n">
        <f aca="false">IF('2nd-Summary-Female'!H3="", "", ROUND(('2nd-Summary-Female'!H3+'2nd-Summary-Female'!I3)/2, 0))</f>
        <v>89</v>
      </c>
      <c r="P3" s="12" t="n">
        <f aca="false">IF('2nd-Summary-Female'!I3="", "", ROUND(('2nd-Summary-Female'!I3+'2nd-Summary-Female'!J3)/2, 0))</f>
        <v>83</v>
      </c>
      <c r="Q3" s="12" t="n">
        <f aca="false">IF('3rd-Summary-Female'!C3="", "", ROUND(('3rd-Summary-Female'!C3+'3rd-Summary-Female'!D3)/2, 0))</f>
        <v>78</v>
      </c>
      <c r="R3" s="12" t="n">
        <f aca="false">IF('3rd-Summary-Female'!D3="", "", ROUND(('3rd-Summary-Female'!D3+'3rd-Summary-Female'!E3)/2, 0))</f>
        <v>76</v>
      </c>
      <c r="S3" s="12" t="n">
        <f aca="false">IF('3rd-Summary-Female'!E3="", "", ROUND(('3rd-Summary-Female'!E3+'3rd-Summary-Female'!F3)/2, 0))</f>
        <v>75</v>
      </c>
      <c r="T3" s="12" t="n">
        <f aca="false">IF('3rd-Summary-Female'!F3="", "", ROUND(('3rd-Summary-Female'!F3+'3rd-Summary-Female'!G3)/2, 0))</f>
        <v>77</v>
      </c>
      <c r="U3" s="12" t="n">
        <f aca="false">IF('3rd-Summary-Female'!G3="", "", ROUND(('3rd-Summary-Female'!G3+'3rd-Summary-Female'!H3)/2, 0))</f>
        <v>86</v>
      </c>
      <c r="V3" s="12" t="n">
        <f aca="false">IF('3rd-Summary-Female'!H3="", "", ROUND(('3rd-Summary-Female'!H3+'3rd-Summary-Female'!I3)/2, 0))</f>
        <v>89</v>
      </c>
      <c r="W3" s="12" t="n">
        <f aca="false">IF('3rd-Summary-Female'!I3="", "", ROUND(('3rd-Summary-Female'!I3+'3rd-Summary-Female'!J3)/2, 0))</f>
        <v>82</v>
      </c>
      <c r="X3" s="12" t="n">
        <f aca="false">IF('4th-Summary-Female'!C3="", "", ROUND(('4th-Summary-Female'!C3+'4th-Summary-Female'!D3)/2, 0))</f>
        <v>84</v>
      </c>
      <c r="Y3" s="12" t="n">
        <f aca="false">IF('4th-Summary-Female'!D3="", "", ROUND(('4th-Summary-Female'!D3+'4th-Summary-Female'!E3)/2, 0))</f>
        <v>80</v>
      </c>
      <c r="Z3" s="12" t="n">
        <f aca="false">IF('4th-Summary-Female'!E3="", "", ROUND(('4th-Summary-Female'!E3+'4th-Summary-Female'!F3)/2, 0))</f>
        <v>77</v>
      </c>
      <c r="AA3" s="12" t="n">
        <f aca="false">IF('4th-Summary-Female'!F3="", "", ROUND(('4th-Summary-Female'!F3+'4th-Summary-Female'!G3)/2, 0))</f>
        <v>77</v>
      </c>
      <c r="AB3" s="12" t="n">
        <f aca="false">IF('4th-Summary-Female'!G3="", "", ROUND(('4th-Summary-Female'!G3+'4th-Summary-Female'!H3)/2, 0))</f>
        <v>84</v>
      </c>
      <c r="AC3" s="12" t="n">
        <f aca="false">IF('4th-Summary-Female'!H3="", "", ROUND(('4th-Summary-Female'!H3+'4th-Summary-Female'!I3)/2, 0))</f>
        <v>90</v>
      </c>
      <c r="AD3" s="12" t="n">
        <f aca="false">IF('4th-Summary-Female'!I3="", "", ROUND(('4th-Summary-Female'!I3+'4th-Summary-Female'!J3)/2, 0))</f>
        <v>89</v>
      </c>
    </row>
    <row r="4" customFormat="false" ht="13.8" hidden="false" customHeight="false" outlineLevel="0" collapsed="false">
      <c r="A4" s="11" t="str">
        <f aca="false">IF(ISBLANK('Class-Infos'!C53), "", CONCATENATE("G", 'Class-Infos'!A53))</f>
        <v>G3</v>
      </c>
      <c r="B4" s="0" t="str">
        <f aca="false">IF(ISBLANK('Class-Infos'!C53), "", CONCATENATE('Class-Infos'!C53, IF(ISBLANK('Class-Infos'!F53), "", CONCATENATE(" ", 'Class-Infos'!F53)), ", ", 'Class-Infos'!D53, " ", 'Class-Infos'!E53))</f>
        <v>ADONA, PRINCESS LUMAWIG</v>
      </c>
      <c r="C4" s="12" t="n">
        <f aca="false">IF('1st-Summary-Female'!C4="", "", ROUND(('1st-Summary-Female'!C4+'1st-Summary-Female'!D4)/2, 0))</f>
        <v>77</v>
      </c>
      <c r="D4" s="12" t="n">
        <f aca="false">IF('1st-Summary-Female'!D4="", "", ROUND(('1st-Summary-Female'!D4+'1st-Summary-Female'!E4)/2, 0))</f>
        <v>78</v>
      </c>
      <c r="E4" s="12" t="n">
        <f aca="false">IF('1st-Summary-Female'!E4="", "", ROUND(('1st-Summary-Female'!E4+'1st-Summary-Female'!F4)/2, 0))</f>
        <v>77</v>
      </c>
      <c r="F4" s="12" t="n">
        <f aca="false">IF('1st-Summary-Female'!F4="", "", ROUND(('1st-Summary-Female'!F4+'1st-Summary-Female'!G4)/2, 0))</f>
        <v>79</v>
      </c>
      <c r="G4" s="12" t="n">
        <f aca="false">IF('1st-Summary-Female'!G4="", "", ROUND(('1st-Summary-Female'!G4+'1st-Summary-Female'!H4)/2, 0))</f>
        <v>82</v>
      </c>
      <c r="H4" s="12" t="n">
        <f aca="false">IF('1st-Summary-Female'!H4="", "", ROUND(('1st-Summary-Female'!H4+'1st-Summary-Female'!I4)/2, 0))</f>
        <v>79</v>
      </c>
      <c r="I4" s="12" t="n">
        <f aca="false">IF('1st-Summary-Female'!I4="", "", ROUND(('1st-Summary-Female'!I4+'1st-Summary-Female'!J4)/2, 0))</f>
        <v>77</v>
      </c>
      <c r="J4" s="12" t="n">
        <f aca="false">IF('2nd-Summary-Female'!C4="", "", ROUND(('2nd-Summary-Female'!C4+'2nd-Summary-Female'!D4)/2, 0))</f>
        <v>78</v>
      </c>
      <c r="K4" s="12" t="n">
        <f aca="false">IF('2nd-Summary-Female'!D4="", "", ROUND(('2nd-Summary-Female'!D4+'2nd-Summary-Female'!E4)/2, 0))</f>
        <v>78</v>
      </c>
      <c r="L4" s="12" t="n">
        <f aca="false">IF('2nd-Summary-Female'!E4="", "", ROUND(('2nd-Summary-Female'!E4+'2nd-Summary-Female'!F4)/2, 0))</f>
        <v>79</v>
      </c>
      <c r="M4" s="12" t="n">
        <f aca="false">IF('2nd-Summary-Female'!F4="", "", ROUND(('2nd-Summary-Female'!F4+'2nd-Summary-Female'!G4)/2, 0))</f>
        <v>83</v>
      </c>
      <c r="N4" s="12" t="n">
        <f aca="false">IF('2nd-Summary-Female'!G4="", "", ROUND(('2nd-Summary-Female'!G4+'2nd-Summary-Female'!H4)/2, 0))</f>
        <v>87</v>
      </c>
      <c r="O4" s="12" t="n">
        <f aca="false">IF('2nd-Summary-Female'!H4="", "", ROUND(('2nd-Summary-Female'!H4+'2nd-Summary-Female'!I4)/2, 0))</f>
        <v>86</v>
      </c>
      <c r="P4" s="12" t="n">
        <f aca="false">IF('2nd-Summary-Female'!I4="", "", ROUND(('2nd-Summary-Female'!I4+'2nd-Summary-Female'!J4)/2, 0))</f>
        <v>85</v>
      </c>
      <c r="Q4" s="12" t="n">
        <f aca="false">IF('3rd-Summary-Female'!C4="", "", ROUND(('3rd-Summary-Female'!C4+'3rd-Summary-Female'!D4)/2, 0))</f>
        <v>77</v>
      </c>
      <c r="R4" s="12" t="n">
        <f aca="false">IF('3rd-Summary-Female'!D4="", "", ROUND(('3rd-Summary-Female'!D4+'3rd-Summary-Female'!E4)/2, 0))</f>
        <v>76</v>
      </c>
      <c r="S4" s="12" t="n">
        <f aca="false">IF('3rd-Summary-Female'!E4="", "", ROUND(('3rd-Summary-Female'!E4+'3rd-Summary-Female'!F4)/2, 0))</f>
        <v>76</v>
      </c>
      <c r="T4" s="12" t="n">
        <f aca="false">IF('3rd-Summary-Female'!F4="", "", ROUND(('3rd-Summary-Female'!F4+'3rd-Summary-Female'!G4)/2, 0))</f>
        <v>80</v>
      </c>
      <c r="U4" s="12" t="n">
        <f aca="false">IF('3rd-Summary-Female'!G4="", "", ROUND(('3rd-Summary-Female'!G4+'3rd-Summary-Female'!H4)/2, 0))</f>
        <v>85</v>
      </c>
      <c r="V4" s="12" t="n">
        <f aca="false">IF('3rd-Summary-Female'!H4="", "", ROUND(('3rd-Summary-Female'!H4+'3rd-Summary-Female'!I4)/2, 0))</f>
        <v>83</v>
      </c>
      <c r="W4" s="12" t="n">
        <f aca="false">IF('3rd-Summary-Female'!I4="", "", ROUND(('3rd-Summary-Female'!I4+'3rd-Summary-Female'!J4)/2, 0))</f>
        <v>78</v>
      </c>
      <c r="X4" s="12" t="n">
        <f aca="false">IF('4th-Summary-Female'!C4="", "", ROUND(('4th-Summary-Female'!C4+'4th-Summary-Female'!D4)/2, 0))</f>
        <v>76</v>
      </c>
      <c r="Y4" s="12" t="n">
        <f aca="false">IF('4th-Summary-Female'!D4="", "", ROUND(('4th-Summary-Female'!D4+'4th-Summary-Female'!E4)/2, 0))</f>
        <v>75</v>
      </c>
      <c r="Z4" s="12" t="n">
        <f aca="false">IF('4th-Summary-Female'!E4="", "", ROUND(('4th-Summary-Female'!E4+'4th-Summary-Female'!F4)/2, 0))</f>
        <v>75</v>
      </c>
      <c r="AA4" s="12" t="n">
        <f aca="false">IF('4th-Summary-Female'!F4="", "", ROUND(('4th-Summary-Female'!F4+'4th-Summary-Female'!G4)/2, 0))</f>
        <v>81</v>
      </c>
      <c r="AB4" s="12" t="n">
        <f aca="false">IF('4th-Summary-Female'!G4="", "", ROUND(('4th-Summary-Female'!G4+'4th-Summary-Female'!H4)/2, 0))</f>
        <v>86</v>
      </c>
      <c r="AC4" s="12" t="n">
        <f aca="false">IF('4th-Summary-Female'!H4="", "", ROUND(('4th-Summary-Female'!H4+'4th-Summary-Female'!I4)/2, 0))</f>
        <v>81</v>
      </c>
      <c r="AD4" s="12" t="n">
        <f aca="false">IF('4th-Summary-Female'!I4="", "", ROUND(('4th-Summary-Female'!I4+'4th-Summary-Female'!J4)/2, 0))</f>
        <v>78</v>
      </c>
    </row>
    <row r="5" customFormat="false" ht="13.8" hidden="false" customHeight="false" outlineLevel="0" collapsed="false">
      <c r="A5" s="11" t="str">
        <f aca="false">IF(ISBLANK('Class-Infos'!C54), "", CONCATENATE("G", 'Class-Infos'!A54))</f>
        <v>G4</v>
      </c>
      <c r="B5" s="0" t="str">
        <f aca="false">IF(ISBLANK('Class-Infos'!C54), "", CONCATENATE('Class-Infos'!C54, IF(ISBLANK('Class-Infos'!F54), "", CONCATENATE(" ", 'Class-Infos'!F54)), ", ", 'Class-Infos'!D54, " ", 'Class-Infos'!E54))</f>
        <v>AGAM, AIZEN CHING</v>
      </c>
      <c r="C5" s="12" t="n">
        <f aca="false">IF('1st-Summary-Female'!C5="", "", ROUND(('1st-Summary-Female'!C5+'1st-Summary-Female'!D5)/2, 0))</f>
        <v>90</v>
      </c>
      <c r="D5" s="12" t="n">
        <f aca="false">IF('1st-Summary-Female'!D5="", "", ROUND(('1st-Summary-Female'!D5+'1st-Summary-Female'!E5)/2, 0))</f>
        <v>93</v>
      </c>
      <c r="E5" s="12" t="n">
        <f aca="false">IF('1st-Summary-Female'!E5="", "", ROUND(('1st-Summary-Female'!E5+'1st-Summary-Female'!F5)/2, 0))</f>
        <v>91</v>
      </c>
      <c r="F5" s="12" t="n">
        <f aca="false">IF('1st-Summary-Female'!F5="", "", ROUND(('1st-Summary-Female'!F5+'1st-Summary-Female'!G5)/2, 0))</f>
        <v>86</v>
      </c>
      <c r="G5" s="12" t="n">
        <f aca="false">IF('1st-Summary-Female'!G5="", "", ROUND(('1st-Summary-Female'!G5+'1st-Summary-Female'!H5)/2, 0))</f>
        <v>88</v>
      </c>
      <c r="H5" s="12" t="n">
        <f aca="false">IF('1st-Summary-Female'!H5="", "", ROUND(('1st-Summary-Female'!H5+'1st-Summary-Female'!I5)/2, 0))</f>
        <v>94</v>
      </c>
      <c r="I5" s="12" t="n">
        <f aca="false">IF('1st-Summary-Female'!I5="", "", ROUND(('1st-Summary-Female'!I5+'1st-Summary-Female'!J5)/2, 0))</f>
        <v>96</v>
      </c>
      <c r="J5" s="12" t="n">
        <f aca="false">IF('2nd-Summary-Female'!C5="", "", ROUND(('2nd-Summary-Female'!C5+'2nd-Summary-Female'!D5)/2, 0))</f>
        <v>93</v>
      </c>
      <c r="K5" s="12" t="n">
        <f aca="false">IF('2nd-Summary-Female'!D5="", "", ROUND(('2nd-Summary-Female'!D5+'2nd-Summary-Female'!E5)/2, 0))</f>
        <v>93</v>
      </c>
      <c r="L5" s="12" t="n">
        <f aca="false">IF('2nd-Summary-Female'!E5="", "", ROUND(('2nd-Summary-Female'!E5+'2nd-Summary-Female'!F5)/2, 0))</f>
        <v>93</v>
      </c>
      <c r="M5" s="12" t="n">
        <f aca="false">IF('2nd-Summary-Female'!F5="", "", ROUND(('2nd-Summary-Female'!F5+'2nd-Summary-Female'!G5)/2, 0))</f>
        <v>91</v>
      </c>
      <c r="N5" s="12" t="n">
        <f aca="false">IF('2nd-Summary-Female'!G5="", "", ROUND(('2nd-Summary-Female'!G5+'2nd-Summary-Female'!H5)/2, 0))</f>
        <v>93</v>
      </c>
      <c r="O5" s="12" t="n">
        <f aca="false">IF('2nd-Summary-Female'!H5="", "", ROUND(('2nd-Summary-Female'!H5+'2nd-Summary-Female'!I5)/2, 0))</f>
        <v>96</v>
      </c>
      <c r="P5" s="12" t="n">
        <f aca="false">IF('2nd-Summary-Female'!I5="", "", ROUND(('2nd-Summary-Female'!I5+'2nd-Summary-Female'!J5)/2, 0))</f>
        <v>95</v>
      </c>
      <c r="Q5" s="12" t="n">
        <f aca="false">IF('3rd-Summary-Female'!C5="", "", ROUND(('3rd-Summary-Female'!C5+'3rd-Summary-Female'!D5)/2, 0))</f>
        <v>94</v>
      </c>
      <c r="R5" s="12" t="n">
        <f aca="false">IF('3rd-Summary-Female'!D5="", "", ROUND(('3rd-Summary-Female'!D5+'3rd-Summary-Female'!E5)/2, 0))</f>
        <v>94</v>
      </c>
      <c r="S5" s="12" t="n">
        <f aca="false">IF('3rd-Summary-Female'!E5="", "", ROUND(('3rd-Summary-Female'!E5+'3rd-Summary-Female'!F5)/2, 0))</f>
        <v>94</v>
      </c>
      <c r="T5" s="12" t="n">
        <f aca="false">IF('3rd-Summary-Female'!F5="", "", ROUND(('3rd-Summary-Female'!F5+'3rd-Summary-Female'!G5)/2, 0))</f>
        <v>91</v>
      </c>
      <c r="U5" s="12" t="n">
        <f aca="false">IF('3rd-Summary-Female'!G5="", "", ROUND(('3rd-Summary-Female'!G5+'3rd-Summary-Female'!H5)/2, 0))</f>
        <v>94</v>
      </c>
      <c r="V5" s="12" t="n">
        <f aca="false">IF('3rd-Summary-Female'!H5="", "", ROUND(('3rd-Summary-Female'!H5+'3rd-Summary-Female'!I5)/2, 0))</f>
        <v>97</v>
      </c>
      <c r="W5" s="12" t="n">
        <f aca="false">IF('3rd-Summary-Female'!I5="", "", ROUND(('3rd-Summary-Female'!I5+'3rd-Summary-Female'!J5)/2, 0))</f>
        <v>95</v>
      </c>
      <c r="X5" s="12" t="n">
        <f aca="false">IF('4th-Summary-Female'!C5="", "", ROUND(('4th-Summary-Female'!C5+'4th-Summary-Female'!D5)/2, 0))</f>
        <v>95</v>
      </c>
      <c r="Y5" s="12" t="n">
        <f aca="false">IF('4th-Summary-Female'!D5="", "", ROUND(('4th-Summary-Female'!D5+'4th-Summary-Female'!E5)/2, 0))</f>
        <v>94</v>
      </c>
      <c r="Z5" s="12" t="n">
        <f aca="false">IF('4th-Summary-Female'!E5="", "", ROUND(('4th-Summary-Female'!E5+'4th-Summary-Female'!F5)/2, 0))</f>
        <v>95</v>
      </c>
      <c r="AA5" s="12" t="n">
        <f aca="false">IF('4th-Summary-Female'!F5="", "", ROUND(('4th-Summary-Female'!F5+'4th-Summary-Female'!G5)/2, 0))</f>
        <v>94</v>
      </c>
      <c r="AB5" s="12" t="n">
        <f aca="false">IF('4th-Summary-Female'!G5="", "", ROUND(('4th-Summary-Female'!G5+'4th-Summary-Female'!H5)/2, 0))</f>
        <v>95</v>
      </c>
      <c r="AC5" s="12" t="n">
        <f aca="false">IF('4th-Summary-Female'!H5="", "", ROUND(('4th-Summary-Female'!H5+'4th-Summary-Female'!I5)/2, 0))</f>
        <v>98</v>
      </c>
      <c r="AD5" s="12" t="n">
        <f aca="false">IF('4th-Summary-Female'!I5="", "", ROUND(('4th-Summary-Female'!I5+'4th-Summary-Female'!J5)/2, 0))</f>
        <v>98</v>
      </c>
    </row>
    <row r="6" customFormat="false" ht="13.8" hidden="false" customHeight="false" outlineLevel="0" collapsed="false">
      <c r="A6" s="11" t="str">
        <f aca="false">IF(ISBLANK('Class-Infos'!C55), "", CONCATENATE("G", 'Class-Infos'!A55))</f>
        <v>G5</v>
      </c>
      <c r="B6" s="0" t="str">
        <f aca="false">IF(ISBLANK('Class-Infos'!C55), "", CONCATENATE('Class-Infos'!C55, IF(ISBLANK('Class-Infos'!F55), "", CONCATENATE(" ", 'Class-Infos'!F55)), ", ", 'Class-Infos'!D55, " ", 'Class-Infos'!E55))</f>
        <v>AGUTAYA, DOREEN FAJARDO</v>
      </c>
      <c r="C6" s="12" t="n">
        <f aca="false">IF('1st-Summary-Female'!C6="", "", ROUND(('1st-Summary-Female'!C6+'1st-Summary-Female'!D6)/2, 0))</f>
        <v>88</v>
      </c>
      <c r="D6" s="12" t="n">
        <f aca="false">IF('1st-Summary-Female'!D6="", "", ROUND(('1st-Summary-Female'!D6+'1st-Summary-Female'!E6)/2, 0))</f>
        <v>85</v>
      </c>
      <c r="E6" s="12" t="n">
        <f aca="false">IF('1st-Summary-Female'!E6="", "", ROUND(('1st-Summary-Female'!E6+'1st-Summary-Female'!F6)/2, 0))</f>
        <v>84</v>
      </c>
      <c r="F6" s="12" t="n">
        <f aca="false">IF('1st-Summary-Female'!F6="", "", ROUND(('1st-Summary-Female'!F6+'1st-Summary-Female'!G6)/2, 0))</f>
        <v>84</v>
      </c>
      <c r="G6" s="12" t="n">
        <f aca="false">IF('1st-Summary-Female'!G6="", "", ROUND(('1st-Summary-Female'!G6+'1st-Summary-Female'!H6)/2, 0))</f>
        <v>85</v>
      </c>
      <c r="H6" s="12" t="n">
        <f aca="false">IF('1st-Summary-Female'!H6="", "", ROUND(('1st-Summary-Female'!H6+'1st-Summary-Female'!I6)/2, 0))</f>
        <v>88</v>
      </c>
      <c r="I6" s="12" t="n">
        <f aca="false">IF('1st-Summary-Female'!I6="", "", ROUND(('1st-Summary-Female'!I6+'1st-Summary-Female'!J6)/2, 0))</f>
        <v>89</v>
      </c>
      <c r="J6" s="12" t="n">
        <f aca="false">IF('2nd-Summary-Female'!C6="", "", ROUND(('2nd-Summary-Female'!C6+'2nd-Summary-Female'!D6)/2, 0))</f>
        <v>86</v>
      </c>
      <c r="K6" s="12" t="n">
        <f aca="false">IF('2nd-Summary-Female'!D6="", "", ROUND(('2nd-Summary-Female'!D6+'2nd-Summary-Female'!E6)/2, 0))</f>
        <v>82</v>
      </c>
      <c r="L6" s="12" t="n">
        <f aca="false">IF('2nd-Summary-Female'!E6="", "", ROUND(('2nd-Summary-Female'!E6+'2nd-Summary-Female'!F6)/2, 0))</f>
        <v>82</v>
      </c>
      <c r="M6" s="12" t="n">
        <f aca="false">IF('2nd-Summary-Female'!F6="", "", ROUND(('2nd-Summary-Female'!F6+'2nd-Summary-Female'!G6)/2, 0))</f>
        <v>87</v>
      </c>
      <c r="N6" s="12" t="n">
        <f aca="false">IF('2nd-Summary-Female'!G6="", "", ROUND(('2nd-Summary-Female'!G6+'2nd-Summary-Female'!H6)/2, 0))</f>
        <v>88</v>
      </c>
      <c r="O6" s="12" t="n">
        <f aca="false">IF('2nd-Summary-Female'!H6="", "", ROUND(('2nd-Summary-Female'!H6+'2nd-Summary-Female'!I6)/2, 0))</f>
        <v>88</v>
      </c>
      <c r="P6" s="12" t="n">
        <f aca="false">IF('2nd-Summary-Female'!I6="", "", ROUND(('2nd-Summary-Female'!I6+'2nd-Summary-Female'!J6)/2, 0))</f>
        <v>81</v>
      </c>
      <c r="Q6" s="12" t="n">
        <f aca="false">IF('3rd-Summary-Female'!C6="", "", ROUND(('3rd-Summary-Female'!C6+'3rd-Summary-Female'!D6)/2, 0))</f>
        <v>85</v>
      </c>
      <c r="R6" s="12" t="n">
        <f aca="false">IF('3rd-Summary-Female'!D6="", "", ROUND(('3rd-Summary-Female'!D6+'3rd-Summary-Female'!E6)/2, 0))</f>
        <v>80</v>
      </c>
      <c r="S6" s="12" t="n">
        <f aca="false">IF('3rd-Summary-Female'!E6="", "", ROUND(('3rd-Summary-Female'!E6+'3rd-Summary-Female'!F6)/2, 0))</f>
        <v>81</v>
      </c>
      <c r="T6" s="12" t="n">
        <f aca="false">IF('3rd-Summary-Female'!F6="", "", ROUND(('3rd-Summary-Female'!F6+'3rd-Summary-Female'!G6)/2, 0))</f>
        <v>85</v>
      </c>
      <c r="U6" s="12" t="n">
        <f aca="false">IF('3rd-Summary-Female'!G6="", "", ROUND(('3rd-Summary-Female'!G6+'3rd-Summary-Female'!H6)/2, 0))</f>
        <v>88</v>
      </c>
      <c r="V6" s="12" t="n">
        <f aca="false">IF('3rd-Summary-Female'!H6="", "", ROUND(('3rd-Summary-Female'!H6+'3rd-Summary-Female'!I6)/2, 0))</f>
        <v>85</v>
      </c>
      <c r="W6" s="12" t="n">
        <f aca="false">IF('3rd-Summary-Female'!I6="", "", ROUND(('3rd-Summary-Female'!I6+'3rd-Summary-Female'!J6)/2, 0))</f>
        <v>81</v>
      </c>
      <c r="X6" s="12" t="n">
        <f aca="false">IF('4th-Summary-Female'!C6="", "", ROUND(('4th-Summary-Female'!C6+'4th-Summary-Female'!D6)/2, 0))</f>
        <v>89</v>
      </c>
      <c r="Y6" s="12" t="n">
        <f aca="false">IF('4th-Summary-Female'!D6="", "", ROUND(('4th-Summary-Female'!D6+'4th-Summary-Female'!E6)/2, 0))</f>
        <v>86</v>
      </c>
      <c r="Z6" s="12" t="n">
        <f aca="false">IF('4th-Summary-Female'!E6="", "", ROUND(('4th-Summary-Female'!E6+'4th-Summary-Female'!F6)/2, 0))</f>
        <v>87</v>
      </c>
      <c r="AA6" s="12" t="n">
        <f aca="false">IF('4th-Summary-Female'!F6="", "", ROUND(('4th-Summary-Female'!F6+'4th-Summary-Female'!G6)/2, 0))</f>
        <v>87</v>
      </c>
      <c r="AB6" s="12" t="n">
        <f aca="false">IF('4th-Summary-Female'!G6="", "", ROUND(('4th-Summary-Female'!G6+'4th-Summary-Female'!H6)/2, 0))</f>
        <v>89</v>
      </c>
      <c r="AC6" s="12" t="n">
        <f aca="false">IF('4th-Summary-Female'!H6="", "", ROUND(('4th-Summary-Female'!H6+'4th-Summary-Female'!I6)/2, 0))</f>
        <v>95</v>
      </c>
      <c r="AD6" s="12" t="n">
        <f aca="false">IF('4th-Summary-Female'!I6="", "", ROUND(('4th-Summary-Female'!I6+'4th-Summary-Female'!J6)/2, 0))</f>
        <v>92</v>
      </c>
    </row>
    <row r="7" customFormat="false" ht="13.8" hidden="false" customHeight="false" outlineLevel="0" collapsed="false">
      <c r="A7" s="11" t="str">
        <f aca="false">IF(ISBLANK('Class-Infos'!C56), "", CONCATENATE("G", 'Class-Infos'!A56))</f>
        <v>G6</v>
      </c>
      <c r="B7" s="0" t="str">
        <f aca="false">IF(ISBLANK('Class-Infos'!C56), "", CONCATENATE('Class-Infos'!C56, IF(ISBLANK('Class-Infos'!F56), "", CONCATENATE(" ", 'Class-Infos'!F56)), ", ", 'Class-Infos'!D56, " ", 'Class-Infos'!E56))</f>
        <v>ALANANO, XYRIE LOUISE GRATA</v>
      </c>
      <c r="C7" s="12" t="n">
        <f aca="false">IF('1st-Summary-Female'!C7="", "", ROUND(('1st-Summary-Female'!C7+'1st-Summary-Female'!D7)/2, 0))</f>
        <v>89</v>
      </c>
      <c r="D7" s="12" t="n">
        <f aca="false">IF('1st-Summary-Female'!D7="", "", ROUND(('1st-Summary-Female'!D7+'1st-Summary-Female'!E7)/2, 0))</f>
        <v>89</v>
      </c>
      <c r="E7" s="12" t="n">
        <f aca="false">IF('1st-Summary-Female'!E7="", "", ROUND(('1st-Summary-Female'!E7+'1st-Summary-Female'!F7)/2, 0))</f>
        <v>88</v>
      </c>
      <c r="F7" s="12" t="n">
        <f aca="false">IF('1st-Summary-Female'!F7="", "", ROUND(('1st-Summary-Female'!F7+'1st-Summary-Female'!G7)/2, 0))</f>
        <v>86</v>
      </c>
      <c r="G7" s="12" t="n">
        <f aca="false">IF('1st-Summary-Female'!G7="", "", ROUND(('1st-Summary-Female'!G7+'1st-Summary-Female'!H7)/2, 0))</f>
        <v>88</v>
      </c>
      <c r="H7" s="12" t="n">
        <f aca="false">IF('1st-Summary-Female'!H7="", "", ROUND(('1st-Summary-Female'!H7+'1st-Summary-Female'!I7)/2, 0))</f>
        <v>91</v>
      </c>
      <c r="I7" s="12" t="n">
        <f aca="false">IF('1st-Summary-Female'!I7="", "", ROUND(('1st-Summary-Female'!I7+'1st-Summary-Female'!J7)/2, 0))</f>
        <v>92</v>
      </c>
      <c r="J7" s="12" t="n">
        <f aca="false">IF('2nd-Summary-Female'!C7="", "", ROUND(('2nd-Summary-Female'!C7+'2nd-Summary-Female'!D7)/2, 0))</f>
        <v>90</v>
      </c>
      <c r="K7" s="12" t="n">
        <f aca="false">IF('2nd-Summary-Female'!D7="", "", ROUND(('2nd-Summary-Female'!D7+'2nd-Summary-Female'!E7)/2, 0))</f>
        <v>88</v>
      </c>
      <c r="L7" s="12" t="n">
        <f aca="false">IF('2nd-Summary-Female'!E7="", "", ROUND(('2nd-Summary-Female'!E7+'2nd-Summary-Female'!F7)/2, 0))</f>
        <v>89</v>
      </c>
      <c r="M7" s="12" t="n">
        <f aca="false">IF('2nd-Summary-Female'!F7="", "", ROUND(('2nd-Summary-Female'!F7+'2nd-Summary-Female'!G7)/2, 0))</f>
        <v>88</v>
      </c>
      <c r="N7" s="12" t="n">
        <f aca="false">IF('2nd-Summary-Female'!G7="", "", ROUND(('2nd-Summary-Female'!G7+'2nd-Summary-Female'!H7)/2, 0))</f>
        <v>90</v>
      </c>
      <c r="O7" s="12" t="n">
        <f aca="false">IF('2nd-Summary-Female'!H7="", "", ROUND(('2nd-Summary-Female'!H7+'2nd-Summary-Female'!I7)/2, 0))</f>
        <v>91</v>
      </c>
      <c r="P7" s="12" t="n">
        <f aca="false">IF('2nd-Summary-Female'!I7="", "", ROUND(('2nd-Summary-Female'!I7+'2nd-Summary-Female'!J7)/2, 0))</f>
        <v>88</v>
      </c>
      <c r="Q7" s="12" t="n">
        <f aca="false">IF('3rd-Summary-Female'!C7="", "", ROUND(('3rd-Summary-Female'!C7+'3rd-Summary-Female'!D7)/2, 0))</f>
        <v>92</v>
      </c>
      <c r="R7" s="12" t="n">
        <f aca="false">IF('3rd-Summary-Female'!D7="", "", ROUND(('3rd-Summary-Female'!D7+'3rd-Summary-Female'!E7)/2, 0))</f>
        <v>89</v>
      </c>
      <c r="S7" s="12" t="n">
        <f aca="false">IF('3rd-Summary-Female'!E7="", "", ROUND(('3rd-Summary-Female'!E7+'3rd-Summary-Female'!F7)/2, 0))</f>
        <v>88</v>
      </c>
      <c r="T7" s="12" t="n">
        <f aca="false">IF('3rd-Summary-Female'!F7="", "", ROUND(('3rd-Summary-Female'!F7+'3rd-Summary-Female'!G7)/2, 0))</f>
        <v>90</v>
      </c>
      <c r="U7" s="12" t="n">
        <f aca="false">IF('3rd-Summary-Female'!G7="", "", ROUND(('3rd-Summary-Female'!G7+'3rd-Summary-Female'!H7)/2, 0))</f>
        <v>92</v>
      </c>
      <c r="V7" s="12" t="n">
        <f aca="false">IF('3rd-Summary-Female'!H7="", "", ROUND(('3rd-Summary-Female'!H7+'3rd-Summary-Female'!I7)/2, 0))</f>
        <v>93</v>
      </c>
      <c r="W7" s="12" t="n">
        <f aca="false">IF('3rd-Summary-Female'!I7="", "", ROUND(('3rd-Summary-Female'!I7+'3rd-Summary-Female'!J7)/2, 0))</f>
        <v>93</v>
      </c>
      <c r="X7" s="12" t="n">
        <f aca="false">IF('4th-Summary-Female'!C7="", "", ROUND(('4th-Summary-Female'!C7+'4th-Summary-Female'!D7)/2, 0))</f>
        <v>93</v>
      </c>
      <c r="Y7" s="12" t="n">
        <f aca="false">IF('4th-Summary-Female'!D7="", "", ROUND(('4th-Summary-Female'!D7+'4th-Summary-Female'!E7)/2, 0))</f>
        <v>89</v>
      </c>
      <c r="Z7" s="12" t="n">
        <f aca="false">IF('4th-Summary-Female'!E7="", "", ROUND(('4th-Summary-Female'!E7+'4th-Summary-Female'!F7)/2, 0))</f>
        <v>89</v>
      </c>
      <c r="AA7" s="12" t="n">
        <f aca="false">IF('4th-Summary-Female'!F7="", "", ROUND(('4th-Summary-Female'!F7+'4th-Summary-Female'!G7)/2, 0))</f>
        <v>92</v>
      </c>
      <c r="AB7" s="12" t="n">
        <f aca="false">IF('4th-Summary-Female'!G7="", "", ROUND(('4th-Summary-Female'!G7+'4th-Summary-Female'!H7)/2, 0))</f>
        <v>95</v>
      </c>
      <c r="AC7" s="12" t="n">
        <f aca="false">IF('4th-Summary-Female'!H7="", "", ROUND(('4th-Summary-Female'!H7+'4th-Summary-Female'!I7)/2, 0))</f>
        <v>98</v>
      </c>
      <c r="AD7" s="12" t="n">
        <f aca="false">IF('4th-Summary-Female'!I7="", "", ROUND(('4th-Summary-Female'!I7+'4th-Summary-Female'!J7)/2, 0))</f>
        <v>97</v>
      </c>
    </row>
    <row r="8" customFormat="false" ht="13.8" hidden="false" customHeight="false" outlineLevel="0" collapsed="false">
      <c r="A8" s="11" t="str">
        <f aca="false">IF(ISBLANK('Class-Infos'!C57), "", CONCATENATE("G", 'Class-Infos'!A57))</f>
        <v>G7</v>
      </c>
      <c r="B8" s="0" t="str">
        <f aca="false">IF(ISBLANK('Class-Infos'!C57), "", CONCATENATE('Class-Infos'!C57, IF(ISBLANK('Class-Infos'!F57), "", CONCATENATE(" ", 'Class-Infos'!F57)), ", ", 'Class-Infos'!D57, " ", 'Class-Infos'!E57))</f>
        <v>ALBAO, PRISCILA JOY APALIT</v>
      </c>
      <c r="C8" s="12" t="n">
        <f aca="false">IF('1st-Summary-Female'!C8="", "", ROUND(('1st-Summary-Female'!C8+'1st-Summary-Female'!D8)/2, 0))</f>
        <v>80</v>
      </c>
      <c r="D8" s="12" t="n">
        <f aca="false">IF('1st-Summary-Female'!D8="", "", ROUND(('1st-Summary-Female'!D8+'1st-Summary-Female'!E8)/2, 0))</f>
        <v>83</v>
      </c>
      <c r="E8" s="12" t="n">
        <f aca="false">IF('1st-Summary-Female'!E8="", "", ROUND(('1st-Summary-Female'!E8+'1st-Summary-Female'!F8)/2, 0))</f>
        <v>86</v>
      </c>
      <c r="F8" s="12" t="n">
        <f aca="false">IF('1st-Summary-Female'!F8="", "", ROUND(('1st-Summary-Female'!F8+'1st-Summary-Female'!G8)/2, 0))</f>
        <v>84</v>
      </c>
      <c r="G8" s="12" t="n">
        <f aca="false">IF('1st-Summary-Female'!G8="", "", ROUND(('1st-Summary-Female'!G8+'1st-Summary-Female'!H8)/2, 0))</f>
        <v>84</v>
      </c>
      <c r="H8" s="12" t="n">
        <f aca="false">IF('1st-Summary-Female'!H8="", "", ROUND(('1st-Summary-Female'!H8+'1st-Summary-Female'!I8)/2, 0))</f>
        <v>92</v>
      </c>
      <c r="I8" s="12" t="n">
        <f aca="false">IF('1st-Summary-Female'!I8="", "", ROUND(('1st-Summary-Female'!I8+'1st-Summary-Female'!J8)/2, 0))</f>
        <v>91</v>
      </c>
      <c r="J8" s="12" t="n">
        <f aca="false">IF('2nd-Summary-Female'!C8="", "", ROUND(('2nd-Summary-Female'!C8+'2nd-Summary-Female'!D8)/2, 0))</f>
        <v>80</v>
      </c>
      <c r="K8" s="12" t="n">
        <f aca="false">IF('2nd-Summary-Female'!D8="", "", ROUND(('2nd-Summary-Female'!D8+'2nd-Summary-Female'!E8)/2, 0))</f>
        <v>80</v>
      </c>
      <c r="L8" s="12" t="n">
        <f aca="false">IF('2nd-Summary-Female'!E8="", "", ROUND(('2nd-Summary-Female'!E8+'2nd-Summary-Female'!F8)/2, 0))</f>
        <v>84</v>
      </c>
      <c r="M8" s="12" t="n">
        <f aca="false">IF('2nd-Summary-Female'!F8="", "", ROUND(('2nd-Summary-Female'!F8+'2nd-Summary-Female'!G8)/2, 0))</f>
        <v>83</v>
      </c>
      <c r="N8" s="12" t="n">
        <f aca="false">IF('2nd-Summary-Female'!G8="", "", ROUND(('2nd-Summary-Female'!G8+'2nd-Summary-Female'!H8)/2, 0))</f>
        <v>81</v>
      </c>
      <c r="O8" s="12" t="n">
        <f aca="false">IF('2nd-Summary-Female'!H8="", "", ROUND(('2nd-Summary-Female'!H8+'2nd-Summary-Female'!I8)/2, 0))</f>
        <v>83</v>
      </c>
      <c r="P8" s="12" t="n">
        <f aca="false">IF('2nd-Summary-Female'!I8="", "", ROUND(('2nd-Summary-Female'!I8+'2nd-Summary-Female'!J8)/2, 0))</f>
        <v>82</v>
      </c>
      <c r="Q8" s="12" t="n">
        <f aca="false">IF('3rd-Summary-Female'!C8="", "", ROUND(('3rd-Summary-Female'!C8+'3rd-Summary-Female'!D8)/2, 0))</f>
        <v>79</v>
      </c>
      <c r="R8" s="12" t="n">
        <f aca="false">IF('3rd-Summary-Female'!D8="", "", ROUND(('3rd-Summary-Female'!D8+'3rd-Summary-Female'!E8)/2, 0))</f>
        <v>78</v>
      </c>
      <c r="S8" s="12" t="n">
        <f aca="false">IF('3rd-Summary-Female'!E8="", "", ROUND(('3rd-Summary-Female'!E8+'3rd-Summary-Female'!F8)/2, 0))</f>
        <v>77</v>
      </c>
      <c r="T8" s="12" t="n">
        <f aca="false">IF('3rd-Summary-Female'!F8="", "", ROUND(('3rd-Summary-Female'!F8+'3rd-Summary-Female'!G8)/2, 0))</f>
        <v>80</v>
      </c>
      <c r="U8" s="12" t="n">
        <f aca="false">IF('3rd-Summary-Female'!G8="", "", ROUND(('3rd-Summary-Female'!G8+'3rd-Summary-Female'!H8)/2, 0))</f>
        <v>84</v>
      </c>
      <c r="V8" s="12" t="n">
        <f aca="false">IF('3rd-Summary-Female'!H8="", "", ROUND(('3rd-Summary-Female'!H8+'3rd-Summary-Female'!I8)/2, 0))</f>
        <v>85</v>
      </c>
      <c r="W8" s="12" t="n">
        <f aca="false">IF('3rd-Summary-Female'!I8="", "", ROUND(('3rd-Summary-Female'!I8+'3rd-Summary-Female'!J8)/2, 0))</f>
        <v>79</v>
      </c>
      <c r="X8" s="12" t="n">
        <f aca="false">IF('4th-Summary-Female'!C8="", "", ROUND(('4th-Summary-Female'!C8+'4th-Summary-Female'!D8)/2, 0))</f>
        <v>76</v>
      </c>
      <c r="Y8" s="12" t="n">
        <f aca="false">IF('4th-Summary-Female'!D8="", "", ROUND(('4th-Summary-Female'!D8+'4th-Summary-Female'!E8)/2, 0))</f>
        <v>76</v>
      </c>
      <c r="Z8" s="12" t="n">
        <f aca="false">IF('4th-Summary-Female'!E8="", "", ROUND(('4th-Summary-Female'!E8+'4th-Summary-Female'!F8)/2, 0))</f>
        <v>79</v>
      </c>
      <c r="AA8" s="12" t="n">
        <f aca="false">IF('4th-Summary-Female'!F8="", "", ROUND(('4th-Summary-Female'!F8+'4th-Summary-Female'!G8)/2, 0))</f>
        <v>83</v>
      </c>
      <c r="AB8" s="12" t="n">
        <f aca="false">IF('4th-Summary-Female'!G8="", "", ROUND(('4th-Summary-Female'!G8+'4th-Summary-Female'!H8)/2, 0))</f>
        <v>82</v>
      </c>
      <c r="AC8" s="12" t="n">
        <f aca="false">IF('4th-Summary-Female'!H8="", "", ROUND(('4th-Summary-Female'!H8+'4th-Summary-Female'!I8)/2, 0))</f>
        <v>78</v>
      </c>
      <c r="AD8" s="12" t="n">
        <f aca="false">IF('4th-Summary-Female'!I8="", "", ROUND(('4th-Summary-Female'!I8+'4th-Summary-Female'!J8)/2, 0))</f>
        <v>80</v>
      </c>
    </row>
    <row r="9" customFormat="false" ht="13.8" hidden="false" customHeight="false" outlineLevel="0" collapsed="false">
      <c r="A9" s="11" t="str">
        <f aca="false">IF(ISBLANK('Class-Infos'!C58), "", CONCATENATE("G", 'Class-Infos'!A58))</f>
        <v>G8</v>
      </c>
      <c r="B9" s="0" t="str">
        <f aca="false">IF(ISBLANK('Class-Infos'!C58), "", CONCATENATE('Class-Infos'!C58, IF(ISBLANK('Class-Infos'!F58), "", CONCATENATE(" ", 'Class-Infos'!F58)), ", ", 'Class-Infos'!D58, " ", 'Class-Infos'!E58))</f>
        <v>ALBIOLA, PRINCES DIANE FACTOR</v>
      </c>
      <c r="C9" s="12" t="n">
        <f aca="false">IF('1st-Summary-Female'!C9="", "", ROUND(('1st-Summary-Female'!C9+'1st-Summary-Female'!D9)/2, 0))</f>
        <v>75</v>
      </c>
      <c r="D9" s="12" t="n">
        <f aca="false">IF('1st-Summary-Female'!D9="", "", ROUND(('1st-Summary-Female'!D9+'1st-Summary-Female'!E9)/2, 0))</f>
        <v>74</v>
      </c>
      <c r="E9" s="12" t="n">
        <f aca="false">IF('1st-Summary-Female'!E9="", "", ROUND(('1st-Summary-Female'!E9+'1st-Summary-Female'!F9)/2, 0))</f>
        <v>74</v>
      </c>
      <c r="F9" s="12" t="n">
        <f aca="false">IF('1st-Summary-Female'!F9="", "", ROUND(('1st-Summary-Female'!F9+'1st-Summary-Female'!G9)/2, 0))</f>
        <v>75</v>
      </c>
      <c r="G9" s="12" t="n">
        <f aca="false">IF('1st-Summary-Female'!G9="", "", ROUND(('1st-Summary-Female'!G9+'1st-Summary-Female'!H9)/2, 0))</f>
        <v>73</v>
      </c>
      <c r="H9" s="12" t="n">
        <f aca="false">IF('1st-Summary-Female'!H9="", "", ROUND(('1st-Summary-Female'!H9+'1st-Summary-Female'!I9)/2, 0))</f>
        <v>71</v>
      </c>
      <c r="I9" s="12" t="n">
        <f aca="false">IF('1st-Summary-Female'!I9="", "", ROUND(('1st-Summary-Female'!I9+'1st-Summary-Female'!J9)/2, 0))</f>
        <v>73</v>
      </c>
      <c r="J9" s="12" t="n">
        <f aca="false">IF('2nd-Summary-Female'!C9="", "", ROUND(('2nd-Summary-Female'!C9+'2nd-Summary-Female'!D9)/2, 0))</f>
        <v>72</v>
      </c>
      <c r="K9" s="12" t="n">
        <f aca="false">IF('2nd-Summary-Female'!D9="", "", ROUND(('2nd-Summary-Female'!D9+'2nd-Summary-Female'!E9)/2, 0))</f>
        <v>70</v>
      </c>
      <c r="L9" s="12" t="n">
        <f aca="false">IF('2nd-Summary-Female'!E9="", "", ROUND(('2nd-Summary-Female'!E9+'2nd-Summary-Female'!F9)/2, 0))</f>
        <v>73</v>
      </c>
      <c r="M9" s="12" t="n">
        <f aca="false">IF('2nd-Summary-Female'!F9="", "", ROUND(('2nd-Summary-Female'!F9+'2nd-Summary-Female'!G9)/2, 0))</f>
        <v>75</v>
      </c>
      <c r="N9" s="12" t="n">
        <f aca="false">IF('2nd-Summary-Female'!G9="", "", ROUND(('2nd-Summary-Female'!G9+'2nd-Summary-Female'!H9)/2, 0))</f>
        <v>72</v>
      </c>
      <c r="O9" s="12" t="n">
        <f aca="false">IF('2nd-Summary-Female'!H9="", "", ROUND(('2nd-Summary-Female'!H9+'2nd-Summary-Female'!I9)/2, 0))</f>
        <v>70</v>
      </c>
      <c r="P9" s="12" t="n">
        <f aca="false">IF('2nd-Summary-Female'!I9="", "", ROUND(('2nd-Summary-Female'!I9+'2nd-Summary-Female'!J9)/2, 0))</f>
        <v>70</v>
      </c>
      <c r="Q9" s="12" t="n">
        <f aca="false">IF('3rd-Summary-Female'!C9="", "", ROUND(('3rd-Summary-Female'!C9+'3rd-Summary-Female'!D9)/2, 0))</f>
        <v>70</v>
      </c>
      <c r="R9" s="12" t="n">
        <f aca="false">IF('3rd-Summary-Female'!D9="", "", ROUND(('3rd-Summary-Female'!D9+'3rd-Summary-Female'!E9)/2, 0))</f>
        <v>70</v>
      </c>
      <c r="S9" s="12" t="n">
        <f aca="false">IF('3rd-Summary-Female'!E9="", "", ROUND(('3rd-Summary-Female'!E9+'3rd-Summary-Female'!F9)/2, 0))</f>
        <v>73</v>
      </c>
      <c r="T9" s="12" t="n">
        <f aca="false">IF('3rd-Summary-Female'!F9="", "", ROUND(('3rd-Summary-Female'!F9+'3rd-Summary-Female'!G9)/2, 0))</f>
        <v>76</v>
      </c>
      <c r="U9" s="12" t="n">
        <f aca="false">IF('3rd-Summary-Female'!G9="", "", ROUND(('3rd-Summary-Female'!G9+'3rd-Summary-Female'!H9)/2, 0))</f>
        <v>74</v>
      </c>
      <c r="V9" s="12" t="n">
        <f aca="false">IF('3rd-Summary-Female'!H9="", "", ROUND(('3rd-Summary-Female'!H9+'3rd-Summary-Female'!I9)/2, 0))</f>
        <v>70</v>
      </c>
      <c r="W9" s="12" t="n">
        <f aca="false">IF('3rd-Summary-Female'!I9="", "", ROUND(('3rd-Summary-Female'!I9+'3rd-Summary-Female'!J9)/2, 0))</f>
        <v>70</v>
      </c>
      <c r="X9" s="12" t="n">
        <f aca="false">IF('4th-Summary-Female'!C9="", "", ROUND(('4th-Summary-Female'!C9+'4th-Summary-Female'!D9)/2, 0))</f>
        <v>70</v>
      </c>
      <c r="Y9" s="12" t="n">
        <f aca="false">IF('4th-Summary-Female'!D9="", "", ROUND(('4th-Summary-Female'!D9+'4th-Summary-Female'!E9)/2, 0))</f>
        <v>70</v>
      </c>
      <c r="Z9" s="12" t="n">
        <f aca="false">IF('4th-Summary-Female'!E9="", "", ROUND(('4th-Summary-Female'!E9+'4th-Summary-Female'!F9)/2, 0))</f>
        <v>70</v>
      </c>
      <c r="AA9" s="12" t="n">
        <f aca="false">IF('4th-Summary-Female'!F9="", "", ROUND(('4th-Summary-Female'!F9+'4th-Summary-Female'!G9)/2, 0))</f>
        <v>70</v>
      </c>
      <c r="AB9" s="12" t="n">
        <f aca="false">IF('4th-Summary-Female'!G9="", "", ROUND(('4th-Summary-Female'!G9+'4th-Summary-Female'!H9)/2, 0))</f>
        <v>70</v>
      </c>
      <c r="AC9" s="12" t="n">
        <f aca="false">IF('4th-Summary-Female'!H9="", "", ROUND(('4th-Summary-Female'!H9+'4th-Summary-Female'!I9)/2, 0))</f>
        <v>70</v>
      </c>
      <c r="AD9" s="12" t="n">
        <f aca="false">IF('4th-Summary-Female'!I9="", "", ROUND(('4th-Summary-Female'!I9+'4th-Summary-Female'!J9)/2, 0))</f>
        <v>70</v>
      </c>
    </row>
    <row r="10" customFormat="false" ht="13.8" hidden="false" customHeight="false" outlineLevel="0" collapsed="false">
      <c r="A10" s="11" t="str">
        <f aca="false">IF(ISBLANK('Class-Infos'!C59), "", CONCATENATE("G", 'Class-Infos'!A59))</f>
        <v>G9</v>
      </c>
      <c r="B10" s="0" t="str">
        <f aca="false">IF(ISBLANK('Class-Infos'!C59), "", CONCATENATE('Class-Infos'!C59, IF(ISBLANK('Class-Infos'!F59), "", CONCATENATE(" ", 'Class-Infos'!F59)), ", ", 'Class-Infos'!D59, " ", 'Class-Infos'!E59))</f>
        <v>ALCANTARA, MICHAELLA JEN RODELAS</v>
      </c>
      <c r="C10" s="12" t="n">
        <f aca="false">IF('1st-Summary-Female'!C10="", "", ROUND(('1st-Summary-Female'!C10+'1st-Summary-Female'!D10)/2, 0))</f>
        <v>72</v>
      </c>
      <c r="D10" s="12" t="n">
        <f aca="false">IF('1st-Summary-Female'!D10="", "", ROUND(('1st-Summary-Female'!D10+'1st-Summary-Female'!E10)/2, 0))</f>
        <v>72</v>
      </c>
      <c r="E10" s="12" t="n">
        <f aca="false">IF('1st-Summary-Female'!E10="", "", ROUND(('1st-Summary-Female'!E10+'1st-Summary-Female'!F10)/2, 0))</f>
        <v>76</v>
      </c>
      <c r="F10" s="12" t="n">
        <f aca="false">IF('1st-Summary-Female'!F10="", "", ROUND(('1st-Summary-Female'!F10+'1st-Summary-Female'!G10)/2, 0))</f>
        <v>76</v>
      </c>
      <c r="G10" s="12" t="n">
        <f aca="false">IF('1st-Summary-Female'!G10="", "", ROUND(('1st-Summary-Female'!G10+'1st-Summary-Female'!H10)/2, 0))</f>
        <v>75</v>
      </c>
      <c r="H10" s="12" t="n">
        <f aca="false">IF('1st-Summary-Female'!H10="", "", ROUND(('1st-Summary-Female'!H10+'1st-Summary-Female'!I10)/2, 0))</f>
        <v>75</v>
      </c>
      <c r="I10" s="12" t="n">
        <f aca="false">IF('1st-Summary-Female'!I10="", "", ROUND(('1st-Summary-Female'!I10+'1st-Summary-Female'!J10)/2, 0))</f>
        <v>76</v>
      </c>
      <c r="J10" s="12" t="n">
        <f aca="false">IF('2nd-Summary-Female'!C10="", "", ROUND(('2nd-Summary-Female'!C10+'2nd-Summary-Female'!D10)/2, 0))</f>
        <v>72</v>
      </c>
      <c r="K10" s="12" t="n">
        <f aca="false">IF('2nd-Summary-Female'!D10="", "", ROUND(('2nd-Summary-Female'!D10+'2nd-Summary-Female'!E10)/2, 0))</f>
        <v>70</v>
      </c>
      <c r="L10" s="12" t="n">
        <f aca="false">IF('2nd-Summary-Female'!E10="", "", ROUND(('2nd-Summary-Female'!E10+'2nd-Summary-Female'!F10)/2, 0))</f>
        <v>75</v>
      </c>
      <c r="M10" s="12" t="n">
        <f aca="false">IF('2nd-Summary-Female'!F10="", "", ROUND(('2nd-Summary-Female'!F10+'2nd-Summary-Female'!G10)/2, 0))</f>
        <v>77</v>
      </c>
      <c r="N10" s="12" t="n">
        <f aca="false">IF('2nd-Summary-Female'!G10="", "", ROUND(('2nd-Summary-Female'!G10+'2nd-Summary-Female'!H10)/2, 0))</f>
        <v>72</v>
      </c>
      <c r="O10" s="12" t="n">
        <f aca="false">IF('2nd-Summary-Female'!H10="", "", ROUND(('2nd-Summary-Female'!H10+'2nd-Summary-Female'!I10)/2, 0))</f>
        <v>73</v>
      </c>
      <c r="P10" s="12" t="n">
        <f aca="false">IF('2nd-Summary-Female'!I10="", "", ROUND(('2nd-Summary-Female'!I10+'2nd-Summary-Female'!J10)/2, 0))</f>
        <v>73</v>
      </c>
      <c r="Q10" s="12" t="n">
        <f aca="false">IF('3rd-Summary-Female'!C10="", "", ROUND(('3rd-Summary-Female'!C10+'3rd-Summary-Female'!D10)/2, 0))</f>
        <v>70</v>
      </c>
      <c r="R10" s="12" t="n">
        <f aca="false">IF('3rd-Summary-Female'!D10="", "", ROUND(('3rd-Summary-Female'!D10+'3rd-Summary-Female'!E10)/2, 0))</f>
        <v>70</v>
      </c>
      <c r="S10" s="12" t="n">
        <f aca="false">IF('3rd-Summary-Female'!E10="", "", ROUND(('3rd-Summary-Female'!E10+'3rd-Summary-Female'!F10)/2, 0))</f>
        <v>70</v>
      </c>
      <c r="T10" s="12" t="n">
        <f aca="false">IF('3rd-Summary-Female'!F10="", "", ROUND(('3rd-Summary-Female'!F10+'3rd-Summary-Female'!G10)/2, 0))</f>
        <v>74</v>
      </c>
      <c r="U10" s="12" t="n">
        <f aca="false">IF('3rd-Summary-Female'!G10="", "", ROUND(('3rd-Summary-Female'!G10+'3rd-Summary-Female'!H10)/2, 0))</f>
        <v>74</v>
      </c>
      <c r="V10" s="12" t="n">
        <f aca="false">IF('3rd-Summary-Female'!H10="", "", ROUND(('3rd-Summary-Female'!H10+'3rd-Summary-Female'!I10)/2, 0))</f>
        <v>73</v>
      </c>
      <c r="W10" s="12" t="n">
        <f aca="false">IF('3rd-Summary-Female'!I10="", "", ROUND(('3rd-Summary-Female'!I10+'3rd-Summary-Female'!J10)/2, 0))</f>
        <v>73</v>
      </c>
      <c r="X10" s="12" t="n">
        <f aca="false">IF('4th-Summary-Female'!C10="", "", ROUND(('4th-Summary-Female'!C10+'4th-Summary-Female'!D10)/2, 0))</f>
        <v>70</v>
      </c>
      <c r="Y10" s="12" t="n">
        <f aca="false">IF('4th-Summary-Female'!D10="", "", ROUND(('4th-Summary-Female'!D10+'4th-Summary-Female'!E10)/2, 0))</f>
        <v>70</v>
      </c>
      <c r="Z10" s="12" t="n">
        <f aca="false">IF('4th-Summary-Female'!E10="", "", ROUND(('4th-Summary-Female'!E10+'4th-Summary-Female'!F10)/2, 0))</f>
        <v>70</v>
      </c>
      <c r="AA10" s="12" t="n">
        <f aca="false">IF('4th-Summary-Female'!F10="", "", ROUND(('4th-Summary-Female'!F10+'4th-Summary-Female'!G10)/2, 0))</f>
        <v>70</v>
      </c>
      <c r="AB10" s="12" t="n">
        <f aca="false">IF('4th-Summary-Female'!G10="", "", ROUND(('4th-Summary-Female'!G10+'4th-Summary-Female'!H10)/2, 0))</f>
        <v>70</v>
      </c>
      <c r="AC10" s="12" t="n">
        <f aca="false">IF('4th-Summary-Female'!H10="", "", ROUND(('4th-Summary-Female'!H10+'4th-Summary-Female'!I10)/2, 0))</f>
        <v>70</v>
      </c>
      <c r="AD10" s="12" t="n">
        <f aca="false">IF('4th-Summary-Female'!I10="", "", ROUND(('4th-Summary-Female'!I10+'4th-Summary-Female'!J10)/2, 0))</f>
        <v>70</v>
      </c>
    </row>
    <row r="11" customFormat="false" ht="13.8" hidden="false" customHeight="false" outlineLevel="0" collapsed="false">
      <c r="A11" s="11" t="str">
        <f aca="false">IF(ISBLANK('Class-Infos'!C60), "", CONCATENATE("G", 'Class-Infos'!A60))</f>
        <v>G10</v>
      </c>
      <c r="B11" s="0" t="str">
        <f aca="false">IF(ISBLANK('Class-Infos'!C60), "", CONCATENATE('Class-Infos'!C60, IF(ISBLANK('Class-Infos'!F60), "", CONCATENATE(" ", 'Class-Infos'!F60)), ", ", 'Class-Infos'!D60, " ", 'Class-Infos'!E60))</f>
        <v>ALCANTARA, ZYLEE ANGELA MATILLANO</v>
      </c>
      <c r="C11" s="12" t="n">
        <f aca="false">IF('1st-Summary-Female'!C11="", "", ROUND(('1st-Summary-Female'!C11+'1st-Summary-Female'!D11)/2, 0))</f>
        <v>84</v>
      </c>
      <c r="D11" s="12" t="n">
        <f aca="false">IF('1st-Summary-Female'!D11="", "", ROUND(('1st-Summary-Female'!D11+'1st-Summary-Female'!E11)/2, 0))</f>
        <v>85</v>
      </c>
      <c r="E11" s="12" t="n">
        <f aca="false">IF('1st-Summary-Female'!E11="", "", ROUND(('1st-Summary-Female'!E11+'1st-Summary-Female'!F11)/2, 0))</f>
        <v>86</v>
      </c>
      <c r="F11" s="12" t="n">
        <f aca="false">IF('1st-Summary-Female'!F11="", "", ROUND(('1st-Summary-Female'!F11+'1st-Summary-Female'!G11)/2, 0))</f>
        <v>83</v>
      </c>
      <c r="G11" s="12" t="n">
        <f aca="false">IF('1st-Summary-Female'!G11="", "", ROUND(('1st-Summary-Female'!G11+'1st-Summary-Female'!H11)/2, 0))</f>
        <v>84</v>
      </c>
      <c r="H11" s="12" t="n">
        <f aca="false">IF('1st-Summary-Female'!H11="", "", ROUND(('1st-Summary-Female'!H11+'1st-Summary-Female'!I11)/2, 0))</f>
        <v>88</v>
      </c>
      <c r="I11" s="12" t="n">
        <f aca="false">IF('1st-Summary-Female'!I11="", "", ROUND(('1st-Summary-Female'!I11+'1st-Summary-Female'!J11)/2, 0))</f>
        <v>88</v>
      </c>
      <c r="J11" s="12" t="n">
        <f aca="false">IF('2nd-Summary-Female'!C11="", "", ROUND(('2nd-Summary-Female'!C11+'2nd-Summary-Female'!D11)/2, 0))</f>
        <v>89</v>
      </c>
      <c r="K11" s="12" t="n">
        <f aca="false">IF('2nd-Summary-Female'!D11="", "", ROUND(('2nd-Summary-Female'!D11+'2nd-Summary-Female'!E11)/2, 0))</f>
        <v>85</v>
      </c>
      <c r="L11" s="12" t="n">
        <f aca="false">IF('2nd-Summary-Female'!E11="", "", ROUND(('2nd-Summary-Female'!E11+'2nd-Summary-Female'!F11)/2, 0))</f>
        <v>85</v>
      </c>
      <c r="M11" s="12" t="n">
        <f aca="false">IF('2nd-Summary-Female'!F11="", "", ROUND(('2nd-Summary-Female'!F11+'2nd-Summary-Female'!G11)/2, 0))</f>
        <v>89</v>
      </c>
      <c r="N11" s="12" t="n">
        <f aca="false">IF('2nd-Summary-Female'!G11="", "", ROUND(('2nd-Summary-Female'!G11+'2nd-Summary-Female'!H11)/2, 0))</f>
        <v>91</v>
      </c>
      <c r="O11" s="12" t="n">
        <f aca="false">IF('2nd-Summary-Female'!H11="", "", ROUND(('2nd-Summary-Female'!H11+'2nd-Summary-Female'!I11)/2, 0))</f>
        <v>94</v>
      </c>
      <c r="P11" s="12" t="n">
        <f aca="false">IF('2nd-Summary-Female'!I11="", "", ROUND(('2nd-Summary-Female'!I11+'2nd-Summary-Female'!J11)/2, 0))</f>
        <v>90</v>
      </c>
      <c r="Q11" s="12" t="n">
        <f aca="false">IF('3rd-Summary-Female'!C11="", "", ROUND(('3rd-Summary-Female'!C11+'3rd-Summary-Female'!D11)/2, 0))</f>
        <v>90</v>
      </c>
      <c r="R11" s="12" t="n">
        <f aca="false">IF('3rd-Summary-Female'!D11="", "", ROUND(('3rd-Summary-Female'!D11+'3rd-Summary-Female'!E11)/2, 0))</f>
        <v>84</v>
      </c>
      <c r="S11" s="12" t="n">
        <f aca="false">IF('3rd-Summary-Female'!E11="", "", ROUND(('3rd-Summary-Female'!E11+'3rd-Summary-Female'!F11)/2, 0))</f>
        <v>85</v>
      </c>
      <c r="T11" s="12" t="n">
        <f aca="false">IF('3rd-Summary-Female'!F11="", "", ROUND(('3rd-Summary-Female'!F11+'3rd-Summary-Female'!G11)/2, 0))</f>
        <v>90</v>
      </c>
      <c r="U11" s="12" t="n">
        <f aca="false">IF('3rd-Summary-Female'!G11="", "", ROUND(('3rd-Summary-Female'!G11+'3rd-Summary-Female'!H11)/2, 0))</f>
        <v>92</v>
      </c>
      <c r="V11" s="12" t="n">
        <f aca="false">IF('3rd-Summary-Female'!H11="", "", ROUND(('3rd-Summary-Female'!H11+'3rd-Summary-Female'!I11)/2, 0))</f>
        <v>91</v>
      </c>
      <c r="W11" s="12" t="n">
        <f aca="false">IF('3rd-Summary-Female'!I11="", "", ROUND(('3rd-Summary-Female'!I11+'3rd-Summary-Female'!J11)/2, 0))</f>
        <v>90</v>
      </c>
      <c r="X11" s="12" t="n">
        <f aca="false">IF('4th-Summary-Female'!C11="", "", ROUND(('4th-Summary-Female'!C11+'4th-Summary-Female'!D11)/2, 0))</f>
        <v>91</v>
      </c>
      <c r="Y11" s="12" t="n">
        <f aca="false">IF('4th-Summary-Female'!D11="", "", ROUND(('4th-Summary-Female'!D11+'4th-Summary-Female'!E11)/2, 0))</f>
        <v>85</v>
      </c>
      <c r="Z11" s="12" t="n">
        <f aca="false">IF('4th-Summary-Female'!E11="", "", ROUND(('4th-Summary-Female'!E11+'4th-Summary-Female'!F11)/2, 0))</f>
        <v>86</v>
      </c>
      <c r="AA11" s="12" t="n">
        <f aca="false">IF('4th-Summary-Female'!F11="", "", ROUND(('4th-Summary-Female'!F11+'4th-Summary-Female'!G11)/2, 0))</f>
        <v>91</v>
      </c>
      <c r="AB11" s="12" t="n">
        <f aca="false">IF('4th-Summary-Female'!G11="", "", ROUND(('4th-Summary-Female'!G11+'4th-Summary-Female'!H11)/2, 0))</f>
        <v>95</v>
      </c>
      <c r="AC11" s="12" t="n">
        <f aca="false">IF('4th-Summary-Female'!H11="", "", ROUND(('4th-Summary-Female'!H11+'4th-Summary-Female'!I11)/2, 0))</f>
        <v>94</v>
      </c>
      <c r="AD11" s="12" t="n">
        <f aca="false">IF('4th-Summary-Female'!I11="", "", ROUND(('4th-Summary-Female'!I11+'4th-Summary-Female'!J11)/2, 0))</f>
        <v>92</v>
      </c>
    </row>
    <row r="12" customFormat="false" ht="13.8" hidden="false" customHeight="false" outlineLevel="0" collapsed="false">
      <c r="A12" s="11" t="str">
        <f aca="false">IF(ISBLANK('Class-Infos'!C61), "", CONCATENATE("G", 'Class-Infos'!A61))</f>
        <v>G11</v>
      </c>
      <c r="B12" s="0" t="str">
        <f aca="false">IF(ISBLANK('Class-Infos'!C61), "", CONCATENATE('Class-Infos'!C61, IF(ISBLANK('Class-Infos'!F61), "", CONCATENATE(" ", 'Class-Infos'!F61)), ", ", 'Class-Infos'!D61, " ", 'Class-Infos'!E61))</f>
        <v>ALCAZARIN, JILLIANE FLORES</v>
      </c>
      <c r="C12" s="12" t="n">
        <f aca="false">IF('1st-Summary-Female'!C12="", "", ROUND(('1st-Summary-Female'!C12+'1st-Summary-Female'!D12)/2, 0))</f>
        <v>77</v>
      </c>
      <c r="D12" s="12" t="n">
        <f aca="false">IF('1st-Summary-Female'!D12="", "", ROUND(('1st-Summary-Female'!D12+'1st-Summary-Female'!E12)/2, 0))</f>
        <v>79</v>
      </c>
      <c r="E12" s="12" t="n">
        <f aca="false">IF('1st-Summary-Female'!E12="", "", ROUND(('1st-Summary-Female'!E12+'1st-Summary-Female'!F12)/2, 0))</f>
        <v>83</v>
      </c>
      <c r="F12" s="12" t="n">
        <f aca="false">IF('1st-Summary-Female'!F12="", "", ROUND(('1st-Summary-Female'!F12+'1st-Summary-Female'!G12)/2, 0))</f>
        <v>82</v>
      </c>
      <c r="G12" s="12" t="n">
        <f aca="false">IF('1st-Summary-Female'!G12="", "", ROUND(('1st-Summary-Female'!G12+'1st-Summary-Female'!H12)/2, 0))</f>
        <v>79</v>
      </c>
      <c r="H12" s="12" t="n">
        <f aca="false">IF('1st-Summary-Female'!H12="", "", ROUND(('1st-Summary-Female'!H12+'1st-Summary-Female'!I12)/2, 0))</f>
        <v>85</v>
      </c>
      <c r="I12" s="12" t="n">
        <f aca="false">IF('1st-Summary-Female'!I12="", "", ROUND(('1st-Summary-Female'!I12+'1st-Summary-Female'!J12)/2, 0))</f>
        <v>87</v>
      </c>
      <c r="J12" s="12" t="n">
        <f aca="false">IF('2nd-Summary-Female'!C12="", "", ROUND(('2nd-Summary-Female'!C12+'2nd-Summary-Female'!D12)/2, 0))</f>
        <v>79</v>
      </c>
      <c r="K12" s="12" t="n">
        <f aca="false">IF('2nd-Summary-Female'!D12="", "", ROUND(('2nd-Summary-Female'!D12+'2nd-Summary-Female'!E12)/2, 0))</f>
        <v>78</v>
      </c>
      <c r="L12" s="12" t="n">
        <f aca="false">IF('2nd-Summary-Female'!E12="", "", ROUND(('2nd-Summary-Female'!E12+'2nd-Summary-Female'!F12)/2, 0))</f>
        <v>81</v>
      </c>
      <c r="M12" s="12" t="n">
        <f aca="false">IF('2nd-Summary-Female'!F12="", "", ROUND(('2nd-Summary-Female'!F12+'2nd-Summary-Female'!G12)/2, 0))</f>
        <v>81</v>
      </c>
      <c r="N12" s="12" t="n">
        <f aca="false">IF('2nd-Summary-Female'!G12="", "", ROUND(('2nd-Summary-Female'!G12+'2nd-Summary-Female'!H12)/2, 0))</f>
        <v>82</v>
      </c>
      <c r="O12" s="12" t="n">
        <f aca="false">IF('2nd-Summary-Female'!H12="", "", ROUND(('2nd-Summary-Female'!H12+'2nd-Summary-Female'!I12)/2, 0))</f>
        <v>88</v>
      </c>
      <c r="P12" s="12" t="n">
        <f aca="false">IF('2nd-Summary-Female'!I12="", "", ROUND(('2nd-Summary-Female'!I12+'2nd-Summary-Female'!J12)/2, 0))</f>
        <v>87</v>
      </c>
      <c r="Q12" s="12" t="n">
        <f aca="false">IF('3rd-Summary-Female'!C12="", "", ROUND(('3rd-Summary-Female'!C12+'3rd-Summary-Female'!D12)/2, 0))</f>
        <v>78</v>
      </c>
      <c r="R12" s="12" t="n">
        <f aca="false">IF('3rd-Summary-Female'!D12="", "", ROUND(('3rd-Summary-Female'!D12+'3rd-Summary-Female'!E12)/2, 0))</f>
        <v>76</v>
      </c>
      <c r="S12" s="12" t="n">
        <f aca="false">IF('3rd-Summary-Female'!E12="", "", ROUND(('3rd-Summary-Female'!E12+'3rd-Summary-Female'!F12)/2, 0))</f>
        <v>77</v>
      </c>
      <c r="T12" s="12" t="n">
        <f aca="false">IF('3rd-Summary-Female'!F12="", "", ROUND(('3rd-Summary-Female'!F12+'3rd-Summary-Female'!G12)/2, 0))</f>
        <v>79</v>
      </c>
      <c r="U12" s="12" t="n">
        <f aca="false">IF('3rd-Summary-Female'!G12="", "", ROUND(('3rd-Summary-Female'!G12+'3rd-Summary-Female'!H12)/2, 0))</f>
        <v>81</v>
      </c>
      <c r="V12" s="12" t="n">
        <f aca="false">IF('3rd-Summary-Female'!H12="", "", ROUND(('3rd-Summary-Female'!H12+'3rd-Summary-Female'!I12)/2, 0))</f>
        <v>87</v>
      </c>
      <c r="W12" s="12" t="n">
        <f aca="false">IF('3rd-Summary-Female'!I12="", "", ROUND(('3rd-Summary-Female'!I12+'3rd-Summary-Female'!J12)/2, 0))</f>
        <v>83</v>
      </c>
      <c r="X12" s="12" t="n">
        <f aca="false">IF('4th-Summary-Female'!C12="", "", ROUND(('4th-Summary-Female'!C12+'4th-Summary-Female'!D12)/2, 0))</f>
        <v>77</v>
      </c>
      <c r="Y12" s="12" t="n">
        <f aca="false">IF('4th-Summary-Female'!D12="", "", ROUND(('4th-Summary-Female'!D12+'4th-Summary-Female'!E12)/2, 0))</f>
        <v>76</v>
      </c>
      <c r="Z12" s="12" t="n">
        <f aca="false">IF('4th-Summary-Female'!E12="", "", ROUND(('4th-Summary-Female'!E12+'4th-Summary-Female'!F12)/2, 0))</f>
        <v>78</v>
      </c>
      <c r="AA12" s="12" t="n">
        <f aca="false">IF('4th-Summary-Female'!F12="", "", ROUND(('4th-Summary-Female'!F12+'4th-Summary-Female'!G12)/2, 0))</f>
        <v>80</v>
      </c>
      <c r="AB12" s="12" t="n">
        <f aca="false">IF('4th-Summary-Female'!G12="", "", ROUND(('4th-Summary-Female'!G12+'4th-Summary-Female'!H12)/2, 0))</f>
        <v>81</v>
      </c>
      <c r="AC12" s="12" t="n">
        <f aca="false">IF('4th-Summary-Female'!H12="", "", ROUND(('4th-Summary-Female'!H12+'4th-Summary-Female'!I12)/2, 0))</f>
        <v>80</v>
      </c>
      <c r="AD12" s="12" t="n">
        <f aca="false">IF('4th-Summary-Female'!I12="", "", ROUND(('4th-Summary-Female'!I12+'4th-Summary-Female'!J12)/2, 0))</f>
        <v>80</v>
      </c>
    </row>
    <row r="13" customFormat="false" ht="13.8" hidden="false" customHeight="false" outlineLevel="0" collapsed="false">
      <c r="A13" s="11" t="str">
        <f aca="false">IF(ISBLANK('Class-Infos'!C62), "", CONCATENATE("G", 'Class-Infos'!A62))</f>
        <v>G12</v>
      </c>
      <c r="B13" s="0" t="str">
        <f aca="false">IF(ISBLANK('Class-Infos'!C62), "", CONCATENATE('Class-Infos'!C62, IF(ISBLANK('Class-Infos'!F62), "", CONCATENATE(" ", 'Class-Infos'!F62)), ", ", 'Class-Infos'!D62, " ", 'Class-Infos'!E62))</f>
        <v>AMBULO, PRINCESS ANNE BASILIO</v>
      </c>
      <c r="C13" s="12" t="n">
        <f aca="false">IF('1st-Summary-Female'!C13="", "", ROUND(('1st-Summary-Female'!C13+'1st-Summary-Female'!D13)/2, 0))</f>
        <v>77</v>
      </c>
      <c r="D13" s="12" t="n">
        <f aca="false">IF('1st-Summary-Female'!D13="", "", ROUND(('1st-Summary-Female'!D13+'1st-Summary-Female'!E13)/2, 0))</f>
        <v>78</v>
      </c>
      <c r="E13" s="12" t="n">
        <f aca="false">IF('1st-Summary-Female'!E13="", "", ROUND(('1st-Summary-Female'!E13+'1st-Summary-Female'!F13)/2, 0))</f>
        <v>76</v>
      </c>
      <c r="F13" s="12" t="n">
        <f aca="false">IF('1st-Summary-Female'!F13="", "", ROUND(('1st-Summary-Female'!F13+'1st-Summary-Female'!G13)/2, 0))</f>
        <v>76</v>
      </c>
      <c r="G13" s="12" t="n">
        <f aca="false">IF('1st-Summary-Female'!G13="", "", ROUND(('1st-Summary-Female'!G13+'1st-Summary-Female'!H13)/2, 0))</f>
        <v>75</v>
      </c>
      <c r="H13" s="12" t="n">
        <f aca="false">IF('1st-Summary-Female'!H13="", "", ROUND(('1st-Summary-Female'!H13+'1st-Summary-Female'!I13)/2, 0))</f>
        <v>75</v>
      </c>
      <c r="I13" s="12" t="n">
        <f aca="false">IF('1st-Summary-Female'!I13="", "", ROUND(('1st-Summary-Female'!I13+'1st-Summary-Female'!J13)/2, 0))</f>
        <v>75</v>
      </c>
      <c r="J13" s="12" t="n">
        <f aca="false">IF('2nd-Summary-Female'!C13="", "", ROUND(('2nd-Summary-Female'!C13+'2nd-Summary-Female'!D13)/2, 0))</f>
        <v>77</v>
      </c>
      <c r="K13" s="12" t="n">
        <f aca="false">IF('2nd-Summary-Female'!D13="", "", ROUND(('2nd-Summary-Female'!D13+'2nd-Summary-Female'!E13)/2, 0))</f>
        <v>78</v>
      </c>
      <c r="L13" s="12" t="n">
        <f aca="false">IF('2nd-Summary-Female'!E13="", "", ROUND(('2nd-Summary-Female'!E13+'2nd-Summary-Female'!F13)/2, 0))</f>
        <v>78</v>
      </c>
      <c r="M13" s="12" t="n">
        <f aca="false">IF('2nd-Summary-Female'!F13="", "", ROUND(('2nd-Summary-Female'!F13+'2nd-Summary-Female'!G13)/2, 0))</f>
        <v>77</v>
      </c>
      <c r="N13" s="12" t="n">
        <f aca="false">IF('2nd-Summary-Female'!G13="", "", ROUND(('2nd-Summary-Female'!G13+'2nd-Summary-Female'!H13)/2, 0))</f>
        <v>74</v>
      </c>
      <c r="O13" s="12" t="n">
        <f aca="false">IF('2nd-Summary-Female'!H13="", "", ROUND(('2nd-Summary-Female'!H13+'2nd-Summary-Female'!I13)/2, 0))</f>
        <v>74</v>
      </c>
      <c r="P13" s="12" t="n">
        <f aca="false">IF('2nd-Summary-Female'!I13="", "", ROUND(('2nd-Summary-Female'!I13+'2nd-Summary-Female'!J13)/2, 0))</f>
        <v>75</v>
      </c>
      <c r="Q13" s="12" t="n">
        <f aca="false">IF('3rd-Summary-Female'!C13="", "", ROUND(('3rd-Summary-Female'!C13+'3rd-Summary-Female'!D13)/2, 0))</f>
        <v>77</v>
      </c>
      <c r="R13" s="12" t="n">
        <f aca="false">IF('3rd-Summary-Female'!D13="", "", ROUND(('3rd-Summary-Female'!D13+'3rd-Summary-Female'!E13)/2, 0))</f>
        <v>74</v>
      </c>
      <c r="S13" s="12" t="n">
        <f aca="false">IF('3rd-Summary-Female'!E13="", "", ROUND(('3rd-Summary-Female'!E13+'3rd-Summary-Female'!F13)/2, 0))</f>
        <v>73</v>
      </c>
      <c r="T13" s="12" t="n">
        <f aca="false">IF('3rd-Summary-Female'!F13="", "", ROUND(('3rd-Summary-Female'!F13+'3rd-Summary-Female'!G13)/2, 0))</f>
        <v>74</v>
      </c>
      <c r="U13" s="12" t="n">
        <f aca="false">IF('3rd-Summary-Female'!G13="", "", ROUND(('3rd-Summary-Female'!G13+'3rd-Summary-Female'!H13)/2, 0))</f>
        <v>74</v>
      </c>
      <c r="V13" s="12" t="n">
        <f aca="false">IF('3rd-Summary-Female'!H13="", "", ROUND(('3rd-Summary-Female'!H13+'3rd-Summary-Female'!I13)/2, 0))</f>
        <v>75</v>
      </c>
      <c r="W13" s="12" t="n">
        <f aca="false">IF('3rd-Summary-Female'!I13="", "", ROUND(('3rd-Summary-Female'!I13+'3rd-Summary-Female'!J13)/2, 0))</f>
        <v>73</v>
      </c>
      <c r="X13" s="12" t="n">
        <f aca="false">IF('4th-Summary-Female'!C13="", "", ROUND(('4th-Summary-Female'!C13+'4th-Summary-Female'!D13)/2, 0))</f>
        <v>77</v>
      </c>
      <c r="Y13" s="12" t="n">
        <f aca="false">IF('4th-Summary-Female'!D13="", "", ROUND(('4th-Summary-Female'!D13+'4th-Summary-Female'!E13)/2, 0))</f>
        <v>78</v>
      </c>
      <c r="Z13" s="12" t="n">
        <f aca="false">IF('4th-Summary-Female'!E13="", "", ROUND(('4th-Summary-Female'!E13+'4th-Summary-Female'!F13)/2, 0))</f>
        <v>78</v>
      </c>
      <c r="AA13" s="12" t="n">
        <f aca="false">IF('4th-Summary-Female'!F13="", "", ROUND(('4th-Summary-Female'!F13+'4th-Summary-Female'!G13)/2, 0))</f>
        <v>77</v>
      </c>
      <c r="AB13" s="12" t="n">
        <f aca="false">IF('4th-Summary-Female'!G13="", "", ROUND(('4th-Summary-Female'!G13+'4th-Summary-Female'!H13)/2, 0))</f>
        <v>79</v>
      </c>
      <c r="AC13" s="12" t="n">
        <f aca="false">IF('4th-Summary-Female'!H13="", "", ROUND(('4th-Summary-Female'!H13+'4th-Summary-Female'!I13)/2, 0))</f>
        <v>78</v>
      </c>
      <c r="AD13" s="12" t="n">
        <f aca="false">IF('4th-Summary-Female'!I13="", "", ROUND(('4th-Summary-Female'!I13+'4th-Summary-Female'!J13)/2, 0))</f>
        <v>77</v>
      </c>
    </row>
    <row r="14" customFormat="false" ht="13.8" hidden="false" customHeight="false" outlineLevel="0" collapsed="false">
      <c r="A14" s="11" t="str">
        <f aca="false">IF(ISBLANK('Class-Infos'!C63), "", CONCATENATE("G", 'Class-Infos'!A63))</f>
        <v>G13</v>
      </c>
      <c r="B14" s="0" t="str">
        <f aca="false">IF(ISBLANK('Class-Infos'!C63), "", CONCATENATE('Class-Infos'!C63, IF(ISBLANK('Class-Infos'!F63), "", CONCATENATE(" ", 'Class-Infos'!F63)), ", ", 'Class-Infos'!D63, " ", 'Class-Infos'!E63))</f>
        <v>APOCAY, MA LORRIENE PATAUEG</v>
      </c>
      <c r="C14" s="12" t="n">
        <f aca="false">IF('1st-Summary-Female'!C14="", "", ROUND(('1st-Summary-Female'!C14+'1st-Summary-Female'!D14)/2, 0))</f>
        <v>79</v>
      </c>
      <c r="D14" s="12" t="n">
        <f aca="false">IF('1st-Summary-Female'!D14="", "", ROUND(('1st-Summary-Female'!D14+'1st-Summary-Female'!E14)/2, 0))</f>
        <v>77</v>
      </c>
      <c r="E14" s="12" t="n">
        <f aca="false">IF('1st-Summary-Female'!E14="", "", ROUND(('1st-Summary-Female'!E14+'1st-Summary-Female'!F14)/2, 0))</f>
        <v>77</v>
      </c>
      <c r="F14" s="12" t="n">
        <f aca="false">IF('1st-Summary-Female'!F14="", "", ROUND(('1st-Summary-Female'!F14+'1st-Summary-Female'!G14)/2, 0))</f>
        <v>78</v>
      </c>
      <c r="G14" s="12" t="n">
        <f aca="false">IF('1st-Summary-Female'!G14="", "", ROUND(('1st-Summary-Female'!G14+'1st-Summary-Female'!H14)/2, 0))</f>
        <v>81</v>
      </c>
      <c r="H14" s="12" t="n">
        <f aca="false">IF('1st-Summary-Female'!H14="", "", ROUND(('1st-Summary-Female'!H14+'1st-Summary-Female'!I14)/2, 0))</f>
        <v>80</v>
      </c>
      <c r="I14" s="12" t="n">
        <f aca="false">IF('1st-Summary-Female'!I14="", "", ROUND(('1st-Summary-Female'!I14+'1st-Summary-Female'!J14)/2, 0))</f>
        <v>78</v>
      </c>
      <c r="J14" s="12" t="n">
        <f aca="false">IF('2nd-Summary-Female'!C14="", "", ROUND(('2nd-Summary-Female'!C14+'2nd-Summary-Female'!D14)/2, 0))</f>
        <v>82</v>
      </c>
      <c r="K14" s="12" t="n">
        <f aca="false">IF('2nd-Summary-Female'!D14="", "", ROUND(('2nd-Summary-Female'!D14+'2nd-Summary-Female'!E14)/2, 0))</f>
        <v>79</v>
      </c>
      <c r="L14" s="12" t="n">
        <f aca="false">IF('2nd-Summary-Female'!E14="", "", ROUND(('2nd-Summary-Female'!E14+'2nd-Summary-Female'!F14)/2, 0))</f>
        <v>78</v>
      </c>
      <c r="M14" s="12" t="n">
        <f aca="false">IF('2nd-Summary-Female'!F14="", "", ROUND(('2nd-Summary-Female'!F14+'2nd-Summary-Female'!G14)/2, 0))</f>
        <v>81</v>
      </c>
      <c r="N14" s="12" t="n">
        <f aca="false">IF('2nd-Summary-Female'!G14="", "", ROUND(('2nd-Summary-Female'!G14+'2nd-Summary-Female'!H14)/2, 0))</f>
        <v>85</v>
      </c>
      <c r="O14" s="12" t="n">
        <f aca="false">IF('2nd-Summary-Female'!H14="", "", ROUND(('2nd-Summary-Female'!H14+'2nd-Summary-Female'!I14)/2, 0))</f>
        <v>87</v>
      </c>
      <c r="P14" s="12" t="n">
        <f aca="false">IF('2nd-Summary-Female'!I14="", "", ROUND(('2nd-Summary-Female'!I14+'2nd-Summary-Female'!J14)/2, 0))</f>
        <v>83</v>
      </c>
      <c r="Q14" s="12" t="n">
        <f aca="false">IF('3rd-Summary-Female'!C14="", "", ROUND(('3rd-Summary-Female'!C14+'3rd-Summary-Female'!D14)/2, 0))</f>
        <v>78</v>
      </c>
      <c r="R14" s="12" t="n">
        <f aca="false">IF('3rd-Summary-Female'!D14="", "", ROUND(('3rd-Summary-Female'!D14+'3rd-Summary-Female'!E14)/2, 0))</f>
        <v>77</v>
      </c>
      <c r="S14" s="12" t="n">
        <f aca="false">IF('3rd-Summary-Female'!E14="", "", ROUND(('3rd-Summary-Female'!E14+'3rd-Summary-Female'!F14)/2, 0))</f>
        <v>75</v>
      </c>
      <c r="T14" s="12" t="n">
        <f aca="false">IF('3rd-Summary-Female'!F14="", "", ROUND(('3rd-Summary-Female'!F14+'3rd-Summary-Female'!G14)/2, 0))</f>
        <v>79</v>
      </c>
      <c r="U14" s="12" t="n">
        <f aca="false">IF('3rd-Summary-Female'!G14="", "", ROUND(('3rd-Summary-Female'!G14+'3rd-Summary-Female'!H14)/2, 0))</f>
        <v>84</v>
      </c>
      <c r="V14" s="12" t="n">
        <f aca="false">IF('3rd-Summary-Female'!H14="", "", ROUND(('3rd-Summary-Female'!H14+'3rd-Summary-Female'!I14)/2, 0))</f>
        <v>84</v>
      </c>
      <c r="W14" s="12" t="n">
        <f aca="false">IF('3rd-Summary-Female'!I14="", "", ROUND(('3rd-Summary-Female'!I14+'3rd-Summary-Female'!J14)/2, 0))</f>
        <v>81</v>
      </c>
      <c r="X14" s="12" t="n">
        <f aca="false">IF('4th-Summary-Female'!C14="", "", ROUND(('4th-Summary-Female'!C14+'4th-Summary-Female'!D14)/2, 0))</f>
        <v>79</v>
      </c>
      <c r="Y14" s="12" t="n">
        <f aca="false">IF('4th-Summary-Female'!D14="", "", ROUND(('4th-Summary-Female'!D14+'4th-Summary-Female'!E14)/2, 0))</f>
        <v>78</v>
      </c>
      <c r="Z14" s="12" t="n">
        <f aca="false">IF('4th-Summary-Female'!E14="", "", ROUND(('4th-Summary-Female'!E14+'4th-Summary-Female'!F14)/2, 0))</f>
        <v>75</v>
      </c>
      <c r="AA14" s="12" t="n">
        <f aca="false">IF('4th-Summary-Female'!F14="", "", ROUND(('4th-Summary-Female'!F14+'4th-Summary-Female'!G14)/2, 0))</f>
        <v>81</v>
      </c>
      <c r="AB14" s="12" t="n">
        <f aca="false">IF('4th-Summary-Female'!G14="", "", ROUND(('4th-Summary-Female'!G14+'4th-Summary-Female'!H14)/2, 0))</f>
        <v>86</v>
      </c>
      <c r="AC14" s="12" t="n">
        <f aca="false">IF('4th-Summary-Female'!H14="", "", ROUND(('4th-Summary-Female'!H14+'4th-Summary-Female'!I14)/2, 0))</f>
        <v>81</v>
      </c>
      <c r="AD14" s="12" t="n">
        <f aca="false">IF('4th-Summary-Female'!I14="", "", ROUND(('4th-Summary-Female'!I14+'4th-Summary-Female'!J14)/2, 0))</f>
        <v>78</v>
      </c>
    </row>
    <row r="15" customFormat="false" ht="13.8" hidden="false" customHeight="false" outlineLevel="0" collapsed="false">
      <c r="A15" s="11" t="str">
        <f aca="false">IF(ISBLANK('Class-Infos'!C64), "", CONCATENATE("G", 'Class-Infos'!A64))</f>
        <v>G14</v>
      </c>
      <c r="B15" s="0" t="str">
        <f aca="false">IF(ISBLANK('Class-Infos'!C64), "", CONCATENATE('Class-Infos'!C64, IF(ISBLANK('Class-Infos'!F64), "", CONCATENATE(" ", 'Class-Infos'!F64)), ", ", 'Class-Infos'!D64, " ", 'Class-Infos'!E64))</f>
        <v>ARANDA, MARY ANGEL PILARCA</v>
      </c>
      <c r="C15" s="12" t="n">
        <f aca="false">IF('1st-Summary-Female'!C15="", "", ROUND(('1st-Summary-Female'!C15+'1st-Summary-Female'!D15)/2, 0))</f>
        <v>77</v>
      </c>
      <c r="D15" s="12" t="n">
        <f aca="false">IF('1st-Summary-Female'!D15="", "", ROUND(('1st-Summary-Female'!D15+'1st-Summary-Female'!E15)/2, 0))</f>
        <v>77</v>
      </c>
      <c r="E15" s="12" t="n">
        <f aca="false">IF('1st-Summary-Female'!E15="", "", ROUND(('1st-Summary-Female'!E15+'1st-Summary-Female'!F15)/2, 0))</f>
        <v>77</v>
      </c>
      <c r="F15" s="12" t="n">
        <f aca="false">IF('1st-Summary-Female'!F15="", "", ROUND(('1st-Summary-Female'!F15+'1st-Summary-Female'!G15)/2, 0))</f>
        <v>78</v>
      </c>
      <c r="G15" s="12" t="n">
        <f aca="false">IF('1st-Summary-Female'!G15="", "", ROUND(('1st-Summary-Female'!G15+'1st-Summary-Female'!H15)/2, 0))</f>
        <v>80</v>
      </c>
      <c r="H15" s="12" t="n">
        <f aca="false">IF('1st-Summary-Female'!H15="", "", ROUND(('1st-Summary-Female'!H15+'1st-Summary-Female'!I15)/2, 0))</f>
        <v>84</v>
      </c>
      <c r="I15" s="12" t="n">
        <f aca="false">IF('1st-Summary-Female'!I15="", "", ROUND(('1st-Summary-Female'!I15+'1st-Summary-Female'!J15)/2, 0))</f>
        <v>85</v>
      </c>
      <c r="J15" s="12" t="n">
        <f aca="false">IF('2nd-Summary-Female'!C15="", "", ROUND(('2nd-Summary-Female'!C15+'2nd-Summary-Female'!D15)/2, 0))</f>
        <v>81</v>
      </c>
      <c r="K15" s="12" t="n">
        <f aca="false">IF('2nd-Summary-Female'!D15="", "", ROUND(('2nd-Summary-Female'!D15+'2nd-Summary-Female'!E15)/2, 0))</f>
        <v>82</v>
      </c>
      <c r="L15" s="12" t="n">
        <f aca="false">IF('2nd-Summary-Female'!E15="", "", ROUND(('2nd-Summary-Female'!E15+'2nd-Summary-Female'!F15)/2, 0))</f>
        <v>82</v>
      </c>
      <c r="M15" s="12" t="n">
        <f aca="false">IF('2nd-Summary-Female'!F15="", "", ROUND(('2nd-Summary-Female'!F15+'2nd-Summary-Female'!G15)/2, 0))</f>
        <v>83</v>
      </c>
      <c r="N15" s="12" t="n">
        <f aca="false">IF('2nd-Summary-Female'!G15="", "", ROUND(('2nd-Summary-Female'!G15+'2nd-Summary-Female'!H15)/2, 0))</f>
        <v>86</v>
      </c>
      <c r="O15" s="12" t="n">
        <f aca="false">IF('2nd-Summary-Female'!H15="", "", ROUND(('2nd-Summary-Female'!H15+'2nd-Summary-Female'!I15)/2, 0))</f>
        <v>84</v>
      </c>
      <c r="P15" s="12" t="n">
        <f aca="false">IF('2nd-Summary-Female'!I15="", "", ROUND(('2nd-Summary-Female'!I15+'2nd-Summary-Female'!J15)/2, 0))</f>
        <v>82</v>
      </c>
      <c r="Q15" s="12" t="n">
        <f aca="false">IF('3rd-Summary-Female'!C15="", "", ROUND(('3rd-Summary-Female'!C15+'3rd-Summary-Female'!D15)/2, 0))</f>
        <v>77</v>
      </c>
      <c r="R15" s="12" t="n">
        <f aca="false">IF('3rd-Summary-Female'!D15="", "", ROUND(('3rd-Summary-Female'!D15+'3rd-Summary-Female'!E15)/2, 0))</f>
        <v>77</v>
      </c>
      <c r="S15" s="12" t="n">
        <f aca="false">IF('3rd-Summary-Female'!E15="", "", ROUND(('3rd-Summary-Female'!E15+'3rd-Summary-Female'!F15)/2, 0))</f>
        <v>75</v>
      </c>
      <c r="T15" s="12" t="n">
        <f aca="false">IF('3rd-Summary-Female'!F15="", "", ROUND(('3rd-Summary-Female'!F15+'3rd-Summary-Female'!G15)/2, 0))</f>
        <v>77</v>
      </c>
      <c r="U15" s="12" t="n">
        <f aca="false">IF('3rd-Summary-Female'!G15="", "", ROUND(('3rd-Summary-Female'!G15+'3rd-Summary-Female'!H15)/2, 0))</f>
        <v>83</v>
      </c>
      <c r="V15" s="12" t="n">
        <f aca="false">IF('3rd-Summary-Female'!H15="", "", ROUND(('3rd-Summary-Female'!H15+'3rd-Summary-Female'!I15)/2, 0))</f>
        <v>80</v>
      </c>
      <c r="W15" s="12" t="n">
        <f aca="false">IF('3rd-Summary-Female'!I15="", "", ROUND(('3rd-Summary-Female'!I15+'3rd-Summary-Female'!J15)/2, 0))</f>
        <v>75</v>
      </c>
      <c r="X15" s="12" t="n">
        <f aca="false">IF('4th-Summary-Female'!C15="", "", ROUND(('4th-Summary-Female'!C15+'4th-Summary-Female'!D15)/2, 0))</f>
        <v>78</v>
      </c>
      <c r="Y15" s="12" t="n">
        <f aca="false">IF('4th-Summary-Female'!D15="", "", ROUND(('4th-Summary-Female'!D15+'4th-Summary-Female'!E15)/2, 0))</f>
        <v>79</v>
      </c>
      <c r="Z15" s="12" t="n">
        <f aca="false">IF('4th-Summary-Female'!E15="", "", ROUND(('4th-Summary-Female'!E15+'4th-Summary-Female'!F15)/2, 0))</f>
        <v>77</v>
      </c>
      <c r="AA15" s="12" t="n">
        <f aca="false">IF('4th-Summary-Female'!F15="", "", ROUND(('4th-Summary-Female'!F15+'4th-Summary-Female'!G15)/2, 0))</f>
        <v>80</v>
      </c>
      <c r="AB15" s="12" t="n">
        <f aca="false">IF('4th-Summary-Female'!G15="", "", ROUND(('4th-Summary-Female'!G15+'4th-Summary-Female'!H15)/2, 0))</f>
        <v>85</v>
      </c>
      <c r="AC15" s="12" t="n">
        <f aca="false">IF('4th-Summary-Female'!H15="", "", ROUND(('4th-Summary-Female'!H15+'4th-Summary-Female'!I15)/2, 0))</f>
        <v>83</v>
      </c>
      <c r="AD15" s="12" t="n">
        <f aca="false">IF('4th-Summary-Female'!I15="", "", ROUND(('4th-Summary-Female'!I15+'4th-Summary-Female'!J15)/2, 0))</f>
        <v>81</v>
      </c>
    </row>
    <row r="16" customFormat="false" ht="13.8" hidden="false" customHeight="false" outlineLevel="0" collapsed="false">
      <c r="A16" s="11" t="str">
        <f aca="false">IF(ISBLANK('Class-Infos'!C65), "", CONCATENATE("G", 'Class-Infos'!A65))</f>
        <v>G15</v>
      </c>
      <c r="B16" s="0" t="str">
        <f aca="false">IF(ISBLANK('Class-Infos'!C65), "", CONCATENATE('Class-Infos'!C65, IF(ISBLANK('Class-Infos'!F65), "", CONCATENATE(" ", 'Class-Infos'!F65)), ", ", 'Class-Infos'!D65, " ", 'Class-Infos'!E65))</f>
        <v>ARCANGEL, MIKA ELLA CAMIGLA</v>
      </c>
      <c r="C16" s="12" t="n">
        <f aca="false">IF('1st-Summary-Female'!C16="", "", ROUND(('1st-Summary-Female'!C16+'1st-Summary-Female'!D16)/2, 0))</f>
        <v>76</v>
      </c>
      <c r="D16" s="12" t="n">
        <f aca="false">IF('1st-Summary-Female'!D16="", "", ROUND(('1st-Summary-Female'!D16+'1st-Summary-Female'!E16)/2, 0))</f>
        <v>78</v>
      </c>
      <c r="E16" s="12" t="n">
        <f aca="false">IF('1st-Summary-Female'!E16="", "", ROUND(('1st-Summary-Female'!E16+'1st-Summary-Female'!F16)/2, 0))</f>
        <v>79</v>
      </c>
      <c r="F16" s="12" t="n">
        <f aca="false">IF('1st-Summary-Female'!F16="", "", ROUND(('1st-Summary-Female'!F16+'1st-Summary-Female'!G16)/2, 0))</f>
        <v>80</v>
      </c>
      <c r="G16" s="12" t="n">
        <f aca="false">IF('1st-Summary-Female'!G16="", "", ROUND(('1st-Summary-Female'!G16+'1st-Summary-Female'!H16)/2, 0))</f>
        <v>82</v>
      </c>
      <c r="H16" s="12" t="n">
        <f aca="false">IF('1st-Summary-Female'!H16="", "", ROUND(('1st-Summary-Female'!H16+'1st-Summary-Female'!I16)/2, 0))</f>
        <v>85</v>
      </c>
      <c r="I16" s="12" t="n">
        <f aca="false">IF('1st-Summary-Female'!I16="", "", ROUND(('1st-Summary-Female'!I16+'1st-Summary-Female'!J16)/2, 0))</f>
        <v>88</v>
      </c>
      <c r="J16" s="12" t="n">
        <f aca="false">IF('2nd-Summary-Female'!C16="", "", ROUND(('2nd-Summary-Female'!C16+'2nd-Summary-Female'!D16)/2, 0))</f>
        <v>79</v>
      </c>
      <c r="K16" s="12" t="n">
        <f aca="false">IF('2nd-Summary-Female'!D16="", "", ROUND(('2nd-Summary-Female'!D16+'2nd-Summary-Female'!E16)/2, 0))</f>
        <v>84</v>
      </c>
      <c r="L16" s="12" t="n">
        <f aca="false">IF('2nd-Summary-Female'!E16="", "", ROUND(('2nd-Summary-Female'!E16+'2nd-Summary-Female'!F16)/2, 0))</f>
        <v>84</v>
      </c>
      <c r="M16" s="12" t="n">
        <f aca="false">IF('2nd-Summary-Female'!F16="", "", ROUND(('2nd-Summary-Female'!F16+'2nd-Summary-Female'!G16)/2, 0))</f>
        <v>81</v>
      </c>
      <c r="N16" s="12" t="n">
        <f aca="false">IF('2nd-Summary-Female'!G16="", "", ROUND(('2nd-Summary-Female'!G16+'2nd-Summary-Female'!H16)/2, 0))</f>
        <v>85</v>
      </c>
      <c r="O16" s="12" t="n">
        <f aca="false">IF('2nd-Summary-Female'!H16="", "", ROUND(('2nd-Summary-Female'!H16+'2nd-Summary-Female'!I16)/2, 0))</f>
        <v>83</v>
      </c>
      <c r="P16" s="12" t="n">
        <f aca="false">IF('2nd-Summary-Female'!I16="", "", ROUND(('2nd-Summary-Female'!I16+'2nd-Summary-Female'!J16)/2, 0))</f>
        <v>80</v>
      </c>
      <c r="Q16" s="12" t="n">
        <f aca="false">IF('3rd-Summary-Female'!C16="", "", ROUND(('3rd-Summary-Female'!C16+'3rd-Summary-Female'!D16)/2, 0))</f>
        <v>77</v>
      </c>
      <c r="R16" s="12" t="n">
        <f aca="false">IF('3rd-Summary-Female'!D16="", "", ROUND(('3rd-Summary-Female'!D16+'3rd-Summary-Female'!E16)/2, 0))</f>
        <v>76</v>
      </c>
      <c r="S16" s="12" t="n">
        <f aca="false">IF('3rd-Summary-Female'!E16="", "", ROUND(('3rd-Summary-Female'!E16+'3rd-Summary-Female'!F16)/2, 0))</f>
        <v>76</v>
      </c>
      <c r="T16" s="12" t="n">
        <f aca="false">IF('3rd-Summary-Female'!F16="", "", ROUND(('3rd-Summary-Female'!F16+'3rd-Summary-Female'!G16)/2, 0))</f>
        <v>78</v>
      </c>
      <c r="U16" s="12" t="n">
        <f aca="false">IF('3rd-Summary-Female'!G16="", "", ROUND(('3rd-Summary-Female'!G16+'3rd-Summary-Female'!H16)/2, 0))</f>
        <v>81</v>
      </c>
      <c r="V16" s="12" t="n">
        <f aca="false">IF('3rd-Summary-Female'!H16="", "", ROUND(('3rd-Summary-Female'!H16+'3rd-Summary-Female'!I16)/2, 0))</f>
        <v>79</v>
      </c>
      <c r="W16" s="12" t="n">
        <f aca="false">IF('3rd-Summary-Female'!I16="", "", ROUND(('3rd-Summary-Female'!I16+'3rd-Summary-Female'!J16)/2, 0))</f>
        <v>75</v>
      </c>
      <c r="X16" s="12" t="n">
        <f aca="false">IF('4th-Summary-Female'!C16="", "", ROUND(('4th-Summary-Female'!C16+'4th-Summary-Female'!D16)/2, 0))</f>
        <v>79</v>
      </c>
      <c r="Y16" s="12" t="n">
        <f aca="false">IF('4th-Summary-Female'!D16="", "", ROUND(('4th-Summary-Female'!D16+'4th-Summary-Female'!E16)/2, 0))</f>
        <v>78</v>
      </c>
      <c r="Z16" s="12" t="n">
        <f aca="false">IF('4th-Summary-Female'!E16="", "", ROUND(('4th-Summary-Female'!E16+'4th-Summary-Female'!F16)/2, 0))</f>
        <v>76</v>
      </c>
      <c r="AA16" s="12" t="n">
        <f aca="false">IF('4th-Summary-Female'!F16="", "", ROUND(('4th-Summary-Female'!F16+'4th-Summary-Female'!G16)/2, 0))</f>
        <v>80</v>
      </c>
      <c r="AB16" s="12" t="n">
        <f aca="false">IF('4th-Summary-Female'!G16="", "", ROUND(('4th-Summary-Female'!G16+'4th-Summary-Female'!H16)/2, 0))</f>
        <v>83</v>
      </c>
      <c r="AC16" s="12" t="n">
        <f aca="false">IF('4th-Summary-Female'!H16="", "", ROUND(('4th-Summary-Female'!H16+'4th-Summary-Female'!I16)/2, 0))</f>
        <v>79</v>
      </c>
      <c r="AD16" s="12" t="n">
        <f aca="false">IF('4th-Summary-Female'!I16="", "", ROUND(('4th-Summary-Female'!I16+'4th-Summary-Female'!J16)/2, 0))</f>
        <v>80</v>
      </c>
    </row>
    <row r="17" customFormat="false" ht="13.8" hidden="false" customHeight="false" outlineLevel="0" collapsed="false">
      <c r="A17" s="11" t="str">
        <f aca="false">IF(ISBLANK('Class-Infos'!C66), "", CONCATENATE("G", 'Class-Infos'!A66))</f>
        <v>G16</v>
      </c>
      <c r="B17" s="0" t="str">
        <f aca="false">IF(ISBLANK('Class-Infos'!C66), "", CONCATENATE('Class-Infos'!C66, IF(ISBLANK('Class-Infos'!F66), "", CONCATENATE(" ", 'Class-Infos'!F66)), ", ", 'Class-Infos'!D66, " ", 'Class-Infos'!E66))</f>
        <v>AREVALO, MA. GLAIZA CAMERO</v>
      </c>
      <c r="C17" s="12" t="n">
        <f aca="false">IF('1st-Summary-Female'!C17="", "", ROUND(('1st-Summary-Female'!C17+'1st-Summary-Female'!D17)/2, 0))</f>
        <v>88</v>
      </c>
      <c r="D17" s="12" t="n">
        <f aca="false">IF('1st-Summary-Female'!D17="", "", ROUND(('1st-Summary-Female'!D17+'1st-Summary-Female'!E17)/2, 0))</f>
        <v>92</v>
      </c>
      <c r="E17" s="12" t="n">
        <f aca="false">IF('1st-Summary-Female'!E17="", "", ROUND(('1st-Summary-Female'!E17+'1st-Summary-Female'!F17)/2, 0))</f>
        <v>91</v>
      </c>
      <c r="F17" s="12" t="n">
        <f aca="false">IF('1st-Summary-Female'!F17="", "", ROUND(('1st-Summary-Female'!F17+'1st-Summary-Female'!G17)/2, 0))</f>
        <v>85</v>
      </c>
      <c r="G17" s="12" t="n">
        <f aca="false">IF('1st-Summary-Female'!G17="", "", ROUND(('1st-Summary-Female'!G17+'1st-Summary-Female'!H17)/2, 0))</f>
        <v>86</v>
      </c>
      <c r="H17" s="12" t="n">
        <f aca="false">IF('1st-Summary-Female'!H17="", "", ROUND(('1st-Summary-Female'!H17+'1st-Summary-Female'!I17)/2, 0))</f>
        <v>92</v>
      </c>
      <c r="I17" s="12" t="n">
        <f aca="false">IF('1st-Summary-Female'!I17="", "", ROUND(('1st-Summary-Female'!I17+'1st-Summary-Female'!J17)/2, 0))</f>
        <v>93</v>
      </c>
      <c r="J17" s="12" t="n">
        <f aca="false">IF('2nd-Summary-Female'!C17="", "", ROUND(('2nd-Summary-Female'!C17+'2nd-Summary-Female'!D17)/2, 0))</f>
        <v>93</v>
      </c>
      <c r="K17" s="12" t="n">
        <f aca="false">IF('2nd-Summary-Female'!D17="", "", ROUND(('2nd-Summary-Female'!D17+'2nd-Summary-Female'!E17)/2, 0))</f>
        <v>95</v>
      </c>
      <c r="L17" s="12" t="n">
        <f aca="false">IF('2nd-Summary-Female'!E17="", "", ROUND(('2nd-Summary-Female'!E17+'2nd-Summary-Female'!F17)/2, 0))</f>
        <v>93</v>
      </c>
      <c r="M17" s="12" t="n">
        <f aca="false">IF('2nd-Summary-Female'!F17="", "", ROUND(('2nd-Summary-Female'!F17+'2nd-Summary-Female'!G17)/2, 0))</f>
        <v>89</v>
      </c>
      <c r="N17" s="12" t="n">
        <f aca="false">IF('2nd-Summary-Female'!G17="", "", ROUND(('2nd-Summary-Female'!G17+'2nd-Summary-Female'!H17)/2, 0))</f>
        <v>93</v>
      </c>
      <c r="O17" s="12" t="n">
        <f aca="false">IF('2nd-Summary-Female'!H17="", "", ROUND(('2nd-Summary-Female'!H17+'2nd-Summary-Female'!I17)/2, 0))</f>
        <v>96</v>
      </c>
      <c r="P17" s="12" t="n">
        <f aca="false">IF('2nd-Summary-Female'!I17="", "", ROUND(('2nd-Summary-Female'!I17+'2nd-Summary-Female'!J17)/2, 0))</f>
        <v>95</v>
      </c>
      <c r="Q17" s="12" t="n">
        <f aca="false">IF('3rd-Summary-Female'!C17="", "", ROUND(('3rd-Summary-Female'!C17+'3rd-Summary-Female'!D17)/2, 0))</f>
        <v>94</v>
      </c>
      <c r="R17" s="12" t="n">
        <f aca="false">IF('3rd-Summary-Female'!D17="", "", ROUND(('3rd-Summary-Female'!D17+'3rd-Summary-Female'!E17)/2, 0))</f>
        <v>94</v>
      </c>
      <c r="S17" s="12" t="n">
        <f aca="false">IF('3rd-Summary-Female'!E17="", "", ROUND(('3rd-Summary-Female'!E17+'3rd-Summary-Female'!F17)/2, 0))</f>
        <v>92</v>
      </c>
      <c r="T17" s="12" t="n">
        <f aca="false">IF('3rd-Summary-Female'!F17="", "", ROUND(('3rd-Summary-Female'!F17+'3rd-Summary-Female'!G17)/2, 0))</f>
        <v>90</v>
      </c>
      <c r="U17" s="12" t="n">
        <f aca="false">IF('3rd-Summary-Female'!G17="", "", ROUND(('3rd-Summary-Female'!G17+'3rd-Summary-Female'!H17)/2, 0))</f>
        <v>93</v>
      </c>
      <c r="V17" s="12" t="n">
        <f aca="false">IF('3rd-Summary-Female'!H17="", "", ROUND(('3rd-Summary-Female'!H17+'3rd-Summary-Female'!I17)/2, 0))</f>
        <v>96</v>
      </c>
      <c r="W17" s="12" t="n">
        <f aca="false">IF('3rd-Summary-Female'!I17="", "", ROUND(('3rd-Summary-Female'!I17+'3rd-Summary-Female'!J17)/2, 0))</f>
        <v>96</v>
      </c>
      <c r="X17" s="12" t="n">
        <f aca="false">IF('4th-Summary-Female'!C17="", "", ROUND(('4th-Summary-Female'!C17+'4th-Summary-Female'!D17)/2, 0))</f>
        <v>94</v>
      </c>
      <c r="Y17" s="12" t="n">
        <f aca="false">IF('4th-Summary-Female'!D17="", "", ROUND(('4th-Summary-Female'!D17+'4th-Summary-Female'!E17)/2, 0))</f>
        <v>92</v>
      </c>
      <c r="Z17" s="12" t="n">
        <f aca="false">IF('4th-Summary-Female'!E17="", "", ROUND(('4th-Summary-Female'!E17+'4th-Summary-Female'!F17)/2, 0))</f>
        <v>91</v>
      </c>
      <c r="AA17" s="12" t="n">
        <f aca="false">IF('4th-Summary-Female'!F17="", "", ROUND(('4th-Summary-Female'!F17+'4th-Summary-Female'!G17)/2, 0))</f>
        <v>93</v>
      </c>
      <c r="AB17" s="12" t="n">
        <f aca="false">IF('4th-Summary-Female'!G17="", "", ROUND(('4th-Summary-Female'!G17+'4th-Summary-Female'!H17)/2, 0))</f>
        <v>96</v>
      </c>
      <c r="AC17" s="12" t="n">
        <f aca="false">IF('4th-Summary-Female'!H17="", "", ROUND(('4th-Summary-Female'!H17+'4th-Summary-Female'!I17)/2, 0))</f>
        <v>98</v>
      </c>
      <c r="AD17" s="12" t="n">
        <f aca="false">IF('4th-Summary-Female'!I17="", "", ROUND(('4th-Summary-Female'!I17+'4th-Summary-Female'!J17)/2, 0))</f>
        <v>97</v>
      </c>
    </row>
    <row r="18" customFormat="false" ht="13.8" hidden="false" customHeight="false" outlineLevel="0" collapsed="false">
      <c r="A18" s="11" t="str">
        <f aca="false">IF(ISBLANK('Class-Infos'!C67), "", CONCATENATE("G", 'Class-Infos'!A67))</f>
        <v>G17</v>
      </c>
      <c r="B18" s="0" t="str">
        <f aca="false">IF(ISBLANK('Class-Infos'!C67), "", CONCATENATE('Class-Infos'!C67, IF(ISBLANK('Class-Infos'!F67), "", CONCATENATE(" ", 'Class-Infos'!F67)), ", ", 'Class-Infos'!D67, " ", 'Class-Infos'!E67))</f>
        <v>ATCHOCO, CHRISTINE NARCISO</v>
      </c>
      <c r="C18" s="12" t="n">
        <f aca="false">IF('1st-Summary-Female'!C18="", "", ROUND(('1st-Summary-Female'!C18+'1st-Summary-Female'!D18)/2, 0))</f>
        <v>79</v>
      </c>
      <c r="D18" s="12" t="n">
        <f aca="false">IF('1st-Summary-Female'!D18="", "", ROUND(('1st-Summary-Female'!D18+'1st-Summary-Female'!E18)/2, 0))</f>
        <v>77</v>
      </c>
      <c r="E18" s="12" t="n">
        <f aca="false">IF('1st-Summary-Female'!E18="", "", ROUND(('1st-Summary-Female'!E18+'1st-Summary-Female'!F18)/2, 0))</f>
        <v>79</v>
      </c>
      <c r="F18" s="12" t="n">
        <f aca="false">IF('1st-Summary-Female'!F18="", "", ROUND(('1st-Summary-Female'!F18+'1st-Summary-Female'!G18)/2, 0))</f>
        <v>79</v>
      </c>
      <c r="G18" s="12" t="n">
        <f aca="false">IF('1st-Summary-Female'!G18="", "", ROUND(('1st-Summary-Female'!G18+'1st-Summary-Female'!H18)/2, 0))</f>
        <v>76</v>
      </c>
      <c r="H18" s="12" t="n">
        <f aca="false">IF('1st-Summary-Female'!H18="", "", ROUND(('1st-Summary-Female'!H18+'1st-Summary-Female'!I18)/2, 0))</f>
        <v>77</v>
      </c>
      <c r="I18" s="12" t="n">
        <f aca="false">IF('1st-Summary-Female'!I18="", "", ROUND(('1st-Summary-Female'!I18+'1st-Summary-Female'!J18)/2, 0))</f>
        <v>82</v>
      </c>
      <c r="J18" s="12" t="n">
        <f aca="false">IF('2nd-Summary-Female'!C18="", "", ROUND(('2nd-Summary-Female'!C18+'2nd-Summary-Female'!D18)/2, 0))</f>
        <v>79</v>
      </c>
      <c r="K18" s="12" t="n">
        <f aca="false">IF('2nd-Summary-Female'!D18="", "", ROUND(('2nd-Summary-Female'!D18+'2nd-Summary-Female'!E18)/2, 0))</f>
        <v>80</v>
      </c>
      <c r="L18" s="12" t="n">
        <f aca="false">IF('2nd-Summary-Female'!E18="", "", ROUND(('2nd-Summary-Female'!E18+'2nd-Summary-Female'!F18)/2, 0))</f>
        <v>82</v>
      </c>
      <c r="M18" s="12" t="n">
        <f aca="false">IF('2nd-Summary-Female'!F18="", "", ROUND(('2nd-Summary-Female'!F18+'2nd-Summary-Female'!G18)/2, 0))</f>
        <v>81</v>
      </c>
      <c r="N18" s="12" t="n">
        <f aca="false">IF('2nd-Summary-Female'!G18="", "", ROUND(('2nd-Summary-Female'!G18+'2nd-Summary-Female'!H18)/2, 0))</f>
        <v>82</v>
      </c>
      <c r="O18" s="12" t="n">
        <f aca="false">IF('2nd-Summary-Female'!H18="", "", ROUND(('2nd-Summary-Female'!H18+'2nd-Summary-Female'!I18)/2, 0))</f>
        <v>83</v>
      </c>
      <c r="P18" s="12" t="n">
        <f aca="false">IF('2nd-Summary-Female'!I18="", "", ROUND(('2nd-Summary-Female'!I18+'2nd-Summary-Female'!J18)/2, 0))</f>
        <v>78</v>
      </c>
      <c r="Q18" s="12" t="n">
        <f aca="false">IF('3rd-Summary-Female'!C18="", "", ROUND(('3rd-Summary-Female'!C18+'3rd-Summary-Female'!D18)/2, 0))</f>
        <v>77</v>
      </c>
      <c r="R18" s="12" t="n">
        <f aca="false">IF('3rd-Summary-Female'!D18="", "", ROUND(('3rd-Summary-Female'!D18+'3rd-Summary-Female'!E18)/2, 0))</f>
        <v>77</v>
      </c>
      <c r="S18" s="12" t="n">
        <f aca="false">IF('3rd-Summary-Female'!E18="", "", ROUND(('3rd-Summary-Female'!E18+'3rd-Summary-Female'!F18)/2, 0))</f>
        <v>77</v>
      </c>
      <c r="T18" s="12" t="n">
        <f aca="false">IF('3rd-Summary-Female'!F18="", "", ROUND(('3rd-Summary-Female'!F18+'3rd-Summary-Female'!G18)/2, 0))</f>
        <v>78</v>
      </c>
      <c r="U18" s="12" t="n">
        <f aca="false">IF('3rd-Summary-Female'!G18="", "", ROUND(('3rd-Summary-Female'!G18+'3rd-Summary-Female'!H18)/2, 0))</f>
        <v>83</v>
      </c>
      <c r="V18" s="12" t="n">
        <f aca="false">IF('3rd-Summary-Female'!H18="", "", ROUND(('3rd-Summary-Female'!H18+'3rd-Summary-Female'!I18)/2, 0))</f>
        <v>83</v>
      </c>
      <c r="W18" s="12" t="n">
        <f aca="false">IF('3rd-Summary-Female'!I18="", "", ROUND(('3rd-Summary-Female'!I18+'3rd-Summary-Female'!J18)/2, 0))</f>
        <v>78</v>
      </c>
      <c r="X18" s="12" t="n">
        <f aca="false">IF('4th-Summary-Female'!C18="", "", ROUND(('4th-Summary-Female'!C18+'4th-Summary-Female'!D18)/2, 0))</f>
        <v>77</v>
      </c>
      <c r="Y18" s="12" t="n">
        <f aca="false">IF('4th-Summary-Female'!D18="", "", ROUND(('4th-Summary-Female'!D18+'4th-Summary-Female'!E18)/2, 0))</f>
        <v>78</v>
      </c>
      <c r="Z18" s="12" t="n">
        <f aca="false">IF('4th-Summary-Female'!E18="", "", ROUND(('4th-Summary-Female'!E18+'4th-Summary-Female'!F18)/2, 0))</f>
        <v>77</v>
      </c>
      <c r="AA18" s="12" t="n">
        <f aca="false">IF('4th-Summary-Female'!F18="", "", ROUND(('4th-Summary-Female'!F18+'4th-Summary-Female'!G18)/2, 0))</f>
        <v>79</v>
      </c>
      <c r="AB18" s="12" t="n">
        <f aca="false">IF('4th-Summary-Female'!G18="", "", ROUND(('4th-Summary-Female'!G18+'4th-Summary-Female'!H18)/2, 0))</f>
        <v>84</v>
      </c>
      <c r="AC18" s="12" t="n">
        <f aca="false">IF('4th-Summary-Female'!H18="", "", ROUND(('4th-Summary-Female'!H18+'4th-Summary-Female'!I18)/2, 0))</f>
        <v>82</v>
      </c>
      <c r="AD18" s="12" t="n">
        <f aca="false">IF('4th-Summary-Female'!I18="", "", ROUND(('4th-Summary-Female'!I18+'4th-Summary-Female'!J18)/2, 0))</f>
        <v>78</v>
      </c>
    </row>
    <row r="19" customFormat="false" ht="13.8" hidden="false" customHeight="false" outlineLevel="0" collapsed="false">
      <c r="A19" s="11" t="str">
        <f aca="false">IF(ISBLANK('Class-Infos'!C68), "", CONCATENATE("G", 'Class-Infos'!A68))</f>
        <v>G18</v>
      </c>
      <c r="B19" s="0" t="str">
        <f aca="false">IF(ISBLANK('Class-Infos'!C68), "", CONCATENATE('Class-Infos'!C68, IF(ISBLANK('Class-Infos'!F68), "", CONCATENATE(" ", 'Class-Infos'!F68)), ", ", 'Class-Infos'!D68, " ", 'Class-Infos'!E68))</f>
        <v>AVECILLA, JEAN RAIZHEN SALAZAR</v>
      </c>
      <c r="C19" s="12" t="n">
        <f aca="false">IF('1st-Summary-Female'!C19="", "", ROUND(('1st-Summary-Female'!C19+'1st-Summary-Female'!D19)/2, 0))</f>
        <v>75</v>
      </c>
      <c r="D19" s="12" t="n">
        <f aca="false">IF('1st-Summary-Female'!D19="", "", ROUND(('1st-Summary-Female'!D19+'1st-Summary-Female'!E19)/2, 0))</f>
        <v>76</v>
      </c>
      <c r="E19" s="12" t="n">
        <f aca="false">IF('1st-Summary-Female'!E19="", "", ROUND(('1st-Summary-Female'!E19+'1st-Summary-Female'!F19)/2, 0))</f>
        <v>77</v>
      </c>
      <c r="F19" s="12" t="n">
        <f aca="false">IF('1st-Summary-Female'!F19="", "", ROUND(('1st-Summary-Female'!F19+'1st-Summary-Female'!G19)/2, 0))</f>
        <v>79</v>
      </c>
      <c r="G19" s="12" t="n">
        <f aca="false">IF('1st-Summary-Female'!G19="", "", ROUND(('1st-Summary-Female'!G19+'1st-Summary-Female'!H19)/2, 0))</f>
        <v>83</v>
      </c>
      <c r="H19" s="12" t="n">
        <f aca="false">IF('1st-Summary-Female'!H19="", "", ROUND(('1st-Summary-Female'!H19+'1st-Summary-Female'!I19)/2, 0))</f>
        <v>81</v>
      </c>
      <c r="I19" s="12" t="n">
        <f aca="false">IF('1st-Summary-Female'!I19="", "", ROUND(('1st-Summary-Female'!I19+'1st-Summary-Female'!J19)/2, 0))</f>
        <v>80</v>
      </c>
      <c r="J19" s="12" t="n">
        <f aca="false">IF('2nd-Summary-Female'!C19="", "", ROUND(('2nd-Summary-Female'!C19+'2nd-Summary-Female'!D19)/2, 0))</f>
        <v>78</v>
      </c>
      <c r="K19" s="12" t="n">
        <f aca="false">IF('2nd-Summary-Female'!D19="", "", ROUND(('2nd-Summary-Female'!D19+'2nd-Summary-Female'!E19)/2, 0))</f>
        <v>79</v>
      </c>
      <c r="L19" s="12" t="n">
        <f aca="false">IF('2nd-Summary-Female'!E19="", "", ROUND(('2nd-Summary-Female'!E19+'2nd-Summary-Female'!F19)/2, 0))</f>
        <v>80</v>
      </c>
      <c r="M19" s="12" t="n">
        <f aca="false">IF('2nd-Summary-Female'!F19="", "", ROUND(('2nd-Summary-Female'!F19+'2nd-Summary-Female'!G19)/2, 0))</f>
        <v>81</v>
      </c>
      <c r="N19" s="12" t="n">
        <f aca="false">IF('2nd-Summary-Female'!G19="", "", ROUND(('2nd-Summary-Female'!G19+'2nd-Summary-Female'!H19)/2, 0))</f>
        <v>84</v>
      </c>
      <c r="O19" s="12" t="n">
        <f aca="false">IF('2nd-Summary-Female'!H19="", "", ROUND(('2nd-Summary-Female'!H19+'2nd-Summary-Female'!I19)/2, 0))</f>
        <v>84</v>
      </c>
      <c r="P19" s="12" t="n">
        <f aca="false">IF('2nd-Summary-Female'!I19="", "", ROUND(('2nd-Summary-Female'!I19+'2nd-Summary-Female'!J19)/2, 0))</f>
        <v>79</v>
      </c>
      <c r="Q19" s="12" t="n">
        <f aca="false">IF('3rd-Summary-Female'!C19="", "", ROUND(('3rd-Summary-Female'!C19+'3rd-Summary-Female'!D19)/2, 0))</f>
        <v>77</v>
      </c>
      <c r="R19" s="12" t="n">
        <f aca="false">IF('3rd-Summary-Female'!D19="", "", ROUND(('3rd-Summary-Female'!D19+'3rd-Summary-Female'!E19)/2, 0))</f>
        <v>76</v>
      </c>
      <c r="S19" s="12" t="n">
        <f aca="false">IF('3rd-Summary-Female'!E19="", "", ROUND(('3rd-Summary-Female'!E19+'3rd-Summary-Female'!F19)/2, 0))</f>
        <v>77</v>
      </c>
      <c r="T19" s="12" t="n">
        <f aca="false">IF('3rd-Summary-Female'!F19="", "", ROUND(('3rd-Summary-Female'!F19+'3rd-Summary-Female'!G19)/2, 0))</f>
        <v>80</v>
      </c>
      <c r="U19" s="12" t="n">
        <f aca="false">IF('3rd-Summary-Female'!G19="", "", ROUND(('3rd-Summary-Female'!G19+'3rd-Summary-Female'!H19)/2, 0))</f>
        <v>86</v>
      </c>
      <c r="V19" s="12" t="n">
        <f aca="false">IF('3rd-Summary-Female'!H19="", "", ROUND(('3rd-Summary-Female'!H19+'3rd-Summary-Female'!I19)/2, 0))</f>
        <v>88</v>
      </c>
      <c r="W19" s="12" t="n">
        <f aca="false">IF('3rd-Summary-Female'!I19="", "", ROUND(('3rd-Summary-Female'!I19+'3rd-Summary-Female'!J19)/2, 0))</f>
        <v>80</v>
      </c>
      <c r="X19" s="12" t="n">
        <f aca="false">IF('4th-Summary-Female'!C19="", "", ROUND(('4th-Summary-Female'!C19+'4th-Summary-Female'!D19)/2, 0))</f>
        <v>78</v>
      </c>
      <c r="Y19" s="12" t="n">
        <f aca="false">IF('4th-Summary-Female'!D19="", "", ROUND(('4th-Summary-Female'!D19+'4th-Summary-Female'!E19)/2, 0))</f>
        <v>77</v>
      </c>
      <c r="Z19" s="12" t="n">
        <f aca="false">IF('4th-Summary-Female'!E19="", "", ROUND(('4th-Summary-Female'!E19+'4th-Summary-Female'!F19)/2, 0))</f>
        <v>79</v>
      </c>
      <c r="AA19" s="12" t="n">
        <f aca="false">IF('4th-Summary-Female'!F19="", "", ROUND(('4th-Summary-Female'!F19+'4th-Summary-Female'!G19)/2, 0))</f>
        <v>81</v>
      </c>
      <c r="AB19" s="12" t="n">
        <f aca="false">IF('4th-Summary-Female'!G19="", "", ROUND(('4th-Summary-Female'!G19+'4th-Summary-Female'!H19)/2, 0))</f>
        <v>82</v>
      </c>
      <c r="AC19" s="12" t="n">
        <f aca="false">IF('4th-Summary-Female'!H19="", "", ROUND(('4th-Summary-Female'!H19+'4th-Summary-Female'!I19)/2, 0))</f>
        <v>82</v>
      </c>
      <c r="AD19" s="12" t="n">
        <f aca="false">IF('4th-Summary-Female'!I19="", "", ROUND(('4th-Summary-Female'!I19+'4th-Summary-Female'!J19)/2, 0))</f>
        <v>80</v>
      </c>
    </row>
    <row r="20" customFormat="false" ht="13.8" hidden="false" customHeight="false" outlineLevel="0" collapsed="false">
      <c r="A20" s="11" t="str">
        <f aca="false">IF(ISBLANK('Class-Infos'!C69), "", CONCATENATE("G", 'Class-Infos'!A69))</f>
        <v>G19</v>
      </c>
      <c r="B20" s="0" t="str">
        <f aca="false">IF(ISBLANK('Class-Infos'!C69), "", CONCATENATE('Class-Infos'!C69, IF(ISBLANK('Class-Infos'!F69), "", CONCATENATE(" ", 'Class-Infos'!F69)), ", ", 'Class-Infos'!D69, " ", 'Class-Infos'!E69))</f>
        <v>AXALAN, PRINCESS DENISE CUALES</v>
      </c>
      <c r="C20" s="12" t="n">
        <f aca="false">IF('1st-Summary-Female'!C20="", "", ROUND(('1st-Summary-Female'!C20+'1st-Summary-Female'!D20)/2, 0))</f>
        <v>90</v>
      </c>
      <c r="D20" s="12" t="n">
        <f aca="false">IF('1st-Summary-Female'!D20="", "", ROUND(('1st-Summary-Female'!D20+'1st-Summary-Female'!E20)/2, 0))</f>
        <v>88</v>
      </c>
      <c r="E20" s="12" t="n">
        <f aca="false">IF('1st-Summary-Female'!E20="", "", ROUND(('1st-Summary-Female'!E20+'1st-Summary-Female'!F20)/2, 0))</f>
        <v>86</v>
      </c>
      <c r="F20" s="12" t="n">
        <f aca="false">IF('1st-Summary-Female'!F20="", "", ROUND(('1st-Summary-Female'!F20+'1st-Summary-Female'!G20)/2, 0))</f>
        <v>86</v>
      </c>
      <c r="G20" s="12" t="n">
        <f aca="false">IF('1st-Summary-Female'!G20="", "", ROUND(('1st-Summary-Female'!G20+'1st-Summary-Female'!H20)/2, 0))</f>
        <v>88</v>
      </c>
      <c r="H20" s="12" t="n">
        <f aca="false">IF('1st-Summary-Female'!H20="", "", ROUND(('1st-Summary-Female'!H20+'1st-Summary-Female'!I20)/2, 0))</f>
        <v>89</v>
      </c>
      <c r="I20" s="12" t="n">
        <f aca="false">IF('1st-Summary-Female'!I20="", "", ROUND(('1st-Summary-Female'!I20+'1st-Summary-Female'!J20)/2, 0))</f>
        <v>90</v>
      </c>
      <c r="J20" s="12" t="n">
        <f aca="false">IF('2nd-Summary-Female'!C20="", "", ROUND(('2nd-Summary-Female'!C20+'2nd-Summary-Female'!D20)/2, 0))</f>
        <v>92</v>
      </c>
      <c r="K20" s="12" t="n">
        <f aca="false">IF('2nd-Summary-Female'!D20="", "", ROUND(('2nd-Summary-Female'!D20+'2nd-Summary-Female'!E20)/2, 0))</f>
        <v>87</v>
      </c>
      <c r="L20" s="12" t="n">
        <f aca="false">IF('2nd-Summary-Female'!E20="", "", ROUND(('2nd-Summary-Female'!E20+'2nd-Summary-Female'!F20)/2, 0))</f>
        <v>87</v>
      </c>
      <c r="M20" s="12" t="n">
        <f aca="false">IF('2nd-Summary-Female'!F20="", "", ROUND(('2nd-Summary-Female'!F20+'2nd-Summary-Female'!G20)/2, 0))</f>
        <v>90</v>
      </c>
      <c r="N20" s="12" t="n">
        <f aca="false">IF('2nd-Summary-Female'!G20="", "", ROUND(('2nd-Summary-Female'!G20+'2nd-Summary-Female'!H20)/2, 0))</f>
        <v>93</v>
      </c>
      <c r="O20" s="12" t="n">
        <f aca="false">IF('2nd-Summary-Female'!H20="", "", ROUND(('2nd-Summary-Female'!H20+'2nd-Summary-Female'!I20)/2, 0))</f>
        <v>95</v>
      </c>
      <c r="P20" s="12" t="n">
        <f aca="false">IF('2nd-Summary-Female'!I20="", "", ROUND(('2nd-Summary-Female'!I20+'2nd-Summary-Female'!J20)/2, 0))</f>
        <v>93</v>
      </c>
      <c r="Q20" s="12" t="n">
        <f aca="false">IF('3rd-Summary-Female'!C20="", "", ROUND(('3rd-Summary-Female'!C20+'3rd-Summary-Female'!D20)/2, 0))</f>
        <v>92</v>
      </c>
      <c r="R20" s="12" t="n">
        <f aca="false">IF('3rd-Summary-Female'!D20="", "", ROUND(('3rd-Summary-Female'!D20+'3rd-Summary-Female'!E20)/2, 0))</f>
        <v>88</v>
      </c>
      <c r="S20" s="12" t="n">
        <f aca="false">IF('3rd-Summary-Female'!E20="", "", ROUND(('3rd-Summary-Female'!E20+'3rd-Summary-Female'!F20)/2, 0))</f>
        <v>87</v>
      </c>
      <c r="T20" s="12" t="n">
        <f aca="false">IF('3rd-Summary-Female'!F20="", "", ROUND(('3rd-Summary-Female'!F20+'3rd-Summary-Female'!G20)/2, 0))</f>
        <v>90</v>
      </c>
      <c r="U20" s="12" t="n">
        <f aca="false">IF('3rd-Summary-Female'!G20="", "", ROUND(('3rd-Summary-Female'!G20+'3rd-Summary-Female'!H20)/2, 0))</f>
        <v>94</v>
      </c>
      <c r="V20" s="12" t="n">
        <f aca="false">IF('3rd-Summary-Female'!H20="", "", ROUND(('3rd-Summary-Female'!H20+'3rd-Summary-Female'!I20)/2, 0))</f>
        <v>93</v>
      </c>
      <c r="W20" s="12" t="n">
        <f aca="false">IF('3rd-Summary-Female'!I20="", "", ROUND(('3rd-Summary-Female'!I20+'3rd-Summary-Female'!J20)/2, 0))</f>
        <v>90</v>
      </c>
      <c r="X20" s="12" t="n">
        <f aca="false">IF('4th-Summary-Female'!C20="", "", ROUND(('4th-Summary-Female'!C20+'4th-Summary-Female'!D20)/2, 0))</f>
        <v>93</v>
      </c>
      <c r="Y20" s="12" t="n">
        <f aca="false">IF('4th-Summary-Female'!D20="", "", ROUND(('4th-Summary-Female'!D20+'4th-Summary-Female'!E20)/2, 0))</f>
        <v>88</v>
      </c>
      <c r="Z20" s="12" t="n">
        <f aca="false">IF('4th-Summary-Female'!E20="", "", ROUND(('4th-Summary-Female'!E20+'4th-Summary-Female'!F20)/2, 0))</f>
        <v>88</v>
      </c>
      <c r="AA20" s="12" t="n">
        <f aca="false">IF('4th-Summary-Female'!F20="", "", ROUND(('4th-Summary-Female'!F20+'4th-Summary-Female'!G20)/2, 0))</f>
        <v>91</v>
      </c>
      <c r="AB20" s="12" t="n">
        <f aca="false">IF('4th-Summary-Female'!G20="", "", ROUND(('4th-Summary-Female'!G20+'4th-Summary-Female'!H20)/2, 0))</f>
        <v>95</v>
      </c>
      <c r="AC20" s="12" t="n">
        <f aca="false">IF('4th-Summary-Female'!H20="", "", ROUND(('4th-Summary-Female'!H20+'4th-Summary-Female'!I20)/2, 0))</f>
        <v>98</v>
      </c>
      <c r="AD20" s="12" t="n">
        <f aca="false">IF('4th-Summary-Female'!I20="", "", ROUND(('4th-Summary-Female'!I20+'4th-Summary-Female'!J20)/2, 0))</f>
        <v>95</v>
      </c>
    </row>
    <row r="21" customFormat="false" ht="13.8" hidden="false" customHeight="false" outlineLevel="0" collapsed="false">
      <c r="A21" s="11" t="str">
        <f aca="false">IF(ISBLANK('Class-Infos'!C70), "", CONCATENATE("G", 'Class-Infos'!A70))</f>
        <v>G20</v>
      </c>
      <c r="B21" s="0" t="str">
        <f aca="false">IF(ISBLANK('Class-Infos'!C70), "", CONCATENATE('Class-Infos'!C70, IF(ISBLANK('Class-Infos'!F70), "", CONCATENATE(" ", 'Class-Infos'!F70)), ", ", 'Class-Infos'!D70, " ", 'Class-Infos'!E70))</f>
        <v>AYON, JELIAN ALICAWAY</v>
      </c>
      <c r="C21" s="12" t="n">
        <f aca="false">IF('1st-Summary-Female'!C21="", "", ROUND(('1st-Summary-Female'!C21+'1st-Summary-Female'!D21)/2, 0))</f>
        <v>87</v>
      </c>
      <c r="D21" s="12" t="n">
        <f aca="false">IF('1st-Summary-Female'!D21="", "", ROUND(('1st-Summary-Female'!D21+'1st-Summary-Female'!E21)/2, 0))</f>
        <v>87</v>
      </c>
      <c r="E21" s="12" t="n">
        <f aca="false">IF('1st-Summary-Female'!E21="", "", ROUND(('1st-Summary-Female'!E21+'1st-Summary-Female'!F21)/2, 0))</f>
        <v>89</v>
      </c>
      <c r="F21" s="12" t="n">
        <f aca="false">IF('1st-Summary-Female'!F21="", "", ROUND(('1st-Summary-Female'!F21+'1st-Summary-Female'!G21)/2, 0))</f>
        <v>86</v>
      </c>
      <c r="G21" s="12" t="n">
        <f aca="false">IF('1st-Summary-Female'!G21="", "", ROUND(('1st-Summary-Female'!G21+'1st-Summary-Female'!H21)/2, 0))</f>
        <v>89</v>
      </c>
      <c r="H21" s="12" t="n">
        <f aca="false">IF('1st-Summary-Female'!H21="", "", ROUND(('1st-Summary-Female'!H21+'1st-Summary-Female'!I21)/2, 0))</f>
        <v>90</v>
      </c>
      <c r="I21" s="12" t="n">
        <f aca="false">IF('1st-Summary-Female'!I21="", "", ROUND(('1st-Summary-Female'!I21+'1st-Summary-Female'!J21)/2, 0))</f>
        <v>86</v>
      </c>
      <c r="J21" s="12" t="n">
        <f aca="false">IF('2nd-Summary-Female'!C21="", "", ROUND(('2nd-Summary-Female'!C21+'2nd-Summary-Female'!D21)/2, 0))</f>
        <v>91</v>
      </c>
      <c r="K21" s="12" t="n">
        <f aca="false">IF('2nd-Summary-Female'!D21="", "", ROUND(('2nd-Summary-Female'!D21+'2nd-Summary-Female'!E21)/2, 0))</f>
        <v>88</v>
      </c>
      <c r="L21" s="12" t="n">
        <f aca="false">IF('2nd-Summary-Female'!E21="", "", ROUND(('2nd-Summary-Female'!E21+'2nd-Summary-Female'!F21)/2, 0))</f>
        <v>88</v>
      </c>
      <c r="M21" s="12" t="n">
        <f aca="false">IF('2nd-Summary-Female'!F21="", "", ROUND(('2nd-Summary-Female'!F21+'2nd-Summary-Female'!G21)/2, 0))</f>
        <v>88</v>
      </c>
      <c r="N21" s="12" t="n">
        <f aca="false">IF('2nd-Summary-Female'!G21="", "", ROUND(('2nd-Summary-Female'!G21+'2nd-Summary-Female'!H21)/2, 0))</f>
        <v>91</v>
      </c>
      <c r="O21" s="12" t="n">
        <f aca="false">IF('2nd-Summary-Female'!H21="", "", ROUND(('2nd-Summary-Female'!H21+'2nd-Summary-Female'!I21)/2, 0))</f>
        <v>94</v>
      </c>
      <c r="P21" s="12" t="n">
        <f aca="false">IF('2nd-Summary-Female'!I21="", "", ROUND(('2nd-Summary-Female'!I21+'2nd-Summary-Female'!J21)/2, 0))</f>
        <v>93</v>
      </c>
      <c r="Q21" s="12" t="n">
        <f aca="false">IF('3rd-Summary-Female'!C21="", "", ROUND(('3rd-Summary-Female'!C21+'3rd-Summary-Female'!D21)/2, 0))</f>
        <v>92</v>
      </c>
      <c r="R21" s="12" t="n">
        <f aca="false">IF('3rd-Summary-Female'!D21="", "", ROUND(('3rd-Summary-Female'!D21+'3rd-Summary-Female'!E21)/2, 0))</f>
        <v>90</v>
      </c>
      <c r="S21" s="12" t="n">
        <f aca="false">IF('3rd-Summary-Female'!E21="", "", ROUND(('3rd-Summary-Female'!E21+'3rd-Summary-Female'!F21)/2, 0))</f>
        <v>91</v>
      </c>
      <c r="T21" s="12" t="n">
        <f aca="false">IF('3rd-Summary-Female'!F21="", "", ROUND(('3rd-Summary-Female'!F21+'3rd-Summary-Female'!G21)/2, 0))</f>
        <v>90</v>
      </c>
      <c r="U21" s="12" t="n">
        <f aca="false">IF('3rd-Summary-Female'!G21="", "", ROUND(('3rd-Summary-Female'!G21+'3rd-Summary-Female'!H21)/2, 0))</f>
        <v>93</v>
      </c>
      <c r="V21" s="12" t="n">
        <f aca="false">IF('3rd-Summary-Female'!H21="", "", ROUND(('3rd-Summary-Female'!H21+'3rd-Summary-Female'!I21)/2, 0))</f>
        <v>95</v>
      </c>
      <c r="W21" s="12" t="n">
        <f aca="false">IF('3rd-Summary-Female'!I21="", "", ROUND(('3rd-Summary-Female'!I21+'3rd-Summary-Female'!J21)/2, 0))</f>
        <v>94</v>
      </c>
      <c r="X21" s="12" t="n">
        <f aca="false">IF('4th-Summary-Female'!C21="", "", ROUND(('4th-Summary-Female'!C21+'4th-Summary-Female'!D21)/2, 0))</f>
        <v>93</v>
      </c>
      <c r="Y21" s="12" t="n">
        <f aca="false">IF('4th-Summary-Female'!D21="", "", ROUND(('4th-Summary-Female'!D21+'4th-Summary-Female'!E21)/2, 0))</f>
        <v>90</v>
      </c>
      <c r="Z21" s="12" t="n">
        <f aca="false">IF('4th-Summary-Female'!E21="", "", ROUND(('4th-Summary-Female'!E21+'4th-Summary-Female'!F21)/2, 0))</f>
        <v>91</v>
      </c>
      <c r="AA21" s="12" t="n">
        <f aca="false">IF('4th-Summary-Female'!F21="", "", ROUND(('4th-Summary-Female'!F21+'4th-Summary-Female'!G21)/2, 0))</f>
        <v>93</v>
      </c>
      <c r="AB21" s="12" t="n">
        <f aca="false">IF('4th-Summary-Female'!G21="", "", ROUND(('4th-Summary-Female'!G21+'4th-Summary-Female'!H21)/2, 0))</f>
        <v>96</v>
      </c>
      <c r="AC21" s="12" t="n">
        <f aca="false">IF('4th-Summary-Female'!H21="", "", ROUND(('4th-Summary-Female'!H21+'4th-Summary-Female'!I21)/2, 0))</f>
        <v>98</v>
      </c>
      <c r="AD21" s="12" t="n">
        <f aca="false">IF('4th-Summary-Female'!I21="", "", ROUND(('4th-Summary-Female'!I21+'4th-Summary-Female'!J21)/2, 0))</f>
        <v>96</v>
      </c>
    </row>
    <row r="22" customFormat="false" ht="13.8" hidden="false" customHeight="false" outlineLevel="0" collapsed="false">
      <c r="A22" s="11" t="str">
        <f aca="false">IF(ISBLANK('Class-Infos'!C71), "", CONCATENATE("G", 'Class-Infos'!A71))</f>
        <v>G21</v>
      </c>
      <c r="B22" s="0" t="str">
        <f aca="false">IF(ISBLANK('Class-Infos'!C71), "", CONCATENATE('Class-Infos'!C71, IF(ISBLANK('Class-Infos'!F71), "", CONCATENATE(" ", 'Class-Infos'!F71)), ", ", 'Class-Infos'!D71, " ", 'Class-Infos'!E71))</f>
        <v>AZUCENAS, JURIELYN</v>
      </c>
      <c r="C22" s="12" t="n">
        <f aca="false">IF('1st-Summary-Female'!C22="", "", ROUND(('1st-Summary-Female'!C22+'1st-Summary-Female'!D22)/2, 0))</f>
        <v>77</v>
      </c>
      <c r="D22" s="12" t="n">
        <f aca="false">IF('1st-Summary-Female'!D22="", "", ROUND(('1st-Summary-Female'!D22+'1st-Summary-Female'!E22)/2, 0))</f>
        <v>76</v>
      </c>
      <c r="E22" s="12" t="n">
        <f aca="false">IF('1st-Summary-Female'!E22="", "", ROUND(('1st-Summary-Female'!E22+'1st-Summary-Female'!F22)/2, 0))</f>
        <v>75</v>
      </c>
      <c r="F22" s="12" t="n">
        <f aca="false">IF('1st-Summary-Female'!F22="", "", ROUND(('1st-Summary-Female'!F22+'1st-Summary-Female'!G22)/2, 0))</f>
        <v>75</v>
      </c>
      <c r="G22" s="12" t="n">
        <f aca="false">IF('1st-Summary-Female'!G22="", "", ROUND(('1st-Summary-Female'!G22+'1st-Summary-Female'!H22)/2, 0))</f>
        <v>78</v>
      </c>
      <c r="H22" s="12" t="n">
        <f aca="false">IF('1st-Summary-Female'!H22="", "", ROUND(('1st-Summary-Female'!H22+'1st-Summary-Female'!I22)/2, 0))</f>
        <v>78</v>
      </c>
      <c r="I22" s="12" t="n">
        <f aca="false">IF('1st-Summary-Female'!I22="", "", ROUND(('1st-Summary-Female'!I22+'1st-Summary-Female'!J22)/2, 0))</f>
        <v>77</v>
      </c>
      <c r="J22" s="12" t="n">
        <f aca="false">IF('2nd-Summary-Female'!C22="", "", ROUND(('2nd-Summary-Female'!C22+'2nd-Summary-Female'!D22)/2, 0))</f>
        <v>77</v>
      </c>
      <c r="K22" s="12" t="n">
        <f aca="false">IF('2nd-Summary-Female'!D22="", "", ROUND(('2nd-Summary-Female'!D22+'2nd-Summary-Female'!E22)/2, 0))</f>
        <v>78</v>
      </c>
      <c r="L22" s="12" t="n">
        <f aca="false">IF('2nd-Summary-Female'!E22="", "", ROUND(('2nd-Summary-Female'!E22+'2nd-Summary-Female'!F22)/2, 0))</f>
        <v>77</v>
      </c>
      <c r="M22" s="12" t="n">
        <f aca="false">IF('2nd-Summary-Female'!F22="", "", ROUND(('2nd-Summary-Female'!F22+'2nd-Summary-Female'!G22)/2, 0))</f>
        <v>77</v>
      </c>
      <c r="N22" s="12" t="n">
        <f aca="false">IF('2nd-Summary-Female'!G22="", "", ROUND(('2nd-Summary-Female'!G22+'2nd-Summary-Female'!H22)/2, 0))</f>
        <v>79</v>
      </c>
      <c r="O22" s="12" t="n">
        <f aca="false">IF('2nd-Summary-Female'!H22="", "", ROUND(('2nd-Summary-Female'!H22+'2nd-Summary-Female'!I22)/2, 0))</f>
        <v>89</v>
      </c>
      <c r="P22" s="12" t="n">
        <f aca="false">IF('2nd-Summary-Female'!I22="", "", ROUND(('2nd-Summary-Female'!I22+'2nd-Summary-Female'!J22)/2, 0))</f>
        <v>85</v>
      </c>
      <c r="Q22" s="12" t="n">
        <f aca="false">IF('3rd-Summary-Female'!C22="", "", ROUND(('3rd-Summary-Female'!C22+'3rd-Summary-Female'!D22)/2, 0))</f>
        <v>77</v>
      </c>
      <c r="R22" s="12" t="n">
        <f aca="false">IF('3rd-Summary-Female'!D22="", "", ROUND(('3rd-Summary-Female'!D22+'3rd-Summary-Female'!E22)/2, 0))</f>
        <v>76</v>
      </c>
      <c r="S22" s="12" t="n">
        <f aca="false">IF('3rd-Summary-Female'!E22="", "", ROUND(('3rd-Summary-Female'!E22+'3rd-Summary-Female'!F22)/2, 0))</f>
        <v>75</v>
      </c>
      <c r="T22" s="12" t="n">
        <f aca="false">IF('3rd-Summary-Female'!F22="", "", ROUND(('3rd-Summary-Female'!F22+'3rd-Summary-Female'!G22)/2, 0))</f>
        <v>77</v>
      </c>
      <c r="U22" s="12" t="n">
        <f aca="false">IF('3rd-Summary-Female'!G22="", "", ROUND(('3rd-Summary-Female'!G22+'3rd-Summary-Female'!H22)/2, 0))</f>
        <v>76</v>
      </c>
      <c r="V22" s="12" t="n">
        <f aca="false">IF('3rd-Summary-Female'!H22="", "", ROUND(('3rd-Summary-Female'!H22+'3rd-Summary-Female'!I22)/2, 0))</f>
        <v>79</v>
      </c>
      <c r="W22" s="12" t="n">
        <f aca="false">IF('3rd-Summary-Female'!I22="", "", ROUND(('3rd-Summary-Female'!I22+'3rd-Summary-Female'!J22)/2, 0))</f>
        <v>80</v>
      </c>
      <c r="X22" s="12" t="n">
        <f aca="false">IF('4th-Summary-Female'!C22="", "", ROUND(('4th-Summary-Female'!C22+'4th-Summary-Female'!D22)/2, 0))</f>
        <v>77</v>
      </c>
      <c r="Y22" s="12" t="n">
        <f aca="false">IF('4th-Summary-Female'!D22="", "", ROUND(('4th-Summary-Female'!D22+'4th-Summary-Female'!E22)/2, 0))</f>
        <v>77</v>
      </c>
      <c r="Z22" s="12" t="n">
        <f aca="false">IF('4th-Summary-Female'!E22="", "", ROUND(('4th-Summary-Female'!E22+'4th-Summary-Female'!F22)/2, 0))</f>
        <v>76</v>
      </c>
      <c r="AA22" s="12" t="n">
        <f aca="false">IF('4th-Summary-Female'!F22="", "", ROUND(('4th-Summary-Female'!F22+'4th-Summary-Female'!G22)/2, 0))</f>
        <v>78</v>
      </c>
      <c r="AB22" s="12" t="n">
        <f aca="false">IF('4th-Summary-Female'!G22="", "", ROUND(('4th-Summary-Female'!G22+'4th-Summary-Female'!H22)/2, 0))</f>
        <v>78</v>
      </c>
      <c r="AC22" s="12" t="n">
        <f aca="false">IF('4th-Summary-Female'!H22="", "", ROUND(('4th-Summary-Female'!H22+'4th-Summary-Female'!I22)/2, 0))</f>
        <v>75</v>
      </c>
      <c r="AD22" s="12" t="n">
        <f aca="false">IF('4th-Summary-Female'!I22="", "", ROUND(('4th-Summary-Female'!I22+'4th-Summary-Female'!J22)/2, 0))</f>
        <v>77</v>
      </c>
    </row>
    <row r="23" customFormat="false" ht="13.8" hidden="false" customHeight="false" outlineLevel="0" collapsed="false">
      <c r="A23" s="11" t="str">
        <f aca="false">IF(ISBLANK('Class-Infos'!C72), "", CONCATENATE("G", 'Class-Infos'!A72))</f>
        <v>G22</v>
      </c>
      <c r="B23" s="0" t="str">
        <f aca="false">IF(ISBLANK('Class-Infos'!C72), "", CONCATENATE('Class-Infos'!C72, IF(ISBLANK('Class-Infos'!F72), "", CONCATENATE(" ", 'Class-Infos'!F72)), ", ", 'Class-Infos'!D72, " ", 'Class-Infos'!E72))</f>
        <v>BAGUIO, ELMERA BALANSAG</v>
      </c>
      <c r="C23" s="12" t="n">
        <f aca="false">IF('1st-Summary-Female'!C23="", "", ROUND(('1st-Summary-Female'!C23+'1st-Summary-Female'!D23)/2, 0))</f>
        <v>76</v>
      </c>
      <c r="D23" s="12" t="n">
        <f aca="false">IF('1st-Summary-Female'!D23="", "", ROUND(('1st-Summary-Female'!D23+'1st-Summary-Female'!E23)/2, 0))</f>
        <v>76</v>
      </c>
      <c r="E23" s="12" t="n">
        <f aca="false">IF('1st-Summary-Female'!E23="", "", ROUND(('1st-Summary-Female'!E23+'1st-Summary-Female'!F23)/2, 0))</f>
        <v>75</v>
      </c>
      <c r="F23" s="12" t="n">
        <f aca="false">IF('1st-Summary-Female'!F23="", "", ROUND(('1st-Summary-Female'!F23+'1st-Summary-Female'!G23)/2, 0))</f>
        <v>76</v>
      </c>
      <c r="G23" s="12" t="n">
        <f aca="false">IF('1st-Summary-Female'!G23="", "", ROUND(('1st-Summary-Female'!G23+'1st-Summary-Female'!H23)/2, 0))</f>
        <v>80</v>
      </c>
      <c r="H23" s="12" t="n">
        <f aca="false">IF('1st-Summary-Female'!H23="", "", ROUND(('1st-Summary-Female'!H23+'1st-Summary-Female'!I23)/2, 0))</f>
        <v>81</v>
      </c>
      <c r="I23" s="12" t="n">
        <f aca="false">IF('1st-Summary-Female'!I23="", "", ROUND(('1st-Summary-Female'!I23+'1st-Summary-Female'!J23)/2, 0))</f>
        <v>79</v>
      </c>
      <c r="J23" s="12" t="n">
        <f aca="false">IF('2nd-Summary-Female'!C23="", "", ROUND(('2nd-Summary-Female'!C23+'2nd-Summary-Female'!D23)/2, 0))</f>
        <v>75</v>
      </c>
      <c r="K23" s="12" t="n">
        <f aca="false">IF('2nd-Summary-Female'!D23="", "", ROUND(('2nd-Summary-Female'!D23+'2nd-Summary-Female'!E23)/2, 0))</f>
        <v>74</v>
      </c>
      <c r="L23" s="12" t="n">
        <f aca="false">IF('2nd-Summary-Female'!E23="", "", ROUND(('2nd-Summary-Female'!E23+'2nd-Summary-Female'!F23)/2, 0))</f>
        <v>76</v>
      </c>
      <c r="M23" s="12" t="n">
        <f aca="false">IF('2nd-Summary-Female'!F23="", "", ROUND(('2nd-Summary-Female'!F23+'2nd-Summary-Female'!G23)/2, 0))</f>
        <v>76</v>
      </c>
      <c r="N23" s="12" t="n">
        <f aca="false">IF('2nd-Summary-Female'!G23="", "", ROUND(('2nd-Summary-Female'!G23+'2nd-Summary-Female'!H23)/2, 0))</f>
        <v>79</v>
      </c>
      <c r="O23" s="12" t="n">
        <f aca="false">IF('2nd-Summary-Female'!H23="", "", ROUND(('2nd-Summary-Female'!H23+'2nd-Summary-Female'!I23)/2, 0))</f>
        <v>80</v>
      </c>
      <c r="P23" s="12" t="n">
        <f aca="false">IF('2nd-Summary-Female'!I23="", "", ROUND(('2nd-Summary-Female'!I23+'2nd-Summary-Female'!J23)/2, 0))</f>
        <v>77</v>
      </c>
      <c r="Q23" s="12" t="n">
        <f aca="false">IF('3rd-Summary-Female'!C23="", "", ROUND(('3rd-Summary-Female'!C23+'3rd-Summary-Female'!D23)/2, 0))</f>
        <v>75</v>
      </c>
      <c r="R23" s="12" t="n">
        <f aca="false">IF('3rd-Summary-Female'!D23="", "", ROUND(('3rd-Summary-Female'!D23+'3rd-Summary-Female'!E23)/2, 0))</f>
        <v>74</v>
      </c>
      <c r="S23" s="12" t="n">
        <f aca="false">IF('3rd-Summary-Female'!E23="", "", ROUND(('3rd-Summary-Female'!E23+'3rd-Summary-Female'!F23)/2, 0))</f>
        <v>75</v>
      </c>
      <c r="T23" s="12" t="n">
        <f aca="false">IF('3rd-Summary-Female'!F23="", "", ROUND(('3rd-Summary-Female'!F23+'3rd-Summary-Female'!G23)/2, 0))</f>
        <v>75</v>
      </c>
      <c r="U23" s="12" t="n">
        <f aca="false">IF('3rd-Summary-Female'!G23="", "", ROUND(('3rd-Summary-Female'!G23+'3rd-Summary-Female'!H23)/2, 0))</f>
        <v>79</v>
      </c>
      <c r="V23" s="12" t="n">
        <f aca="false">IF('3rd-Summary-Female'!H23="", "", ROUND(('3rd-Summary-Female'!H23+'3rd-Summary-Female'!I23)/2, 0))</f>
        <v>82</v>
      </c>
      <c r="W23" s="12" t="n">
        <f aca="false">IF('3rd-Summary-Female'!I23="", "", ROUND(('3rd-Summary-Female'!I23+'3rd-Summary-Female'!J23)/2, 0))</f>
        <v>78</v>
      </c>
      <c r="X23" s="12" t="n">
        <f aca="false">IF('4th-Summary-Female'!C23="", "", ROUND(('4th-Summary-Female'!C23+'4th-Summary-Female'!D23)/2, 0))</f>
        <v>75</v>
      </c>
      <c r="Y23" s="12" t="n">
        <f aca="false">IF('4th-Summary-Female'!D23="", "", ROUND(('4th-Summary-Female'!D23+'4th-Summary-Female'!E23)/2, 0))</f>
        <v>77</v>
      </c>
      <c r="Z23" s="12" t="n">
        <f aca="false">IF('4th-Summary-Female'!E23="", "", ROUND(('4th-Summary-Female'!E23+'4th-Summary-Female'!F23)/2, 0))</f>
        <v>77</v>
      </c>
      <c r="AA23" s="12" t="n">
        <f aca="false">IF('4th-Summary-Female'!F23="", "", ROUND(('4th-Summary-Female'!F23+'4th-Summary-Female'!G23)/2, 0))</f>
        <v>77</v>
      </c>
      <c r="AB23" s="12" t="n">
        <f aca="false">IF('4th-Summary-Female'!G23="", "", ROUND(('4th-Summary-Female'!G23+'4th-Summary-Female'!H23)/2, 0))</f>
        <v>79</v>
      </c>
      <c r="AC23" s="12" t="n">
        <f aca="false">IF('4th-Summary-Female'!H23="", "", ROUND(('4th-Summary-Female'!H23+'4th-Summary-Female'!I23)/2, 0))</f>
        <v>78</v>
      </c>
      <c r="AD23" s="12" t="n">
        <f aca="false">IF('4th-Summary-Female'!I23="", "", ROUND(('4th-Summary-Female'!I23+'4th-Summary-Female'!J23)/2, 0))</f>
        <v>77</v>
      </c>
    </row>
    <row r="24" customFormat="false" ht="13.8" hidden="false" customHeight="false" outlineLevel="0" collapsed="false">
      <c r="A24" s="11" t="str">
        <f aca="false">IF(ISBLANK('Class-Infos'!C73), "", CONCATENATE("G", 'Class-Infos'!A73))</f>
        <v>G23</v>
      </c>
      <c r="B24" s="0" t="str">
        <f aca="false">IF(ISBLANK('Class-Infos'!C73), "", CONCATENATE('Class-Infos'!C73, IF(ISBLANK('Class-Infos'!F73), "", CONCATENATE(" ", 'Class-Infos'!F73)), ", ", 'Class-Infos'!D73, " ", 'Class-Infos'!E73))</f>
        <v>ILUSTRICIMO, BEA CLAIRE IGNACIO</v>
      </c>
      <c r="C24" s="12" t="n">
        <f aca="false">IF('1st-Summary-Female'!C24="", "", ROUND(('1st-Summary-Female'!C24+'1st-Summary-Female'!D24)/2, 0))</f>
        <v>86</v>
      </c>
      <c r="D24" s="12" t="n">
        <f aca="false">IF('1st-Summary-Female'!D24="", "", ROUND(('1st-Summary-Female'!D24+'1st-Summary-Female'!E24)/2, 0))</f>
        <v>84</v>
      </c>
      <c r="E24" s="12" t="n">
        <f aca="false">IF('1st-Summary-Female'!E24="", "", ROUND(('1st-Summary-Female'!E24+'1st-Summary-Female'!F24)/2, 0))</f>
        <v>85</v>
      </c>
      <c r="F24" s="12" t="n">
        <f aca="false">IF('1st-Summary-Female'!F24="", "", ROUND(('1st-Summary-Female'!F24+'1st-Summary-Female'!G24)/2, 0))</f>
        <v>86</v>
      </c>
      <c r="G24" s="12" t="n">
        <f aca="false">IF('1st-Summary-Female'!G24="", "", ROUND(('1st-Summary-Female'!G24+'1st-Summary-Female'!H24)/2, 0))</f>
        <v>88</v>
      </c>
      <c r="H24" s="12" t="n">
        <f aca="false">IF('1st-Summary-Female'!H24="", "", ROUND(('1st-Summary-Female'!H24+'1st-Summary-Female'!I24)/2, 0))</f>
        <v>89</v>
      </c>
      <c r="I24" s="12" t="n">
        <f aca="false">IF('1st-Summary-Female'!I24="", "", ROUND(('1st-Summary-Female'!I24+'1st-Summary-Female'!J24)/2, 0))</f>
        <v>88</v>
      </c>
      <c r="J24" s="12" t="n">
        <f aca="false">IF('2nd-Summary-Female'!C24="", "", ROUND(('2nd-Summary-Female'!C24+'2nd-Summary-Female'!D24)/2, 0))</f>
        <v>89</v>
      </c>
      <c r="K24" s="12" t="n">
        <f aca="false">IF('2nd-Summary-Female'!D24="", "", ROUND(('2nd-Summary-Female'!D24+'2nd-Summary-Female'!E24)/2, 0))</f>
        <v>85</v>
      </c>
      <c r="L24" s="12" t="n">
        <f aca="false">IF('2nd-Summary-Female'!E24="", "", ROUND(('2nd-Summary-Female'!E24+'2nd-Summary-Female'!F24)/2, 0))</f>
        <v>87</v>
      </c>
      <c r="M24" s="12" t="n">
        <f aca="false">IF('2nd-Summary-Female'!F24="", "", ROUND(('2nd-Summary-Female'!F24+'2nd-Summary-Female'!G24)/2, 0))</f>
        <v>90</v>
      </c>
      <c r="N24" s="12" t="n">
        <f aca="false">IF('2nd-Summary-Female'!G24="", "", ROUND(('2nd-Summary-Female'!G24+'2nd-Summary-Female'!H24)/2, 0))</f>
        <v>92</v>
      </c>
      <c r="O24" s="12" t="n">
        <f aca="false">IF('2nd-Summary-Female'!H24="", "", ROUND(('2nd-Summary-Female'!H24+'2nd-Summary-Female'!I24)/2, 0))</f>
        <v>93</v>
      </c>
      <c r="P24" s="12" t="n">
        <f aca="false">IF('2nd-Summary-Female'!I24="", "", ROUND(('2nd-Summary-Female'!I24+'2nd-Summary-Female'!J24)/2, 0))</f>
        <v>92</v>
      </c>
      <c r="Q24" s="12" t="n">
        <f aca="false">IF('3rd-Summary-Female'!C24="", "", ROUND(('3rd-Summary-Female'!C24+'3rd-Summary-Female'!D24)/2, 0))</f>
        <v>90</v>
      </c>
      <c r="R24" s="12" t="n">
        <f aca="false">IF('3rd-Summary-Female'!D24="", "", ROUND(('3rd-Summary-Female'!D24+'3rd-Summary-Female'!E24)/2, 0))</f>
        <v>85</v>
      </c>
      <c r="S24" s="12" t="n">
        <f aca="false">IF('3rd-Summary-Female'!E24="", "", ROUND(('3rd-Summary-Female'!E24+'3rd-Summary-Female'!F24)/2, 0))</f>
        <v>87</v>
      </c>
      <c r="T24" s="12" t="n">
        <f aca="false">IF('3rd-Summary-Female'!F24="", "", ROUND(('3rd-Summary-Female'!F24+'3rd-Summary-Female'!G24)/2, 0))</f>
        <v>90</v>
      </c>
      <c r="U24" s="12" t="n">
        <f aca="false">IF('3rd-Summary-Female'!G24="", "", ROUND(('3rd-Summary-Female'!G24+'3rd-Summary-Female'!H24)/2, 0))</f>
        <v>93</v>
      </c>
      <c r="V24" s="12" t="n">
        <f aca="false">IF('3rd-Summary-Female'!H24="", "", ROUND(('3rd-Summary-Female'!H24+'3rd-Summary-Female'!I24)/2, 0))</f>
        <v>95</v>
      </c>
      <c r="W24" s="12" t="n">
        <f aca="false">IF('3rd-Summary-Female'!I24="", "", ROUND(('3rd-Summary-Female'!I24+'3rd-Summary-Female'!J24)/2, 0))</f>
        <v>92</v>
      </c>
      <c r="X24" s="12" t="n">
        <f aca="false">IF('4th-Summary-Female'!C24="", "", ROUND(('4th-Summary-Female'!C24+'4th-Summary-Female'!D24)/2, 0))</f>
        <v>91</v>
      </c>
      <c r="Y24" s="12" t="n">
        <f aca="false">IF('4th-Summary-Female'!D24="", "", ROUND(('4th-Summary-Female'!D24+'4th-Summary-Female'!E24)/2, 0))</f>
        <v>86</v>
      </c>
      <c r="Z24" s="12" t="n">
        <f aca="false">IF('4th-Summary-Female'!E24="", "", ROUND(('4th-Summary-Female'!E24+'4th-Summary-Female'!F24)/2, 0))</f>
        <v>88</v>
      </c>
      <c r="AA24" s="12" t="n">
        <f aca="false">IF('4th-Summary-Female'!F24="", "", ROUND(('4th-Summary-Female'!F24+'4th-Summary-Female'!G24)/2, 0))</f>
        <v>91</v>
      </c>
      <c r="AB24" s="12" t="n">
        <f aca="false">IF('4th-Summary-Female'!G24="", "", ROUND(('4th-Summary-Female'!G24+'4th-Summary-Female'!H24)/2, 0))</f>
        <v>91</v>
      </c>
      <c r="AC24" s="12" t="n">
        <f aca="false">IF('4th-Summary-Female'!H24="", "", ROUND(('4th-Summary-Female'!H24+'4th-Summary-Female'!I24)/2, 0))</f>
        <v>92</v>
      </c>
      <c r="AD24" s="12" t="n">
        <f aca="false">IF('4th-Summary-Female'!I24="", "", ROUND(('4th-Summary-Female'!I24+'4th-Summary-Female'!J24)/2, 0))</f>
        <v>93</v>
      </c>
    </row>
    <row r="25" customFormat="false" ht="13.8" hidden="false" customHeight="false" outlineLevel="0" collapsed="false">
      <c r="A25" s="11" t="str">
        <f aca="false">IF(ISBLANK('Class-Infos'!C74), "", CONCATENATE("G", 'Class-Infos'!A74))</f>
        <v>G24</v>
      </c>
      <c r="B25" s="0" t="str">
        <f aca="false">IF(ISBLANK('Class-Infos'!C74), "", CONCATENATE('Class-Infos'!C74, IF(ISBLANK('Class-Infos'!F74), "", CONCATENATE(" ", 'Class-Infos'!F74)), ", ", 'Class-Infos'!D74, " ", 'Class-Infos'!E74))</f>
        <v>SARDIDO, GEMMA LEE SORIANO</v>
      </c>
      <c r="C25" s="12" t="n">
        <f aca="false">IF('1st-Summary-Female'!C25="", "", ROUND(('1st-Summary-Female'!C25+'1st-Summary-Female'!D25)/2, 0))</f>
        <v>75</v>
      </c>
      <c r="D25" s="12" t="n">
        <f aca="false">IF('1st-Summary-Female'!D25="", "", ROUND(('1st-Summary-Female'!D25+'1st-Summary-Female'!E25)/2, 0))</f>
        <v>75</v>
      </c>
      <c r="E25" s="12" t="n">
        <f aca="false">IF('1st-Summary-Female'!E25="", "", ROUND(('1st-Summary-Female'!E25+'1st-Summary-Female'!F25)/2, 0))</f>
        <v>72</v>
      </c>
      <c r="F25" s="12" t="n">
        <f aca="false">IF('1st-Summary-Female'!F25="", "", ROUND(('1st-Summary-Female'!F25+'1st-Summary-Female'!G25)/2, 0))</f>
        <v>72</v>
      </c>
      <c r="G25" s="12" t="n">
        <f aca="false">IF('1st-Summary-Female'!G25="", "", ROUND(('1st-Summary-Female'!G25+'1st-Summary-Female'!H25)/2, 0))</f>
        <v>72</v>
      </c>
      <c r="H25" s="12" t="n">
        <f aca="false">IF('1st-Summary-Female'!H25="", "", ROUND(('1st-Summary-Female'!H25+'1st-Summary-Female'!I25)/2, 0))</f>
        <v>73</v>
      </c>
      <c r="I25" s="12" t="n">
        <f aca="false">IF('1st-Summary-Female'!I25="", "", ROUND(('1st-Summary-Female'!I25+'1st-Summary-Female'!J25)/2, 0))</f>
        <v>78</v>
      </c>
      <c r="J25" s="12" t="n">
        <f aca="false">IF('2nd-Summary-Female'!C25="", "", ROUND(('2nd-Summary-Female'!C25+'2nd-Summary-Female'!D25)/2, 0))</f>
        <v>77</v>
      </c>
      <c r="K25" s="12" t="n">
        <f aca="false">IF('2nd-Summary-Female'!D25="", "", ROUND(('2nd-Summary-Female'!D25+'2nd-Summary-Female'!E25)/2, 0))</f>
        <v>76</v>
      </c>
      <c r="L25" s="12" t="n">
        <f aca="false">IF('2nd-Summary-Female'!E25="", "", ROUND(('2nd-Summary-Female'!E25+'2nd-Summary-Female'!F25)/2, 0))</f>
        <v>72</v>
      </c>
      <c r="M25" s="12" t="n">
        <f aca="false">IF('2nd-Summary-Female'!F25="", "", ROUND(('2nd-Summary-Female'!F25+'2nd-Summary-Female'!G25)/2, 0))</f>
        <v>73</v>
      </c>
      <c r="N25" s="12" t="n">
        <f aca="false">IF('2nd-Summary-Female'!G25="", "", ROUND(('2nd-Summary-Female'!G25+'2nd-Summary-Female'!H25)/2, 0))</f>
        <v>82</v>
      </c>
      <c r="O25" s="12" t="n">
        <f aca="false">IF('2nd-Summary-Female'!H25="", "", ROUND(('2nd-Summary-Female'!H25+'2nd-Summary-Female'!I25)/2, 0))</f>
        <v>86</v>
      </c>
      <c r="P25" s="12" t="n">
        <f aca="false">IF('2nd-Summary-Female'!I25="", "", ROUND(('2nd-Summary-Female'!I25+'2nd-Summary-Female'!J25)/2, 0))</f>
        <v>81</v>
      </c>
      <c r="Q25" s="12" t="n">
        <f aca="false">IF('3rd-Summary-Female'!C25="", "", ROUND(('3rd-Summary-Female'!C25+'3rd-Summary-Female'!D25)/2, 0))</f>
        <v>76</v>
      </c>
      <c r="R25" s="12" t="n">
        <f aca="false">IF('3rd-Summary-Female'!D25="", "", ROUND(('3rd-Summary-Female'!D25+'3rd-Summary-Female'!E25)/2, 0))</f>
        <v>75</v>
      </c>
      <c r="S25" s="12" t="n">
        <f aca="false">IF('3rd-Summary-Female'!E25="", "", ROUND(('3rd-Summary-Female'!E25+'3rd-Summary-Female'!F25)/2, 0))</f>
        <v>77</v>
      </c>
      <c r="T25" s="12" t="n">
        <f aca="false">IF('3rd-Summary-Female'!F25="", "", ROUND(('3rd-Summary-Female'!F25+'3rd-Summary-Female'!G25)/2, 0))</f>
        <v>75</v>
      </c>
      <c r="U25" s="12" t="n">
        <f aca="false">IF('3rd-Summary-Female'!G25="", "", ROUND(('3rd-Summary-Female'!G25+'3rd-Summary-Female'!H25)/2, 0))</f>
        <v>77</v>
      </c>
      <c r="V25" s="12" t="n">
        <f aca="false">IF('3rd-Summary-Female'!H25="", "", ROUND(('3rd-Summary-Female'!H25+'3rd-Summary-Female'!I25)/2, 0))</f>
        <v>77</v>
      </c>
      <c r="W25" s="12" t="n">
        <f aca="false">IF('3rd-Summary-Female'!I25="", "", ROUND(('3rd-Summary-Female'!I25+'3rd-Summary-Female'!J25)/2, 0))</f>
        <v>73</v>
      </c>
      <c r="X25" s="12" t="n">
        <f aca="false">IF('4th-Summary-Female'!C25="", "", ROUND(('4th-Summary-Female'!C25+'4th-Summary-Female'!D25)/2, 0))</f>
        <v>75</v>
      </c>
      <c r="Y25" s="12" t="n">
        <f aca="false">IF('4th-Summary-Female'!D25="", "", ROUND(('4th-Summary-Female'!D25+'4th-Summary-Female'!E25)/2, 0))</f>
        <v>76</v>
      </c>
      <c r="Z25" s="12" t="n">
        <f aca="false">IF('4th-Summary-Female'!E25="", "", ROUND(('4th-Summary-Female'!E25+'4th-Summary-Female'!F25)/2, 0))</f>
        <v>79</v>
      </c>
      <c r="AA25" s="12" t="n">
        <f aca="false">IF('4th-Summary-Female'!F25="", "", ROUND(('4th-Summary-Female'!F25+'4th-Summary-Female'!G25)/2, 0))</f>
        <v>79</v>
      </c>
      <c r="AB25" s="12" t="n">
        <f aca="false">IF('4th-Summary-Female'!G25="", "", ROUND(('4th-Summary-Female'!G25+'4th-Summary-Female'!H25)/2, 0))</f>
        <v>77</v>
      </c>
      <c r="AC25" s="12" t="n">
        <f aca="false">IF('4th-Summary-Female'!H25="", "", ROUND(('4th-Summary-Female'!H25+'4th-Summary-Female'!I25)/2, 0))</f>
        <v>75</v>
      </c>
      <c r="AD25" s="12" t="n">
        <f aca="false">IF('4th-Summary-Female'!I25="", "", ROUND(('4th-Summary-Female'!I25+'4th-Summary-Female'!J25)/2, 0))</f>
        <v>76</v>
      </c>
    </row>
    <row r="26" customFormat="false" ht="13.8" hidden="false" customHeight="false" outlineLevel="0" collapsed="false">
      <c r="A26" s="11" t="str">
        <f aca="false">IF(ISBLANK('Class-Infos'!C75), "", CONCATENATE("G", 'Class-Infos'!A75))</f>
        <v/>
      </c>
      <c r="B26" s="0" t="str">
        <f aca="false">IF(ISBLANK('Class-Infos'!C75), "", CONCATENATE('Class-Infos'!C75, IF(ISBLANK('Class-Infos'!F75), "", CONCATENATE(" ", 'Class-Infos'!F75)), ", ", 'Class-Infos'!D75, " ", 'Class-Infos'!E75))</f>
        <v/>
      </c>
      <c r="C26" s="12" t="str">
        <f aca="false">IF('1st-Summary-Female'!C26="", "", ROUND(('1st-Summary-Female'!C26+'1st-Summary-Female'!D26)/2, 0))</f>
        <v/>
      </c>
      <c r="D26" s="12" t="str">
        <f aca="false">IF('1st-Summary-Female'!D26="", "", ROUND(('1st-Summary-Female'!D26+'1st-Summary-Female'!E26)/2, 0))</f>
        <v/>
      </c>
      <c r="E26" s="12" t="str">
        <f aca="false">IF('1st-Summary-Female'!E26="", "", ROUND(('1st-Summary-Female'!E26+'1st-Summary-Female'!F26)/2, 0))</f>
        <v/>
      </c>
      <c r="F26" s="12" t="str">
        <f aca="false">IF('1st-Summary-Female'!F26="", "", ROUND(('1st-Summary-Female'!F26+'1st-Summary-Female'!G26)/2, 0))</f>
        <v/>
      </c>
      <c r="G26" s="12" t="str">
        <f aca="false">IF('1st-Summary-Female'!G26="", "", ROUND(('1st-Summary-Female'!G26+'1st-Summary-Female'!H26)/2, 0))</f>
        <v/>
      </c>
      <c r="H26" s="12" t="str">
        <f aca="false">IF('1st-Summary-Female'!H26="", "", ROUND(('1st-Summary-Female'!H26+'1st-Summary-Female'!I26)/2, 0))</f>
        <v/>
      </c>
      <c r="I26" s="12" t="str">
        <f aca="false">IF('1st-Summary-Female'!I26="", "", ROUND(('1st-Summary-Female'!I26+'1st-Summary-Female'!J26)/2, 0))</f>
        <v/>
      </c>
      <c r="J26" s="12" t="str">
        <f aca="false">IF('2nd-Summary-Female'!C26="", "", ROUND(('2nd-Summary-Female'!C26+'2nd-Summary-Female'!D26)/2, 0))</f>
        <v/>
      </c>
      <c r="K26" s="12" t="str">
        <f aca="false">IF('2nd-Summary-Female'!D26="", "", ROUND(('2nd-Summary-Female'!D26+'2nd-Summary-Female'!E26)/2, 0))</f>
        <v/>
      </c>
      <c r="L26" s="12" t="str">
        <f aca="false">IF('2nd-Summary-Female'!E26="", "", ROUND(('2nd-Summary-Female'!E26+'2nd-Summary-Female'!F26)/2, 0))</f>
        <v/>
      </c>
      <c r="M26" s="12" t="str">
        <f aca="false">IF('2nd-Summary-Female'!F26="", "", ROUND(('2nd-Summary-Female'!F26+'2nd-Summary-Female'!G26)/2, 0))</f>
        <v/>
      </c>
      <c r="N26" s="12" t="str">
        <f aca="false">IF('2nd-Summary-Female'!G26="", "", ROUND(('2nd-Summary-Female'!G26+'2nd-Summary-Female'!H26)/2, 0))</f>
        <v/>
      </c>
      <c r="O26" s="12" t="str">
        <f aca="false">IF('2nd-Summary-Female'!H26="", "", ROUND(('2nd-Summary-Female'!H26+'2nd-Summary-Female'!I26)/2, 0))</f>
        <v/>
      </c>
      <c r="P26" s="12" t="str">
        <f aca="false">IF('2nd-Summary-Female'!I26="", "", ROUND(('2nd-Summary-Female'!I26+'2nd-Summary-Female'!J26)/2, 0))</f>
        <v/>
      </c>
      <c r="Q26" s="12" t="str">
        <f aca="false">IF('3rd-Summary-Female'!C26="", "", ROUND(('3rd-Summary-Female'!C26+'3rd-Summary-Female'!D26)/2, 0))</f>
        <v/>
      </c>
      <c r="R26" s="12" t="str">
        <f aca="false">IF('3rd-Summary-Female'!D26="", "", ROUND(('3rd-Summary-Female'!D26+'3rd-Summary-Female'!E26)/2, 0))</f>
        <v/>
      </c>
      <c r="S26" s="12" t="str">
        <f aca="false">IF('3rd-Summary-Female'!E26="", "", ROUND(('3rd-Summary-Female'!E26+'3rd-Summary-Female'!F26)/2, 0))</f>
        <v/>
      </c>
      <c r="T26" s="12" t="str">
        <f aca="false">IF('3rd-Summary-Female'!F26="", "", ROUND(('3rd-Summary-Female'!F26+'3rd-Summary-Female'!G26)/2, 0))</f>
        <v/>
      </c>
      <c r="U26" s="12" t="str">
        <f aca="false">IF('3rd-Summary-Female'!G26="", "", ROUND(('3rd-Summary-Female'!G26+'3rd-Summary-Female'!H26)/2, 0))</f>
        <v/>
      </c>
      <c r="V26" s="12" t="str">
        <f aca="false">IF('3rd-Summary-Female'!H26="", "", ROUND(('3rd-Summary-Female'!H26+'3rd-Summary-Female'!I26)/2, 0))</f>
        <v/>
      </c>
      <c r="W26" s="12" t="str">
        <f aca="false">IF('3rd-Summary-Female'!I26="", "", ROUND(('3rd-Summary-Female'!I26+'3rd-Summary-Female'!J26)/2, 0))</f>
        <v/>
      </c>
      <c r="X26" s="12" t="str">
        <f aca="false">IF('4th-Summary-Female'!C26="", "", ROUND(('4th-Summary-Female'!C26+'4th-Summary-Female'!D26)/2, 0))</f>
        <v/>
      </c>
      <c r="Y26" s="12" t="str">
        <f aca="false">IF('4th-Summary-Female'!D26="", "", ROUND(('4th-Summary-Female'!D26+'4th-Summary-Female'!E26)/2, 0))</f>
        <v/>
      </c>
      <c r="Z26" s="12" t="str">
        <f aca="false">IF('4th-Summary-Female'!E26="", "", ROUND(('4th-Summary-Female'!E26+'4th-Summary-Female'!F26)/2, 0))</f>
        <v/>
      </c>
      <c r="AA26" s="12" t="str">
        <f aca="false">IF('4th-Summary-Female'!F26="", "", ROUND(('4th-Summary-Female'!F26+'4th-Summary-Female'!G26)/2, 0))</f>
        <v/>
      </c>
      <c r="AB26" s="12" t="str">
        <f aca="false">IF('4th-Summary-Female'!G26="", "", ROUND(('4th-Summary-Female'!G26+'4th-Summary-Female'!H26)/2, 0))</f>
        <v/>
      </c>
      <c r="AC26" s="12" t="str">
        <f aca="false">IF('4th-Summary-Female'!H26="", "", ROUND(('4th-Summary-Female'!H26+'4th-Summary-Female'!I26)/2, 0))</f>
        <v/>
      </c>
      <c r="AD26" s="12" t="str">
        <f aca="false">IF('4th-Summary-Female'!I26="", "", ROUND(('4th-Summary-Female'!I26+'4th-Summary-Female'!J26)/2, 0))</f>
        <v/>
      </c>
    </row>
    <row r="27" customFormat="false" ht="13.8" hidden="false" customHeight="false" outlineLevel="0" collapsed="false">
      <c r="A27" s="11" t="str">
        <f aca="false">IF(ISBLANK('Class-Infos'!C76), "", CONCATENATE("G", 'Class-Infos'!A76))</f>
        <v/>
      </c>
      <c r="B27" s="0" t="str">
        <f aca="false">IF(ISBLANK('Class-Infos'!C76), "", CONCATENATE('Class-Infos'!C76, IF(ISBLANK('Class-Infos'!F76), "", CONCATENATE(" ", 'Class-Infos'!F76)), ", ", 'Class-Infos'!D76, " ", 'Class-Infos'!E76))</f>
        <v/>
      </c>
      <c r="C27" s="12" t="str">
        <f aca="false">IF('1st-Summary-Female'!C27="", "", ROUND(('1st-Summary-Female'!C27+'1st-Summary-Female'!D27)/2, 0))</f>
        <v/>
      </c>
      <c r="D27" s="12" t="str">
        <f aca="false">IF('1st-Summary-Female'!D27="", "", ROUND(('1st-Summary-Female'!D27+'1st-Summary-Female'!E27)/2, 0))</f>
        <v/>
      </c>
      <c r="E27" s="12" t="str">
        <f aca="false">IF('1st-Summary-Female'!E27="", "", ROUND(('1st-Summary-Female'!E27+'1st-Summary-Female'!F27)/2, 0))</f>
        <v/>
      </c>
      <c r="F27" s="12" t="str">
        <f aca="false">IF('1st-Summary-Female'!F27="", "", ROUND(('1st-Summary-Female'!F27+'1st-Summary-Female'!G27)/2, 0))</f>
        <v/>
      </c>
      <c r="G27" s="12" t="str">
        <f aca="false">IF('1st-Summary-Female'!G27="", "", ROUND(('1st-Summary-Female'!G27+'1st-Summary-Female'!H27)/2, 0))</f>
        <v/>
      </c>
      <c r="H27" s="12" t="str">
        <f aca="false">IF('1st-Summary-Female'!H27="", "", ROUND(('1st-Summary-Female'!H27+'1st-Summary-Female'!I27)/2, 0))</f>
        <v/>
      </c>
      <c r="I27" s="12" t="str">
        <f aca="false">IF('1st-Summary-Female'!I27="", "", ROUND(('1st-Summary-Female'!I27+'1st-Summary-Female'!J27)/2, 0))</f>
        <v/>
      </c>
      <c r="J27" s="12" t="str">
        <f aca="false">IF('2nd-Summary-Female'!C27="", "", ROUND(('2nd-Summary-Female'!C27+'2nd-Summary-Female'!D27)/2, 0))</f>
        <v/>
      </c>
      <c r="K27" s="12" t="str">
        <f aca="false">IF('2nd-Summary-Female'!D27="", "", ROUND(('2nd-Summary-Female'!D27+'2nd-Summary-Female'!E27)/2, 0))</f>
        <v/>
      </c>
      <c r="L27" s="12" t="str">
        <f aca="false">IF('2nd-Summary-Female'!E27="", "", ROUND(('2nd-Summary-Female'!E27+'2nd-Summary-Female'!F27)/2, 0))</f>
        <v/>
      </c>
      <c r="M27" s="12" t="str">
        <f aca="false">IF('2nd-Summary-Female'!F27="", "", ROUND(('2nd-Summary-Female'!F27+'2nd-Summary-Female'!G27)/2, 0))</f>
        <v/>
      </c>
      <c r="N27" s="12" t="str">
        <f aca="false">IF('2nd-Summary-Female'!G27="", "", ROUND(('2nd-Summary-Female'!G27+'2nd-Summary-Female'!H27)/2, 0))</f>
        <v/>
      </c>
      <c r="O27" s="12" t="str">
        <f aca="false">IF('2nd-Summary-Female'!H27="", "", ROUND(('2nd-Summary-Female'!H27+'2nd-Summary-Female'!I27)/2, 0))</f>
        <v/>
      </c>
      <c r="P27" s="12" t="str">
        <f aca="false">IF('2nd-Summary-Female'!I27="", "", ROUND(('2nd-Summary-Female'!I27+'2nd-Summary-Female'!J27)/2, 0))</f>
        <v/>
      </c>
      <c r="Q27" s="12" t="str">
        <f aca="false">IF('3rd-Summary-Female'!C27="", "", ROUND(('3rd-Summary-Female'!C27+'3rd-Summary-Female'!D27)/2, 0))</f>
        <v/>
      </c>
      <c r="R27" s="12" t="str">
        <f aca="false">IF('3rd-Summary-Female'!D27="", "", ROUND(('3rd-Summary-Female'!D27+'3rd-Summary-Female'!E27)/2, 0))</f>
        <v/>
      </c>
      <c r="S27" s="12" t="str">
        <f aca="false">IF('3rd-Summary-Female'!E27="", "", ROUND(('3rd-Summary-Female'!E27+'3rd-Summary-Female'!F27)/2, 0))</f>
        <v/>
      </c>
      <c r="T27" s="12" t="str">
        <f aca="false">IF('3rd-Summary-Female'!F27="", "", ROUND(('3rd-Summary-Female'!F27+'3rd-Summary-Female'!G27)/2, 0))</f>
        <v/>
      </c>
      <c r="U27" s="12" t="str">
        <f aca="false">IF('3rd-Summary-Female'!G27="", "", ROUND(('3rd-Summary-Female'!G27+'3rd-Summary-Female'!H27)/2, 0))</f>
        <v/>
      </c>
      <c r="V27" s="12" t="str">
        <f aca="false">IF('3rd-Summary-Female'!H27="", "", ROUND(('3rd-Summary-Female'!H27+'3rd-Summary-Female'!I27)/2, 0))</f>
        <v/>
      </c>
      <c r="W27" s="12" t="str">
        <f aca="false">IF('3rd-Summary-Female'!I27="", "", ROUND(('3rd-Summary-Female'!I27+'3rd-Summary-Female'!J27)/2, 0))</f>
        <v/>
      </c>
      <c r="X27" s="12" t="str">
        <f aca="false">IF('4th-Summary-Female'!C27="", "", ROUND(('4th-Summary-Female'!C27+'4th-Summary-Female'!D27)/2, 0))</f>
        <v/>
      </c>
      <c r="Y27" s="12" t="str">
        <f aca="false">IF('4th-Summary-Female'!D27="", "", ROUND(('4th-Summary-Female'!D27+'4th-Summary-Female'!E27)/2, 0))</f>
        <v/>
      </c>
      <c r="Z27" s="12" t="str">
        <f aca="false">IF('4th-Summary-Female'!E27="", "", ROUND(('4th-Summary-Female'!E27+'4th-Summary-Female'!F27)/2, 0))</f>
        <v/>
      </c>
      <c r="AA27" s="12" t="str">
        <f aca="false">IF('4th-Summary-Female'!F27="", "", ROUND(('4th-Summary-Female'!F27+'4th-Summary-Female'!G27)/2, 0))</f>
        <v/>
      </c>
      <c r="AB27" s="12" t="str">
        <f aca="false">IF('4th-Summary-Female'!G27="", "", ROUND(('4th-Summary-Female'!G27+'4th-Summary-Female'!H27)/2, 0))</f>
        <v/>
      </c>
      <c r="AC27" s="12" t="str">
        <f aca="false">IF('4th-Summary-Female'!H27="", "", ROUND(('4th-Summary-Female'!H27+'4th-Summary-Female'!I27)/2, 0))</f>
        <v/>
      </c>
      <c r="AD27" s="12" t="str">
        <f aca="false">IF('4th-Summary-Female'!I27="", "", ROUND(('4th-Summary-Female'!I27+'4th-Summary-Female'!J27)/2, 0))</f>
        <v/>
      </c>
    </row>
    <row r="28" customFormat="false" ht="13.8" hidden="false" customHeight="false" outlineLevel="0" collapsed="false">
      <c r="A28" s="11" t="str">
        <f aca="false">IF(ISBLANK('Class-Infos'!C77), "", CONCATENATE("G", 'Class-Infos'!A77))</f>
        <v/>
      </c>
      <c r="B28" s="0" t="str">
        <f aca="false">IF(ISBLANK('Class-Infos'!C77), "", CONCATENATE('Class-Infos'!C77, IF(ISBLANK('Class-Infos'!F77), "", CONCATENATE(" ", 'Class-Infos'!F77)), ", ", 'Class-Infos'!D77, " ", 'Class-Infos'!E77))</f>
        <v/>
      </c>
      <c r="C28" s="12" t="str">
        <f aca="false">IF('1st-Summary-Female'!C28="", "", ROUND(('1st-Summary-Female'!C28+'1st-Summary-Female'!D28)/2, 0))</f>
        <v/>
      </c>
      <c r="D28" s="12" t="str">
        <f aca="false">IF('1st-Summary-Female'!D28="", "", ROUND(('1st-Summary-Female'!D28+'1st-Summary-Female'!E28)/2, 0))</f>
        <v/>
      </c>
      <c r="E28" s="12" t="str">
        <f aca="false">IF('1st-Summary-Female'!E28="", "", ROUND(('1st-Summary-Female'!E28+'1st-Summary-Female'!F28)/2, 0))</f>
        <v/>
      </c>
      <c r="F28" s="12" t="str">
        <f aca="false">IF('1st-Summary-Female'!F28="", "", ROUND(('1st-Summary-Female'!F28+'1st-Summary-Female'!G28)/2, 0))</f>
        <v/>
      </c>
      <c r="G28" s="12" t="str">
        <f aca="false">IF('1st-Summary-Female'!G28="", "", ROUND(('1st-Summary-Female'!G28+'1st-Summary-Female'!H28)/2, 0))</f>
        <v/>
      </c>
      <c r="H28" s="12" t="str">
        <f aca="false">IF('1st-Summary-Female'!H28="", "", ROUND(('1st-Summary-Female'!H28+'1st-Summary-Female'!I28)/2, 0))</f>
        <v/>
      </c>
      <c r="I28" s="12" t="str">
        <f aca="false">IF('1st-Summary-Female'!I28="", "", ROUND(('1st-Summary-Female'!I28+'1st-Summary-Female'!J28)/2, 0))</f>
        <v/>
      </c>
      <c r="J28" s="12" t="str">
        <f aca="false">IF('2nd-Summary-Female'!C28="", "", ROUND(('2nd-Summary-Female'!C28+'2nd-Summary-Female'!D28)/2, 0))</f>
        <v/>
      </c>
      <c r="K28" s="12" t="str">
        <f aca="false">IF('2nd-Summary-Female'!D28="", "", ROUND(('2nd-Summary-Female'!D28+'2nd-Summary-Female'!E28)/2, 0))</f>
        <v/>
      </c>
      <c r="L28" s="12" t="str">
        <f aca="false">IF('2nd-Summary-Female'!E28="", "", ROUND(('2nd-Summary-Female'!E28+'2nd-Summary-Female'!F28)/2, 0))</f>
        <v/>
      </c>
      <c r="M28" s="12" t="str">
        <f aca="false">IF('2nd-Summary-Female'!F28="", "", ROUND(('2nd-Summary-Female'!F28+'2nd-Summary-Female'!G28)/2, 0))</f>
        <v/>
      </c>
      <c r="N28" s="12" t="str">
        <f aca="false">IF('2nd-Summary-Female'!G28="", "", ROUND(('2nd-Summary-Female'!G28+'2nd-Summary-Female'!H28)/2, 0))</f>
        <v/>
      </c>
      <c r="O28" s="12" t="str">
        <f aca="false">IF('2nd-Summary-Female'!H28="", "", ROUND(('2nd-Summary-Female'!H28+'2nd-Summary-Female'!I28)/2, 0))</f>
        <v/>
      </c>
      <c r="P28" s="12" t="str">
        <f aca="false">IF('2nd-Summary-Female'!I28="", "", ROUND(('2nd-Summary-Female'!I28+'2nd-Summary-Female'!J28)/2, 0))</f>
        <v/>
      </c>
      <c r="Q28" s="12" t="str">
        <f aca="false">IF('3rd-Summary-Female'!C28="", "", ROUND(('3rd-Summary-Female'!C28+'3rd-Summary-Female'!D28)/2, 0))</f>
        <v/>
      </c>
      <c r="R28" s="12" t="str">
        <f aca="false">IF('3rd-Summary-Female'!D28="", "", ROUND(('3rd-Summary-Female'!D28+'3rd-Summary-Female'!E28)/2, 0))</f>
        <v/>
      </c>
      <c r="S28" s="12" t="str">
        <f aca="false">IF('3rd-Summary-Female'!E28="", "", ROUND(('3rd-Summary-Female'!E28+'3rd-Summary-Female'!F28)/2, 0))</f>
        <v/>
      </c>
      <c r="T28" s="12" t="str">
        <f aca="false">IF('3rd-Summary-Female'!F28="", "", ROUND(('3rd-Summary-Female'!F28+'3rd-Summary-Female'!G28)/2, 0))</f>
        <v/>
      </c>
      <c r="U28" s="12" t="str">
        <f aca="false">IF('3rd-Summary-Female'!G28="", "", ROUND(('3rd-Summary-Female'!G28+'3rd-Summary-Female'!H28)/2, 0))</f>
        <v/>
      </c>
      <c r="V28" s="12" t="str">
        <f aca="false">IF('3rd-Summary-Female'!H28="", "", ROUND(('3rd-Summary-Female'!H28+'3rd-Summary-Female'!I28)/2, 0))</f>
        <v/>
      </c>
      <c r="W28" s="12" t="str">
        <f aca="false">IF('3rd-Summary-Female'!I28="", "", ROUND(('3rd-Summary-Female'!I28+'3rd-Summary-Female'!J28)/2, 0))</f>
        <v/>
      </c>
      <c r="X28" s="12" t="str">
        <f aca="false">IF('4th-Summary-Female'!C28="", "", ROUND(('4th-Summary-Female'!C28+'4th-Summary-Female'!D28)/2, 0))</f>
        <v/>
      </c>
      <c r="Y28" s="12" t="str">
        <f aca="false">IF('4th-Summary-Female'!D28="", "", ROUND(('4th-Summary-Female'!D28+'4th-Summary-Female'!E28)/2, 0))</f>
        <v/>
      </c>
      <c r="Z28" s="12" t="str">
        <f aca="false">IF('4th-Summary-Female'!E28="", "", ROUND(('4th-Summary-Female'!E28+'4th-Summary-Female'!F28)/2, 0))</f>
        <v/>
      </c>
      <c r="AA28" s="12" t="str">
        <f aca="false">IF('4th-Summary-Female'!F28="", "", ROUND(('4th-Summary-Female'!F28+'4th-Summary-Female'!G28)/2, 0))</f>
        <v/>
      </c>
      <c r="AB28" s="12" t="str">
        <f aca="false">IF('4th-Summary-Female'!G28="", "", ROUND(('4th-Summary-Female'!G28+'4th-Summary-Female'!H28)/2, 0))</f>
        <v/>
      </c>
      <c r="AC28" s="12" t="str">
        <f aca="false">IF('4th-Summary-Female'!H28="", "", ROUND(('4th-Summary-Female'!H28+'4th-Summary-Female'!I28)/2, 0))</f>
        <v/>
      </c>
      <c r="AD28" s="12" t="str">
        <f aca="false">IF('4th-Summary-Female'!I28="", "", ROUND(('4th-Summary-Female'!I28+'4th-Summary-Female'!J28)/2, 0))</f>
        <v/>
      </c>
    </row>
    <row r="29" customFormat="false" ht="13.8" hidden="false" customHeight="false" outlineLevel="0" collapsed="false">
      <c r="A29" s="11" t="str">
        <f aca="false">IF(ISBLANK('Class-Infos'!C78), "", CONCATENATE("G", 'Class-Infos'!A78))</f>
        <v/>
      </c>
      <c r="B29" s="0" t="str">
        <f aca="false">IF(ISBLANK('Class-Infos'!C78), "", CONCATENATE('Class-Infos'!C78, IF(ISBLANK('Class-Infos'!F78), "", CONCATENATE(" ", 'Class-Infos'!F78)), ", ", 'Class-Infos'!D78, " ", 'Class-Infos'!E78))</f>
        <v/>
      </c>
      <c r="C29" s="12" t="str">
        <f aca="false">IF('1st-Summary-Female'!C29="", "", ROUND(('1st-Summary-Female'!C29+'1st-Summary-Female'!D29)/2, 0))</f>
        <v/>
      </c>
      <c r="D29" s="12" t="str">
        <f aca="false">IF('1st-Summary-Female'!D29="", "", ROUND(('1st-Summary-Female'!D29+'1st-Summary-Female'!E29)/2, 0))</f>
        <v/>
      </c>
      <c r="E29" s="12" t="str">
        <f aca="false">IF('1st-Summary-Female'!E29="", "", ROUND(('1st-Summary-Female'!E29+'1st-Summary-Female'!F29)/2, 0))</f>
        <v/>
      </c>
      <c r="F29" s="12" t="str">
        <f aca="false">IF('1st-Summary-Female'!F29="", "", ROUND(('1st-Summary-Female'!F29+'1st-Summary-Female'!G29)/2, 0))</f>
        <v/>
      </c>
      <c r="G29" s="12" t="str">
        <f aca="false">IF('1st-Summary-Female'!G29="", "", ROUND(('1st-Summary-Female'!G29+'1st-Summary-Female'!H29)/2, 0))</f>
        <v/>
      </c>
      <c r="H29" s="12" t="str">
        <f aca="false">IF('1st-Summary-Female'!H29="", "", ROUND(('1st-Summary-Female'!H29+'1st-Summary-Female'!I29)/2, 0))</f>
        <v/>
      </c>
      <c r="I29" s="12" t="str">
        <f aca="false">IF('1st-Summary-Female'!I29="", "", ROUND(('1st-Summary-Female'!I29+'1st-Summary-Female'!J29)/2, 0))</f>
        <v/>
      </c>
      <c r="J29" s="12" t="str">
        <f aca="false">IF('2nd-Summary-Female'!C29="", "", ROUND(('2nd-Summary-Female'!C29+'2nd-Summary-Female'!D29)/2, 0))</f>
        <v/>
      </c>
      <c r="K29" s="12" t="str">
        <f aca="false">IF('2nd-Summary-Female'!D29="", "", ROUND(('2nd-Summary-Female'!D29+'2nd-Summary-Female'!E29)/2, 0))</f>
        <v/>
      </c>
      <c r="L29" s="12" t="str">
        <f aca="false">IF('2nd-Summary-Female'!E29="", "", ROUND(('2nd-Summary-Female'!E29+'2nd-Summary-Female'!F29)/2, 0))</f>
        <v/>
      </c>
      <c r="M29" s="12" t="str">
        <f aca="false">IF('2nd-Summary-Female'!F29="", "", ROUND(('2nd-Summary-Female'!F29+'2nd-Summary-Female'!G29)/2, 0))</f>
        <v/>
      </c>
      <c r="N29" s="12" t="str">
        <f aca="false">IF('2nd-Summary-Female'!G29="", "", ROUND(('2nd-Summary-Female'!G29+'2nd-Summary-Female'!H29)/2, 0))</f>
        <v/>
      </c>
      <c r="O29" s="12" t="str">
        <f aca="false">IF('2nd-Summary-Female'!H29="", "", ROUND(('2nd-Summary-Female'!H29+'2nd-Summary-Female'!I29)/2, 0))</f>
        <v/>
      </c>
      <c r="P29" s="12" t="str">
        <f aca="false">IF('2nd-Summary-Female'!I29="", "", ROUND(('2nd-Summary-Female'!I29+'2nd-Summary-Female'!J29)/2, 0))</f>
        <v/>
      </c>
      <c r="Q29" s="12" t="str">
        <f aca="false">IF('3rd-Summary-Female'!C29="", "", ROUND(('3rd-Summary-Female'!C29+'3rd-Summary-Female'!D29)/2, 0))</f>
        <v/>
      </c>
      <c r="R29" s="12" t="str">
        <f aca="false">IF('3rd-Summary-Female'!D29="", "", ROUND(('3rd-Summary-Female'!D29+'3rd-Summary-Female'!E29)/2, 0))</f>
        <v/>
      </c>
      <c r="S29" s="12" t="str">
        <f aca="false">IF('3rd-Summary-Female'!E29="", "", ROUND(('3rd-Summary-Female'!E29+'3rd-Summary-Female'!F29)/2, 0))</f>
        <v/>
      </c>
      <c r="T29" s="12" t="str">
        <f aca="false">IF('3rd-Summary-Female'!F29="", "", ROUND(('3rd-Summary-Female'!F29+'3rd-Summary-Female'!G29)/2, 0))</f>
        <v/>
      </c>
      <c r="U29" s="12" t="str">
        <f aca="false">IF('3rd-Summary-Female'!G29="", "", ROUND(('3rd-Summary-Female'!G29+'3rd-Summary-Female'!H29)/2, 0))</f>
        <v/>
      </c>
      <c r="V29" s="12" t="str">
        <f aca="false">IF('3rd-Summary-Female'!H29="", "", ROUND(('3rd-Summary-Female'!H29+'3rd-Summary-Female'!I29)/2, 0))</f>
        <v/>
      </c>
      <c r="W29" s="12" t="str">
        <f aca="false">IF('3rd-Summary-Female'!I29="", "", ROUND(('3rd-Summary-Female'!I29+'3rd-Summary-Female'!J29)/2, 0))</f>
        <v/>
      </c>
      <c r="X29" s="12" t="str">
        <f aca="false">IF('4th-Summary-Female'!C29="", "", ROUND(('4th-Summary-Female'!C29+'4th-Summary-Female'!D29)/2, 0))</f>
        <v/>
      </c>
      <c r="Y29" s="12" t="str">
        <f aca="false">IF('4th-Summary-Female'!D29="", "", ROUND(('4th-Summary-Female'!D29+'4th-Summary-Female'!E29)/2, 0))</f>
        <v/>
      </c>
      <c r="Z29" s="12" t="str">
        <f aca="false">IF('4th-Summary-Female'!E29="", "", ROUND(('4th-Summary-Female'!E29+'4th-Summary-Female'!F29)/2, 0))</f>
        <v/>
      </c>
      <c r="AA29" s="12" t="str">
        <f aca="false">IF('4th-Summary-Female'!F29="", "", ROUND(('4th-Summary-Female'!F29+'4th-Summary-Female'!G29)/2, 0))</f>
        <v/>
      </c>
      <c r="AB29" s="12" t="str">
        <f aca="false">IF('4th-Summary-Female'!G29="", "", ROUND(('4th-Summary-Female'!G29+'4th-Summary-Female'!H29)/2, 0))</f>
        <v/>
      </c>
      <c r="AC29" s="12" t="str">
        <f aca="false">IF('4th-Summary-Female'!H29="", "", ROUND(('4th-Summary-Female'!H29+'4th-Summary-Female'!I29)/2, 0))</f>
        <v/>
      </c>
      <c r="AD29" s="12" t="str">
        <f aca="false">IF('4th-Summary-Female'!I29="", "", ROUND(('4th-Summary-Female'!I29+'4th-Summary-Female'!J29)/2, 0))</f>
        <v/>
      </c>
    </row>
    <row r="30" customFormat="false" ht="13.8" hidden="false" customHeight="false" outlineLevel="0" collapsed="false">
      <c r="A30" s="11" t="str">
        <f aca="false">IF(ISBLANK('Class-Infos'!C79), "", CONCATENATE("G", 'Class-Infos'!A79))</f>
        <v/>
      </c>
      <c r="B30" s="0" t="str">
        <f aca="false">IF(ISBLANK('Class-Infos'!C79), "", CONCATENATE('Class-Infos'!C79, IF(ISBLANK('Class-Infos'!F79), "", CONCATENATE(" ", 'Class-Infos'!F79)), ", ", 'Class-Infos'!D79, " ", 'Class-Infos'!E79))</f>
        <v/>
      </c>
      <c r="C30" s="12" t="str">
        <f aca="false">IF('1st-Summary-Female'!C30="", "", ROUND(('1st-Summary-Female'!C30+'1st-Summary-Female'!D30)/2, 0))</f>
        <v/>
      </c>
      <c r="D30" s="12" t="str">
        <f aca="false">IF('1st-Summary-Female'!D30="", "", ROUND(('1st-Summary-Female'!D30+'1st-Summary-Female'!E30)/2, 0))</f>
        <v/>
      </c>
      <c r="E30" s="12" t="str">
        <f aca="false">IF('1st-Summary-Female'!E30="", "", ROUND(('1st-Summary-Female'!E30+'1st-Summary-Female'!F30)/2, 0))</f>
        <v/>
      </c>
      <c r="F30" s="12" t="str">
        <f aca="false">IF('1st-Summary-Female'!F30="", "", ROUND(('1st-Summary-Female'!F30+'1st-Summary-Female'!G30)/2, 0))</f>
        <v/>
      </c>
      <c r="G30" s="12" t="str">
        <f aca="false">IF('1st-Summary-Female'!G30="", "", ROUND(('1st-Summary-Female'!G30+'1st-Summary-Female'!H30)/2, 0))</f>
        <v/>
      </c>
      <c r="H30" s="12" t="str">
        <f aca="false">IF('1st-Summary-Female'!H30="", "", ROUND(('1st-Summary-Female'!H30+'1st-Summary-Female'!I30)/2, 0))</f>
        <v/>
      </c>
      <c r="I30" s="12" t="str">
        <f aca="false">IF('1st-Summary-Female'!I30="", "", ROUND(('1st-Summary-Female'!I30+'1st-Summary-Female'!J30)/2, 0))</f>
        <v/>
      </c>
      <c r="J30" s="12" t="str">
        <f aca="false">IF('2nd-Summary-Female'!C30="", "", ROUND(('2nd-Summary-Female'!C30+'2nd-Summary-Female'!D30)/2, 0))</f>
        <v/>
      </c>
      <c r="K30" s="12" t="str">
        <f aca="false">IF('2nd-Summary-Female'!D30="", "", ROUND(('2nd-Summary-Female'!D30+'2nd-Summary-Female'!E30)/2, 0))</f>
        <v/>
      </c>
      <c r="L30" s="12" t="str">
        <f aca="false">IF('2nd-Summary-Female'!E30="", "", ROUND(('2nd-Summary-Female'!E30+'2nd-Summary-Female'!F30)/2, 0))</f>
        <v/>
      </c>
      <c r="M30" s="12" t="str">
        <f aca="false">IF('2nd-Summary-Female'!F30="", "", ROUND(('2nd-Summary-Female'!F30+'2nd-Summary-Female'!G30)/2, 0))</f>
        <v/>
      </c>
      <c r="N30" s="12" t="str">
        <f aca="false">IF('2nd-Summary-Female'!G30="", "", ROUND(('2nd-Summary-Female'!G30+'2nd-Summary-Female'!H30)/2, 0))</f>
        <v/>
      </c>
      <c r="O30" s="12" t="str">
        <f aca="false">IF('2nd-Summary-Female'!H30="", "", ROUND(('2nd-Summary-Female'!H30+'2nd-Summary-Female'!I30)/2, 0))</f>
        <v/>
      </c>
      <c r="P30" s="12" t="str">
        <f aca="false">IF('2nd-Summary-Female'!I30="", "", ROUND(('2nd-Summary-Female'!I30+'2nd-Summary-Female'!J30)/2, 0))</f>
        <v/>
      </c>
      <c r="Q30" s="12" t="str">
        <f aca="false">IF('3rd-Summary-Female'!C30="", "", ROUND(('3rd-Summary-Female'!C30+'3rd-Summary-Female'!D30)/2, 0))</f>
        <v/>
      </c>
      <c r="R30" s="12" t="str">
        <f aca="false">IF('3rd-Summary-Female'!D30="", "", ROUND(('3rd-Summary-Female'!D30+'3rd-Summary-Female'!E30)/2, 0))</f>
        <v/>
      </c>
      <c r="S30" s="12" t="str">
        <f aca="false">IF('3rd-Summary-Female'!E30="", "", ROUND(('3rd-Summary-Female'!E30+'3rd-Summary-Female'!F30)/2, 0))</f>
        <v/>
      </c>
      <c r="T30" s="12" t="str">
        <f aca="false">IF('3rd-Summary-Female'!F30="", "", ROUND(('3rd-Summary-Female'!F30+'3rd-Summary-Female'!G30)/2, 0))</f>
        <v/>
      </c>
      <c r="U30" s="12" t="str">
        <f aca="false">IF('3rd-Summary-Female'!G30="", "", ROUND(('3rd-Summary-Female'!G30+'3rd-Summary-Female'!H30)/2, 0))</f>
        <v/>
      </c>
      <c r="V30" s="12" t="str">
        <f aca="false">IF('3rd-Summary-Female'!H30="", "", ROUND(('3rd-Summary-Female'!H30+'3rd-Summary-Female'!I30)/2, 0))</f>
        <v/>
      </c>
      <c r="W30" s="12" t="str">
        <f aca="false">IF('3rd-Summary-Female'!I30="", "", ROUND(('3rd-Summary-Female'!I30+'3rd-Summary-Female'!J30)/2, 0))</f>
        <v/>
      </c>
      <c r="X30" s="12" t="str">
        <f aca="false">IF('4th-Summary-Female'!C30="", "", ROUND(('4th-Summary-Female'!C30+'4th-Summary-Female'!D30)/2, 0))</f>
        <v/>
      </c>
      <c r="Y30" s="12" t="str">
        <f aca="false">IF('4th-Summary-Female'!D30="", "", ROUND(('4th-Summary-Female'!D30+'4th-Summary-Female'!E30)/2, 0))</f>
        <v/>
      </c>
      <c r="Z30" s="12" t="str">
        <f aca="false">IF('4th-Summary-Female'!E30="", "", ROUND(('4th-Summary-Female'!E30+'4th-Summary-Female'!F30)/2, 0))</f>
        <v/>
      </c>
      <c r="AA30" s="12" t="str">
        <f aca="false">IF('4th-Summary-Female'!F30="", "", ROUND(('4th-Summary-Female'!F30+'4th-Summary-Female'!G30)/2, 0))</f>
        <v/>
      </c>
      <c r="AB30" s="12" t="str">
        <f aca="false">IF('4th-Summary-Female'!G30="", "", ROUND(('4th-Summary-Female'!G30+'4th-Summary-Female'!H30)/2, 0))</f>
        <v/>
      </c>
      <c r="AC30" s="12" t="str">
        <f aca="false">IF('4th-Summary-Female'!H30="", "", ROUND(('4th-Summary-Female'!H30+'4th-Summary-Female'!I30)/2, 0))</f>
        <v/>
      </c>
      <c r="AD30" s="12" t="str">
        <f aca="false">IF('4th-Summary-Female'!I30="", "", ROUND(('4th-Summary-Female'!I30+'4th-Summary-Female'!J30)/2, 0))</f>
        <v/>
      </c>
    </row>
    <row r="31" customFormat="false" ht="13.8" hidden="false" customHeight="false" outlineLevel="0" collapsed="false">
      <c r="A31" s="11" t="str">
        <f aca="false">IF(ISBLANK('Class-Infos'!C80), "", CONCATENATE("G", 'Class-Infos'!A80))</f>
        <v/>
      </c>
      <c r="B31" s="0" t="str">
        <f aca="false">IF(ISBLANK('Class-Infos'!C80), "", CONCATENATE('Class-Infos'!C80, IF(ISBLANK('Class-Infos'!F80), "", CONCATENATE(" ", 'Class-Infos'!F80)), ", ", 'Class-Infos'!D80, " ", 'Class-Infos'!E80))</f>
        <v/>
      </c>
      <c r="C31" s="12" t="str">
        <f aca="false">IF('1st-Summary-Female'!C31="", "", ROUND(('1st-Summary-Female'!C31+'1st-Summary-Female'!D31)/2, 0))</f>
        <v/>
      </c>
      <c r="D31" s="12" t="str">
        <f aca="false">IF('1st-Summary-Female'!D31="", "", ROUND(('1st-Summary-Female'!D31+'1st-Summary-Female'!E31)/2, 0))</f>
        <v/>
      </c>
      <c r="E31" s="12" t="str">
        <f aca="false">IF('1st-Summary-Female'!E31="", "", ROUND(('1st-Summary-Female'!E31+'1st-Summary-Female'!F31)/2, 0))</f>
        <v/>
      </c>
      <c r="F31" s="12" t="str">
        <f aca="false">IF('1st-Summary-Female'!F31="", "", ROUND(('1st-Summary-Female'!F31+'1st-Summary-Female'!G31)/2, 0))</f>
        <v/>
      </c>
      <c r="G31" s="12" t="str">
        <f aca="false">IF('1st-Summary-Female'!G31="", "", ROUND(('1st-Summary-Female'!G31+'1st-Summary-Female'!H31)/2, 0))</f>
        <v/>
      </c>
      <c r="H31" s="12" t="str">
        <f aca="false">IF('1st-Summary-Female'!H31="", "", ROUND(('1st-Summary-Female'!H31+'1st-Summary-Female'!I31)/2, 0))</f>
        <v/>
      </c>
      <c r="I31" s="12" t="str">
        <f aca="false">IF('1st-Summary-Female'!I31="", "", ROUND(('1st-Summary-Female'!I31+'1st-Summary-Female'!J31)/2, 0))</f>
        <v/>
      </c>
      <c r="J31" s="12" t="str">
        <f aca="false">IF('2nd-Summary-Female'!C31="", "", ROUND(('2nd-Summary-Female'!C31+'2nd-Summary-Female'!D31)/2, 0))</f>
        <v/>
      </c>
      <c r="K31" s="12" t="str">
        <f aca="false">IF('2nd-Summary-Female'!D31="", "", ROUND(('2nd-Summary-Female'!D31+'2nd-Summary-Female'!E31)/2, 0))</f>
        <v/>
      </c>
      <c r="L31" s="12" t="str">
        <f aca="false">IF('2nd-Summary-Female'!E31="", "", ROUND(('2nd-Summary-Female'!E31+'2nd-Summary-Female'!F31)/2, 0))</f>
        <v/>
      </c>
      <c r="M31" s="12" t="str">
        <f aca="false">IF('2nd-Summary-Female'!F31="", "", ROUND(('2nd-Summary-Female'!F31+'2nd-Summary-Female'!G31)/2, 0))</f>
        <v/>
      </c>
      <c r="N31" s="12" t="str">
        <f aca="false">IF('2nd-Summary-Female'!G31="", "", ROUND(('2nd-Summary-Female'!G31+'2nd-Summary-Female'!H31)/2, 0))</f>
        <v/>
      </c>
      <c r="O31" s="12" t="str">
        <f aca="false">IF('2nd-Summary-Female'!H31="", "", ROUND(('2nd-Summary-Female'!H31+'2nd-Summary-Female'!I31)/2, 0))</f>
        <v/>
      </c>
      <c r="P31" s="12" t="str">
        <f aca="false">IF('2nd-Summary-Female'!I31="", "", ROUND(('2nd-Summary-Female'!I31+'2nd-Summary-Female'!J31)/2, 0))</f>
        <v/>
      </c>
      <c r="Q31" s="12" t="str">
        <f aca="false">IF('3rd-Summary-Female'!C31="", "", ROUND(('3rd-Summary-Female'!C31+'3rd-Summary-Female'!D31)/2, 0))</f>
        <v/>
      </c>
      <c r="R31" s="12" t="str">
        <f aca="false">IF('3rd-Summary-Female'!D31="", "", ROUND(('3rd-Summary-Female'!D31+'3rd-Summary-Female'!E31)/2, 0))</f>
        <v/>
      </c>
      <c r="S31" s="12" t="str">
        <f aca="false">IF('3rd-Summary-Female'!E31="", "", ROUND(('3rd-Summary-Female'!E31+'3rd-Summary-Female'!F31)/2, 0))</f>
        <v/>
      </c>
      <c r="T31" s="12" t="str">
        <f aca="false">IF('3rd-Summary-Female'!F31="", "", ROUND(('3rd-Summary-Female'!F31+'3rd-Summary-Female'!G31)/2, 0))</f>
        <v/>
      </c>
      <c r="U31" s="12" t="str">
        <f aca="false">IF('3rd-Summary-Female'!G31="", "", ROUND(('3rd-Summary-Female'!G31+'3rd-Summary-Female'!H31)/2, 0))</f>
        <v/>
      </c>
      <c r="V31" s="12" t="str">
        <f aca="false">IF('3rd-Summary-Female'!H31="", "", ROUND(('3rd-Summary-Female'!H31+'3rd-Summary-Female'!I31)/2, 0))</f>
        <v/>
      </c>
      <c r="W31" s="12" t="str">
        <f aca="false">IF('3rd-Summary-Female'!I31="", "", ROUND(('3rd-Summary-Female'!I31+'3rd-Summary-Female'!J31)/2, 0))</f>
        <v/>
      </c>
      <c r="X31" s="12" t="str">
        <f aca="false">IF('4th-Summary-Female'!C31="", "", ROUND(('4th-Summary-Female'!C31+'4th-Summary-Female'!D31)/2, 0))</f>
        <v/>
      </c>
      <c r="Y31" s="12" t="str">
        <f aca="false">IF('4th-Summary-Female'!D31="", "", ROUND(('4th-Summary-Female'!D31+'4th-Summary-Female'!E31)/2, 0))</f>
        <v/>
      </c>
      <c r="Z31" s="12" t="str">
        <f aca="false">IF('4th-Summary-Female'!E31="", "", ROUND(('4th-Summary-Female'!E31+'4th-Summary-Female'!F31)/2, 0))</f>
        <v/>
      </c>
      <c r="AA31" s="12" t="str">
        <f aca="false">IF('4th-Summary-Female'!F31="", "", ROUND(('4th-Summary-Female'!F31+'4th-Summary-Female'!G31)/2, 0))</f>
        <v/>
      </c>
      <c r="AB31" s="12" t="str">
        <f aca="false">IF('4th-Summary-Female'!G31="", "", ROUND(('4th-Summary-Female'!G31+'4th-Summary-Female'!H31)/2, 0))</f>
        <v/>
      </c>
      <c r="AC31" s="12" t="str">
        <f aca="false">IF('4th-Summary-Female'!H31="", "", ROUND(('4th-Summary-Female'!H31+'4th-Summary-Female'!I31)/2, 0))</f>
        <v/>
      </c>
      <c r="AD31" s="12" t="str">
        <f aca="false">IF('4th-Summary-Female'!I31="", "", ROUND(('4th-Summary-Female'!I31+'4th-Summary-Female'!J31)/2, 0))</f>
        <v/>
      </c>
    </row>
    <row r="32" customFormat="false" ht="13.8" hidden="false" customHeight="false" outlineLevel="0" collapsed="false">
      <c r="A32" s="11" t="str">
        <f aca="false">IF(ISBLANK('Class-Infos'!C81), "", CONCATENATE("G", 'Class-Infos'!A81))</f>
        <v/>
      </c>
      <c r="B32" s="0" t="str">
        <f aca="false">IF(ISBLANK('Class-Infos'!C81), "", CONCATENATE('Class-Infos'!C81, IF(ISBLANK('Class-Infos'!F81), "", CONCATENATE(" ", 'Class-Infos'!F81)), ", ", 'Class-Infos'!D81, " ", 'Class-Infos'!E81))</f>
        <v/>
      </c>
      <c r="C32" s="12" t="str">
        <f aca="false">IF('1st-Summary-Female'!C32="", "", ROUND(('1st-Summary-Female'!C32+'1st-Summary-Female'!D32)/2, 0))</f>
        <v/>
      </c>
      <c r="D32" s="12" t="str">
        <f aca="false">IF('1st-Summary-Female'!D32="", "", ROUND(('1st-Summary-Female'!D32+'1st-Summary-Female'!E32)/2, 0))</f>
        <v/>
      </c>
      <c r="E32" s="12" t="str">
        <f aca="false">IF('1st-Summary-Female'!E32="", "", ROUND(('1st-Summary-Female'!E32+'1st-Summary-Female'!F32)/2, 0))</f>
        <v/>
      </c>
      <c r="F32" s="12" t="str">
        <f aca="false">IF('1st-Summary-Female'!F32="", "", ROUND(('1st-Summary-Female'!F32+'1st-Summary-Female'!G32)/2, 0))</f>
        <v/>
      </c>
      <c r="G32" s="12" t="str">
        <f aca="false">IF('1st-Summary-Female'!G32="", "", ROUND(('1st-Summary-Female'!G32+'1st-Summary-Female'!H32)/2, 0))</f>
        <v/>
      </c>
      <c r="H32" s="12" t="str">
        <f aca="false">IF('1st-Summary-Female'!H32="", "", ROUND(('1st-Summary-Female'!H32+'1st-Summary-Female'!I32)/2, 0))</f>
        <v/>
      </c>
      <c r="I32" s="12" t="str">
        <f aca="false">IF('1st-Summary-Female'!I32="", "", ROUND(('1st-Summary-Female'!I32+'1st-Summary-Female'!J32)/2, 0))</f>
        <v/>
      </c>
      <c r="J32" s="12" t="str">
        <f aca="false">IF('2nd-Summary-Female'!C32="", "", ROUND(('2nd-Summary-Female'!C32+'2nd-Summary-Female'!D32)/2, 0))</f>
        <v/>
      </c>
      <c r="K32" s="12" t="str">
        <f aca="false">IF('2nd-Summary-Female'!D32="", "", ROUND(('2nd-Summary-Female'!D32+'2nd-Summary-Female'!E32)/2, 0))</f>
        <v/>
      </c>
      <c r="L32" s="12" t="str">
        <f aca="false">IF('2nd-Summary-Female'!E32="", "", ROUND(('2nd-Summary-Female'!E32+'2nd-Summary-Female'!F32)/2, 0))</f>
        <v/>
      </c>
      <c r="M32" s="12" t="str">
        <f aca="false">IF('2nd-Summary-Female'!F32="", "", ROUND(('2nd-Summary-Female'!F32+'2nd-Summary-Female'!G32)/2, 0))</f>
        <v/>
      </c>
      <c r="N32" s="12" t="str">
        <f aca="false">IF('2nd-Summary-Female'!G32="", "", ROUND(('2nd-Summary-Female'!G32+'2nd-Summary-Female'!H32)/2, 0))</f>
        <v/>
      </c>
      <c r="O32" s="12" t="str">
        <f aca="false">IF('2nd-Summary-Female'!H32="", "", ROUND(('2nd-Summary-Female'!H32+'2nd-Summary-Female'!I32)/2, 0))</f>
        <v/>
      </c>
      <c r="P32" s="12" t="str">
        <f aca="false">IF('2nd-Summary-Female'!I32="", "", ROUND(('2nd-Summary-Female'!I32+'2nd-Summary-Female'!J32)/2, 0))</f>
        <v/>
      </c>
      <c r="Q32" s="12" t="str">
        <f aca="false">IF('3rd-Summary-Female'!C32="", "", ROUND(('3rd-Summary-Female'!C32+'3rd-Summary-Female'!D32)/2, 0))</f>
        <v/>
      </c>
      <c r="R32" s="12" t="str">
        <f aca="false">IF('3rd-Summary-Female'!D32="", "", ROUND(('3rd-Summary-Female'!D32+'3rd-Summary-Female'!E32)/2, 0))</f>
        <v/>
      </c>
      <c r="S32" s="12" t="str">
        <f aca="false">IF('3rd-Summary-Female'!E32="", "", ROUND(('3rd-Summary-Female'!E32+'3rd-Summary-Female'!F32)/2, 0))</f>
        <v/>
      </c>
      <c r="T32" s="12" t="str">
        <f aca="false">IF('3rd-Summary-Female'!F32="", "", ROUND(('3rd-Summary-Female'!F32+'3rd-Summary-Female'!G32)/2, 0))</f>
        <v/>
      </c>
      <c r="U32" s="12" t="str">
        <f aca="false">IF('3rd-Summary-Female'!G32="", "", ROUND(('3rd-Summary-Female'!G32+'3rd-Summary-Female'!H32)/2, 0))</f>
        <v/>
      </c>
      <c r="V32" s="12" t="str">
        <f aca="false">IF('3rd-Summary-Female'!H32="", "", ROUND(('3rd-Summary-Female'!H32+'3rd-Summary-Female'!I32)/2, 0))</f>
        <v/>
      </c>
      <c r="W32" s="12" t="str">
        <f aca="false">IF('3rd-Summary-Female'!I32="", "", ROUND(('3rd-Summary-Female'!I32+'3rd-Summary-Female'!J32)/2, 0))</f>
        <v/>
      </c>
      <c r="X32" s="12" t="str">
        <f aca="false">IF('4th-Summary-Female'!C32="", "", ROUND(('4th-Summary-Female'!C32+'4th-Summary-Female'!D32)/2, 0))</f>
        <v/>
      </c>
      <c r="Y32" s="12" t="str">
        <f aca="false">IF('4th-Summary-Female'!D32="", "", ROUND(('4th-Summary-Female'!D32+'4th-Summary-Female'!E32)/2, 0))</f>
        <v/>
      </c>
      <c r="Z32" s="12" t="str">
        <f aca="false">IF('4th-Summary-Female'!E32="", "", ROUND(('4th-Summary-Female'!E32+'4th-Summary-Female'!F32)/2, 0))</f>
        <v/>
      </c>
      <c r="AA32" s="12" t="str">
        <f aca="false">IF('4th-Summary-Female'!F32="", "", ROUND(('4th-Summary-Female'!F32+'4th-Summary-Female'!G32)/2, 0))</f>
        <v/>
      </c>
      <c r="AB32" s="12" t="str">
        <f aca="false">IF('4th-Summary-Female'!G32="", "", ROUND(('4th-Summary-Female'!G32+'4th-Summary-Female'!H32)/2, 0))</f>
        <v/>
      </c>
      <c r="AC32" s="12" t="str">
        <f aca="false">IF('4th-Summary-Female'!H32="", "", ROUND(('4th-Summary-Female'!H32+'4th-Summary-Female'!I32)/2, 0))</f>
        <v/>
      </c>
      <c r="AD32" s="12" t="str">
        <f aca="false">IF('4th-Summary-Female'!I32="", "", ROUND(('4th-Summary-Female'!I32+'4th-Summary-Female'!J32)/2, 0))</f>
        <v/>
      </c>
    </row>
    <row r="33" customFormat="false" ht="13.8" hidden="false" customHeight="false" outlineLevel="0" collapsed="false">
      <c r="A33" s="11" t="str">
        <f aca="false">IF(ISBLANK('Class-Infos'!C82), "", CONCATENATE("G", 'Class-Infos'!A82))</f>
        <v/>
      </c>
      <c r="B33" s="0" t="str">
        <f aca="false">IF(ISBLANK('Class-Infos'!C82), "", CONCATENATE('Class-Infos'!C82, IF(ISBLANK('Class-Infos'!F82), "", CONCATENATE(" ", 'Class-Infos'!F82)), ", ", 'Class-Infos'!D82, " ", 'Class-Infos'!E82))</f>
        <v/>
      </c>
      <c r="C33" s="12" t="str">
        <f aca="false">IF('1st-Summary-Female'!C33="", "", ROUND(('1st-Summary-Female'!C33+'1st-Summary-Female'!D33)/2, 0))</f>
        <v/>
      </c>
      <c r="D33" s="12" t="str">
        <f aca="false">IF('1st-Summary-Female'!D33="", "", ROUND(('1st-Summary-Female'!D33+'1st-Summary-Female'!E33)/2, 0))</f>
        <v/>
      </c>
      <c r="E33" s="12" t="str">
        <f aca="false">IF('1st-Summary-Female'!E33="", "", ROUND(('1st-Summary-Female'!E33+'1st-Summary-Female'!F33)/2, 0))</f>
        <v/>
      </c>
      <c r="F33" s="12" t="str">
        <f aca="false">IF('1st-Summary-Female'!F33="", "", ROUND(('1st-Summary-Female'!F33+'1st-Summary-Female'!G33)/2, 0))</f>
        <v/>
      </c>
      <c r="G33" s="12" t="str">
        <f aca="false">IF('1st-Summary-Female'!G33="", "", ROUND(('1st-Summary-Female'!G33+'1st-Summary-Female'!H33)/2, 0))</f>
        <v/>
      </c>
      <c r="H33" s="12" t="str">
        <f aca="false">IF('1st-Summary-Female'!H33="", "", ROUND(('1st-Summary-Female'!H33+'1st-Summary-Female'!I33)/2, 0))</f>
        <v/>
      </c>
      <c r="I33" s="12" t="str">
        <f aca="false">IF('1st-Summary-Female'!I33="", "", ROUND(('1st-Summary-Female'!I33+'1st-Summary-Female'!J33)/2, 0))</f>
        <v/>
      </c>
      <c r="J33" s="12" t="str">
        <f aca="false">IF('2nd-Summary-Female'!C33="", "", ROUND(('2nd-Summary-Female'!C33+'2nd-Summary-Female'!D33)/2, 0))</f>
        <v/>
      </c>
      <c r="K33" s="12" t="str">
        <f aca="false">IF('2nd-Summary-Female'!D33="", "", ROUND(('2nd-Summary-Female'!D33+'2nd-Summary-Female'!E33)/2, 0))</f>
        <v/>
      </c>
      <c r="L33" s="12" t="str">
        <f aca="false">IF('2nd-Summary-Female'!E33="", "", ROUND(('2nd-Summary-Female'!E33+'2nd-Summary-Female'!F33)/2, 0))</f>
        <v/>
      </c>
      <c r="M33" s="12" t="str">
        <f aca="false">IF('2nd-Summary-Female'!F33="", "", ROUND(('2nd-Summary-Female'!F33+'2nd-Summary-Female'!G33)/2, 0))</f>
        <v/>
      </c>
      <c r="N33" s="12" t="str">
        <f aca="false">IF('2nd-Summary-Female'!G33="", "", ROUND(('2nd-Summary-Female'!G33+'2nd-Summary-Female'!H33)/2, 0))</f>
        <v/>
      </c>
      <c r="O33" s="12" t="str">
        <f aca="false">IF('2nd-Summary-Female'!H33="", "", ROUND(('2nd-Summary-Female'!H33+'2nd-Summary-Female'!I33)/2, 0))</f>
        <v/>
      </c>
      <c r="P33" s="12" t="str">
        <f aca="false">IF('2nd-Summary-Female'!I33="", "", ROUND(('2nd-Summary-Female'!I33+'2nd-Summary-Female'!J33)/2, 0))</f>
        <v/>
      </c>
      <c r="Q33" s="12" t="str">
        <f aca="false">IF('3rd-Summary-Female'!C33="", "", ROUND(('3rd-Summary-Female'!C33+'3rd-Summary-Female'!D33)/2, 0))</f>
        <v/>
      </c>
      <c r="R33" s="12" t="str">
        <f aca="false">IF('3rd-Summary-Female'!D33="", "", ROUND(('3rd-Summary-Female'!D33+'3rd-Summary-Female'!E33)/2, 0))</f>
        <v/>
      </c>
      <c r="S33" s="12" t="str">
        <f aca="false">IF('3rd-Summary-Female'!E33="", "", ROUND(('3rd-Summary-Female'!E33+'3rd-Summary-Female'!F33)/2, 0))</f>
        <v/>
      </c>
      <c r="T33" s="12" t="str">
        <f aca="false">IF('3rd-Summary-Female'!F33="", "", ROUND(('3rd-Summary-Female'!F33+'3rd-Summary-Female'!G33)/2, 0))</f>
        <v/>
      </c>
      <c r="U33" s="12" t="str">
        <f aca="false">IF('3rd-Summary-Female'!G33="", "", ROUND(('3rd-Summary-Female'!G33+'3rd-Summary-Female'!H33)/2, 0))</f>
        <v/>
      </c>
      <c r="V33" s="12" t="str">
        <f aca="false">IF('3rd-Summary-Female'!H33="", "", ROUND(('3rd-Summary-Female'!H33+'3rd-Summary-Female'!I33)/2, 0))</f>
        <v/>
      </c>
      <c r="W33" s="12" t="str">
        <f aca="false">IF('3rd-Summary-Female'!I33="", "", ROUND(('3rd-Summary-Female'!I33+'3rd-Summary-Female'!J33)/2, 0))</f>
        <v/>
      </c>
      <c r="X33" s="12" t="str">
        <f aca="false">IF('4th-Summary-Female'!C33="", "", ROUND(('4th-Summary-Female'!C33+'4th-Summary-Female'!D33)/2, 0))</f>
        <v/>
      </c>
      <c r="Y33" s="12" t="str">
        <f aca="false">IF('4th-Summary-Female'!D33="", "", ROUND(('4th-Summary-Female'!D33+'4th-Summary-Female'!E33)/2, 0))</f>
        <v/>
      </c>
      <c r="Z33" s="12" t="str">
        <f aca="false">IF('4th-Summary-Female'!E33="", "", ROUND(('4th-Summary-Female'!E33+'4th-Summary-Female'!F33)/2, 0))</f>
        <v/>
      </c>
      <c r="AA33" s="12" t="str">
        <f aca="false">IF('4th-Summary-Female'!F33="", "", ROUND(('4th-Summary-Female'!F33+'4th-Summary-Female'!G33)/2, 0))</f>
        <v/>
      </c>
      <c r="AB33" s="12" t="str">
        <f aca="false">IF('4th-Summary-Female'!G33="", "", ROUND(('4th-Summary-Female'!G33+'4th-Summary-Female'!H33)/2, 0))</f>
        <v/>
      </c>
      <c r="AC33" s="12" t="str">
        <f aca="false">IF('4th-Summary-Female'!H33="", "", ROUND(('4th-Summary-Female'!H33+'4th-Summary-Female'!I33)/2, 0))</f>
        <v/>
      </c>
      <c r="AD33" s="12" t="str">
        <f aca="false">IF('4th-Summary-Female'!I33="", "", ROUND(('4th-Summary-Female'!I33+'4th-Summary-Female'!J33)/2, 0))</f>
        <v/>
      </c>
    </row>
    <row r="34" customFormat="false" ht="13.8" hidden="false" customHeight="false" outlineLevel="0" collapsed="false">
      <c r="A34" s="11" t="str">
        <f aca="false">IF(ISBLANK('Class-Infos'!C83), "", CONCATENATE("G", 'Class-Infos'!A83))</f>
        <v/>
      </c>
      <c r="B34" s="0" t="str">
        <f aca="false">IF(ISBLANK('Class-Infos'!C83), "", CONCATENATE('Class-Infos'!C83, IF(ISBLANK('Class-Infos'!F83), "", CONCATENATE(" ", 'Class-Infos'!F83)), ", ", 'Class-Infos'!D83, " ", 'Class-Infos'!E83))</f>
        <v/>
      </c>
      <c r="C34" s="12" t="str">
        <f aca="false">IF('1st-Summary-Female'!C34="", "", ROUND(('1st-Summary-Female'!C34+'1st-Summary-Female'!D34)/2, 0))</f>
        <v/>
      </c>
      <c r="D34" s="12" t="str">
        <f aca="false">IF('1st-Summary-Female'!D34="", "", ROUND(('1st-Summary-Female'!D34+'1st-Summary-Female'!E34)/2, 0))</f>
        <v/>
      </c>
      <c r="E34" s="12" t="str">
        <f aca="false">IF('1st-Summary-Female'!E34="", "", ROUND(('1st-Summary-Female'!E34+'1st-Summary-Female'!F34)/2, 0))</f>
        <v/>
      </c>
      <c r="F34" s="12" t="str">
        <f aca="false">IF('1st-Summary-Female'!F34="", "", ROUND(('1st-Summary-Female'!F34+'1st-Summary-Female'!G34)/2, 0))</f>
        <v/>
      </c>
      <c r="G34" s="12" t="str">
        <f aca="false">IF('1st-Summary-Female'!G34="", "", ROUND(('1st-Summary-Female'!G34+'1st-Summary-Female'!H34)/2, 0))</f>
        <v/>
      </c>
      <c r="H34" s="12" t="str">
        <f aca="false">IF('1st-Summary-Female'!H34="", "", ROUND(('1st-Summary-Female'!H34+'1st-Summary-Female'!I34)/2, 0))</f>
        <v/>
      </c>
      <c r="I34" s="12" t="str">
        <f aca="false">IF('1st-Summary-Female'!I34="", "", ROUND(('1st-Summary-Female'!I34+'1st-Summary-Female'!J34)/2, 0))</f>
        <v/>
      </c>
      <c r="J34" s="12" t="str">
        <f aca="false">IF('2nd-Summary-Female'!C34="", "", ROUND(('2nd-Summary-Female'!C34+'2nd-Summary-Female'!D34)/2, 0))</f>
        <v/>
      </c>
      <c r="K34" s="12" t="str">
        <f aca="false">IF('2nd-Summary-Female'!D34="", "", ROUND(('2nd-Summary-Female'!D34+'2nd-Summary-Female'!E34)/2, 0))</f>
        <v/>
      </c>
      <c r="L34" s="12" t="str">
        <f aca="false">IF('2nd-Summary-Female'!E34="", "", ROUND(('2nd-Summary-Female'!E34+'2nd-Summary-Female'!F34)/2, 0))</f>
        <v/>
      </c>
      <c r="M34" s="12" t="str">
        <f aca="false">IF('2nd-Summary-Female'!F34="", "", ROUND(('2nd-Summary-Female'!F34+'2nd-Summary-Female'!G34)/2, 0))</f>
        <v/>
      </c>
      <c r="N34" s="12" t="str">
        <f aca="false">IF('2nd-Summary-Female'!G34="", "", ROUND(('2nd-Summary-Female'!G34+'2nd-Summary-Female'!H34)/2, 0))</f>
        <v/>
      </c>
      <c r="O34" s="12" t="str">
        <f aca="false">IF('2nd-Summary-Female'!H34="", "", ROUND(('2nd-Summary-Female'!H34+'2nd-Summary-Female'!I34)/2, 0))</f>
        <v/>
      </c>
      <c r="P34" s="12" t="str">
        <f aca="false">IF('2nd-Summary-Female'!I34="", "", ROUND(('2nd-Summary-Female'!I34+'2nd-Summary-Female'!J34)/2, 0))</f>
        <v/>
      </c>
      <c r="Q34" s="12" t="str">
        <f aca="false">IF('3rd-Summary-Female'!C34="", "", ROUND(('3rd-Summary-Female'!C34+'3rd-Summary-Female'!D34)/2, 0))</f>
        <v/>
      </c>
      <c r="R34" s="12" t="str">
        <f aca="false">IF('3rd-Summary-Female'!D34="", "", ROUND(('3rd-Summary-Female'!D34+'3rd-Summary-Female'!E34)/2, 0))</f>
        <v/>
      </c>
      <c r="S34" s="12" t="str">
        <f aca="false">IF('3rd-Summary-Female'!E34="", "", ROUND(('3rd-Summary-Female'!E34+'3rd-Summary-Female'!F34)/2, 0))</f>
        <v/>
      </c>
      <c r="T34" s="12" t="str">
        <f aca="false">IF('3rd-Summary-Female'!F34="", "", ROUND(('3rd-Summary-Female'!F34+'3rd-Summary-Female'!G34)/2, 0))</f>
        <v/>
      </c>
      <c r="U34" s="12" t="str">
        <f aca="false">IF('3rd-Summary-Female'!G34="", "", ROUND(('3rd-Summary-Female'!G34+'3rd-Summary-Female'!H34)/2, 0))</f>
        <v/>
      </c>
      <c r="V34" s="12" t="str">
        <f aca="false">IF('3rd-Summary-Female'!H34="", "", ROUND(('3rd-Summary-Female'!H34+'3rd-Summary-Female'!I34)/2, 0))</f>
        <v/>
      </c>
      <c r="W34" s="12" t="str">
        <f aca="false">IF('3rd-Summary-Female'!I34="", "", ROUND(('3rd-Summary-Female'!I34+'3rd-Summary-Female'!J34)/2, 0))</f>
        <v/>
      </c>
      <c r="X34" s="12" t="str">
        <f aca="false">IF('4th-Summary-Female'!C34="", "", ROUND(('4th-Summary-Female'!C34+'4th-Summary-Female'!D34)/2, 0))</f>
        <v/>
      </c>
      <c r="Y34" s="12" t="str">
        <f aca="false">IF('4th-Summary-Female'!D34="", "", ROUND(('4th-Summary-Female'!D34+'4th-Summary-Female'!E34)/2, 0))</f>
        <v/>
      </c>
      <c r="Z34" s="12" t="str">
        <f aca="false">IF('4th-Summary-Female'!E34="", "", ROUND(('4th-Summary-Female'!E34+'4th-Summary-Female'!F34)/2, 0))</f>
        <v/>
      </c>
      <c r="AA34" s="12" t="str">
        <f aca="false">IF('4th-Summary-Female'!F34="", "", ROUND(('4th-Summary-Female'!F34+'4th-Summary-Female'!G34)/2, 0))</f>
        <v/>
      </c>
      <c r="AB34" s="12" t="str">
        <f aca="false">IF('4th-Summary-Female'!G34="", "", ROUND(('4th-Summary-Female'!G34+'4th-Summary-Female'!H34)/2, 0))</f>
        <v/>
      </c>
      <c r="AC34" s="12" t="str">
        <f aca="false">IF('4th-Summary-Female'!H34="", "", ROUND(('4th-Summary-Female'!H34+'4th-Summary-Female'!I34)/2, 0))</f>
        <v/>
      </c>
      <c r="AD34" s="12" t="str">
        <f aca="false">IF('4th-Summary-Female'!I34="", "", ROUND(('4th-Summary-Female'!I34+'4th-Summary-Female'!J34)/2, 0))</f>
        <v/>
      </c>
    </row>
    <row r="35" customFormat="false" ht="13.8" hidden="false" customHeight="false" outlineLevel="0" collapsed="false">
      <c r="A35" s="11" t="str">
        <f aca="false">IF(ISBLANK('Class-Infos'!C84), "", CONCATENATE("G", 'Class-Infos'!A84))</f>
        <v/>
      </c>
      <c r="B35" s="0" t="str">
        <f aca="false">IF(ISBLANK('Class-Infos'!C84), "", CONCATENATE('Class-Infos'!C84, IF(ISBLANK('Class-Infos'!F84), "", CONCATENATE(" ", 'Class-Infos'!F84)), ", ", 'Class-Infos'!D84, " ", 'Class-Infos'!E84))</f>
        <v/>
      </c>
      <c r="C35" s="12" t="str">
        <f aca="false">IF('1st-Summary-Female'!C35="", "", ROUND(('1st-Summary-Female'!C35+'1st-Summary-Female'!D35)/2, 0))</f>
        <v/>
      </c>
      <c r="D35" s="12" t="str">
        <f aca="false">IF('1st-Summary-Female'!D35="", "", ROUND(('1st-Summary-Female'!D35+'1st-Summary-Female'!E35)/2, 0))</f>
        <v/>
      </c>
      <c r="E35" s="12" t="str">
        <f aca="false">IF('1st-Summary-Female'!E35="", "", ROUND(('1st-Summary-Female'!E35+'1st-Summary-Female'!F35)/2, 0))</f>
        <v/>
      </c>
      <c r="F35" s="12" t="str">
        <f aca="false">IF('1st-Summary-Female'!F35="", "", ROUND(('1st-Summary-Female'!F35+'1st-Summary-Female'!G35)/2, 0))</f>
        <v/>
      </c>
      <c r="G35" s="12" t="str">
        <f aca="false">IF('1st-Summary-Female'!G35="", "", ROUND(('1st-Summary-Female'!G35+'1st-Summary-Female'!H35)/2, 0))</f>
        <v/>
      </c>
      <c r="H35" s="12" t="str">
        <f aca="false">IF('1st-Summary-Female'!H35="", "", ROUND(('1st-Summary-Female'!H35+'1st-Summary-Female'!I35)/2, 0))</f>
        <v/>
      </c>
      <c r="I35" s="12" t="str">
        <f aca="false">IF('1st-Summary-Female'!I35="", "", ROUND(('1st-Summary-Female'!I35+'1st-Summary-Female'!J35)/2, 0))</f>
        <v/>
      </c>
      <c r="J35" s="12" t="str">
        <f aca="false">IF('2nd-Summary-Female'!C35="", "", ROUND(('2nd-Summary-Female'!C35+'2nd-Summary-Female'!D35)/2, 0))</f>
        <v/>
      </c>
      <c r="K35" s="12" t="str">
        <f aca="false">IF('2nd-Summary-Female'!D35="", "", ROUND(('2nd-Summary-Female'!D35+'2nd-Summary-Female'!E35)/2, 0))</f>
        <v/>
      </c>
      <c r="L35" s="12" t="str">
        <f aca="false">IF('2nd-Summary-Female'!E35="", "", ROUND(('2nd-Summary-Female'!E35+'2nd-Summary-Female'!F35)/2, 0))</f>
        <v/>
      </c>
      <c r="M35" s="12" t="str">
        <f aca="false">IF('2nd-Summary-Female'!F35="", "", ROUND(('2nd-Summary-Female'!F35+'2nd-Summary-Female'!G35)/2, 0))</f>
        <v/>
      </c>
      <c r="N35" s="12" t="str">
        <f aca="false">IF('2nd-Summary-Female'!G35="", "", ROUND(('2nd-Summary-Female'!G35+'2nd-Summary-Female'!H35)/2, 0))</f>
        <v/>
      </c>
      <c r="O35" s="12" t="str">
        <f aca="false">IF('2nd-Summary-Female'!H35="", "", ROUND(('2nd-Summary-Female'!H35+'2nd-Summary-Female'!I35)/2, 0))</f>
        <v/>
      </c>
      <c r="P35" s="12" t="str">
        <f aca="false">IF('2nd-Summary-Female'!I35="", "", ROUND(('2nd-Summary-Female'!I35+'2nd-Summary-Female'!J35)/2, 0))</f>
        <v/>
      </c>
      <c r="Q35" s="12" t="str">
        <f aca="false">IF('3rd-Summary-Female'!C35="", "", ROUND(('3rd-Summary-Female'!C35+'3rd-Summary-Female'!D35)/2, 0))</f>
        <v/>
      </c>
      <c r="R35" s="12" t="str">
        <f aca="false">IF('3rd-Summary-Female'!D35="", "", ROUND(('3rd-Summary-Female'!D35+'3rd-Summary-Female'!E35)/2, 0))</f>
        <v/>
      </c>
      <c r="S35" s="12" t="str">
        <f aca="false">IF('3rd-Summary-Female'!E35="", "", ROUND(('3rd-Summary-Female'!E35+'3rd-Summary-Female'!F35)/2, 0))</f>
        <v/>
      </c>
      <c r="T35" s="12" t="str">
        <f aca="false">IF('3rd-Summary-Female'!F35="", "", ROUND(('3rd-Summary-Female'!F35+'3rd-Summary-Female'!G35)/2, 0))</f>
        <v/>
      </c>
      <c r="U35" s="12" t="str">
        <f aca="false">IF('3rd-Summary-Female'!G35="", "", ROUND(('3rd-Summary-Female'!G35+'3rd-Summary-Female'!H35)/2, 0))</f>
        <v/>
      </c>
      <c r="V35" s="12" t="str">
        <f aca="false">IF('3rd-Summary-Female'!H35="", "", ROUND(('3rd-Summary-Female'!H35+'3rd-Summary-Female'!I35)/2, 0))</f>
        <v/>
      </c>
      <c r="W35" s="12" t="str">
        <f aca="false">IF('3rd-Summary-Female'!I35="", "", ROUND(('3rd-Summary-Female'!I35+'3rd-Summary-Female'!J35)/2, 0))</f>
        <v/>
      </c>
      <c r="X35" s="12" t="str">
        <f aca="false">IF('4th-Summary-Female'!C35="", "", ROUND(('4th-Summary-Female'!C35+'4th-Summary-Female'!D35)/2, 0))</f>
        <v/>
      </c>
      <c r="Y35" s="12" t="str">
        <f aca="false">IF('4th-Summary-Female'!D35="", "", ROUND(('4th-Summary-Female'!D35+'4th-Summary-Female'!E35)/2, 0))</f>
        <v/>
      </c>
      <c r="Z35" s="12" t="str">
        <f aca="false">IF('4th-Summary-Female'!E35="", "", ROUND(('4th-Summary-Female'!E35+'4th-Summary-Female'!F35)/2, 0))</f>
        <v/>
      </c>
      <c r="AA35" s="12" t="str">
        <f aca="false">IF('4th-Summary-Female'!F35="", "", ROUND(('4th-Summary-Female'!F35+'4th-Summary-Female'!G35)/2, 0))</f>
        <v/>
      </c>
      <c r="AB35" s="12" t="str">
        <f aca="false">IF('4th-Summary-Female'!G35="", "", ROUND(('4th-Summary-Female'!G35+'4th-Summary-Female'!H35)/2, 0))</f>
        <v/>
      </c>
      <c r="AC35" s="12" t="str">
        <f aca="false">IF('4th-Summary-Female'!H35="", "", ROUND(('4th-Summary-Female'!H35+'4th-Summary-Female'!I35)/2, 0))</f>
        <v/>
      </c>
      <c r="AD35" s="12" t="str">
        <f aca="false">IF('4th-Summary-Female'!I35="", "", ROUND(('4th-Summary-Female'!I35+'4th-Summary-Female'!J35)/2, 0))</f>
        <v/>
      </c>
    </row>
    <row r="36" customFormat="false" ht="13.8" hidden="false" customHeight="false" outlineLevel="0" collapsed="false">
      <c r="A36" s="11" t="str">
        <f aca="false">IF(ISBLANK('Class-Infos'!C85), "", CONCATENATE("G", 'Class-Infos'!A85))</f>
        <v/>
      </c>
      <c r="B36" s="0" t="str">
        <f aca="false">IF(ISBLANK('Class-Infos'!C85), "", CONCATENATE('Class-Infos'!C85, IF(ISBLANK('Class-Infos'!F85), "", CONCATENATE(" ", 'Class-Infos'!F85)), ", ", 'Class-Infos'!D85, " ", 'Class-Infos'!E85))</f>
        <v/>
      </c>
      <c r="C36" s="12" t="str">
        <f aca="false">IF('1st-Summary-Female'!C36="", "", ROUND(('1st-Summary-Female'!C36+'1st-Summary-Female'!D36)/2, 0))</f>
        <v/>
      </c>
      <c r="D36" s="12" t="str">
        <f aca="false">IF('1st-Summary-Female'!D36="", "", ROUND(('1st-Summary-Female'!D36+'1st-Summary-Female'!E36)/2, 0))</f>
        <v/>
      </c>
      <c r="E36" s="12" t="str">
        <f aca="false">IF('1st-Summary-Female'!E36="", "", ROUND(('1st-Summary-Female'!E36+'1st-Summary-Female'!F36)/2, 0))</f>
        <v/>
      </c>
      <c r="F36" s="12" t="str">
        <f aca="false">IF('1st-Summary-Female'!F36="", "", ROUND(('1st-Summary-Female'!F36+'1st-Summary-Female'!G36)/2, 0))</f>
        <v/>
      </c>
      <c r="G36" s="12" t="str">
        <f aca="false">IF('1st-Summary-Female'!G36="", "", ROUND(('1st-Summary-Female'!G36+'1st-Summary-Female'!H36)/2, 0))</f>
        <v/>
      </c>
      <c r="H36" s="12" t="str">
        <f aca="false">IF('1st-Summary-Female'!H36="", "", ROUND(('1st-Summary-Female'!H36+'1st-Summary-Female'!I36)/2, 0))</f>
        <v/>
      </c>
      <c r="I36" s="12" t="str">
        <f aca="false">IF('1st-Summary-Female'!I36="", "", ROUND(('1st-Summary-Female'!I36+'1st-Summary-Female'!J36)/2, 0))</f>
        <v/>
      </c>
      <c r="J36" s="12" t="str">
        <f aca="false">IF('2nd-Summary-Female'!C36="", "", ROUND(('2nd-Summary-Female'!C36+'2nd-Summary-Female'!D36)/2, 0))</f>
        <v/>
      </c>
      <c r="K36" s="12" t="str">
        <f aca="false">IF('2nd-Summary-Female'!D36="", "", ROUND(('2nd-Summary-Female'!D36+'2nd-Summary-Female'!E36)/2, 0))</f>
        <v/>
      </c>
      <c r="L36" s="12" t="str">
        <f aca="false">IF('2nd-Summary-Female'!E36="", "", ROUND(('2nd-Summary-Female'!E36+'2nd-Summary-Female'!F36)/2, 0))</f>
        <v/>
      </c>
      <c r="M36" s="12" t="str">
        <f aca="false">IF('2nd-Summary-Female'!F36="", "", ROUND(('2nd-Summary-Female'!F36+'2nd-Summary-Female'!G36)/2, 0))</f>
        <v/>
      </c>
      <c r="N36" s="12" t="str">
        <f aca="false">IF('2nd-Summary-Female'!G36="", "", ROUND(('2nd-Summary-Female'!G36+'2nd-Summary-Female'!H36)/2, 0))</f>
        <v/>
      </c>
      <c r="O36" s="12" t="str">
        <f aca="false">IF('2nd-Summary-Female'!H36="", "", ROUND(('2nd-Summary-Female'!H36+'2nd-Summary-Female'!I36)/2, 0))</f>
        <v/>
      </c>
      <c r="P36" s="12" t="str">
        <f aca="false">IF('2nd-Summary-Female'!I36="", "", ROUND(('2nd-Summary-Female'!I36+'2nd-Summary-Female'!J36)/2, 0))</f>
        <v/>
      </c>
      <c r="Q36" s="12" t="str">
        <f aca="false">IF('3rd-Summary-Female'!C36="", "", ROUND(('3rd-Summary-Female'!C36+'3rd-Summary-Female'!D36)/2, 0))</f>
        <v/>
      </c>
      <c r="R36" s="12" t="str">
        <f aca="false">IF('3rd-Summary-Female'!D36="", "", ROUND(('3rd-Summary-Female'!D36+'3rd-Summary-Female'!E36)/2, 0))</f>
        <v/>
      </c>
      <c r="S36" s="12" t="str">
        <f aca="false">IF('3rd-Summary-Female'!E36="", "", ROUND(('3rd-Summary-Female'!E36+'3rd-Summary-Female'!F36)/2, 0))</f>
        <v/>
      </c>
      <c r="T36" s="12" t="str">
        <f aca="false">IF('3rd-Summary-Female'!F36="", "", ROUND(('3rd-Summary-Female'!F36+'3rd-Summary-Female'!G36)/2, 0))</f>
        <v/>
      </c>
      <c r="U36" s="12" t="str">
        <f aca="false">IF('3rd-Summary-Female'!G36="", "", ROUND(('3rd-Summary-Female'!G36+'3rd-Summary-Female'!H36)/2, 0))</f>
        <v/>
      </c>
      <c r="V36" s="12" t="str">
        <f aca="false">IF('3rd-Summary-Female'!H36="", "", ROUND(('3rd-Summary-Female'!H36+'3rd-Summary-Female'!I36)/2, 0))</f>
        <v/>
      </c>
      <c r="W36" s="12" t="str">
        <f aca="false">IF('3rd-Summary-Female'!I36="", "", ROUND(('3rd-Summary-Female'!I36+'3rd-Summary-Female'!J36)/2, 0))</f>
        <v/>
      </c>
      <c r="X36" s="12" t="str">
        <f aca="false">IF('4th-Summary-Female'!C36="", "", ROUND(('4th-Summary-Female'!C36+'4th-Summary-Female'!D36)/2, 0))</f>
        <v/>
      </c>
      <c r="Y36" s="12" t="str">
        <f aca="false">IF('4th-Summary-Female'!D36="", "", ROUND(('4th-Summary-Female'!D36+'4th-Summary-Female'!E36)/2, 0))</f>
        <v/>
      </c>
      <c r="Z36" s="12" t="str">
        <f aca="false">IF('4th-Summary-Female'!E36="", "", ROUND(('4th-Summary-Female'!E36+'4th-Summary-Female'!F36)/2, 0))</f>
        <v/>
      </c>
      <c r="AA36" s="12" t="str">
        <f aca="false">IF('4th-Summary-Female'!F36="", "", ROUND(('4th-Summary-Female'!F36+'4th-Summary-Female'!G36)/2, 0))</f>
        <v/>
      </c>
      <c r="AB36" s="12" t="str">
        <f aca="false">IF('4th-Summary-Female'!G36="", "", ROUND(('4th-Summary-Female'!G36+'4th-Summary-Female'!H36)/2, 0))</f>
        <v/>
      </c>
      <c r="AC36" s="12" t="str">
        <f aca="false">IF('4th-Summary-Female'!H36="", "", ROUND(('4th-Summary-Female'!H36+'4th-Summary-Female'!I36)/2, 0))</f>
        <v/>
      </c>
      <c r="AD36" s="12" t="str">
        <f aca="false">IF('4th-Summary-Female'!I36="", "", ROUND(('4th-Summary-Female'!I36+'4th-Summary-Female'!J36)/2, 0))</f>
        <v/>
      </c>
    </row>
    <row r="37" customFormat="false" ht="13.8" hidden="false" customHeight="false" outlineLevel="0" collapsed="false">
      <c r="A37" s="11" t="str">
        <f aca="false">IF(ISBLANK('Class-Infos'!C86), "", CONCATENATE("G", 'Class-Infos'!A86))</f>
        <v/>
      </c>
      <c r="B37" s="0" t="str">
        <f aca="false">IF(ISBLANK('Class-Infos'!C86), "", CONCATENATE('Class-Infos'!C86, IF(ISBLANK('Class-Infos'!F86), "", CONCATENATE(" ", 'Class-Infos'!F86)), ", ", 'Class-Infos'!D86, " ", 'Class-Infos'!E86))</f>
        <v/>
      </c>
      <c r="C37" s="12" t="str">
        <f aca="false">IF('1st-Summary-Female'!C37="", "", ROUND(('1st-Summary-Female'!C37+'1st-Summary-Female'!D37)/2, 0))</f>
        <v/>
      </c>
      <c r="D37" s="12" t="str">
        <f aca="false">IF('1st-Summary-Female'!D37="", "", ROUND(('1st-Summary-Female'!D37+'1st-Summary-Female'!E37)/2, 0))</f>
        <v/>
      </c>
      <c r="E37" s="12" t="str">
        <f aca="false">IF('1st-Summary-Female'!E37="", "", ROUND(('1st-Summary-Female'!E37+'1st-Summary-Female'!F37)/2, 0))</f>
        <v/>
      </c>
      <c r="F37" s="12" t="str">
        <f aca="false">IF('1st-Summary-Female'!F37="", "", ROUND(('1st-Summary-Female'!F37+'1st-Summary-Female'!G37)/2, 0))</f>
        <v/>
      </c>
      <c r="G37" s="12" t="str">
        <f aca="false">IF('1st-Summary-Female'!G37="", "", ROUND(('1st-Summary-Female'!G37+'1st-Summary-Female'!H37)/2, 0))</f>
        <v/>
      </c>
      <c r="H37" s="12" t="str">
        <f aca="false">IF('1st-Summary-Female'!H37="", "", ROUND(('1st-Summary-Female'!H37+'1st-Summary-Female'!I37)/2, 0))</f>
        <v/>
      </c>
      <c r="I37" s="12" t="str">
        <f aca="false">IF('1st-Summary-Female'!I37="", "", ROUND(('1st-Summary-Female'!I37+'1st-Summary-Female'!J37)/2, 0))</f>
        <v/>
      </c>
      <c r="J37" s="12" t="str">
        <f aca="false">IF('2nd-Summary-Female'!C37="", "", ROUND(('2nd-Summary-Female'!C37+'2nd-Summary-Female'!D37)/2, 0))</f>
        <v/>
      </c>
      <c r="K37" s="12" t="str">
        <f aca="false">IF('2nd-Summary-Female'!D37="", "", ROUND(('2nd-Summary-Female'!D37+'2nd-Summary-Female'!E37)/2, 0))</f>
        <v/>
      </c>
      <c r="L37" s="12" t="str">
        <f aca="false">IF('2nd-Summary-Female'!E37="", "", ROUND(('2nd-Summary-Female'!E37+'2nd-Summary-Female'!F37)/2, 0))</f>
        <v/>
      </c>
      <c r="M37" s="12" t="str">
        <f aca="false">IF('2nd-Summary-Female'!F37="", "", ROUND(('2nd-Summary-Female'!F37+'2nd-Summary-Female'!G37)/2, 0))</f>
        <v/>
      </c>
      <c r="N37" s="12" t="str">
        <f aca="false">IF('2nd-Summary-Female'!G37="", "", ROUND(('2nd-Summary-Female'!G37+'2nd-Summary-Female'!H37)/2, 0))</f>
        <v/>
      </c>
      <c r="O37" s="12" t="str">
        <f aca="false">IF('2nd-Summary-Female'!H37="", "", ROUND(('2nd-Summary-Female'!H37+'2nd-Summary-Female'!I37)/2, 0))</f>
        <v/>
      </c>
      <c r="P37" s="12" t="str">
        <f aca="false">IF('2nd-Summary-Female'!I37="", "", ROUND(('2nd-Summary-Female'!I37+'2nd-Summary-Female'!J37)/2, 0))</f>
        <v/>
      </c>
      <c r="Q37" s="12" t="str">
        <f aca="false">IF('3rd-Summary-Female'!C37="", "", ROUND(('3rd-Summary-Female'!C37+'3rd-Summary-Female'!D37)/2, 0))</f>
        <v/>
      </c>
      <c r="R37" s="12" t="str">
        <f aca="false">IF('3rd-Summary-Female'!D37="", "", ROUND(('3rd-Summary-Female'!D37+'3rd-Summary-Female'!E37)/2, 0))</f>
        <v/>
      </c>
      <c r="S37" s="12" t="str">
        <f aca="false">IF('3rd-Summary-Female'!E37="", "", ROUND(('3rd-Summary-Female'!E37+'3rd-Summary-Female'!F37)/2, 0))</f>
        <v/>
      </c>
      <c r="T37" s="12" t="str">
        <f aca="false">IF('3rd-Summary-Female'!F37="", "", ROUND(('3rd-Summary-Female'!F37+'3rd-Summary-Female'!G37)/2, 0))</f>
        <v/>
      </c>
      <c r="U37" s="12" t="str">
        <f aca="false">IF('3rd-Summary-Female'!G37="", "", ROUND(('3rd-Summary-Female'!G37+'3rd-Summary-Female'!H37)/2, 0))</f>
        <v/>
      </c>
      <c r="V37" s="12" t="str">
        <f aca="false">IF('3rd-Summary-Female'!H37="", "", ROUND(('3rd-Summary-Female'!H37+'3rd-Summary-Female'!I37)/2, 0))</f>
        <v/>
      </c>
      <c r="W37" s="12" t="str">
        <f aca="false">IF('3rd-Summary-Female'!I37="", "", ROUND(('3rd-Summary-Female'!I37+'3rd-Summary-Female'!J37)/2, 0))</f>
        <v/>
      </c>
      <c r="X37" s="12" t="str">
        <f aca="false">IF('4th-Summary-Female'!C37="", "", ROUND(('4th-Summary-Female'!C37+'4th-Summary-Female'!D37)/2, 0))</f>
        <v/>
      </c>
      <c r="Y37" s="12" t="str">
        <f aca="false">IF('4th-Summary-Female'!D37="", "", ROUND(('4th-Summary-Female'!D37+'4th-Summary-Female'!E37)/2, 0))</f>
        <v/>
      </c>
      <c r="Z37" s="12" t="str">
        <f aca="false">IF('4th-Summary-Female'!E37="", "", ROUND(('4th-Summary-Female'!E37+'4th-Summary-Female'!F37)/2, 0))</f>
        <v/>
      </c>
      <c r="AA37" s="12" t="str">
        <f aca="false">IF('4th-Summary-Female'!F37="", "", ROUND(('4th-Summary-Female'!F37+'4th-Summary-Female'!G37)/2, 0))</f>
        <v/>
      </c>
      <c r="AB37" s="12" t="str">
        <f aca="false">IF('4th-Summary-Female'!G37="", "", ROUND(('4th-Summary-Female'!G37+'4th-Summary-Female'!H37)/2, 0))</f>
        <v/>
      </c>
      <c r="AC37" s="12" t="str">
        <f aca="false">IF('4th-Summary-Female'!H37="", "", ROUND(('4th-Summary-Female'!H37+'4th-Summary-Female'!I37)/2, 0))</f>
        <v/>
      </c>
      <c r="AD37" s="12" t="str">
        <f aca="false">IF('4th-Summary-Female'!I37="", "", ROUND(('4th-Summary-Female'!I37+'4th-Summary-Female'!J37)/2, 0))</f>
        <v/>
      </c>
    </row>
    <row r="38" customFormat="false" ht="13.8" hidden="false" customHeight="false" outlineLevel="0" collapsed="false">
      <c r="A38" s="11" t="str">
        <f aca="false">IF(ISBLANK('Class-Infos'!C87), "", CONCATENATE("G", 'Class-Infos'!A87))</f>
        <v/>
      </c>
      <c r="B38" s="0" t="str">
        <f aca="false">IF(ISBLANK('Class-Infos'!C87), "", CONCATENATE('Class-Infos'!C87, IF(ISBLANK('Class-Infos'!F87), "", CONCATENATE(" ", 'Class-Infos'!F87)), ", ", 'Class-Infos'!D87, " ", 'Class-Infos'!E87))</f>
        <v/>
      </c>
      <c r="C38" s="12" t="str">
        <f aca="false">IF('1st-Summary-Female'!C38="", "", ROUND(('1st-Summary-Female'!C38+'1st-Summary-Female'!D38)/2, 0))</f>
        <v/>
      </c>
      <c r="D38" s="12" t="str">
        <f aca="false">IF('1st-Summary-Female'!D38="", "", ROUND(('1st-Summary-Female'!D38+'1st-Summary-Female'!E38)/2, 0))</f>
        <v/>
      </c>
      <c r="E38" s="12" t="str">
        <f aca="false">IF('1st-Summary-Female'!E38="", "", ROUND(('1st-Summary-Female'!E38+'1st-Summary-Female'!F38)/2, 0))</f>
        <v/>
      </c>
      <c r="F38" s="12" t="str">
        <f aca="false">IF('1st-Summary-Female'!F38="", "", ROUND(('1st-Summary-Female'!F38+'1st-Summary-Female'!G38)/2, 0))</f>
        <v/>
      </c>
      <c r="G38" s="12" t="str">
        <f aca="false">IF('1st-Summary-Female'!G38="", "", ROUND(('1st-Summary-Female'!G38+'1st-Summary-Female'!H38)/2, 0))</f>
        <v/>
      </c>
      <c r="H38" s="12" t="str">
        <f aca="false">IF('1st-Summary-Female'!H38="", "", ROUND(('1st-Summary-Female'!H38+'1st-Summary-Female'!I38)/2, 0))</f>
        <v/>
      </c>
      <c r="I38" s="12" t="str">
        <f aca="false">IF('1st-Summary-Female'!I38="", "", ROUND(('1st-Summary-Female'!I38+'1st-Summary-Female'!J38)/2, 0))</f>
        <v/>
      </c>
      <c r="J38" s="12" t="str">
        <f aca="false">IF('2nd-Summary-Female'!C38="", "", ROUND(('2nd-Summary-Female'!C38+'2nd-Summary-Female'!D38)/2, 0))</f>
        <v/>
      </c>
      <c r="K38" s="12" t="str">
        <f aca="false">IF('2nd-Summary-Female'!D38="", "", ROUND(('2nd-Summary-Female'!D38+'2nd-Summary-Female'!E38)/2, 0))</f>
        <v/>
      </c>
      <c r="L38" s="12" t="str">
        <f aca="false">IF('2nd-Summary-Female'!E38="", "", ROUND(('2nd-Summary-Female'!E38+'2nd-Summary-Female'!F38)/2, 0))</f>
        <v/>
      </c>
      <c r="M38" s="12" t="str">
        <f aca="false">IF('2nd-Summary-Female'!F38="", "", ROUND(('2nd-Summary-Female'!F38+'2nd-Summary-Female'!G38)/2, 0))</f>
        <v/>
      </c>
      <c r="N38" s="12" t="str">
        <f aca="false">IF('2nd-Summary-Female'!G38="", "", ROUND(('2nd-Summary-Female'!G38+'2nd-Summary-Female'!H38)/2, 0))</f>
        <v/>
      </c>
      <c r="O38" s="12" t="str">
        <f aca="false">IF('2nd-Summary-Female'!H38="", "", ROUND(('2nd-Summary-Female'!H38+'2nd-Summary-Female'!I38)/2, 0))</f>
        <v/>
      </c>
      <c r="P38" s="12" t="str">
        <f aca="false">IF('2nd-Summary-Female'!I38="", "", ROUND(('2nd-Summary-Female'!I38+'2nd-Summary-Female'!J38)/2, 0))</f>
        <v/>
      </c>
      <c r="Q38" s="12" t="str">
        <f aca="false">IF('3rd-Summary-Female'!C38="", "", ROUND(('3rd-Summary-Female'!C38+'3rd-Summary-Female'!D38)/2, 0))</f>
        <v/>
      </c>
      <c r="R38" s="12" t="str">
        <f aca="false">IF('3rd-Summary-Female'!D38="", "", ROUND(('3rd-Summary-Female'!D38+'3rd-Summary-Female'!E38)/2, 0))</f>
        <v/>
      </c>
      <c r="S38" s="12" t="str">
        <f aca="false">IF('3rd-Summary-Female'!E38="", "", ROUND(('3rd-Summary-Female'!E38+'3rd-Summary-Female'!F38)/2, 0))</f>
        <v/>
      </c>
      <c r="T38" s="12" t="str">
        <f aca="false">IF('3rd-Summary-Female'!F38="", "", ROUND(('3rd-Summary-Female'!F38+'3rd-Summary-Female'!G38)/2, 0))</f>
        <v/>
      </c>
      <c r="U38" s="12" t="str">
        <f aca="false">IF('3rd-Summary-Female'!G38="", "", ROUND(('3rd-Summary-Female'!G38+'3rd-Summary-Female'!H38)/2, 0))</f>
        <v/>
      </c>
      <c r="V38" s="12" t="str">
        <f aca="false">IF('3rd-Summary-Female'!H38="", "", ROUND(('3rd-Summary-Female'!H38+'3rd-Summary-Female'!I38)/2, 0))</f>
        <v/>
      </c>
      <c r="W38" s="12" t="str">
        <f aca="false">IF('3rd-Summary-Female'!I38="", "", ROUND(('3rd-Summary-Female'!I38+'3rd-Summary-Female'!J38)/2, 0))</f>
        <v/>
      </c>
      <c r="X38" s="12" t="str">
        <f aca="false">IF('4th-Summary-Female'!C38="", "", ROUND(('4th-Summary-Female'!C38+'4th-Summary-Female'!D38)/2, 0))</f>
        <v/>
      </c>
      <c r="Y38" s="12" t="str">
        <f aca="false">IF('4th-Summary-Female'!D38="", "", ROUND(('4th-Summary-Female'!D38+'4th-Summary-Female'!E38)/2, 0))</f>
        <v/>
      </c>
      <c r="Z38" s="12" t="str">
        <f aca="false">IF('4th-Summary-Female'!E38="", "", ROUND(('4th-Summary-Female'!E38+'4th-Summary-Female'!F38)/2, 0))</f>
        <v/>
      </c>
      <c r="AA38" s="12" t="str">
        <f aca="false">IF('4th-Summary-Female'!F38="", "", ROUND(('4th-Summary-Female'!F38+'4th-Summary-Female'!G38)/2, 0))</f>
        <v/>
      </c>
      <c r="AB38" s="12" t="str">
        <f aca="false">IF('4th-Summary-Female'!G38="", "", ROUND(('4th-Summary-Female'!G38+'4th-Summary-Female'!H38)/2, 0))</f>
        <v/>
      </c>
      <c r="AC38" s="12" t="str">
        <f aca="false">IF('4th-Summary-Female'!H38="", "", ROUND(('4th-Summary-Female'!H38+'4th-Summary-Female'!I38)/2, 0))</f>
        <v/>
      </c>
      <c r="AD38" s="12" t="str">
        <f aca="false">IF('4th-Summary-Female'!I38="", "", ROUND(('4th-Summary-Female'!I38+'4th-Summary-Female'!J38)/2, 0))</f>
        <v/>
      </c>
    </row>
    <row r="39" customFormat="false" ht="13.8" hidden="false" customHeight="false" outlineLevel="0" collapsed="false">
      <c r="A39" s="11" t="str">
        <f aca="false">IF(ISBLANK('Class-Infos'!C88), "", CONCATENATE("G", 'Class-Infos'!A88))</f>
        <v/>
      </c>
      <c r="B39" s="0" t="str">
        <f aca="false">IF(ISBLANK('Class-Infos'!C88), "", CONCATENATE('Class-Infos'!C88, IF(ISBLANK('Class-Infos'!F88), "", CONCATENATE(" ", 'Class-Infos'!F88)), ", ", 'Class-Infos'!D88, " ", 'Class-Infos'!E88))</f>
        <v/>
      </c>
      <c r="C39" s="12" t="str">
        <f aca="false">IF('1st-Summary-Female'!C39="", "", ROUND(('1st-Summary-Female'!C39+'1st-Summary-Female'!D39)/2, 0))</f>
        <v/>
      </c>
      <c r="D39" s="12" t="str">
        <f aca="false">IF('1st-Summary-Female'!D39="", "", ROUND(('1st-Summary-Female'!D39+'1st-Summary-Female'!E39)/2, 0))</f>
        <v/>
      </c>
      <c r="E39" s="12" t="str">
        <f aca="false">IF('1st-Summary-Female'!E39="", "", ROUND(('1st-Summary-Female'!E39+'1st-Summary-Female'!F39)/2, 0))</f>
        <v/>
      </c>
      <c r="F39" s="12" t="str">
        <f aca="false">IF('1st-Summary-Female'!F39="", "", ROUND(('1st-Summary-Female'!F39+'1st-Summary-Female'!G39)/2, 0))</f>
        <v/>
      </c>
      <c r="G39" s="12" t="str">
        <f aca="false">IF('1st-Summary-Female'!G39="", "", ROUND(('1st-Summary-Female'!G39+'1st-Summary-Female'!H39)/2, 0))</f>
        <v/>
      </c>
      <c r="H39" s="12" t="str">
        <f aca="false">IF('1st-Summary-Female'!H39="", "", ROUND(('1st-Summary-Female'!H39+'1st-Summary-Female'!I39)/2, 0))</f>
        <v/>
      </c>
      <c r="I39" s="12" t="str">
        <f aca="false">IF('1st-Summary-Female'!I39="", "", ROUND(('1st-Summary-Female'!I39+'1st-Summary-Female'!J39)/2, 0))</f>
        <v/>
      </c>
      <c r="J39" s="12" t="str">
        <f aca="false">IF('2nd-Summary-Female'!C39="", "", ROUND(('2nd-Summary-Female'!C39+'2nd-Summary-Female'!D39)/2, 0))</f>
        <v/>
      </c>
      <c r="K39" s="12" t="str">
        <f aca="false">IF('2nd-Summary-Female'!D39="", "", ROUND(('2nd-Summary-Female'!D39+'2nd-Summary-Female'!E39)/2, 0))</f>
        <v/>
      </c>
      <c r="L39" s="12" t="str">
        <f aca="false">IF('2nd-Summary-Female'!E39="", "", ROUND(('2nd-Summary-Female'!E39+'2nd-Summary-Female'!F39)/2, 0))</f>
        <v/>
      </c>
      <c r="M39" s="12" t="str">
        <f aca="false">IF('2nd-Summary-Female'!F39="", "", ROUND(('2nd-Summary-Female'!F39+'2nd-Summary-Female'!G39)/2, 0))</f>
        <v/>
      </c>
      <c r="N39" s="12" t="str">
        <f aca="false">IF('2nd-Summary-Female'!G39="", "", ROUND(('2nd-Summary-Female'!G39+'2nd-Summary-Female'!H39)/2, 0))</f>
        <v/>
      </c>
      <c r="O39" s="12" t="str">
        <f aca="false">IF('2nd-Summary-Female'!H39="", "", ROUND(('2nd-Summary-Female'!H39+'2nd-Summary-Female'!I39)/2, 0))</f>
        <v/>
      </c>
      <c r="P39" s="12" t="str">
        <f aca="false">IF('2nd-Summary-Female'!I39="", "", ROUND(('2nd-Summary-Female'!I39+'2nd-Summary-Female'!J39)/2, 0))</f>
        <v/>
      </c>
      <c r="Q39" s="12" t="str">
        <f aca="false">IF('3rd-Summary-Female'!C39="", "", ROUND(('3rd-Summary-Female'!C39+'3rd-Summary-Female'!D39)/2, 0))</f>
        <v/>
      </c>
      <c r="R39" s="12" t="str">
        <f aca="false">IF('3rd-Summary-Female'!D39="", "", ROUND(('3rd-Summary-Female'!D39+'3rd-Summary-Female'!E39)/2, 0))</f>
        <v/>
      </c>
      <c r="S39" s="12" t="str">
        <f aca="false">IF('3rd-Summary-Female'!E39="", "", ROUND(('3rd-Summary-Female'!E39+'3rd-Summary-Female'!F39)/2, 0))</f>
        <v/>
      </c>
      <c r="T39" s="12" t="str">
        <f aca="false">IF('3rd-Summary-Female'!F39="", "", ROUND(('3rd-Summary-Female'!F39+'3rd-Summary-Female'!G39)/2, 0))</f>
        <v/>
      </c>
      <c r="U39" s="12" t="str">
        <f aca="false">IF('3rd-Summary-Female'!G39="", "", ROUND(('3rd-Summary-Female'!G39+'3rd-Summary-Female'!H39)/2, 0))</f>
        <v/>
      </c>
      <c r="V39" s="12" t="str">
        <f aca="false">IF('3rd-Summary-Female'!H39="", "", ROUND(('3rd-Summary-Female'!H39+'3rd-Summary-Female'!I39)/2, 0))</f>
        <v/>
      </c>
      <c r="W39" s="12" t="str">
        <f aca="false">IF('3rd-Summary-Female'!I39="", "", ROUND(('3rd-Summary-Female'!I39+'3rd-Summary-Female'!J39)/2, 0))</f>
        <v/>
      </c>
      <c r="X39" s="12" t="str">
        <f aca="false">IF('4th-Summary-Female'!C39="", "", ROUND(('4th-Summary-Female'!C39+'4th-Summary-Female'!D39)/2, 0))</f>
        <v/>
      </c>
      <c r="Y39" s="12" t="str">
        <f aca="false">IF('4th-Summary-Female'!D39="", "", ROUND(('4th-Summary-Female'!D39+'4th-Summary-Female'!E39)/2, 0))</f>
        <v/>
      </c>
      <c r="Z39" s="12" t="str">
        <f aca="false">IF('4th-Summary-Female'!E39="", "", ROUND(('4th-Summary-Female'!E39+'4th-Summary-Female'!F39)/2, 0))</f>
        <v/>
      </c>
      <c r="AA39" s="12" t="str">
        <f aca="false">IF('4th-Summary-Female'!F39="", "", ROUND(('4th-Summary-Female'!F39+'4th-Summary-Female'!G39)/2, 0))</f>
        <v/>
      </c>
      <c r="AB39" s="12" t="str">
        <f aca="false">IF('4th-Summary-Female'!G39="", "", ROUND(('4th-Summary-Female'!G39+'4th-Summary-Female'!H39)/2, 0))</f>
        <v/>
      </c>
      <c r="AC39" s="12" t="str">
        <f aca="false">IF('4th-Summary-Female'!H39="", "", ROUND(('4th-Summary-Female'!H39+'4th-Summary-Female'!I39)/2, 0))</f>
        <v/>
      </c>
      <c r="AD39" s="12" t="str">
        <f aca="false">IF('4th-Summary-Female'!I39="", "", ROUND(('4th-Summary-Female'!I39+'4th-Summary-Female'!J39)/2, 0))</f>
        <v/>
      </c>
    </row>
    <row r="40" customFormat="false" ht="13.8" hidden="false" customHeight="false" outlineLevel="0" collapsed="false">
      <c r="A40" s="11" t="str">
        <f aca="false">IF(ISBLANK('Class-Infos'!C89), "", CONCATENATE("G", 'Class-Infos'!A89))</f>
        <v/>
      </c>
      <c r="B40" s="0" t="str">
        <f aca="false">IF(ISBLANK('Class-Infos'!C89), "", CONCATENATE('Class-Infos'!C89, IF(ISBLANK('Class-Infos'!F89), "", CONCATENATE(" ", 'Class-Infos'!F89)), ", ", 'Class-Infos'!D89, " ", 'Class-Infos'!E89))</f>
        <v/>
      </c>
      <c r="C40" s="12" t="str">
        <f aca="false">IF('1st-Summary-Female'!C40="", "", ROUND(('1st-Summary-Female'!C40+'1st-Summary-Female'!D40)/2, 0))</f>
        <v/>
      </c>
      <c r="D40" s="12" t="str">
        <f aca="false">IF('1st-Summary-Female'!D40="", "", ROUND(('1st-Summary-Female'!D40+'1st-Summary-Female'!E40)/2, 0))</f>
        <v/>
      </c>
      <c r="E40" s="12" t="str">
        <f aca="false">IF('1st-Summary-Female'!E40="", "", ROUND(('1st-Summary-Female'!E40+'1st-Summary-Female'!F40)/2, 0))</f>
        <v/>
      </c>
      <c r="F40" s="12" t="str">
        <f aca="false">IF('1st-Summary-Female'!F40="", "", ROUND(('1st-Summary-Female'!F40+'1st-Summary-Female'!G40)/2, 0))</f>
        <v/>
      </c>
      <c r="G40" s="12" t="str">
        <f aca="false">IF('1st-Summary-Female'!G40="", "", ROUND(('1st-Summary-Female'!G40+'1st-Summary-Female'!H40)/2, 0))</f>
        <v/>
      </c>
      <c r="H40" s="12" t="str">
        <f aca="false">IF('1st-Summary-Female'!H40="", "", ROUND(('1st-Summary-Female'!H40+'1st-Summary-Female'!I40)/2, 0))</f>
        <v/>
      </c>
      <c r="I40" s="12" t="str">
        <f aca="false">IF('1st-Summary-Female'!I40="", "", ROUND(('1st-Summary-Female'!I40+'1st-Summary-Female'!J40)/2, 0))</f>
        <v/>
      </c>
      <c r="J40" s="12" t="str">
        <f aca="false">IF('2nd-Summary-Female'!C40="", "", ROUND(('2nd-Summary-Female'!C40+'2nd-Summary-Female'!D40)/2, 0))</f>
        <v/>
      </c>
      <c r="K40" s="12" t="str">
        <f aca="false">IF('2nd-Summary-Female'!D40="", "", ROUND(('2nd-Summary-Female'!D40+'2nd-Summary-Female'!E40)/2, 0))</f>
        <v/>
      </c>
      <c r="L40" s="12" t="str">
        <f aca="false">IF('2nd-Summary-Female'!E40="", "", ROUND(('2nd-Summary-Female'!E40+'2nd-Summary-Female'!F40)/2, 0))</f>
        <v/>
      </c>
      <c r="M40" s="12" t="str">
        <f aca="false">IF('2nd-Summary-Female'!F40="", "", ROUND(('2nd-Summary-Female'!F40+'2nd-Summary-Female'!G40)/2, 0))</f>
        <v/>
      </c>
      <c r="N40" s="12" t="str">
        <f aca="false">IF('2nd-Summary-Female'!G40="", "", ROUND(('2nd-Summary-Female'!G40+'2nd-Summary-Female'!H40)/2, 0))</f>
        <v/>
      </c>
      <c r="O40" s="12" t="str">
        <f aca="false">IF('2nd-Summary-Female'!H40="", "", ROUND(('2nd-Summary-Female'!H40+'2nd-Summary-Female'!I40)/2, 0))</f>
        <v/>
      </c>
      <c r="P40" s="12" t="str">
        <f aca="false">IF('2nd-Summary-Female'!I40="", "", ROUND(('2nd-Summary-Female'!I40+'2nd-Summary-Female'!J40)/2, 0))</f>
        <v/>
      </c>
      <c r="Q40" s="12" t="str">
        <f aca="false">IF('3rd-Summary-Female'!C40="", "", ROUND(('3rd-Summary-Female'!C40+'3rd-Summary-Female'!D40)/2, 0))</f>
        <v/>
      </c>
      <c r="R40" s="12" t="str">
        <f aca="false">IF('3rd-Summary-Female'!D40="", "", ROUND(('3rd-Summary-Female'!D40+'3rd-Summary-Female'!E40)/2, 0))</f>
        <v/>
      </c>
      <c r="S40" s="12" t="str">
        <f aca="false">IF('3rd-Summary-Female'!E40="", "", ROUND(('3rd-Summary-Female'!E40+'3rd-Summary-Female'!F40)/2, 0))</f>
        <v/>
      </c>
      <c r="T40" s="12" t="str">
        <f aca="false">IF('3rd-Summary-Female'!F40="", "", ROUND(('3rd-Summary-Female'!F40+'3rd-Summary-Female'!G40)/2, 0))</f>
        <v/>
      </c>
      <c r="U40" s="12" t="str">
        <f aca="false">IF('3rd-Summary-Female'!G40="", "", ROUND(('3rd-Summary-Female'!G40+'3rd-Summary-Female'!H40)/2, 0))</f>
        <v/>
      </c>
      <c r="V40" s="12" t="str">
        <f aca="false">IF('3rd-Summary-Female'!H40="", "", ROUND(('3rd-Summary-Female'!H40+'3rd-Summary-Female'!I40)/2, 0))</f>
        <v/>
      </c>
      <c r="W40" s="12" t="str">
        <f aca="false">IF('3rd-Summary-Female'!I40="", "", ROUND(('3rd-Summary-Female'!I40+'3rd-Summary-Female'!J40)/2, 0))</f>
        <v/>
      </c>
      <c r="X40" s="12" t="str">
        <f aca="false">IF('4th-Summary-Female'!C40="", "", ROUND(('4th-Summary-Female'!C40+'4th-Summary-Female'!D40)/2, 0))</f>
        <v/>
      </c>
      <c r="Y40" s="12" t="str">
        <f aca="false">IF('4th-Summary-Female'!D40="", "", ROUND(('4th-Summary-Female'!D40+'4th-Summary-Female'!E40)/2, 0))</f>
        <v/>
      </c>
      <c r="Z40" s="12" t="str">
        <f aca="false">IF('4th-Summary-Female'!E40="", "", ROUND(('4th-Summary-Female'!E40+'4th-Summary-Female'!F40)/2, 0))</f>
        <v/>
      </c>
      <c r="AA40" s="12" t="str">
        <f aca="false">IF('4th-Summary-Female'!F40="", "", ROUND(('4th-Summary-Female'!F40+'4th-Summary-Female'!G40)/2, 0))</f>
        <v/>
      </c>
      <c r="AB40" s="12" t="str">
        <f aca="false">IF('4th-Summary-Female'!G40="", "", ROUND(('4th-Summary-Female'!G40+'4th-Summary-Female'!H40)/2, 0))</f>
        <v/>
      </c>
      <c r="AC40" s="12" t="str">
        <f aca="false">IF('4th-Summary-Female'!H40="", "", ROUND(('4th-Summary-Female'!H40+'4th-Summary-Female'!I40)/2, 0))</f>
        <v/>
      </c>
      <c r="AD40" s="12" t="str">
        <f aca="false">IF('4th-Summary-Female'!I40="", "", ROUND(('4th-Summary-Female'!I40+'4th-Summary-Female'!J40)/2, 0))</f>
        <v/>
      </c>
    </row>
    <row r="41" customFormat="false" ht="13.8" hidden="false" customHeight="false" outlineLevel="0" collapsed="false">
      <c r="A41" s="11" t="str">
        <f aca="false">IF(ISBLANK('Class-Infos'!C90), "", CONCATENATE("G", 'Class-Infos'!A90))</f>
        <v/>
      </c>
      <c r="B41" s="0" t="str">
        <f aca="false">IF(ISBLANK('Class-Infos'!C90), "", CONCATENATE('Class-Infos'!C90, IF(ISBLANK('Class-Infos'!F90), "", CONCATENATE(" ", 'Class-Infos'!F90)), ", ", 'Class-Infos'!D90, " ", 'Class-Infos'!E90))</f>
        <v/>
      </c>
      <c r="C41" s="12" t="str">
        <f aca="false">IF('1st-Summary-Female'!C41="", "", ROUND(('1st-Summary-Female'!C41+'1st-Summary-Female'!D41)/2, 0))</f>
        <v/>
      </c>
      <c r="D41" s="12" t="str">
        <f aca="false">IF('1st-Summary-Female'!D41="", "", ROUND(('1st-Summary-Female'!D41+'1st-Summary-Female'!E41)/2, 0))</f>
        <v/>
      </c>
      <c r="E41" s="12" t="str">
        <f aca="false">IF('1st-Summary-Female'!E41="", "", ROUND(('1st-Summary-Female'!E41+'1st-Summary-Female'!F41)/2, 0))</f>
        <v/>
      </c>
      <c r="F41" s="12" t="str">
        <f aca="false">IF('1st-Summary-Female'!F41="", "", ROUND(('1st-Summary-Female'!F41+'1st-Summary-Female'!G41)/2, 0))</f>
        <v/>
      </c>
      <c r="G41" s="12" t="str">
        <f aca="false">IF('1st-Summary-Female'!G41="", "", ROUND(('1st-Summary-Female'!G41+'1st-Summary-Female'!H41)/2, 0))</f>
        <v/>
      </c>
      <c r="H41" s="12" t="str">
        <f aca="false">IF('1st-Summary-Female'!H41="", "", ROUND(('1st-Summary-Female'!H41+'1st-Summary-Female'!I41)/2, 0))</f>
        <v/>
      </c>
      <c r="I41" s="12" t="str">
        <f aca="false">IF('1st-Summary-Female'!I41="", "", ROUND(('1st-Summary-Female'!I41+'1st-Summary-Female'!J41)/2, 0))</f>
        <v/>
      </c>
      <c r="J41" s="12" t="str">
        <f aca="false">IF('2nd-Summary-Female'!C41="", "", ROUND(('2nd-Summary-Female'!C41+'2nd-Summary-Female'!D41)/2, 0))</f>
        <v/>
      </c>
      <c r="K41" s="12" t="str">
        <f aca="false">IF('2nd-Summary-Female'!D41="", "", ROUND(('2nd-Summary-Female'!D41+'2nd-Summary-Female'!E41)/2, 0))</f>
        <v/>
      </c>
      <c r="L41" s="12" t="str">
        <f aca="false">IF('2nd-Summary-Female'!E41="", "", ROUND(('2nd-Summary-Female'!E41+'2nd-Summary-Female'!F41)/2, 0))</f>
        <v/>
      </c>
      <c r="M41" s="12" t="str">
        <f aca="false">IF('2nd-Summary-Female'!F41="", "", ROUND(('2nd-Summary-Female'!F41+'2nd-Summary-Female'!G41)/2, 0))</f>
        <v/>
      </c>
      <c r="N41" s="12" t="str">
        <f aca="false">IF('2nd-Summary-Female'!G41="", "", ROUND(('2nd-Summary-Female'!G41+'2nd-Summary-Female'!H41)/2, 0))</f>
        <v/>
      </c>
      <c r="O41" s="12" t="str">
        <f aca="false">IF('2nd-Summary-Female'!H41="", "", ROUND(('2nd-Summary-Female'!H41+'2nd-Summary-Female'!I41)/2, 0))</f>
        <v/>
      </c>
      <c r="P41" s="12" t="str">
        <f aca="false">IF('2nd-Summary-Female'!I41="", "", ROUND(('2nd-Summary-Female'!I41+'2nd-Summary-Female'!J41)/2, 0))</f>
        <v/>
      </c>
      <c r="Q41" s="12" t="str">
        <f aca="false">IF('3rd-Summary-Female'!C41="", "", ROUND(('3rd-Summary-Female'!C41+'3rd-Summary-Female'!D41)/2, 0))</f>
        <v/>
      </c>
      <c r="R41" s="12" t="str">
        <f aca="false">IF('3rd-Summary-Female'!D41="", "", ROUND(('3rd-Summary-Female'!D41+'3rd-Summary-Female'!E41)/2, 0))</f>
        <v/>
      </c>
      <c r="S41" s="12" t="str">
        <f aca="false">IF('3rd-Summary-Female'!E41="", "", ROUND(('3rd-Summary-Female'!E41+'3rd-Summary-Female'!F41)/2, 0))</f>
        <v/>
      </c>
      <c r="T41" s="12" t="str">
        <f aca="false">IF('3rd-Summary-Female'!F41="", "", ROUND(('3rd-Summary-Female'!F41+'3rd-Summary-Female'!G41)/2, 0))</f>
        <v/>
      </c>
      <c r="U41" s="12" t="str">
        <f aca="false">IF('3rd-Summary-Female'!G41="", "", ROUND(('3rd-Summary-Female'!G41+'3rd-Summary-Female'!H41)/2, 0))</f>
        <v/>
      </c>
      <c r="V41" s="12" t="str">
        <f aca="false">IF('3rd-Summary-Female'!H41="", "", ROUND(('3rd-Summary-Female'!H41+'3rd-Summary-Female'!I41)/2, 0))</f>
        <v/>
      </c>
      <c r="W41" s="12" t="str">
        <f aca="false">IF('3rd-Summary-Female'!I41="", "", ROUND(('3rd-Summary-Female'!I41+'3rd-Summary-Female'!J41)/2, 0))</f>
        <v/>
      </c>
      <c r="X41" s="12" t="str">
        <f aca="false">IF('4th-Summary-Female'!C41="", "", ROUND(('4th-Summary-Female'!C41+'4th-Summary-Female'!D41)/2, 0))</f>
        <v/>
      </c>
      <c r="Y41" s="12" t="str">
        <f aca="false">IF('4th-Summary-Female'!D41="", "", ROUND(('4th-Summary-Female'!D41+'4th-Summary-Female'!E41)/2, 0))</f>
        <v/>
      </c>
      <c r="Z41" s="12" t="str">
        <f aca="false">IF('4th-Summary-Female'!E41="", "", ROUND(('4th-Summary-Female'!E41+'4th-Summary-Female'!F41)/2, 0))</f>
        <v/>
      </c>
      <c r="AA41" s="12" t="str">
        <f aca="false">IF('4th-Summary-Female'!F41="", "", ROUND(('4th-Summary-Female'!F41+'4th-Summary-Female'!G41)/2, 0))</f>
        <v/>
      </c>
      <c r="AB41" s="12" t="str">
        <f aca="false">IF('4th-Summary-Female'!G41="", "", ROUND(('4th-Summary-Female'!G41+'4th-Summary-Female'!H41)/2, 0))</f>
        <v/>
      </c>
      <c r="AC41" s="12" t="str">
        <f aca="false">IF('4th-Summary-Female'!H41="", "", ROUND(('4th-Summary-Female'!H41+'4th-Summary-Female'!I41)/2, 0))</f>
        <v/>
      </c>
      <c r="AD41" s="12" t="str">
        <f aca="false">IF('4th-Summary-Female'!I41="", "", ROUND(('4th-Summary-Female'!I41+'4th-Summary-Female'!J41)/2, 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F12" activeCellId="0" sqref="F12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v>75</v>
      </c>
      <c r="C1" s="0" t="s">
        <v>261</v>
      </c>
    </row>
    <row r="2" customFormat="false" ht="12.8" hidden="false" customHeight="false" outlineLevel="0" collapsed="false">
      <c r="A2" s="0" t="n">
        <v>76</v>
      </c>
      <c r="B2" s="0" t="n">
        <v>80</v>
      </c>
      <c r="C2" s="0" t="s">
        <v>262</v>
      </c>
    </row>
    <row r="3" customFormat="false" ht="12.8" hidden="false" customHeight="false" outlineLevel="0" collapsed="false">
      <c r="A3" s="0" t="n">
        <v>81</v>
      </c>
      <c r="B3" s="0" t="n">
        <v>85</v>
      </c>
      <c r="C3" s="0" t="s">
        <v>263</v>
      </c>
    </row>
    <row r="4" customFormat="false" ht="12.8" hidden="false" customHeight="false" outlineLevel="0" collapsed="false">
      <c r="A4" s="0" t="n">
        <v>86</v>
      </c>
      <c r="B4" s="0" t="n">
        <v>99</v>
      </c>
      <c r="C4" s="0" t="s">
        <v>264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1:N125"/>
  <sheetViews>
    <sheetView showFormulas="false" showGridLines="fals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N41" activeCellId="0" sqref="N4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.35"/>
    <col collapsed="false" customWidth="true" hidden="false" outlineLevel="0" max="2" min="2" style="0" width="2.98"/>
    <col collapsed="false" customWidth="true" hidden="false" outlineLevel="0" max="5" min="3" style="0" width="7.15"/>
    <col collapsed="false" customWidth="true" hidden="false" outlineLevel="0" max="7" min="7" style="0" width="8.98"/>
    <col collapsed="false" customWidth="true" hidden="false" outlineLevel="0" max="64" min="8" style="0" width="7.15"/>
  </cols>
  <sheetData>
    <row r="1" customFormat="false" ht="15" hidden="false" customHeight="false" outlineLevel="0" collapsed="false">
      <c r="B1" s="16" t="s">
        <v>265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9.7" hidden="false" customHeight="false" outlineLevel="0" collapsed="false">
      <c r="B2" s="17" t="s">
        <v>266</v>
      </c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B3" s="16" t="str">
        <f aca="false">CONCATENATE("S.Y. ",'Class-Infos'!B4)</f>
        <v>S.Y. 2020-2021</v>
      </c>
      <c r="C3" s="16"/>
      <c r="D3" s="16"/>
      <c r="E3" s="16"/>
      <c r="F3" s="16"/>
      <c r="G3" s="16"/>
      <c r="H3" s="16"/>
      <c r="I3" s="16"/>
      <c r="J3" s="16"/>
      <c r="K3" s="16"/>
    </row>
    <row r="6" customFormat="false" ht="15" hidden="false" customHeight="false" outlineLevel="0" collapsed="false">
      <c r="B6" s="18" t="s">
        <v>267</v>
      </c>
      <c r="C6" s="18"/>
      <c r="D6" s="19" t="s">
        <v>268</v>
      </c>
      <c r="E6" s="18"/>
      <c r="F6" s="18"/>
      <c r="G6" s="18"/>
      <c r="H6" s="20" t="s">
        <v>269</v>
      </c>
      <c r="I6" s="19" t="str">
        <f aca="false">CONCATENATE('Class-Infos'!B2,"-",'Class-Infos'!B3)</f>
        <v>8-HUBBLE</v>
      </c>
      <c r="J6" s="18"/>
      <c r="K6" s="18"/>
    </row>
    <row r="7" customFormat="false" ht="13.8" hidden="false" customHeight="false" outlineLevel="0" collapsed="false">
      <c r="B7" s="0" t="s">
        <v>270</v>
      </c>
      <c r="D7" s="21" t="str">
        <f aca="false">'Class-Infos'!E1</f>
        <v>Rosalinda Reciproco</v>
      </c>
      <c r="G7" s="22"/>
      <c r="H7" s="23" t="s">
        <v>271</v>
      </c>
      <c r="I7" s="21" t="str">
        <f aca="false">'Class-Infos'!B1</f>
        <v>JONATHAN R. BACOLOD</v>
      </c>
      <c r="J7" s="22"/>
      <c r="K7" s="22"/>
    </row>
    <row r="9" customFormat="false" ht="15.75" hidden="false" customHeight="true" outlineLevel="0" collapsed="false">
      <c r="B9" s="24" t="s">
        <v>272</v>
      </c>
      <c r="C9" s="24"/>
      <c r="D9" s="24"/>
      <c r="E9" s="24"/>
      <c r="F9" s="25" t="s">
        <v>273</v>
      </c>
      <c r="G9" s="25"/>
      <c r="H9" s="25"/>
      <c r="I9" s="25"/>
      <c r="J9" s="25"/>
      <c r="K9" s="25"/>
    </row>
    <row r="10" customFormat="false" ht="15.75" hidden="false" customHeight="true" outlineLevel="0" collapsed="false">
      <c r="B10" s="24"/>
      <c r="C10" s="24"/>
      <c r="D10" s="24"/>
      <c r="E10" s="24"/>
      <c r="F10" s="26" t="s">
        <v>274</v>
      </c>
      <c r="G10" s="26" t="s">
        <v>275</v>
      </c>
      <c r="H10" s="26" t="s">
        <v>276</v>
      </c>
      <c r="I10" s="26" t="s">
        <v>277</v>
      </c>
      <c r="J10" s="26" t="s">
        <v>278</v>
      </c>
      <c r="K10" s="27" t="s">
        <v>279</v>
      </c>
    </row>
    <row r="11" customFormat="false" ht="15" hidden="false" customHeight="false" outlineLevel="0" collapsed="false">
      <c r="B11" s="28" t="n">
        <v>1</v>
      </c>
      <c r="C11" s="29" t="str">
        <f aca="false">IF('Infos-Card-Male'!B2="", "", 'Infos-Card-Male'!B2)</f>
        <v>ABAY ABAY, IAN JAY PARINIAS</v>
      </c>
      <c r="D11" s="29"/>
      <c r="E11" s="29"/>
      <c r="F11" s="30" t="n">
        <v>78</v>
      </c>
      <c r="G11" s="31" t="n">
        <v>79</v>
      </c>
      <c r="H11" s="31" t="n">
        <v>84</v>
      </c>
      <c r="I11" s="31" t="n">
        <v>78</v>
      </c>
      <c r="J11" s="32" t="n">
        <f aca="false">ROUND(SUM(F11:I11)/4,0)</f>
        <v>80</v>
      </c>
      <c r="K11" s="33" t="str">
        <f aca="false">IF(J11&lt;75,"FAILED","PASSED")</f>
        <v>PASSED</v>
      </c>
      <c r="N11" s="34"/>
    </row>
    <row r="12" customFormat="false" ht="15" hidden="false" customHeight="false" outlineLevel="0" collapsed="false">
      <c r="B12" s="35" t="n">
        <v>2</v>
      </c>
      <c r="C12" s="29" t="str">
        <f aca="false">IF('Infos-Card-Male'!B3="", "", 'Infos-Card-Male'!B3)</f>
        <v>ACOSTA, JOHN CARLO ANION</v>
      </c>
      <c r="D12" s="29"/>
      <c r="E12" s="29"/>
      <c r="F12" s="36" t="n">
        <v>73</v>
      </c>
      <c r="G12" s="37" t="n">
        <v>74</v>
      </c>
      <c r="H12" s="37" t="n">
        <v>70</v>
      </c>
      <c r="I12" s="37" t="n">
        <v>70</v>
      </c>
      <c r="J12" s="32" t="n">
        <f aca="false">ROUND(SUM(F12:I12)/4,0)</f>
        <v>72</v>
      </c>
      <c r="K12" s="38" t="str">
        <f aca="false">IF(J12&lt;75,"FAILED","PASSED")</f>
        <v>FAILED</v>
      </c>
      <c r="N12" s="34"/>
    </row>
    <row r="13" customFormat="false" ht="15" hidden="false" customHeight="false" outlineLevel="0" collapsed="false">
      <c r="B13" s="28" t="n">
        <v>3</v>
      </c>
      <c r="C13" s="29" t="str">
        <f aca="false">IF('Infos-Card-Male'!B4="", "", 'Infos-Card-Male'!B4)</f>
        <v>ACOSTA, SHAMERAINE MOLINA</v>
      </c>
      <c r="D13" s="29"/>
      <c r="E13" s="29"/>
      <c r="F13" s="36" t="n">
        <v>75</v>
      </c>
      <c r="G13" s="37" t="n">
        <v>73</v>
      </c>
      <c r="H13" s="37" t="n">
        <v>77</v>
      </c>
      <c r="I13" s="37" t="n">
        <v>75</v>
      </c>
      <c r="J13" s="32" t="n">
        <f aca="false">ROUND(SUM(F13:I13)/4,0)</f>
        <v>75</v>
      </c>
      <c r="K13" s="38" t="str">
        <f aca="false">IF(J13&lt;75,"FAILED","PASSED")</f>
        <v>PASSED</v>
      </c>
      <c r="N13" s="34"/>
    </row>
    <row r="14" customFormat="false" ht="15" hidden="false" customHeight="false" outlineLevel="0" collapsed="false">
      <c r="B14" s="35" t="n">
        <v>4</v>
      </c>
      <c r="C14" s="29" t="str">
        <f aca="false">IF('Infos-Card-Male'!B5="", "", 'Infos-Card-Male'!B5)</f>
        <v>AGUS, ALMOND RAPHAEL JALBAY</v>
      </c>
      <c r="D14" s="29"/>
      <c r="E14" s="29"/>
      <c r="F14" s="36" t="n">
        <v>75</v>
      </c>
      <c r="G14" s="37" t="n">
        <v>75</v>
      </c>
      <c r="H14" s="37" t="n">
        <v>75</v>
      </c>
      <c r="I14" s="37" t="n">
        <v>75</v>
      </c>
      <c r="J14" s="32" t="n">
        <f aca="false">ROUND(SUM(F14:I14)/4,0)</f>
        <v>75</v>
      </c>
      <c r="K14" s="38" t="str">
        <f aca="false">IF(J14&lt;75,"FAILED","PASSED")</f>
        <v>PASSED</v>
      </c>
      <c r="N14" s="34"/>
    </row>
    <row r="15" customFormat="false" ht="15" hidden="false" customHeight="false" outlineLevel="0" collapsed="false">
      <c r="B15" s="28" t="n">
        <v>5</v>
      </c>
      <c r="C15" s="29" t="str">
        <f aca="false">IF('Infos-Card-Male'!B6="", "", 'Infos-Card-Male'!B6)</f>
        <v>ALEJANDRO, JEREMY LOPEZ</v>
      </c>
      <c r="D15" s="29"/>
      <c r="E15" s="29"/>
      <c r="F15" s="36" t="n">
        <v>75</v>
      </c>
      <c r="G15" s="37" t="n">
        <v>77</v>
      </c>
      <c r="H15" s="37" t="n">
        <v>76</v>
      </c>
      <c r="I15" s="37" t="n">
        <v>75</v>
      </c>
      <c r="J15" s="32" t="n">
        <f aca="false">ROUND(SUM(F15:I15)/4,0)</f>
        <v>76</v>
      </c>
      <c r="K15" s="38" t="str">
        <f aca="false">IF(J15&lt;75,"FAILED","PASSED")</f>
        <v>PASSED</v>
      </c>
      <c r="N15" s="34"/>
    </row>
    <row r="16" customFormat="false" ht="15" hidden="false" customHeight="false" outlineLevel="0" collapsed="false">
      <c r="B16" s="35" t="n">
        <v>6</v>
      </c>
      <c r="C16" s="29" t="str">
        <f aca="false">IF('Infos-Card-Male'!B7="", "", 'Infos-Card-Male'!B7)</f>
        <v>ALEJANDRO, MARK AGBUYA</v>
      </c>
      <c r="D16" s="29"/>
      <c r="E16" s="29"/>
      <c r="F16" s="36" t="n">
        <v>80</v>
      </c>
      <c r="G16" s="37" t="n">
        <v>83</v>
      </c>
      <c r="H16" s="37" t="n">
        <v>79</v>
      </c>
      <c r="I16" s="37" t="n">
        <v>82</v>
      </c>
      <c r="J16" s="32" t="n">
        <f aca="false">ROUND(SUM(F16:I16)/4,0)</f>
        <v>81</v>
      </c>
      <c r="K16" s="38" t="str">
        <f aca="false">IF(J16&lt;75,"FAILED","PASSED")</f>
        <v>PASSED</v>
      </c>
      <c r="N16" s="34"/>
    </row>
    <row r="17" customFormat="false" ht="15" hidden="false" customHeight="false" outlineLevel="0" collapsed="false">
      <c r="B17" s="28" t="n">
        <v>7</v>
      </c>
      <c r="C17" s="29" t="str">
        <f aca="false">IF('Infos-Card-Male'!B8="", "", 'Infos-Card-Male'!B8)</f>
        <v>ALETER, JHAY MHARK BOLAÑOS</v>
      </c>
      <c r="D17" s="29"/>
      <c r="E17" s="29"/>
      <c r="F17" s="36" t="n">
        <v>73</v>
      </c>
      <c r="G17" s="37" t="n">
        <v>75</v>
      </c>
      <c r="H17" s="37" t="n">
        <v>76</v>
      </c>
      <c r="I17" s="37" t="n">
        <v>76</v>
      </c>
      <c r="J17" s="32" t="n">
        <f aca="false">ROUND(SUM(F17:I17)/4,0)</f>
        <v>75</v>
      </c>
      <c r="K17" s="38" t="str">
        <f aca="false">IF(J17&lt;75,"FAILED","PASSED")</f>
        <v>PASSED</v>
      </c>
      <c r="N17" s="34"/>
    </row>
    <row r="18" customFormat="false" ht="15" hidden="false" customHeight="false" outlineLevel="0" collapsed="false">
      <c r="B18" s="35" t="n">
        <v>8</v>
      </c>
      <c r="C18" s="29" t="str">
        <f aca="false">IF('Infos-Card-Male'!B9="", "", 'Infos-Card-Male'!B9)</f>
        <v>AMACIO, KHURT FRYAN RANIEN</v>
      </c>
      <c r="D18" s="29"/>
      <c r="E18" s="29"/>
      <c r="F18" s="36" t="n">
        <v>75</v>
      </c>
      <c r="G18" s="37" t="n">
        <v>75</v>
      </c>
      <c r="H18" s="37" t="n">
        <v>78</v>
      </c>
      <c r="I18" s="37" t="n">
        <v>75</v>
      </c>
      <c r="J18" s="32" t="n">
        <f aca="false">ROUND(SUM(F18:I18)/4,0)</f>
        <v>76</v>
      </c>
      <c r="K18" s="38" t="str">
        <f aca="false">IF(J18&lt;75,"FAILED","PASSED")</f>
        <v>PASSED</v>
      </c>
      <c r="N18" s="34"/>
    </row>
    <row r="19" customFormat="false" ht="15" hidden="false" customHeight="false" outlineLevel="0" collapsed="false">
      <c r="B19" s="28" t="n">
        <v>9</v>
      </c>
      <c r="C19" s="29" t="str">
        <f aca="false">IF('Infos-Card-Male'!B10="", "", 'Infos-Card-Male'!B10)</f>
        <v>ANDALIS, JIBBY ABUZO</v>
      </c>
      <c r="D19" s="29"/>
      <c r="E19" s="29"/>
      <c r="F19" s="36" t="n">
        <v>73</v>
      </c>
      <c r="G19" s="37" t="n">
        <v>74</v>
      </c>
      <c r="H19" s="37" t="n">
        <v>70</v>
      </c>
      <c r="I19" s="37" t="n">
        <v>70</v>
      </c>
      <c r="J19" s="32" t="n">
        <f aca="false">ROUND(SUM(F19:I19)/4,0)</f>
        <v>72</v>
      </c>
      <c r="K19" s="38" t="str">
        <f aca="false">IF(J19&lt;75,"FAILED","PASSED")</f>
        <v>FAILED</v>
      </c>
      <c r="N19" s="34"/>
    </row>
    <row r="20" customFormat="false" ht="15" hidden="false" customHeight="false" outlineLevel="0" collapsed="false">
      <c r="B20" s="35" t="n">
        <v>10</v>
      </c>
      <c r="C20" s="29" t="str">
        <f aca="false">IF('Infos-Card-Male'!B11="", "", 'Infos-Card-Male'!B11)</f>
        <v>ANDO, PRINCE IVAN REPUYA</v>
      </c>
      <c r="D20" s="29"/>
      <c r="E20" s="29"/>
      <c r="F20" s="36" t="n">
        <v>75</v>
      </c>
      <c r="G20" s="37" t="n">
        <v>76</v>
      </c>
      <c r="H20" s="37" t="n">
        <v>76</v>
      </c>
      <c r="I20" s="37" t="n">
        <v>75</v>
      </c>
      <c r="J20" s="32" t="n">
        <f aca="false">ROUND(SUM(F20:I20)/4,0)</f>
        <v>76</v>
      </c>
      <c r="K20" s="38" t="str">
        <f aca="false">IF(J20&lt;75,"FAILED","PASSED")</f>
        <v>PASSED</v>
      </c>
      <c r="N20" s="34"/>
    </row>
    <row r="21" customFormat="false" ht="15" hidden="false" customHeight="false" outlineLevel="0" collapsed="false">
      <c r="B21" s="28" t="n">
        <v>11</v>
      </c>
      <c r="C21" s="29" t="str">
        <f aca="false">IF('Infos-Card-Male'!B12="", "", 'Infos-Card-Male'!B12)</f>
        <v>ARCEO, JOHN KENNETH MACASINAG</v>
      </c>
      <c r="D21" s="29"/>
      <c r="E21" s="29"/>
      <c r="F21" s="36" t="n">
        <v>75</v>
      </c>
      <c r="G21" s="37" t="n">
        <v>75</v>
      </c>
      <c r="H21" s="37" t="n">
        <v>78</v>
      </c>
      <c r="I21" s="37" t="n">
        <v>75</v>
      </c>
      <c r="J21" s="32" t="n">
        <f aca="false">ROUND(SUM(F21:I21)/4,0)</f>
        <v>76</v>
      </c>
      <c r="K21" s="38" t="str">
        <f aca="false">IF(J21&lt;75,"FAILED","PASSED")</f>
        <v>PASSED</v>
      </c>
      <c r="N21" s="34"/>
    </row>
    <row r="22" customFormat="false" ht="15" hidden="false" customHeight="false" outlineLevel="0" collapsed="false">
      <c r="B22" s="35" t="n">
        <v>12</v>
      </c>
      <c r="C22" s="29" t="str">
        <f aca="false">IF('Infos-Card-Male'!B13="", "", 'Infos-Card-Male'!B13)</f>
        <v>ARESGADO, CHRISTIAN MACKY MANUEL</v>
      </c>
      <c r="D22" s="29"/>
      <c r="E22" s="29"/>
      <c r="F22" s="36" t="n">
        <v>75</v>
      </c>
      <c r="G22" s="37" t="n">
        <v>75</v>
      </c>
      <c r="H22" s="37" t="n">
        <v>78</v>
      </c>
      <c r="I22" s="37" t="n">
        <v>75</v>
      </c>
      <c r="J22" s="32" t="n">
        <f aca="false">ROUND(SUM(F22:I22)/4,0)</f>
        <v>76</v>
      </c>
      <c r="K22" s="38" t="str">
        <f aca="false">IF(J22&lt;75,"FAILED","PASSED")</f>
        <v>PASSED</v>
      </c>
      <c r="N22" s="34"/>
    </row>
    <row r="23" customFormat="false" ht="15" hidden="false" customHeight="false" outlineLevel="0" collapsed="false">
      <c r="B23" s="28" t="n">
        <v>13</v>
      </c>
      <c r="C23" s="29" t="str">
        <f aca="false">IF('Infos-Card-Male'!B14="", "", 'Infos-Card-Male'!B14)</f>
        <v>ARROYO, AGA CEAZAR CAPALARAN</v>
      </c>
      <c r="D23" s="29"/>
      <c r="E23" s="29"/>
      <c r="F23" s="36" t="n">
        <v>75</v>
      </c>
      <c r="G23" s="37" t="n">
        <v>75</v>
      </c>
      <c r="H23" s="37" t="n">
        <v>75</v>
      </c>
      <c r="I23" s="37" t="n">
        <v>75</v>
      </c>
      <c r="J23" s="32" t="n">
        <f aca="false">ROUND(SUM(F23:I23)/4,0)</f>
        <v>75</v>
      </c>
      <c r="K23" s="38" t="str">
        <f aca="false">IF(J23&lt;75,"FAILED","PASSED")</f>
        <v>PASSED</v>
      </c>
      <c r="N23" s="34"/>
    </row>
    <row r="24" customFormat="false" ht="15" hidden="false" customHeight="false" outlineLevel="0" collapsed="false">
      <c r="B24" s="35" t="n">
        <v>14</v>
      </c>
      <c r="C24" s="29" t="str">
        <f aca="false">IF('Infos-Card-Male'!B15="", "", 'Infos-Card-Male'!B15)</f>
        <v>ASURTO, PRINCE JHADE JEROSO</v>
      </c>
      <c r="D24" s="29"/>
      <c r="E24" s="29"/>
      <c r="F24" s="36" t="n">
        <v>87</v>
      </c>
      <c r="G24" s="37" t="n">
        <v>79</v>
      </c>
      <c r="H24" s="37" t="n">
        <v>74</v>
      </c>
      <c r="I24" s="37" t="n">
        <v>75</v>
      </c>
      <c r="J24" s="32" t="n">
        <f aca="false">ROUND(SUM(F24:I24)/4,0)</f>
        <v>79</v>
      </c>
      <c r="K24" s="38" t="str">
        <f aca="false">IF(J24&lt;75,"FAILED","PASSED")</f>
        <v>PASSED</v>
      </c>
      <c r="N24" s="34"/>
    </row>
    <row r="25" customFormat="false" ht="15" hidden="false" customHeight="false" outlineLevel="0" collapsed="false">
      <c r="B25" s="28" t="n">
        <v>15</v>
      </c>
      <c r="C25" s="29" t="str">
        <f aca="false">IF('Infos-Card-Male'!B16="", "", 'Infos-Card-Male'!B16)</f>
        <v>AUSTRIA, JAMES BRYAN DIZON</v>
      </c>
      <c r="D25" s="29"/>
      <c r="E25" s="29"/>
      <c r="F25" s="36" t="n">
        <v>73</v>
      </c>
      <c r="G25" s="37" t="n">
        <v>76</v>
      </c>
      <c r="H25" s="37" t="n">
        <v>78</v>
      </c>
      <c r="I25" s="37" t="n">
        <v>76</v>
      </c>
      <c r="J25" s="32" t="n">
        <f aca="false">ROUND(SUM(F25:I25)/4,0)</f>
        <v>76</v>
      </c>
      <c r="K25" s="38" t="str">
        <f aca="false">IF(J25&lt;75,"FAILED","PASSED")</f>
        <v>PASSED</v>
      </c>
      <c r="N25" s="34"/>
    </row>
    <row r="26" customFormat="false" ht="15" hidden="false" customHeight="false" outlineLevel="0" collapsed="false">
      <c r="B26" s="35" t="n">
        <v>16</v>
      </c>
      <c r="C26" s="29" t="str">
        <f aca="false">IF('Infos-Card-Male'!B17="", "", 'Infos-Card-Male'!B17)</f>
        <v>AVILA, JOB OCFEMIA</v>
      </c>
      <c r="D26" s="29"/>
      <c r="E26" s="29"/>
      <c r="F26" s="36" t="n">
        <v>79</v>
      </c>
      <c r="G26" s="37" t="n">
        <v>81</v>
      </c>
      <c r="H26" s="37" t="n">
        <v>79</v>
      </c>
      <c r="I26" s="37" t="n">
        <v>88</v>
      </c>
      <c r="J26" s="32" t="n">
        <f aca="false">ROUND(SUM(F26:I26)/4,0)</f>
        <v>82</v>
      </c>
      <c r="K26" s="38" t="str">
        <f aca="false">IF(J26&lt;75,"FAILED","PASSED")</f>
        <v>PASSED</v>
      </c>
      <c r="N26" s="34"/>
    </row>
    <row r="27" customFormat="false" ht="15" hidden="false" customHeight="false" outlineLevel="0" collapsed="false">
      <c r="B27" s="28" t="n">
        <v>17</v>
      </c>
      <c r="C27" s="29" t="str">
        <f aca="false">IF('Infos-Card-Male'!B18="", "", 'Infos-Card-Male'!B18)</f>
        <v>AYON, JUSTINE DELLA</v>
      </c>
      <c r="D27" s="29"/>
      <c r="E27" s="29"/>
      <c r="F27" s="36" t="n">
        <v>75</v>
      </c>
      <c r="G27" s="37" t="n">
        <v>75</v>
      </c>
      <c r="H27" s="37" t="n">
        <v>75</v>
      </c>
      <c r="I27" s="37" t="n">
        <v>75</v>
      </c>
      <c r="J27" s="32" t="n">
        <f aca="false">ROUND(SUM(F27:I27)/4,0)</f>
        <v>75</v>
      </c>
      <c r="K27" s="38" t="str">
        <f aca="false">IF(J27&lt;75,"FAILED","PASSED")</f>
        <v>PASSED</v>
      </c>
      <c r="N27" s="34"/>
    </row>
    <row r="28" customFormat="false" ht="15" hidden="false" customHeight="false" outlineLevel="0" collapsed="false">
      <c r="B28" s="35" t="n">
        <v>18</v>
      </c>
      <c r="C28" s="29" t="str">
        <f aca="false">IF('Infos-Card-Male'!B19="", "", 'Infos-Card-Male'!B19)</f>
        <v>AYOP, WESLEY MICHEN BALBUENA</v>
      </c>
      <c r="D28" s="29"/>
      <c r="E28" s="29"/>
      <c r="F28" s="36" t="n">
        <v>76</v>
      </c>
      <c r="G28" s="37" t="n">
        <v>77</v>
      </c>
      <c r="H28" s="37" t="n">
        <v>78</v>
      </c>
      <c r="I28" s="37" t="n">
        <v>76</v>
      </c>
      <c r="J28" s="32" t="n">
        <f aca="false">ROUND(SUM(F28:I28)/4,0)</f>
        <v>77</v>
      </c>
      <c r="K28" s="38" t="str">
        <f aca="false">IF(J28&lt;75,"FAILED","PASSED")</f>
        <v>PASSED</v>
      </c>
      <c r="N28" s="34"/>
    </row>
    <row r="29" customFormat="false" ht="15" hidden="false" customHeight="false" outlineLevel="0" collapsed="false">
      <c r="B29" s="28" t="n">
        <v>19</v>
      </c>
      <c r="C29" s="29" t="str">
        <f aca="false">IF('Infos-Card-Male'!B20="", "", 'Infos-Card-Male'!B20)</f>
        <v>AZARCON, JOHN CEDRICK CORTES</v>
      </c>
      <c r="D29" s="29"/>
      <c r="E29" s="29"/>
      <c r="F29" s="36" t="n">
        <v>75</v>
      </c>
      <c r="G29" s="37" t="n">
        <v>76</v>
      </c>
      <c r="H29" s="37" t="n">
        <v>76</v>
      </c>
      <c r="I29" s="37" t="n">
        <v>75</v>
      </c>
      <c r="J29" s="32" t="n">
        <f aca="false">ROUND(SUM(F29:I29)/4,0)</f>
        <v>76</v>
      </c>
      <c r="K29" s="38" t="str">
        <f aca="false">IF(J29&lt;75,"FAILED","PASSED")</f>
        <v>PASSED</v>
      </c>
      <c r="N29" s="34"/>
    </row>
    <row r="30" customFormat="false" ht="15" hidden="false" customHeight="false" outlineLevel="0" collapsed="false">
      <c r="B30" s="35" t="n">
        <v>20</v>
      </c>
      <c r="C30" s="29" t="str">
        <f aca="false">IF('Infos-Card-Male'!B21="", "", 'Infos-Card-Male'!B21)</f>
        <v>AZORES, JOSHUA SELERIO</v>
      </c>
      <c r="D30" s="29"/>
      <c r="E30" s="29"/>
      <c r="F30" s="36" t="n">
        <v>75</v>
      </c>
      <c r="G30" s="37" t="n">
        <v>73</v>
      </c>
      <c r="H30" s="37" t="n">
        <v>74</v>
      </c>
      <c r="I30" s="37" t="n">
        <v>78</v>
      </c>
      <c r="J30" s="32" t="n">
        <f aca="false">ROUND(SUM(F30:I30)/4,0)</f>
        <v>75</v>
      </c>
      <c r="K30" s="38" t="str">
        <f aca="false">IF(J30&lt;75,"FAILED","PASSED")</f>
        <v>PASSED</v>
      </c>
      <c r="N30" s="34"/>
    </row>
    <row r="31" customFormat="false" ht="15" hidden="false" customHeight="false" outlineLevel="0" collapsed="false">
      <c r="B31" s="28" t="n">
        <v>21</v>
      </c>
      <c r="C31" s="29" t="str">
        <f aca="false">IF('Infos-Card-Male'!B22="", "", 'Infos-Card-Male'!B22)</f>
        <v>BACLAAN, JOVART MATA</v>
      </c>
      <c r="D31" s="29"/>
      <c r="E31" s="29"/>
      <c r="F31" s="36" t="n">
        <v>77</v>
      </c>
      <c r="G31" s="37" t="n">
        <v>75</v>
      </c>
      <c r="H31" s="37" t="n">
        <v>77</v>
      </c>
      <c r="I31" s="37" t="n">
        <v>75</v>
      </c>
      <c r="J31" s="32" t="n">
        <f aca="false">ROUND(SUM(F31:I31)/4,0)</f>
        <v>76</v>
      </c>
      <c r="K31" s="38" t="str">
        <f aca="false">IF(J31&lt;75,"FAILED","PASSED")</f>
        <v>PASSED</v>
      </c>
      <c r="N31" s="34"/>
    </row>
    <row r="32" customFormat="false" ht="15" hidden="false" customHeight="false" outlineLevel="0" collapsed="false">
      <c r="B32" s="35" t="n">
        <v>22</v>
      </c>
      <c r="C32" s="29" t="str">
        <f aca="false">IF('Infos-Card-Male'!B23="", "", 'Infos-Card-Male'!B23)</f>
        <v/>
      </c>
      <c r="D32" s="29"/>
      <c r="E32" s="29"/>
      <c r="F32" s="36"/>
      <c r="G32" s="37"/>
      <c r="H32" s="37"/>
      <c r="I32" s="37"/>
      <c r="J32" s="32"/>
      <c r="K32" s="38"/>
      <c r="N32" s="34"/>
    </row>
    <row r="33" customFormat="false" ht="15" hidden="false" customHeight="false" outlineLevel="0" collapsed="false">
      <c r="B33" s="28" t="n">
        <v>23</v>
      </c>
      <c r="C33" s="29" t="str">
        <f aca="false">IF('Infos-Card-Male'!B24="", "", 'Infos-Card-Male'!B24)</f>
        <v/>
      </c>
      <c r="D33" s="29"/>
      <c r="E33" s="29"/>
      <c r="F33" s="36"/>
      <c r="G33" s="37"/>
      <c r="H33" s="37"/>
      <c r="I33" s="37"/>
      <c r="J33" s="32"/>
      <c r="K33" s="38"/>
      <c r="N33" s="34"/>
    </row>
    <row r="34" customFormat="false" ht="15" hidden="false" customHeight="false" outlineLevel="0" collapsed="false">
      <c r="B34" s="35" t="n">
        <v>24</v>
      </c>
      <c r="C34" s="29" t="str">
        <f aca="false">IF('Infos-Card-Male'!B25="", "", 'Infos-Card-Male'!B25)</f>
        <v/>
      </c>
      <c r="D34" s="29"/>
      <c r="E34" s="29"/>
      <c r="F34" s="36"/>
      <c r="G34" s="37"/>
      <c r="H34" s="37"/>
      <c r="I34" s="37"/>
      <c r="J34" s="32"/>
      <c r="K34" s="38"/>
    </row>
    <row r="35" customFormat="false" ht="15" hidden="false" customHeight="false" outlineLevel="0" collapsed="false">
      <c r="B35" s="28" t="n">
        <v>25</v>
      </c>
      <c r="C35" s="29" t="str">
        <f aca="false">IF('Infos-Card-Male'!B26="", "", 'Infos-Card-Male'!B26)</f>
        <v/>
      </c>
      <c r="D35" s="29"/>
      <c r="E35" s="29"/>
      <c r="F35" s="36"/>
      <c r="G35" s="37"/>
      <c r="H35" s="37"/>
      <c r="I35" s="37"/>
      <c r="J35" s="32"/>
      <c r="K35" s="38"/>
    </row>
    <row r="36" customFormat="false" ht="15" hidden="false" customHeight="false" outlineLevel="0" collapsed="false">
      <c r="B36" s="35" t="n">
        <v>26</v>
      </c>
      <c r="C36" s="29" t="str">
        <f aca="false">IF('Infos-Card-Male'!B27="", "", 'Infos-Card-Male'!B27)</f>
        <v/>
      </c>
      <c r="D36" s="29"/>
      <c r="E36" s="29"/>
      <c r="F36" s="36"/>
      <c r="G36" s="37"/>
      <c r="H36" s="37"/>
      <c r="I36" s="37"/>
      <c r="J36" s="32"/>
      <c r="K36" s="38"/>
    </row>
    <row r="37" customFormat="false" ht="15" hidden="false" customHeight="false" outlineLevel="0" collapsed="false">
      <c r="B37" s="28" t="n">
        <v>27</v>
      </c>
      <c r="C37" s="29" t="str">
        <f aca="false">IF('Infos-Card-Male'!B28="", "", 'Infos-Card-Male'!B28)</f>
        <v/>
      </c>
      <c r="D37" s="29"/>
      <c r="E37" s="29"/>
      <c r="F37" s="36"/>
      <c r="G37" s="37"/>
      <c r="H37" s="37"/>
      <c r="I37" s="37"/>
      <c r="J37" s="32"/>
      <c r="K37" s="38"/>
    </row>
    <row r="38" customFormat="false" ht="15" hidden="false" customHeight="false" outlineLevel="0" collapsed="false">
      <c r="B38" s="35" t="n">
        <v>28</v>
      </c>
      <c r="C38" s="29" t="str">
        <f aca="false">IF('Infos-Card-Male'!B29="", "", 'Infos-Card-Male'!B29)</f>
        <v/>
      </c>
      <c r="D38" s="29"/>
      <c r="E38" s="29"/>
      <c r="F38" s="36"/>
      <c r="G38" s="37"/>
      <c r="H38" s="37"/>
      <c r="I38" s="37"/>
      <c r="J38" s="37"/>
      <c r="K38" s="38"/>
    </row>
    <row r="39" customFormat="false" ht="15" hidden="false" customHeight="false" outlineLevel="0" collapsed="false">
      <c r="B39" s="28" t="n">
        <v>29</v>
      </c>
      <c r="C39" s="29" t="str">
        <f aca="false">IF('Infos-Card-Male'!B30="", "", 'Infos-Card-Male'!B30)</f>
        <v/>
      </c>
      <c r="D39" s="29"/>
      <c r="E39" s="29"/>
      <c r="F39" s="36"/>
      <c r="G39" s="37"/>
      <c r="H39" s="37"/>
      <c r="I39" s="37"/>
      <c r="J39" s="37"/>
      <c r="K39" s="38"/>
    </row>
    <row r="40" customFormat="false" ht="15" hidden="false" customHeight="false" outlineLevel="0" collapsed="false">
      <c r="B40" s="35" t="n">
        <v>30</v>
      </c>
      <c r="C40" s="29" t="str">
        <f aca="false">IF('Infos-Card-Male'!B31="", "", 'Infos-Card-Male'!B31)</f>
        <v/>
      </c>
      <c r="D40" s="29"/>
      <c r="E40" s="29"/>
      <c r="F40" s="36"/>
      <c r="G40" s="37"/>
      <c r="H40" s="37"/>
      <c r="I40" s="37"/>
      <c r="J40" s="37"/>
      <c r="K40" s="38"/>
    </row>
    <row r="41" customFormat="false" ht="15" hidden="false" customHeight="false" outlineLevel="0" collapsed="false">
      <c r="B41" s="28" t="n">
        <v>31</v>
      </c>
      <c r="C41" s="39" t="str">
        <f aca="false">IF('Infos-Card-Male'!B32="", "", 'Infos-Card-Male'!B32)</f>
        <v/>
      </c>
      <c r="D41" s="39"/>
      <c r="E41" s="39"/>
      <c r="F41" s="36"/>
      <c r="G41" s="37"/>
      <c r="H41" s="37"/>
      <c r="I41" s="37"/>
      <c r="J41" s="37"/>
      <c r="K41" s="38"/>
    </row>
    <row r="42" customFormat="false" ht="15" hidden="false" customHeight="false" outlineLevel="0" collapsed="false">
      <c r="B42" s="35" t="n">
        <v>32</v>
      </c>
      <c r="C42" s="39" t="str">
        <f aca="false">IF('Infos-Card-Male'!B33="", "", 'Infos-Card-Male'!B33)</f>
        <v/>
      </c>
      <c r="D42" s="39"/>
      <c r="E42" s="39"/>
      <c r="F42" s="36"/>
      <c r="G42" s="37"/>
      <c r="H42" s="37"/>
      <c r="I42" s="37"/>
      <c r="J42" s="37"/>
      <c r="K42" s="38"/>
    </row>
    <row r="43" customFormat="false" ht="15" hidden="false" customHeight="false" outlineLevel="0" collapsed="false">
      <c r="B43" s="28" t="n">
        <v>33</v>
      </c>
      <c r="C43" s="39" t="str">
        <f aca="false">IF('Infos-Card-Male'!B34="", "", 'Infos-Card-Male'!B34)</f>
        <v/>
      </c>
      <c r="D43" s="39"/>
      <c r="E43" s="39"/>
      <c r="F43" s="36"/>
      <c r="G43" s="37"/>
      <c r="H43" s="37"/>
      <c r="I43" s="37"/>
      <c r="J43" s="37"/>
      <c r="K43" s="38"/>
    </row>
    <row r="44" customFormat="false" ht="15" hidden="false" customHeight="false" outlineLevel="0" collapsed="false">
      <c r="B44" s="35" t="n">
        <v>34</v>
      </c>
      <c r="C44" s="39" t="str">
        <f aca="false">IF('Infos-Card-Male'!B35="", "", 'Infos-Card-Male'!B35)</f>
        <v/>
      </c>
      <c r="D44" s="39"/>
      <c r="E44" s="39"/>
      <c r="F44" s="36"/>
      <c r="G44" s="37"/>
      <c r="H44" s="37"/>
      <c r="I44" s="37"/>
      <c r="J44" s="37"/>
      <c r="K44" s="38"/>
    </row>
    <row r="45" customFormat="false" ht="15" hidden="false" customHeight="false" outlineLevel="0" collapsed="false">
      <c r="B45" s="28" t="n">
        <v>35</v>
      </c>
      <c r="C45" s="39" t="str">
        <f aca="false">IF('Infos-Card-Male'!B36="", "", 'Infos-Card-Male'!B36)</f>
        <v/>
      </c>
      <c r="D45" s="39"/>
      <c r="E45" s="39"/>
      <c r="F45" s="36"/>
      <c r="G45" s="37"/>
      <c r="H45" s="37"/>
      <c r="I45" s="37"/>
      <c r="J45" s="37"/>
      <c r="K45" s="38"/>
    </row>
    <row r="46" customFormat="false" ht="13.8" hidden="false" customHeight="false" outlineLevel="0" collapsed="false">
      <c r="B46" s="40" t="s">
        <v>280</v>
      </c>
      <c r="C46" s="40"/>
      <c r="D46" s="40"/>
      <c r="E46" s="40"/>
      <c r="F46" s="36" t="n">
        <f aca="false">COUNTIF(F11:F45,"&lt;75")</f>
        <v>4</v>
      </c>
      <c r="G46" s="37" t="n">
        <f aca="false">COUNTIF(G11:G45,"&lt;75")</f>
        <v>4</v>
      </c>
      <c r="H46" s="37" t="n">
        <f aca="false">COUNTIF(H11:H45,"&lt;75")</f>
        <v>4</v>
      </c>
      <c r="I46" s="37" t="n">
        <f aca="false">COUNTIF(I11:I45,"&lt;75")</f>
        <v>2</v>
      </c>
      <c r="J46" s="37" t="n">
        <f aca="false">COUNTIF(J11:J45,"&lt;75")</f>
        <v>2</v>
      </c>
      <c r="K46" s="38"/>
    </row>
    <row r="47" customFormat="false" ht="13.8" hidden="false" customHeight="false" outlineLevel="0" collapsed="false">
      <c r="B47" s="40" t="s">
        <v>281</v>
      </c>
      <c r="C47" s="40"/>
      <c r="D47" s="40"/>
      <c r="E47" s="40"/>
      <c r="F47" s="36"/>
      <c r="G47" s="37"/>
      <c r="H47" s="37"/>
      <c r="I47" s="37"/>
      <c r="J47" s="37"/>
      <c r="K47" s="38"/>
    </row>
    <row r="48" customFormat="false" ht="13.8" hidden="false" customHeight="false" outlineLevel="0" collapsed="false">
      <c r="B48" s="40" t="s">
        <v>282</v>
      </c>
      <c r="C48" s="40"/>
      <c r="D48" s="40"/>
      <c r="E48" s="40"/>
      <c r="F48" s="41"/>
      <c r="G48" s="42"/>
      <c r="H48" s="42"/>
      <c r="I48" s="42"/>
      <c r="J48" s="42"/>
      <c r="K48" s="43"/>
    </row>
    <row r="49" customFormat="false" ht="13.8" hidden="false" customHeight="false" outlineLevel="0" collapsed="false">
      <c r="B49" s="44" t="s">
        <v>283</v>
      </c>
      <c r="C49" s="44"/>
      <c r="D49" s="44"/>
      <c r="E49" s="44"/>
      <c r="F49" s="45"/>
      <c r="G49" s="46"/>
      <c r="H49" s="46"/>
      <c r="I49" s="46"/>
      <c r="J49" s="46"/>
      <c r="K49" s="47"/>
    </row>
    <row r="51" customFormat="false" ht="13.8" hidden="false" customHeight="false" outlineLevel="0" collapsed="false">
      <c r="H51" s="0" t="s">
        <v>284</v>
      </c>
    </row>
    <row r="52" customFormat="false" ht="13.8" hidden="false" customHeight="false" outlineLevel="0" collapsed="false">
      <c r="H52" s="48" t="s">
        <v>285</v>
      </c>
      <c r="I52" s="48"/>
      <c r="J52" s="48"/>
      <c r="K52" s="48"/>
    </row>
    <row r="55" customFormat="false" ht="13.8" hidden="false" customHeight="false" outlineLevel="0" collapsed="false">
      <c r="C55" s="0" t="s">
        <v>284</v>
      </c>
    </row>
    <row r="56" customFormat="false" ht="13.8" hidden="false" customHeight="false" outlineLevel="0" collapsed="false">
      <c r="C56" s="49" t="str">
        <f aca="false">'Class-Infos'!B5</f>
        <v>JOSEPH G. PALISOC</v>
      </c>
      <c r="D56" s="49"/>
      <c r="E56" s="49"/>
      <c r="F56" s="49"/>
    </row>
    <row r="57" customFormat="false" ht="13.8" hidden="false" customHeight="false" outlineLevel="0" collapsed="false">
      <c r="C57" s="48" t="s">
        <v>286</v>
      </c>
      <c r="D57" s="48"/>
      <c r="E57" s="48"/>
      <c r="F57" s="48"/>
    </row>
    <row r="60" customFormat="false" ht="13.8" hidden="false" customHeight="false" outlineLevel="0" collapsed="false">
      <c r="C60" s="50" t="s">
        <v>287</v>
      </c>
    </row>
    <row r="64" customFormat="false" ht="13.8" hidden="false" customHeight="false" outlineLevel="0" collapsed="false">
      <c r="D64" s="50"/>
      <c r="E64" s="50"/>
      <c r="F64" s="50"/>
      <c r="G64" s="50"/>
      <c r="H64" s="50"/>
      <c r="I64" s="50"/>
      <c r="J64" s="50"/>
      <c r="K64" s="50"/>
      <c r="L64" s="51"/>
    </row>
    <row r="65" customFormat="false" ht="15" hidden="false" customHeight="false" outlineLevel="0" collapsed="false">
      <c r="B65" s="16" t="s">
        <v>265</v>
      </c>
      <c r="C65" s="16"/>
      <c r="D65" s="16"/>
      <c r="E65" s="16"/>
      <c r="F65" s="16"/>
      <c r="G65" s="16"/>
      <c r="H65" s="16"/>
      <c r="I65" s="16"/>
      <c r="J65" s="16"/>
      <c r="K65" s="16"/>
    </row>
    <row r="66" customFormat="false" ht="19.7" hidden="false" customHeight="false" outlineLevel="0" collapsed="false">
      <c r="B66" s="17" t="s">
        <v>266</v>
      </c>
      <c r="C66" s="17"/>
      <c r="D66" s="17"/>
      <c r="E66" s="17"/>
      <c r="F66" s="17"/>
      <c r="G66" s="17"/>
      <c r="H66" s="17"/>
      <c r="I66" s="17"/>
      <c r="J66" s="17"/>
      <c r="K66" s="17"/>
    </row>
    <row r="67" customFormat="false" ht="15" hidden="false" customHeight="false" outlineLevel="0" collapsed="false">
      <c r="B67" s="16" t="str">
        <f aca="false">CONCATENATE("S.Y. ",'Class-Infos'!B4)</f>
        <v>S.Y. 2020-2021</v>
      </c>
      <c r="C67" s="16"/>
      <c r="D67" s="16"/>
      <c r="E67" s="16"/>
      <c r="F67" s="16"/>
      <c r="G67" s="16"/>
      <c r="H67" s="16"/>
      <c r="I67" s="16"/>
      <c r="J67" s="16"/>
      <c r="K67" s="16"/>
    </row>
    <row r="70" customFormat="false" ht="15" hidden="false" customHeight="false" outlineLevel="0" collapsed="false">
      <c r="B70" s="18" t="s">
        <v>267</v>
      </c>
      <c r="C70" s="18"/>
      <c r="D70" s="19" t="str">
        <f aca="false">D6</f>
        <v>FILIPINO</v>
      </c>
      <c r="E70" s="18"/>
      <c r="F70" s="18"/>
      <c r="G70" s="18"/>
      <c r="H70" s="20" t="s">
        <v>269</v>
      </c>
      <c r="I70" s="19" t="str">
        <f aca="false">CONCATENATE('Class-Infos'!B2,"-",'Class-Infos'!B3)</f>
        <v>8-HUBBLE</v>
      </c>
      <c r="J70" s="18"/>
      <c r="K70" s="18"/>
    </row>
    <row r="71" customFormat="false" ht="13.8" hidden="false" customHeight="false" outlineLevel="0" collapsed="false">
      <c r="B71" s="0" t="s">
        <v>270</v>
      </c>
      <c r="D71" s="21" t="str">
        <f aca="false">D7</f>
        <v>Rosalinda Reciproco</v>
      </c>
      <c r="E71" s="22"/>
      <c r="F71" s="22"/>
      <c r="G71" s="22"/>
      <c r="H71" s="23" t="s">
        <v>271</v>
      </c>
      <c r="I71" s="21" t="str">
        <f aca="false">'Class-Infos'!B1</f>
        <v>JONATHAN R. BACOLOD</v>
      </c>
      <c r="J71" s="22"/>
      <c r="K71" s="22"/>
    </row>
    <row r="73" customFormat="false" ht="15.75" hidden="false" customHeight="true" outlineLevel="0" collapsed="false">
      <c r="B73" s="24" t="s">
        <v>288</v>
      </c>
      <c r="C73" s="24"/>
      <c r="D73" s="24"/>
      <c r="E73" s="24"/>
      <c r="F73" s="25" t="s">
        <v>273</v>
      </c>
      <c r="G73" s="25"/>
      <c r="H73" s="25"/>
      <c r="I73" s="25"/>
      <c r="J73" s="25"/>
      <c r="K73" s="25"/>
    </row>
    <row r="74" customFormat="false" ht="15.75" hidden="false" customHeight="true" outlineLevel="0" collapsed="false">
      <c r="B74" s="24"/>
      <c r="C74" s="24"/>
      <c r="D74" s="24"/>
      <c r="E74" s="24"/>
      <c r="F74" s="26" t="s">
        <v>274</v>
      </c>
      <c r="G74" s="26" t="s">
        <v>275</v>
      </c>
      <c r="H74" s="26" t="s">
        <v>276</v>
      </c>
      <c r="I74" s="26" t="s">
        <v>277</v>
      </c>
      <c r="J74" s="26" t="s">
        <v>278</v>
      </c>
      <c r="K74" s="27" t="s">
        <v>279</v>
      </c>
    </row>
    <row r="75" customFormat="false" ht="15.75" hidden="false" customHeight="true" outlineLevel="0" collapsed="false">
      <c r="B75" s="52" t="n">
        <v>1</v>
      </c>
      <c r="C75" s="53" t="str">
        <f aca="false">IF('Infos-Card-Female'!B2="", "", 'Infos-Card-Female'!B2)</f>
        <v>ABELINDE, LEIRA MAE LEGASPI</v>
      </c>
      <c r="D75" s="53"/>
      <c r="E75" s="53"/>
      <c r="F75" s="30" t="n">
        <v>79</v>
      </c>
      <c r="G75" s="31" t="n">
        <v>81</v>
      </c>
      <c r="H75" s="31" t="n">
        <v>82</v>
      </c>
      <c r="I75" s="31" t="n">
        <v>78</v>
      </c>
      <c r="J75" s="32" t="n">
        <f aca="false">ROUND(SUM(F75:I75)/4,0)</f>
        <v>80</v>
      </c>
      <c r="K75" s="33" t="str">
        <f aca="false">IF(J75&lt;75,"FAILED","PASSED")</f>
        <v>PASSED</v>
      </c>
    </row>
    <row r="76" customFormat="false" ht="13.8" hidden="false" customHeight="false" outlineLevel="0" collapsed="false">
      <c r="B76" s="54" t="n">
        <v>2</v>
      </c>
      <c r="C76" s="53" t="str">
        <f aca="false">IF('Infos-Card-Female'!B3="", "", 'Infos-Card-Female'!B3)</f>
        <v>ABOT, ALISSA KAYL CUSTODIO</v>
      </c>
      <c r="D76" s="53"/>
      <c r="E76" s="53"/>
      <c r="F76" s="30" t="n">
        <v>80</v>
      </c>
      <c r="G76" s="37" t="n">
        <v>78</v>
      </c>
      <c r="H76" s="37" t="n">
        <v>77</v>
      </c>
      <c r="I76" s="37" t="n">
        <v>84</v>
      </c>
      <c r="J76" s="32" t="n">
        <f aca="false">ROUND(SUM(F76:I76)/4,0)</f>
        <v>80</v>
      </c>
      <c r="K76" s="38" t="str">
        <f aca="false">IF(J76&lt;75,"FAILED","PASSED")</f>
        <v>PASSED</v>
      </c>
    </row>
    <row r="77" customFormat="false" ht="13.8" hidden="false" customHeight="false" outlineLevel="0" collapsed="false">
      <c r="B77" s="54" t="n">
        <v>3</v>
      </c>
      <c r="C77" s="53" t="str">
        <f aca="false">IF('Infos-Card-Female'!B4="", "", 'Infos-Card-Female'!B4)</f>
        <v>ADONA, PRINCESS LUMAWIG</v>
      </c>
      <c r="D77" s="53"/>
      <c r="E77" s="53"/>
      <c r="F77" s="30" t="n">
        <v>75</v>
      </c>
      <c r="G77" s="37" t="n">
        <v>77</v>
      </c>
      <c r="H77" s="37" t="n">
        <v>78</v>
      </c>
      <c r="I77" s="37" t="n">
        <v>75</v>
      </c>
      <c r="J77" s="32" t="n">
        <f aca="false">ROUND(SUM(F77:I77)/4,0)</f>
        <v>76</v>
      </c>
      <c r="K77" s="38" t="str">
        <f aca="false">IF(J77&lt;75,"FAILED","PASSED")</f>
        <v>PASSED</v>
      </c>
    </row>
    <row r="78" customFormat="false" ht="13.8" hidden="false" customHeight="false" outlineLevel="0" collapsed="false">
      <c r="B78" s="54" t="n">
        <v>4</v>
      </c>
      <c r="C78" s="53" t="str">
        <f aca="false">IF('Infos-Card-Female'!B5="", "", 'Infos-Card-Female'!B5)</f>
        <v>AGAM, AIZEN CHING</v>
      </c>
      <c r="D78" s="53"/>
      <c r="E78" s="53"/>
      <c r="F78" s="30" t="n">
        <v>88</v>
      </c>
      <c r="G78" s="37" t="n">
        <v>93</v>
      </c>
      <c r="H78" s="37" t="n">
        <v>94</v>
      </c>
      <c r="I78" s="37" t="n">
        <v>96</v>
      </c>
      <c r="J78" s="32" t="n">
        <f aca="false">ROUND(SUM(F78:I78)/4,0)</f>
        <v>93</v>
      </c>
      <c r="K78" s="38" t="str">
        <f aca="false">IF(J78&lt;75,"FAILED","PASSED")</f>
        <v>PASSED</v>
      </c>
    </row>
    <row r="79" customFormat="false" ht="13.8" hidden="false" customHeight="false" outlineLevel="0" collapsed="false">
      <c r="B79" s="54" t="n">
        <v>5</v>
      </c>
      <c r="C79" s="53" t="str">
        <f aca="false">IF('Infos-Card-Female'!B6="", "", 'Infos-Card-Female'!B6)</f>
        <v>AGUTAYA, DOREEN FAJARDO</v>
      </c>
      <c r="D79" s="53"/>
      <c r="E79" s="53"/>
      <c r="F79" s="30" t="n">
        <v>86</v>
      </c>
      <c r="G79" s="37" t="n">
        <v>82</v>
      </c>
      <c r="H79" s="37" t="n">
        <v>85</v>
      </c>
      <c r="I79" s="37" t="n">
        <v>90</v>
      </c>
      <c r="J79" s="32" t="n">
        <f aca="false">ROUND(SUM(F79:I79)/4,0)</f>
        <v>86</v>
      </c>
      <c r="K79" s="38" t="str">
        <f aca="false">IF(J79&lt;75,"FAILED","PASSED")</f>
        <v>PASSED</v>
      </c>
    </row>
    <row r="80" customFormat="false" ht="13.8" hidden="false" customHeight="false" outlineLevel="0" collapsed="false">
      <c r="B80" s="54" t="n">
        <v>6</v>
      </c>
      <c r="C80" s="53" t="str">
        <f aca="false">IF('Infos-Card-Female'!B7="", "", 'Infos-Card-Female'!B7)</f>
        <v>ALANANO, XYRIE LOUISE GRATA</v>
      </c>
      <c r="D80" s="53"/>
      <c r="E80" s="53"/>
      <c r="F80" s="30" t="n">
        <v>86</v>
      </c>
      <c r="G80" s="37" t="n">
        <v>90</v>
      </c>
      <c r="H80" s="37" t="n">
        <v>93</v>
      </c>
      <c r="I80" s="37" t="n">
        <v>93</v>
      </c>
      <c r="J80" s="32" t="n">
        <f aca="false">ROUND(SUM(F80:I80)/4,0)</f>
        <v>91</v>
      </c>
      <c r="K80" s="38" t="str">
        <f aca="false">IF(J80&lt;75,"FAILED","PASSED")</f>
        <v>PASSED</v>
      </c>
    </row>
    <row r="81" customFormat="false" ht="13.8" hidden="false" customHeight="false" outlineLevel="0" collapsed="false">
      <c r="B81" s="54" t="n">
        <v>7</v>
      </c>
      <c r="C81" s="53" t="str">
        <f aca="false">IF('Infos-Card-Female'!B8="", "", 'Infos-Card-Female'!B8)</f>
        <v>ALBAO, PRISCILA JOY APALIT</v>
      </c>
      <c r="D81" s="53"/>
      <c r="E81" s="53"/>
      <c r="F81" s="36" t="n">
        <v>77</v>
      </c>
      <c r="G81" s="37" t="n">
        <v>76</v>
      </c>
      <c r="H81" s="37" t="n">
        <v>75</v>
      </c>
      <c r="I81" s="37" t="n">
        <v>75</v>
      </c>
      <c r="J81" s="32" t="n">
        <f aca="false">ROUND(SUM(F81:I81)/4,0)</f>
        <v>76</v>
      </c>
      <c r="K81" s="38" t="str">
        <f aca="false">IF(J81&lt;75,"FAILED","PASSED")</f>
        <v>PASSED</v>
      </c>
    </row>
    <row r="82" customFormat="false" ht="13.8" hidden="false" customHeight="false" outlineLevel="0" collapsed="false">
      <c r="B82" s="54" t="n">
        <v>8</v>
      </c>
      <c r="C82" s="53" t="str">
        <f aca="false">IF('Infos-Card-Female'!B9="", "", 'Infos-Card-Female'!B9)</f>
        <v>ALBIOLA, PRINCES DIANE FACTOR</v>
      </c>
      <c r="D82" s="53"/>
      <c r="E82" s="53"/>
      <c r="F82" s="36" t="n">
        <v>73</v>
      </c>
      <c r="G82" s="37" t="n">
        <v>74</v>
      </c>
      <c r="H82" s="37" t="n">
        <v>70</v>
      </c>
      <c r="I82" s="37" t="n">
        <v>70</v>
      </c>
      <c r="J82" s="32" t="n">
        <f aca="false">ROUND(SUM(F82:I82)/4,0)</f>
        <v>72</v>
      </c>
      <c r="K82" s="38" t="str">
        <f aca="false">IF(J82&lt;75,"FAILED","PASSED")</f>
        <v>FAILED</v>
      </c>
    </row>
    <row r="83" customFormat="false" ht="13.8" hidden="false" customHeight="false" outlineLevel="0" collapsed="false">
      <c r="B83" s="54" t="n">
        <v>9</v>
      </c>
      <c r="C83" s="53" t="str">
        <f aca="false">IF('Infos-Card-Female'!B10="", "", 'Infos-Card-Female'!B10)</f>
        <v>ALCANTARA, MICHAELLA JEN RODELAS</v>
      </c>
      <c r="D83" s="53"/>
      <c r="E83" s="53"/>
      <c r="F83" s="36" t="n">
        <v>73</v>
      </c>
      <c r="G83" s="37" t="n">
        <v>74</v>
      </c>
      <c r="H83" s="37" t="n">
        <v>70</v>
      </c>
      <c r="I83" s="37" t="n">
        <v>70</v>
      </c>
      <c r="J83" s="32" t="n">
        <f aca="false">ROUND(SUM(F83:I83)/4,0)</f>
        <v>72</v>
      </c>
      <c r="K83" s="38" t="str">
        <f aca="false">IF(J83&lt;75,"FAILED","PASSED")</f>
        <v>FAILED</v>
      </c>
    </row>
    <row r="84" customFormat="false" ht="13.8" hidden="false" customHeight="false" outlineLevel="0" collapsed="false">
      <c r="B84" s="54" t="n">
        <v>10</v>
      </c>
      <c r="C84" s="53" t="str">
        <f aca="false">IF('Infos-Card-Female'!B11="", "", 'Infos-Card-Female'!B11)</f>
        <v>ALCANTARA, ZYLEE ANGELA MATILLANO</v>
      </c>
      <c r="D84" s="53"/>
      <c r="E84" s="53"/>
      <c r="F84" s="36" t="n">
        <v>82</v>
      </c>
      <c r="G84" s="37" t="n">
        <v>87</v>
      </c>
      <c r="H84" s="37" t="n">
        <v>91</v>
      </c>
      <c r="I84" s="37" t="n">
        <v>93</v>
      </c>
      <c r="J84" s="32" t="n">
        <f aca="false">ROUND(SUM(F84:I84)/4,0)</f>
        <v>88</v>
      </c>
      <c r="K84" s="38" t="str">
        <f aca="false">IF(J84&lt;75,"FAILED","PASSED")</f>
        <v>PASSED</v>
      </c>
    </row>
    <row r="85" customFormat="false" ht="13.8" hidden="false" customHeight="false" outlineLevel="0" collapsed="false">
      <c r="B85" s="54" t="n">
        <v>11</v>
      </c>
      <c r="C85" s="53" t="str">
        <f aca="false">IF('Infos-Card-Female'!B12="", "", 'Infos-Card-Female'!B12)</f>
        <v>ALCAZARIN, JILLIANE FLORES</v>
      </c>
      <c r="D85" s="53"/>
      <c r="E85" s="53"/>
      <c r="F85" s="36" t="n">
        <v>75</v>
      </c>
      <c r="G85" s="37" t="n">
        <v>75</v>
      </c>
      <c r="H85" s="37" t="n">
        <v>78</v>
      </c>
      <c r="I85" s="37" t="n">
        <v>75</v>
      </c>
      <c r="J85" s="32" t="n">
        <f aca="false">ROUND(SUM(F85:I85)/4,0)</f>
        <v>76</v>
      </c>
      <c r="K85" s="38" t="str">
        <f aca="false">IF(J85&lt;75,"FAILED","PASSED")</f>
        <v>PASSED</v>
      </c>
    </row>
    <row r="86" customFormat="false" ht="13.8" hidden="false" customHeight="false" outlineLevel="0" collapsed="false">
      <c r="B86" s="54" t="n">
        <v>12</v>
      </c>
      <c r="C86" s="53" t="str">
        <f aca="false">IF('Infos-Card-Female'!B13="", "", 'Infos-Card-Female'!B13)</f>
        <v>AMBULO, PRINCESS ANNE BASILIO</v>
      </c>
      <c r="D86" s="53"/>
      <c r="E86" s="53"/>
      <c r="F86" s="36" t="n">
        <v>73</v>
      </c>
      <c r="G86" s="37" t="n">
        <v>74</v>
      </c>
      <c r="H86" s="37" t="n">
        <v>76</v>
      </c>
      <c r="I86" s="37" t="n">
        <v>77</v>
      </c>
      <c r="J86" s="32" t="n">
        <f aca="false">ROUND(SUM(F86:I86)/4,0)</f>
        <v>75</v>
      </c>
      <c r="K86" s="38" t="str">
        <f aca="false">IF(J86&lt;75,"FAILED","PASSED")</f>
        <v>PASSED</v>
      </c>
    </row>
    <row r="87" customFormat="false" ht="13.8" hidden="false" customHeight="false" outlineLevel="0" collapsed="false">
      <c r="B87" s="54" t="n">
        <v>13</v>
      </c>
      <c r="C87" s="53" t="str">
        <f aca="false">IF('Infos-Card-Female'!B14="", "", 'Infos-Card-Female'!B14)</f>
        <v>APOCAY, MA LORRIENE PATAUEG</v>
      </c>
      <c r="D87" s="53"/>
      <c r="E87" s="53"/>
      <c r="F87" s="36" t="n">
        <v>80</v>
      </c>
      <c r="G87" s="37" t="n">
        <v>83</v>
      </c>
      <c r="H87" s="37" t="n">
        <v>75</v>
      </c>
      <c r="I87" s="37" t="n">
        <v>75</v>
      </c>
      <c r="J87" s="32" t="n">
        <f aca="false">ROUND(SUM(F87:I87)/4,0)</f>
        <v>78</v>
      </c>
      <c r="K87" s="38" t="str">
        <f aca="false">IF(J87&lt;75,"FAILED","PASSED")</f>
        <v>PASSED</v>
      </c>
    </row>
    <row r="88" customFormat="false" ht="13.8" hidden="false" customHeight="false" outlineLevel="0" collapsed="false">
      <c r="B88" s="54" t="n">
        <v>14</v>
      </c>
      <c r="C88" s="53" t="str">
        <f aca="false">IF('Infos-Card-Female'!B15="", "", 'Infos-Card-Female'!B15)</f>
        <v>ARANDA, MARY ANGEL PILARCA</v>
      </c>
      <c r="D88" s="53"/>
      <c r="E88" s="53"/>
      <c r="F88" s="36" t="n">
        <v>75</v>
      </c>
      <c r="G88" s="37" t="n">
        <v>79</v>
      </c>
      <c r="H88" s="37" t="n">
        <v>75</v>
      </c>
      <c r="I88" s="37" t="n">
        <v>76</v>
      </c>
      <c r="J88" s="32" t="n">
        <f aca="false">ROUND(SUM(F88:I88)/4,0)</f>
        <v>76</v>
      </c>
      <c r="K88" s="38" t="str">
        <f aca="false">IF(J88&lt;75,"FAILED","PASSED")</f>
        <v>PASSED</v>
      </c>
    </row>
    <row r="89" customFormat="false" ht="13.8" hidden="false" customHeight="false" outlineLevel="0" collapsed="false">
      <c r="B89" s="54" t="n">
        <v>15</v>
      </c>
      <c r="C89" s="53" t="str">
        <f aca="false">IF('Infos-Card-Female'!B16="", "", 'Infos-Card-Female'!B16)</f>
        <v>ARCANGEL, MIKA ELLA CAMIGLA</v>
      </c>
      <c r="D89" s="53"/>
      <c r="E89" s="53"/>
      <c r="F89" s="36" t="n">
        <v>73</v>
      </c>
      <c r="G89" s="37" t="n">
        <v>75</v>
      </c>
      <c r="H89" s="37" t="n">
        <v>76</v>
      </c>
      <c r="I89" s="37" t="n">
        <v>76</v>
      </c>
      <c r="J89" s="32" t="n">
        <f aca="false">ROUND(SUM(F89:I89)/4,0)</f>
        <v>75</v>
      </c>
      <c r="K89" s="38" t="str">
        <f aca="false">IF(J89&lt;75,"FAILED","PASSED")</f>
        <v>PASSED</v>
      </c>
    </row>
    <row r="90" customFormat="false" ht="13.8" hidden="false" customHeight="false" outlineLevel="0" collapsed="false">
      <c r="B90" s="54" t="n">
        <v>16</v>
      </c>
      <c r="C90" s="53" t="str">
        <f aca="false">IF('Infos-Card-Female'!B17="", "", 'Infos-Card-Female'!B17)</f>
        <v>AREVALO, MA. GLAIZA CAMERO</v>
      </c>
      <c r="D90" s="53"/>
      <c r="E90" s="53"/>
      <c r="F90" s="36" t="n">
        <v>86</v>
      </c>
      <c r="G90" s="37" t="n">
        <v>92</v>
      </c>
      <c r="H90" s="37" t="n">
        <v>94</v>
      </c>
      <c r="I90" s="37" t="n">
        <v>95</v>
      </c>
      <c r="J90" s="32" t="n">
        <f aca="false">ROUND(SUM(F90:I90)/4,0)</f>
        <v>92</v>
      </c>
      <c r="K90" s="38" t="str">
        <f aca="false">IF(J90&lt;75,"FAILED","PASSED")</f>
        <v>PASSED</v>
      </c>
    </row>
    <row r="91" customFormat="false" ht="13.8" hidden="false" customHeight="false" outlineLevel="0" collapsed="false">
      <c r="B91" s="54" t="n">
        <v>17</v>
      </c>
      <c r="C91" s="53" t="str">
        <f aca="false">IF('Infos-Card-Female'!B18="", "", 'Infos-Card-Female'!B18)</f>
        <v>ATCHOCO, CHRISTINE NARCISO</v>
      </c>
      <c r="D91" s="53"/>
      <c r="E91" s="53"/>
      <c r="F91" s="36" t="n">
        <v>80</v>
      </c>
      <c r="G91" s="37" t="n">
        <v>78</v>
      </c>
      <c r="H91" s="37" t="n">
        <v>75</v>
      </c>
      <c r="I91" s="37" t="n">
        <v>75</v>
      </c>
      <c r="J91" s="32" t="n">
        <f aca="false">ROUND(SUM(F91:I91)/4,0)</f>
        <v>77</v>
      </c>
      <c r="K91" s="38" t="str">
        <f aca="false">IF(J91&lt;75,"FAILED","PASSED")</f>
        <v>PASSED</v>
      </c>
    </row>
    <row r="92" customFormat="false" ht="13.8" hidden="false" customHeight="false" outlineLevel="0" collapsed="false">
      <c r="B92" s="54" t="n">
        <v>18</v>
      </c>
      <c r="C92" s="53" t="str">
        <f aca="false">IF('Infos-Card-Female'!B19="", "", 'Infos-Card-Female'!B19)</f>
        <v>AVECILLA, JEAN RAIZHEN SALAZAR</v>
      </c>
      <c r="D92" s="53"/>
      <c r="E92" s="53"/>
      <c r="F92" s="36" t="n">
        <v>73</v>
      </c>
      <c r="G92" s="37" t="n">
        <v>76</v>
      </c>
      <c r="H92" s="37" t="n">
        <v>77</v>
      </c>
      <c r="I92" s="37" t="n">
        <v>77</v>
      </c>
      <c r="J92" s="32" t="n">
        <f aca="false">ROUND(SUM(F92:I92)/4,0)</f>
        <v>76</v>
      </c>
      <c r="K92" s="38" t="str">
        <f aca="false">IF(J92&lt;75,"FAILED","PASSED")</f>
        <v>PASSED</v>
      </c>
    </row>
    <row r="93" customFormat="false" ht="13.8" hidden="false" customHeight="false" outlineLevel="0" collapsed="false">
      <c r="B93" s="54" t="n">
        <v>19</v>
      </c>
      <c r="C93" s="53" t="str">
        <f aca="false">IF('Infos-Card-Female'!B20="", "", 'Infos-Card-Female'!B20)</f>
        <v>AXALAN, PRINCESS DENISE CUALES</v>
      </c>
      <c r="D93" s="53"/>
      <c r="E93" s="53"/>
      <c r="F93" s="36" t="n">
        <v>88</v>
      </c>
      <c r="G93" s="37" t="n">
        <v>92</v>
      </c>
      <c r="H93" s="37" t="n">
        <v>94</v>
      </c>
      <c r="I93" s="37" t="n">
        <v>95</v>
      </c>
      <c r="J93" s="32" t="n">
        <f aca="false">ROUND(SUM(F93:I93)/4,0)</f>
        <v>92</v>
      </c>
      <c r="K93" s="38" t="str">
        <f aca="false">IF(J93&lt;75,"FAILED","PASSED")</f>
        <v>PASSED</v>
      </c>
    </row>
    <row r="94" customFormat="false" ht="13.8" hidden="false" customHeight="false" outlineLevel="0" collapsed="false">
      <c r="B94" s="54" t="n">
        <v>20</v>
      </c>
      <c r="C94" s="53" t="str">
        <f aca="false">IF('Infos-Card-Female'!B21="", "", 'Infos-Card-Female'!B21)</f>
        <v>AYON, JELIAN ALICAWAY</v>
      </c>
      <c r="D94" s="53"/>
      <c r="E94" s="53"/>
      <c r="F94" s="36" t="n">
        <v>88</v>
      </c>
      <c r="G94" s="37" t="n">
        <v>93</v>
      </c>
      <c r="H94" s="37" t="n">
        <v>94</v>
      </c>
      <c r="I94" s="37" t="n">
        <v>96</v>
      </c>
      <c r="J94" s="32" t="n">
        <f aca="false">ROUND(SUM(F94:I94)/4,0)</f>
        <v>93</v>
      </c>
      <c r="K94" s="38" t="str">
        <f aca="false">IF(J94&lt;75,"FAILED","PASSED")</f>
        <v>PASSED</v>
      </c>
    </row>
    <row r="95" customFormat="false" ht="13.8" hidden="false" customHeight="false" outlineLevel="0" collapsed="false">
      <c r="B95" s="54" t="n">
        <v>21</v>
      </c>
      <c r="C95" s="53" t="str">
        <f aca="false">IF('Infos-Card-Female'!B22="", "", 'Infos-Card-Female'!B22)</f>
        <v>AZUCENAS, JURIELYN</v>
      </c>
      <c r="D95" s="53"/>
      <c r="E95" s="53"/>
      <c r="F95" s="36" t="n">
        <v>75</v>
      </c>
      <c r="G95" s="37" t="n">
        <v>75</v>
      </c>
      <c r="H95" s="37" t="n">
        <v>76</v>
      </c>
      <c r="I95" s="37" t="n">
        <v>75</v>
      </c>
      <c r="J95" s="32" t="n">
        <f aca="false">ROUND(SUM(F95:I95)/4,0)</f>
        <v>75</v>
      </c>
      <c r="K95" s="38" t="str">
        <f aca="false">IF(J95&lt;75,"FAILED","PASSED")</f>
        <v>PASSED</v>
      </c>
    </row>
    <row r="96" customFormat="false" ht="13.8" hidden="false" customHeight="false" outlineLevel="0" collapsed="false">
      <c r="B96" s="54" t="n">
        <v>22</v>
      </c>
      <c r="C96" s="53" t="str">
        <f aca="false">IF('Infos-Card-Female'!B23="", "", 'Infos-Card-Female'!B23)</f>
        <v>BAGUIO, ELMERA BALANSAG</v>
      </c>
      <c r="D96" s="53"/>
      <c r="E96" s="53"/>
      <c r="F96" s="36" t="n">
        <v>75</v>
      </c>
      <c r="G96" s="37" t="n">
        <v>75</v>
      </c>
      <c r="H96" s="37" t="n">
        <v>75</v>
      </c>
      <c r="I96" s="37" t="n">
        <v>75</v>
      </c>
      <c r="J96" s="32" t="n">
        <f aca="false">ROUND(SUM(F96:I96)/4,0)</f>
        <v>75</v>
      </c>
      <c r="K96" s="38" t="str">
        <f aca="false">IF(J96&lt;75,"FAILED","PASSED")</f>
        <v>PASSED</v>
      </c>
    </row>
    <row r="97" customFormat="false" ht="13.8" hidden="false" customHeight="false" outlineLevel="0" collapsed="false">
      <c r="B97" s="54" t="n">
        <v>23</v>
      </c>
      <c r="C97" s="53" t="str">
        <f aca="false">IF('Infos-Card-Female'!B24="", "", 'Infos-Card-Female'!B24)</f>
        <v>ILUSTRICIMO, BEA CLAIRE IGNACIO</v>
      </c>
      <c r="D97" s="53"/>
      <c r="E97" s="53"/>
      <c r="F97" s="36" t="n">
        <v>87</v>
      </c>
      <c r="G97" s="37" t="n">
        <v>92</v>
      </c>
      <c r="H97" s="37" t="n">
        <v>94</v>
      </c>
      <c r="I97" s="37" t="n">
        <v>96</v>
      </c>
      <c r="J97" s="32" t="n">
        <f aca="false">ROUND(SUM(F97:I97)/4,0)</f>
        <v>92</v>
      </c>
      <c r="K97" s="38" t="str">
        <f aca="false">IF(J97&lt;75,"FAILED","PASSED")</f>
        <v>PASSED</v>
      </c>
    </row>
    <row r="98" customFormat="false" ht="13.8" hidden="false" customHeight="false" outlineLevel="0" collapsed="false">
      <c r="B98" s="54" t="n">
        <v>24</v>
      </c>
      <c r="C98" s="53" t="str">
        <f aca="false">IF('Infos-Card-Female'!B25="", "", 'Infos-Card-Female'!B25)</f>
        <v>SARDIDO, GEMMA LEE SORIANO</v>
      </c>
      <c r="D98" s="53"/>
      <c r="E98" s="53"/>
      <c r="F98" s="36" t="n">
        <v>73</v>
      </c>
      <c r="G98" s="37" t="n">
        <v>75</v>
      </c>
      <c r="H98" s="37" t="n">
        <v>76</v>
      </c>
      <c r="I98" s="37" t="n">
        <v>76</v>
      </c>
      <c r="J98" s="37" t="n">
        <f aca="false">ROUND(SUM(F98:I98)/4,0)</f>
        <v>75</v>
      </c>
      <c r="K98" s="38" t="str">
        <f aca="false">IF(J98&lt;75,"FAILED","PASSED")</f>
        <v>PASSED</v>
      </c>
    </row>
    <row r="99" customFormat="false" ht="13.8" hidden="false" customHeight="false" outlineLevel="0" collapsed="false">
      <c r="B99" s="54" t="n">
        <v>25</v>
      </c>
      <c r="C99" s="53" t="str">
        <f aca="false">IF('Infos-Card-Female'!B26="", "", 'Infos-Card-Female'!B26)</f>
        <v/>
      </c>
      <c r="D99" s="53"/>
      <c r="E99" s="53"/>
      <c r="F99" s="36"/>
      <c r="G99" s="37"/>
      <c r="H99" s="37"/>
      <c r="I99" s="37"/>
      <c r="J99" s="37"/>
      <c r="K99" s="38"/>
    </row>
    <row r="100" customFormat="false" ht="13.8" hidden="false" customHeight="false" outlineLevel="0" collapsed="false">
      <c r="B100" s="54" t="n">
        <v>26</v>
      </c>
      <c r="C100" s="53" t="str">
        <f aca="false">IF('Infos-Card-Female'!B27="", "", 'Infos-Card-Female'!B27)</f>
        <v/>
      </c>
      <c r="D100" s="53"/>
      <c r="E100" s="53"/>
      <c r="F100" s="36"/>
      <c r="G100" s="37"/>
      <c r="H100" s="37"/>
      <c r="I100" s="37"/>
      <c r="J100" s="37"/>
      <c r="K100" s="38"/>
    </row>
    <row r="101" customFormat="false" ht="13.8" hidden="false" customHeight="false" outlineLevel="0" collapsed="false">
      <c r="B101" s="54" t="n">
        <v>27</v>
      </c>
      <c r="C101" s="53" t="str">
        <f aca="false">IF('Infos-Card-Female'!B28="", "", 'Infos-Card-Female'!B28)</f>
        <v/>
      </c>
      <c r="D101" s="53"/>
      <c r="E101" s="53"/>
      <c r="F101" s="36"/>
      <c r="G101" s="37"/>
      <c r="H101" s="37"/>
      <c r="I101" s="37"/>
      <c r="J101" s="37"/>
      <c r="K101" s="38"/>
    </row>
    <row r="102" customFormat="false" ht="13.8" hidden="false" customHeight="false" outlineLevel="0" collapsed="false">
      <c r="B102" s="54" t="n">
        <v>28</v>
      </c>
      <c r="C102" s="53" t="str">
        <f aca="false">IF('Infos-Card-Female'!B29="", "", 'Infos-Card-Female'!B29)</f>
        <v/>
      </c>
      <c r="D102" s="53"/>
      <c r="E102" s="53"/>
      <c r="F102" s="36"/>
      <c r="G102" s="37"/>
      <c r="H102" s="37"/>
      <c r="I102" s="37"/>
      <c r="J102" s="37"/>
      <c r="K102" s="38"/>
    </row>
    <row r="103" customFormat="false" ht="13.8" hidden="false" customHeight="false" outlineLevel="0" collapsed="false">
      <c r="B103" s="54" t="n">
        <v>29</v>
      </c>
      <c r="C103" s="53" t="str">
        <f aca="false">IF('Infos-Card-Female'!B30="", "", 'Infos-Card-Female'!B30)</f>
        <v/>
      </c>
      <c r="D103" s="53"/>
      <c r="E103" s="53"/>
      <c r="F103" s="36"/>
      <c r="G103" s="37"/>
      <c r="H103" s="37"/>
      <c r="I103" s="37"/>
      <c r="J103" s="37"/>
      <c r="K103" s="38"/>
    </row>
    <row r="104" customFormat="false" ht="13.8" hidden="false" customHeight="false" outlineLevel="0" collapsed="false">
      <c r="B104" s="54" t="n">
        <v>30</v>
      </c>
      <c r="C104" s="53" t="str">
        <f aca="false">IF('Infos-Card-Female'!B31="", "", 'Infos-Card-Female'!B31)</f>
        <v/>
      </c>
      <c r="D104" s="53"/>
      <c r="E104" s="53"/>
      <c r="F104" s="36"/>
      <c r="G104" s="37"/>
      <c r="H104" s="37"/>
      <c r="I104" s="37"/>
      <c r="J104" s="37"/>
      <c r="K104" s="38"/>
    </row>
    <row r="105" customFormat="false" ht="13.8" hidden="false" customHeight="false" outlineLevel="0" collapsed="false">
      <c r="B105" s="54" t="n">
        <v>31</v>
      </c>
      <c r="C105" s="53" t="str">
        <f aca="false">IF('Infos-Card-Female'!B32="", "", 'Infos-Card-Female'!B32)</f>
        <v/>
      </c>
      <c r="D105" s="53"/>
      <c r="E105" s="53"/>
      <c r="F105" s="36"/>
      <c r="G105" s="37"/>
      <c r="H105" s="37"/>
      <c r="I105" s="37"/>
      <c r="J105" s="37"/>
      <c r="K105" s="38"/>
    </row>
    <row r="106" customFormat="false" ht="13.8" hidden="false" customHeight="false" outlineLevel="0" collapsed="false">
      <c r="B106" s="54" t="n">
        <v>32</v>
      </c>
      <c r="C106" s="53" t="str">
        <f aca="false">IF('Infos-Card-Female'!B33="", "", 'Infos-Card-Female'!B33)</f>
        <v/>
      </c>
      <c r="D106" s="53"/>
      <c r="E106" s="53"/>
      <c r="F106" s="36"/>
      <c r="G106" s="37"/>
      <c r="H106" s="37"/>
      <c r="I106" s="37"/>
      <c r="J106" s="37"/>
      <c r="K106" s="38"/>
    </row>
    <row r="107" customFormat="false" ht="13.8" hidden="false" customHeight="false" outlineLevel="0" collapsed="false">
      <c r="B107" s="54" t="n">
        <v>33</v>
      </c>
      <c r="C107" s="53" t="str">
        <f aca="false">IF('Infos-Card-Female'!B34="", "", 'Infos-Card-Female'!B34)</f>
        <v/>
      </c>
      <c r="D107" s="53"/>
      <c r="E107" s="53"/>
      <c r="F107" s="36"/>
      <c r="G107" s="37"/>
      <c r="H107" s="37"/>
      <c r="I107" s="37"/>
      <c r="J107" s="37"/>
      <c r="K107" s="38"/>
    </row>
    <row r="108" customFormat="false" ht="13.8" hidden="false" customHeight="false" outlineLevel="0" collapsed="false">
      <c r="B108" s="54" t="n">
        <v>34</v>
      </c>
      <c r="C108" s="53" t="str">
        <f aca="false">IF('Infos-Card-Female'!B35="", "", 'Infos-Card-Female'!B35)</f>
        <v/>
      </c>
      <c r="D108" s="53"/>
      <c r="E108" s="53"/>
      <c r="F108" s="36"/>
      <c r="G108" s="37"/>
      <c r="H108" s="37"/>
      <c r="I108" s="37"/>
      <c r="J108" s="37"/>
      <c r="K108" s="38"/>
    </row>
    <row r="109" customFormat="false" ht="13.8" hidden="false" customHeight="false" outlineLevel="0" collapsed="false">
      <c r="B109" s="54" t="n">
        <v>35</v>
      </c>
      <c r="C109" s="53" t="str">
        <f aca="false">IF('Infos-Card-Female'!B36="", "", 'Infos-Card-Female'!B36)</f>
        <v/>
      </c>
      <c r="D109" s="53"/>
      <c r="E109" s="53"/>
      <c r="F109" s="36"/>
      <c r="G109" s="37"/>
      <c r="H109" s="37"/>
      <c r="I109" s="37"/>
      <c r="J109" s="37"/>
      <c r="K109" s="38"/>
    </row>
    <row r="110" customFormat="false" ht="13.8" hidden="false" customHeight="false" outlineLevel="0" collapsed="false">
      <c r="B110" s="40" t="s">
        <v>280</v>
      </c>
      <c r="C110" s="40"/>
      <c r="D110" s="40"/>
      <c r="E110" s="40"/>
      <c r="F110" s="36" t="n">
        <f aca="false">COUNTIF(F75:F109,"&lt;75")</f>
        <v>6</v>
      </c>
      <c r="G110" s="37" t="n">
        <f aca="false">COUNTIF(G75:G109,"&lt;75")</f>
        <v>3</v>
      </c>
      <c r="H110" s="37" t="n">
        <f aca="false">COUNTIF(H75:H109,"&lt;75")</f>
        <v>2</v>
      </c>
      <c r="I110" s="37" t="n">
        <f aca="false">COUNTIF(I75:I109,"&lt;75")</f>
        <v>2</v>
      </c>
      <c r="J110" s="37" t="n">
        <f aca="false">COUNTIF(J75:J109,"&lt;75")</f>
        <v>2</v>
      </c>
      <c r="K110" s="38"/>
    </row>
    <row r="111" customFormat="false" ht="13.8" hidden="false" customHeight="false" outlineLevel="0" collapsed="false">
      <c r="B111" s="40" t="s">
        <v>281</v>
      </c>
      <c r="C111" s="40"/>
      <c r="D111" s="40"/>
      <c r="E111" s="40"/>
      <c r="F111" s="36"/>
      <c r="G111" s="37"/>
      <c r="H111" s="37"/>
      <c r="I111" s="37"/>
      <c r="J111" s="37"/>
      <c r="K111" s="38"/>
    </row>
    <row r="112" customFormat="false" ht="13.8" hidden="false" customHeight="false" outlineLevel="0" collapsed="false">
      <c r="B112" s="40" t="s">
        <v>282</v>
      </c>
      <c r="C112" s="40"/>
      <c r="D112" s="40"/>
      <c r="E112" s="40"/>
      <c r="F112" s="41"/>
      <c r="G112" s="42"/>
      <c r="H112" s="42"/>
      <c r="I112" s="42"/>
      <c r="J112" s="42"/>
      <c r="K112" s="43"/>
    </row>
    <row r="113" customFormat="false" ht="13.8" hidden="false" customHeight="false" outlineLevel="0" collapsed="false">
      <c r="B113" s="44" t="s">
        <v>283</v>
      </c>
      <c r="C113" s="44"/>
      <c r="D113" s="44"/>
      <c r="E113" s="44"/>
      <c r="F113" s="45"/>
      <c r="G113" s="46"/>
      <c r="H113" s="46"/>
      <c r="I113" s="46"/>
      <c r="J113" s="46"/>
      <c r="K113" s="47"/>
    </row>
    <row r="115" customFormat="false" ht="13.8" hidden="false" customHeight="false" outlineLevel="0" collapsed="false">
      <c r="H115" s="0" t="s">
        <v>284</v>
      </c>
    </row>
    <row r="116" customFormat="false" ht="13.8" hidden="false" customHeight="false" outlineLevel="0" collapsed="false">
      <c r="H116" s="48" t="s">
        <v>285</v>
      </c>
      <c r="I116" s="48"/>
      <c r="J116" s="48"/>
      <c r="K116" s="48"/>
    </row>
    <row r="119" customFormat="false" ht="13.8" hidden="false" customHeight="false" outlineLevel="0" collapsed="false">
      <c r="C119" s="0" t="s">
        <v>284</v>
      </c>
    </row>
    <row r="120" customFormat="false" ht="13.8" hidden="false" customHeight="false" outlineLevel="0" collapsed="false">
      <c r="C120" s="49" t="str">
        <f aca="false">'Class-Infos'!B5</f>
        <v>JOSEPH G. PALISOC</v>
      </c>
      <c r="D120" s="49"/>
      <c r="E120" s="49"/>
      <c r="F120" s="49"/>
    </row>
    <row r="121" customFormat="false" ht="13.8" hidden="false" customHeight="false" outlineLevel="0" collapsed="false">
      <c r="C121" s="48" t="s">
        <v>286</v>
      </c>
      <c r="D121" s="48"/>
      <c r="E121" s="48"/>
      <c r="F121" s="48"/>
    </row>
    <row r="125" customFormat="false" ht="13.8" hidden="false" customHeight="false" outlineLevel="0" collapsed="false">
      <c r="C125" s="50" t="s">
        <v>287</v>
      </c>
    </row>
  </sheetData>
  <mergeCells count="94">
    <mergeCell ref="B1:K1"/>
    <mergeCell ref="B2:K2"/>
    <mergeCell ref="B3:K3"/>
    <mergeCell ref="B9:E10"/>
    <mergeCell ref="F9:K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B46:E46"/>
    <mergeCell ref="B47:E47"/>
    <mergeCell ref="B48:E48"/>
    <mergeCell ref="B49:E49"/>
    <mergeCell ref="H52:K52"/>
    <mergeCell ref="C56:F56"/>
    <mergeCell ref="C57:F57"/>
    <mergeCell ref="B65:K65"/>
    <mergeCell ref="B66:K66"/>
    <mergeCell ref="B67:K67"/>
    <mergeCell ref="B73:E74"/>
    <mergeCell ref="F73:K73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B110:E110"/>
    <mergeCell ref="B111:E111"/>
    <mergeCell ref="B112:E112"/>
    <mergeCell ref="B113:E113"/>
    <mergeCell ref="H116:K116"/>
    <mergeCell ref="C120:F120"/>
    <mergeCell ref="C121:F121"/>
  </mergeCells>
  <printOptions headings="false" gridLines="false" gridLinesSet="true" horizontalCentered="true" verticalCentered="false"/>
  <pageMargins left="0" right="0" top="0" bottom="0" header="0.511805555555555" footer="0.511805555555555"/>
  <pageSetup paperSize="5" scale="11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3" activeCellId="0" sqref="G1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164</v>
      </c>
      <c r="B1" s="0" t="s">
        <v>165</v>
      </c>
      <c r="C1" s="0" t="s">
        <v>166</v>
      </c>
      <c r="D1" s="0" t="s">
        <v>167</v>
      </c>
      <c r="E1" s="0" t="s">
        <v>6</v>
      </c>
      <c r="F1" s="0" t="s">
        <v>11</v>
      </c>
      <c r="G1" s="0" t="s">
        <v>27</v>
      </c>
      <c r="H1" s="0" t="s">
        <v>168</v>
      </c>
      <c r="I1" s="0" t="s">
        <v>169</v>
      </c>
      <c r="J1" s="0" t="s">
        <v>170</v>
      </c>
      <c r="K1" s="0" t="s">
        <v>171</v>
      </c>
    </row>
    <row r="2" customFormat="false" ht="13.8" hidden="false" customHeight="false" outlineLevel="0" collapsed="false">
      <c r="A2" s="11" t="str">
        <f aca="false">IF(ISBLANK('Class-Infos'!C10), "", CONCATENATE("B", 'Class-Infos'!A10))</f>
        <v>B1</v>
      </c>
      <c r="B2" s="11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2" s="11" t="n">
        <f aca="false">IF(ISBLANK('Class-Infos'!H10), "", 'Class-Infos'!H10)</f>
        <v>16</v>
      </c>
      <c r="D2" s="0" t="str">
        <f aca="false">'Class-Infos'!G10</f>
        <v>MALE</v>
      </c>
      <c r="E2" s="11" t="n">
        <f aca="false">IF(ISBLANK('Class-Infos'!C10), "", 'Class-Infos'!B$2)</f>
        <v>8</v>
      </c>
      <c r="F2" s="0" t="str">
        <f aca="false">IF(ISBLANK('Class-Infos'!C10), "", 'Class-Infos'!B$3)</f>
        <v>HUBBLE</v>
      </c>
      <c r="G2" s="11" t="n">
        <f aca="false">IF(ISBLANK('Class-Infos'!C10), "", 'Class-Infos'!B10)</f>
        <v>136526100003</v>
      </c>
      <c r="H2" s="11" t="str">
        <f aca="false">IF(ISBLANK('Class-Infos'!C10), "", 'Class-Infos'!B$4)</f>
        <v>2020-2021</v>
      </c>
      <c r="I2" s="11" t="str">
        <f aca="false">IF(ISBLANK('Class-Infos'!C10), "", 'Class-Infos'!B$1)</f>
        <v>JONATHAN R. BACOLOD</v>
      </c>
      <c r="J2" s="11" t="str">
        <f aca="false">IF(ISBLANK('Class-Infos'!C10), "", 'Class-Infos'!B$5)</f>
        <v>JOSEPH G. PALISOC</v>
      </c>
      <c r="K2" s="11" t="str">
        <f aca="false">IF(ISBLANK('Class-Infos'!C10), "", 'Class-Infos'!B$6)</f>
        <v>CECILE N. SISON</v>
      </c>
    </row>
    <row r="3" customFormat="false" ht="13.8" hidden="false" customHeight="false" outlineLevel="0" collapsed="false">
      <c r="A3" s="11" t="str">
        <f aca="false">IF(ISBLANK('Class-Infos'!C11), "", CONCATENATE("B", 'Class-Infos'!A11))</f>
        <v>B2</v>
      </c>
      <c r="B3" s="11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3" s="11" t="n">
        <f aca="false">IF(ISBLANK('Class-Infos'!H11), "", 'Class-Infos'!H11)</f>
        <v>13</v>
      </c>
      <c r="D3" s="0" t="str">
        <f aca="false">'Class-Infos'!G11</f>
        <v>MALE</v>
      </c>
      <c r="E3" s="11" t="n">
        <f aca="false">IF(ISBLANK('Class-Infos'!C11), "", 'Class-Infos'!B$2)</f>
        <v>8</v>
      </c>
      <c r="F3" s="0" t="str">
        <f aca="false">IF(ISBLANK('Class-Infos'!C11), "", 'Class-Infos'!B$3)</f>
        <v>HUBBLE</v>
      </c>
      <c r="G3" s="11" t="n">
        <f aca="false">IF(ISBLANK('Class-Infos'!C11), "", 'Class-Infos'!B11)</f>
        <v>136526121317</v>
      </c>
      <c r="H3" s="11" t="str">
        <f aca="false">IF(ISBLANK('Class-Infos'!C11), "", 'Class-Infos'!B$4)</f>
        <v>2020-2021</v>
      </c>
      <c r="I3" s="11" t="str">
        <f aca="false">IF(ISBLANK('Class-Infos'!C11), "", 'Class-Infos'!B$1)</f>
        <v>JONATHAN R. BACOLOD</v>
      </c>
      <c r="J3" s="11" t="str">
        <f aca="false">IF(ISBLANK('Class-Infos'!C11), "", 'Class-Infos'!B$5)</f>
        <v>JOSEPH G. PALISOC</v>
      </c>
      <c r="K3" s="11" t="str">
        <f aca="false">IF(ISBLANK('Class-Infos'!C11), "", 'Class-Infos'!B$6)</f>
        <v>CECILE N. SISON</v>
      </c>
    </row>
    <row r="4" customFormat="false" ht="13.8" hidden="false" customHeight="false" outlineLevel="0" collapsed="false">
      <c r="A4" s="11" t="str">
        <f aca="false">IF(ISBLANK('Class-Infos'!C12), "", CONCATENATE("B", 'Class-Infos'!A12))</f>
        <v>B3</v>
      </c>
      <c r="B4" s="11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4" s="11" t="n">
        <f aca="false">IF(ISBLANK('Class-Infos'!H12), "", 'Class-Infos'!H12)</f>
        <v>13</v>
      </c>
      <c r="D4" s="0" t="str">
        <f aca="false">'Class-Infos'!G12</f>
        <v>MALE</v>
      </c>
      <c r="E4" s="11" t="n">
        <f aca="false">IF(ISBLANK('Class-Infos'!C12), "", 'Class-Infos'!B$2)</f>
        <v>8</v>
      </c>
      <c r="F4" s="0" t="str">
        <f aca="false">IF(ISBLANK('Class-Infos'!C12), "", 'Class-Infos'!B$3)</f>
        <v>HUBBLE</v>
      </c>
      <c r="G4" s="11" t="n">
        <f aca="false">IF(ISBLANK('Class-Infos'!C12), "", 'Class-Infos'!B12)</f>
        <v>101339120003</v>
      </c>
      <c r="H4" s="11" t="str">
        <f aca="false">IF(ISBLANK('Class-Infos'!C12), "", 'Class-Infos'!B$4)</f>
        <v>2020-2021</v>
      </c>
      <c r="I4" s="11" t="str">
        <f aca="false">IF(ISBLANK('Class-Infos'!C12), "", 'Class-Infos'!B$1)</f>
        <v>JONATHAN R. BACOLOD</v>
      </c>
      <c r="J4" s="11" t="str">
        <f aca="false">IF(ISBLANK('Class-Infos'!C12), "", 'Class-Infos'!B$5)</f>
        <v>JOSEPH G. PALISOC</v>
      </c>
      <c r="K4" s="11" t="str">
        <f aca="false">IF(ISBLANK('Class-Infos'!C12), "", 'Class-Infos'!B$6)</f>
        <v>CECILE N. SISON</v>
      </c>
    </row>
    <row r="5" customFormat="false" ht="13.8" hidden="false" customHeight="false" outlineLevel="0" collapsed="false">
      <c r="A5" s="11" t="str">
        <f aca="false">IF(ISBLANK('Class-Infos'!C13), "", CONCATENATE("B", 'Class-Infos'!A13))</f>
        <v>B4</v>
      </c>
      <c r="B5" s="11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5" s="11" t="n">
        <f aca="false">IF(ISBLANK('Class-Infos'!H13), "", 'Class-Infos'!H13)</f>
        <v>15</v>
      </c>
      <c r="D5" s="0" t="str">
        <f aca="false">'Class-Infos'!G13</f>
        <v>MALE</v>
      </c>
      <c r="E5" s="11" t="n">
        <f aca="false">IF(ISBLANK('Class-Infos'!C13), "", 'Class-Infos'!B$2)</f>
        <v>8</v>
      </c>
      <c r="F5" s="0" t="str">
        <f aca="false">IF(ISBLANK('Class-Infos'!C13), "", 'Class-Infos'!B$3)</f>
        <v>HUBBLE</v>
      </c>
      <c r="G5" s="11" t="n">
        <f aca="false">IF(ISBLANK('Class-Infos'!C13), "", 'Class-Infos'!B13)</f>
        <v>108446100006</v>
      </c>
      <c r="H5" s="11" t="str">
        <f aca="false">IF(ISBLANK('Class-Infos'!C13), "", 'Class-Infos'!B$4)</f>
        <v>2020-2021</v>
      </c>
      <c r="I5" s="11" t="str">
        <f aca="false">IF(ISBLANK('Class-Infos'!C13), "", 'Class-Infos'!B$1)</f>
        <v>JONATHAN R. BACOLOD</v>
      </c>
      <c r="J5" s="11" t="str">
        <f aca="false">IF(ISBLANK('Class-Infos'!C13), "", 'Class-Infos'!B$5)</f>
        <v>JOSEPH G. PALISOC</v>
      </c>
      <c r="K5" s="11" t="str">
        <f aca="false">IF(ISBLANK('Class-Infos'!C13), "", 'Class-Infos'!B$6)</f>
        <v>CECILE N. SISON</v>
      </c>
    </row>
    <row r="6" customFormat="false" ht="13.8" hidden="false" customHeight="false" outlineLevel="0" collapsed="false">
      <c r="A6" s="11" t="str">
        <f aca="false">IF(ISBLANK('Class-Infos'!C14), "", CONCATENATE("B", 'Class-Infos'!A14))</f>
        <v>B5</v>
      </c>
      <c r="B6" s="11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6" s="11" t="n">
        <f aca="false">IF(ISBLANK('Class-Infos'!H14), "", 'Class-Infos'!H14)</f>
        <v>15</v>
      </c>
      <c r="D6" s="0" t="str">
        <f aca="false">'Class-Infos'!G14</f>
        <v>MALE</v>
      </c>
      <c r="E6" s="11" t="n">
        <f aca="false">IF(ISBLANK('Class-Infos'!C14), "", 'Class-Infos'!B$2)</f>
        <v>8</v>
      </c>
      <c r="F6" s="0" t="str">
        <f aca="false">IF(ISBLANK('Class-Infos'!C14), "", 'Class-Infos'!B$3)</f>
        <v>HUBBLE</v>
      </c>
      <c r="G6" s="11" t="n">
        <f aca="false">IF(ISBLANK('Class-Infos'!C14), "", 'Class-Infos'!B14)</f>
        <v>136526100032</v>
      </c>
      <c r="H6" s="11" t="str">
        <f aca="false">IF(ISBLANK('Class-Infos'!C14), "", 'Class-Infos'!B$4)</f>
        <v>2020-2021</v>
      </c>
      <c r="I6" s="11" t="str">
        <f aca="false">IF(ISBLANK('Class-Infos'!C14), "", 'Class-Infos'!B$1)</f>
        <v>JONATHAN R. BACOLOD</v>
      </c>
      <c r="J6" s="11" t="str">
        <f aca="false">IF(ISBLANK('Class-Infos'!C14), "", 'Class-Infos'!B$5)</f>
        <v>JOSEPH G. PALISOC</v>
      </c>
      <c r="K6" s="11" t="str">
        <f aca="false">IF(ISBLANK('Class-Infos'!C14), "", 'Class-Infos'!B$6)</f>
        <v>CECILE N. SISON</v>
      </c>
    </row>
    <row r="7" customFormat="false" ht="13.8" hidden="false" customHeight="false" outlineLevel="0" collapsed="false">
      <c r="A7" s="11" t="str">
        <f aca="false">IF(ISBLANK('Class-Infos'!C15), "", CONCATENATE("B", 'Class-Infos'!A15))</f>
        <v>B6</v>
      </c>
      <c r="B7" s="11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7" s="11" t="n">
        <f aca="false">IF(ISBLANK('Class-Infos'!H15), "", 'Class-Infos'!H15)</f>
        <v>14</v>
      </c>
      <c r="D7" s="0" t="str">
        <f aca="false">'Class-Infos'!G15</f>
        <v>MALE</v>
      </c>
      <c r="E7" s="11" t="n">
        <f aca="false">IF(ISBLANK('Class-Infos'!C15), "", 'Class-Infos'!B$2)</f>
        <v>8</v>
      </c>
      <c r="F7" s="0" t="str">
        <f aca="false">IF(ISBLANK('Class-Infos'!C15), "", 'Class-Infos'!B$3)</f>
        <v>HUBBLE</v>
      </c>
      <c r="G7" s="11" t="n">
        <f aca="false">IF(ISBLANK('Class-Infos'!C15), "", 'Class-Infos'!B15)</f>
        <v>136518110008</v>
      </c>
      <c r="H7" s="11" t="str">
        <f aca="false">IF(ISBLANK('Class-Infos'!C15), "", 'Class-Infos'!B$4)</f>
        <v>2020-2021</v>
      </c>
      <c r="I7" s="11" t="str">
        <f aca="false">IF(ISBLANK('Class-Infos'!C15), "", 'Class-Infos'!B$1)</f>
        <v>JONATHAN R. BACOLOD</v>
      </c>
      <c r="J7" s="11" t="str">
        <f aca="false">IF(ISBLANK('Class-Infos'!C15), "", 'Class-Infos'!B$5)</f>
        <v>JOSEPH G. PALISOC</v>
      </c>
      <c r="K7" s="11" t="str">
        <f aca="false">IF(ISBLANK('Class-Infos'!C15), "", 'Class-Infos'!B$6)</f>
        <v>CECILE N. SISON</v>
      </c>
    </row>
    <row r="8" customFormat="false" ht="13.8" hidden="false" customHeight="false" outlineLevel="0" collapsed="false">
      <c r="A8" s="11" t="str">
        <f aca="false">IF(ISBLANK('Class-Infos'!C16), "", CONCATENATE("B", 'Class-Infos'!A16))</f>
        <v>B7</v>
      </c>
      <c r="B8" s="11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8" s="11" t="n">
        <f aca="false">IF(ISBLANK('Class-Infos'!H16), "", 'Class-Infos'!H16)</f>
        <v>13</v>
      </c>
      <c r="D8" s="0" t="str">
        <f aca="false">'Class-Infos'!G16</f>
        <v>MALE</v>
      </c>
      <c r="E8" s="11" t="n">
        <f aca="false">IF(ISBLANK('Class-Infos'!C16), "", 'Class-Infos'!B$2)</f>
        <v>8</v>
      </c>
      <c r="F8" s="0" t="str">
        <f aca="false">IF(ISBLANK('Class-Infos'!C16), "", 'Class-Infos'!B$3)</f>
        <v>HUBBLE</v>
      </c>
      <c r="G8" s="11" t="n">
        <f aca="false">IF(ISBLANK('Class-Infos'!C16), "", 'Class-Infos'!B16)</f>
        <v>136526130825</v>
      </c>
      <c r="H8" s="11" t="str">
        <f aca="false">IF(ISBLANK('Class-Infos'!C16), "", 'Class-Infos'!B$4)</f>
        <v>2020-2021</v>
      </c>
      <c r="I8" s="11" t="str">
        <f aca="false">IF(ISBLANK('Class-Infos'!C16), "", 'Class-Infos'!B$1)</f>
        <v>JONATHAN R. BACOLOD</v>
      </c>
      <c r="J8" s="11" t="str">
        <f aca="false">IF(ISBLANK('Class-Infos'!C16), "", 'Class-Infos'!B$5)</f>
        <v>JOSEPH G. PALISOC</v>
      </c>
      <c r="K8" s="11" t="str">
        <f aca="false">IF(ISBLANK('Class-Infos'!C16), "", 'Class-Infos'!B$6)</f>
        <v>CECILE N. SISON</v>
      </c>
    </row>
    <row r="9" customFormat="false" ht="13.8" hidden="false" customHeight="false" outlineLevel="0" collapsed="false">
      <c r="A9" s="11" t="str">
        <f aca="false">IF(ISBLANK('Class-Infos'!C17), "", CONCATENATE("B", 'Class-Infos'!A17))</f>
        <v>B8</v>
      </c>
      <c r="B9" s="11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9" s="11" t="n">
        <f aca="false">IF(ISBLANK('Class-Infos'!H17), "", 'Class-Infos'!H17)</f>
        <v>14</v>
      </c>
      <c r="D9" s="0" t="str">
        <f aca="false">'Class-Infos'!G17</f>
        <v>MALE</v>
      </c>
      <c r="E9" s="11" t="n">
        <f aca="false">IF(ISBLANK('Class-Infos'!C17), "", 'Class-Infos'!B$2)</f>
        <v>8</v>
      </c>
      <c r="F9" s="0" t="str">
        <f aca="false">IF(ISBLANK('Class-Infos'!C17), "", 'Class-Infos'!B$3)</f>
        <v>HUBBLE</v>
      </c>
      <c r="G9" s="11" t="n">
        <f aca="false">IF(ISBLANK('Class-Infos'!C17), "", 'Class-Infos'!B17)</f>
        <v>136542130725</v>
      </c>
      <c r="H9" s="11" t="str">
        <f aca="false">IF(ISBLANK('Class-Infos'!C17), "", 'Class-Infos'!B$4)</f>
        <v>2020-2021</v>
      </c>
      <c r="I9" s="11" t="str">
        <f aca="false">IF(ISBLANK('Class-Infos'!C17), "", 'Class-Infos'!B$1)</f>
        <v>JONATHAN R. BACOLOD</v>
      </c>
      <c r="J9" s="11" t="str">
        <f aca="false">IF(ISBLANK('Class-Infos'!C17), "", 'Class-Infos'!B$5)</f>
        <v>JOSEPH G. PALISOC</v>
      </c>
      <c r="K9" s="11" t="str">
        <f aca="false">IF(ISBLANK('Class-Infos'!C17), "", 'Class-Infos'!B$6)</f>
        <v>CECILE N. SISON</v>
      </c>
    </row>
    <row r="10" customFormat="false" ht="13.8" hidden="false" customHeight="false" outlineLevel="0" collapsed="false">
      <c r="A10" s="11" t="str">
        <f aca="false">IF(ISBLANK('Class-Infos'!C18), "", CONCATENATE("B", 'Class-Infos'!A18))</f>
        <v>B9</v>
      </c>
      <c r="B10" s="11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0" s="11" t="n">
        <f aca="false">IF(ISBLANK('Class-Infos'!H18), "", 'Class-Infos'!H18)</f>
        <v>13</v>
      </c>
      <c r="D10" s="0" t="str">
        <f aca="false">'Class-Infos'!G18</f>
        <v>MALE</v>
      </c>
      <c r="E10" s="11" t="n">
        <f aca="false">IF(ISBLANK('Class-Infos'!C18), "", 'Class-Infos'!B$2)</f>
        <v>8</v>
      </c>
      <c r="F10" s="0" t="str">
        <f aca="false">IF(ISBLANK('Class-Infos'!C18), "", 'Class-Infos'!B$3)</f>
        <v>HUBBLE</v>
      </c>
      <c r="G10" s="11" t="n">
        <f aca="false">IF(ISBLANK('Class-Infos'!C18), "", 'Class-Infos'!B18)</f>
        <v>136520130561</v>
      </c>
      <c r="H10" s="11" t="str">
        <f aca="false">IF(ISBLANK('Class-Infos'!C18), "", 'Class-Infos'!B$4)</f>
        <v>2020-2021</v>
      </c>
      <c r="I10" s="11" t="str">
        <f aca="false">IF(ISBLANK('Class-Infos'!C18), "", 'Class-Infos'!B$1)</f>
        <v>JONATHAN R. BACOLOD</v>
      </c>
      <c r="J10" s="11" t="str">
        <f aca="false">IF(ISBLANK('Class-Infos'!C18), "", 'Class-Infos'!B$5)</f>
        <v>JOSEPH G. PALISOC</v>
      </c>
      <c r="K10" s="11" t="str">
        <f aca="false">IF(ISBLANK('Class-Infos'!C18), "", 'Class-Infos'!B$6)</f>
        <v>CECILE N. SISON</v>
      </c>
    </row>
    <row r="11" customFormat="false" ht="13.8" hidden="false" customHeight="false" outlineLevel="0" collapsed="false">
      <c r="A11" s="11" t="str">
        <f aca="false">IF(ISBLANK('Class-Infos'!C19), "", CONCATENATE("B", 'Class-Infos'!A19))</f>
        <v>B10</v>
      </c>
      <c r="B11" s="11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1" s="11" t="n">
        <f aca="false">IF(ISBLANK('Class-Infos'!H19), "", 'Class-Infos'!H19)</f>
        <v>13</v>
      </c>
      <c r="D11" s="0" t="str">
        <f aca="false">'Class-Infos'!G19</f>
        <v>MALE</v>
      </c>
      <c r="E11" s="11" t="n">
        <f aca="false">IF(ISBLANK('Class-Infos'!C19), "", 'Class-Infos'!B$2)</f>
        <v>8</v>
      </c>
      <c r="F11" s="0" t="str">
        <f aca="false">IF(ISBLANK('Class-Infos'!C19), "", 'Class-Infos'!B$3)</f>
        <v>HUBBLE</v>
      </c>
      <c r="G11" s="11" t="n">
        <f aca="false">IF(ISBLANK('Class-Infos'!C19), "", 'Class-Infos'!B19)</f>
        <v>136526130934</v>
      </c>
      <c r="H11" s="11" t="str">
        <f aca="false">IF(ISBLANK('Class-Infos'!C19), "", 'Class-Infos'!B$4)</f>
        <v>2020-2021</v>
      </c>
      <c r="I11" s="11" t="str">
        <f aca="false">IF(ISBLANK('Class-Infos'!C19), "", 'Class-Infos'!B$1)</f>
        <v>JONATHAN R. BACOLOD</v>
      </c>
      <c r="J11" s="11" t="str">
        <f aca="false">IF(ISBLANK('Class-Infos'!C19), "", 'Class-Infos'!B$5)</f>
        <v>JOSEPH G. PALISOC</v>
      </c>
      <c r="K11" s="11" t="str">
        <f aca="false">IF(ISBLANK('Class-Infos'!C19), "", 'Class-Infos'!B$6)</f>
        <v>CECILE N. SISON</v>
      </c>
    </row>
    <row r="12" customFormat="false" ht="13.8" hidden="false" customHeight="false" outlineLevel="0" collapsed="false">
      <c r="A12" s="11" t="str">
        <f aca="false">IF(ISBLANK('Class-Infos'!C20), "", CONCATENATE("B", 'Class-Infos'!A20))</f>
        <v>B11</v>
      </c>
      <c r="B12" s="11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2" s="11" t="n">
        <f aca="false">IF(ISBLANK('Class-Infos'!H20), "", 'Class-Infos'!H20)</f>
        <v>14</v>
      </c>
      <c r="D12" s="0" t="str">
        <f aca="false">'Class-Infos'!G20</f>
        <v>MALE</v>
      </c>
      <c r="E12" s="11" t="n">
        <f aca="false">IF(ISBLANK('Class-Infos'!C20), "", 'Class-Infos'!B$2)</f>
        <v>8</v>
      </c>
      <c r="F12" s="0" t="str">
        <f aca="false">IF(ISBLANK('Class-Infos'!C20), "", 'Class-Infos'!B$3)</f>
        <v>HUBBLE</v>
      </c>
      <c r="G12" s="11" t="n">
        <f aca="false">IF(ISBLANK('Class-Infos'!C20), "", 'Class-Infos'!B20)</f>
        <v>136526120748</v>
      </c>
      <c r="H12" s="11" t="str">
        <f aca="false">IF(ISBLANK('Class-Infos'!C20), "", 'Class-Infos'!B$4)</f>
        <v>2020-2021</v>
      </c>
      <c r="I12" s="11" t="str">
        <f aca="false">IF(ISBLANK('Class-Infos'!C20), "", 'Class-Infos'!B$1)</f>
        <v>JONATHAN R. BACOLOD</v>
      </c>
      <c r="J12" s="11" t="str">
        <f aca="false">IF(ISBLANK('Class-Infos'!C20), "", 'Class-Infos'!B$5)</f>
        <v>JOSEPH G. PALISOC</v>
      </c>
      <c r="K12" s="11" t="str">
        <f aca="false">IF(ISBLANK('Class-Infos'!C20), "", 'Class-Infos'!B$6)</f>
        <v>CECILE N. SISON</v>
      </c>
    </row>
    <row r="13" customFormat="false" ht="13.8" hidden="false" customHeight="false" outlineLevel="0" collapsed="false">
      <c r="A13" s="11" t="str">
        <f aca="false">IF(ISBLANK('Class-Infos'!C21), "", CONCATENATE("B", 'Class-Infos'!A21))</f>
        <v>B12</v>
      </c>
      <c r="B13" s="11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3" s="11" t="n">
        <f aca="false">IF(ISBLANK('Class-Infos'!H21), "", 'Class-Infos'!H21)</f>
        <v>13</v>
      </c>
      <c r="D13" s="0" t="str">
        <f aca="false">'Class-Infos'!G21</f>
        <v>MALE</v>
      </c>
      <c r="E13" s="11" t="n">
        <f aca="false">IF(ISBLANK('Class-Infos'!C21), "", 'Class-Infos'!B$2)</f>
        <v>8</v>
      </c>
      <c r="F13" s="0" t="str">
        <f aca="false">IF(ISBLANK('Class-Infos'!C21), "", 'Class-Infos'!B$3)</f>
        <v>HUBBLE</v>
      </c>
      <c r="G13" s="11" t="n">
        <f aca="false">IF(ISBLANK('Class-Infos'!C21), "", 'Class-Infos'!B21)</f>
        <v>115593110001</v>
      </c>
      <c r="H13" s="11" t="str">
        <f aca="false">IF(ISBLANK('Class-Infos'!C21), "", 'Class-Infos'!B$4)</f>
        <v>2020-2021</v>
      </c>
      <c r="I13" s="11" t="str">
        <f aca="false">IF(ISBLANK('Class-Infos'!C21), "", 'Class-Infos'!B$1)</f>
        <v>JONATHAN R. BACOLOD</v>
      </c>
      <c r="J13" s="11" t="str">
        <f aca="false">IF(ISBLANK('Class-Infos'!C21), "", 'Class-Infos'!B$5)</f>
        <v>JOSEPH G. PALISOC</v>
      </c>
      <c r="K13" s="11" t="str">
        <f aca="false">IF(ISBLANK('Class-Infos'!C21), "", 'Class-Infos'!B$6)</f>
        <v>CECILE N. SISON</v>
      </c>
    </row>
    <row r="14" customFormat="false" ht="13.8" hidden="false" customHeight="false" outlineLevel="0" collapsed="false">
      <c r="A14" s="11" t="str">
        <f aca="false">IF(ISBLANK('Class-Infos'!C22), "", CONCATENATE("B", 'Class-Infos'!A22))</f>
        <v>B13</v>
      </c>
      <c r="B14" s="11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4" s="11" t="n">
        <f aca="false">IF(ISBLANK('Class-Infos'!H22), "", 'Class-Infos'!H22)</f>
        <v>15</v>
      </c>
      <c r="D14" s="0" t="str">
        <f aca="false">'Class-Infos'!G22</f>
        <v>MALE</v>
      </c>
      <c r="E14" s="11" t="n">
        <f aca="false">IF(ISBLANK('Class-Infos'!C22), "", 'Class-Infos'!B$2)</f>
        <v>8</v>
      </c>
      <c r="F14" s="0" t="str">
        <f aca="false">IF(ISBLANK('Class-Infos'!C22), "", 'Class-Infos'!B$3)</f>
        <v>HUBBLE</v>
      </c>
      <c r="G14" s="11" t="n">
        <f aca="false">IF(ISBLANK('Class-Infos'!C22), "", 'Class-Infos'!B22)</f>
        <v>136631110014</v>
      </c>
      <c r="H14" s="11" t="str">
        <f aca="false">IF(ISBLANK('Class-Infos'!C22), "", 'Class-Infos'!B$4)</f>
        <v>2020-2021</v>
      </c>
      <c r="I14" s="11" t="str">
        <f aca="false">IF(ISBLANK('Class-Infos'!C22), "", 'Class-Infos'!B$1)</f>
        <v>JONATHAN R. BACOLOD</v>
      </c>
      <c r="J14" s="11" t="str">
        <f aca="false">IF(ISBLANK('Class-Infos'!C22), "", 'Class-Infos'!B$5)</f>
        <v>JOSEPH G. PALISOC</v>
      </c>
      <c r="K14" s="11" t="str">
        <f aca="false">IF(ISBLANK('Class-Infos'!C22), "", 'Class-Infos'!B$6)</f>
        <v>CECILE N. SISON</v>
      </c>
    </row>
    <row r="15" customFormat="false" ht="13.8" hidden="false" customHeight="false" outlineLevel="0" collapsed="false">
      <c r="A15" s="11" t="str">
        <f aca="false">IF(ISBLANK('Class-Infos'!C23), "", CONCATENATE("B", 'Class-Infos'!A23))</f>
        <v>B14</v>
      </c>
      <c r="B15" s="11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5" s="11" t="n">
        <f aca="false">IF(ISBLANK('Class-Infos'!H23), "", 'Class-Infos'!H23)</f>
        <v>13</v>
      </c>
      <c r="D15" s="0" t="str">
        <f aca="false">'Class-Infos'!G23</f>
        <v>MALE</v>
      </c>
      <c r="E15" s="11" t="n">
        <f aca="false">IF(ISBLANK('Class-Infos'!C23), "", 'Class-Infos'!B$2)</f>
        <v>8</v>
      </c>
      <c r="F15" s="0" t="str">
        <f aca="false">IF(ISBLANK('Class-Infos'!C23), "", 'Class-Infos'!B$3)</f>
        <v>HUBBLE</v>
      </c>
      <c r="G15" s="11" t="n">
        <f aca="false">IF(ISBLANK('Class-Infos'!C23), "", 'Class-Infos'!B23)</f>
        <v>136514131024</v>
      </c>
      <c r="H15" s="11" t="str">
        <f aca="false">IF(ISBLANK('Class-Infos'!C23), "", 'Class-Infos'!B$4)</f>
        <v>2020-2021</v>
      </c>
      <c r="I15" s="11" t="str">
        <f aca="false">IF(ISBLANK('Class-Infos'!C23), "", 'Class-Infos'!B$1)</f>
        <v>JONATHAN R. BACOLOD</v>
      </c>
      <c r="J15" s="11" t="str">
        <f aca="false">IF(ISBLANK('Class-Infos'!C23), "", 'Class-Infos'!B$5)</f>
        <v>JOSEPH G. PALISOC</v>
      </c>
      <c r="K15" s="11" t="str">
        <f aca="false">IF(ISBLANK('Class-Infos'!C23), "", 'Class-Infos'!B$6)</f>
        <v>CECILE N. SISON</v>
      </c>
    </row>
    <row r="16" customFormat="false" ht="13.8" hidden="false" customHeight="false" outlineLevel="0" collapsed="false">
      <c r="A16" s="11" t="str">
        <f aca="false">IF(ISBLANK('Class-Infos'!C24), "", CONCATENATE("B", 'Class-Infos'!A24))</f>
        <v>B15</v>
      </c>
      <c r="B16" s="11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6" s="11" t="n">
        <f aca="false">IF(ISBLANK('Class-Infos'!H24), "", 'Class-Infos'!H24)</f>
        <v>14</v>
      </c>
      <c r="D16" s="0" t="str">
        <f aca="false">'Class-Infos'!G24</f>
        <v>MALE</v>
      </c>
      <c r="E16" s="11" t="n">
        <f aca="false">IF(ISBLANK('Class-Infos'!C24), "", 'Class-Infos'!B$2)</f>
        <v>8</v>
      </c>
      <c r="F16" s="0" t="str">
        <f aca="false">IF(ISBLANK('Class-Infos'!C24), "", 'Class-Infos'!B$3)</f>
        <v>HUBBLE</v>
      </c>
      <c r="G16" s="11" t="n">
        <f aca="false">IF(ISBLANK('Class-Infos'!C24), "", 'Class-Infos'!B24)</f>
        <v>136526130935</v>
      </c>
      <c r="H16" s="11" t="str">
        <f aca="false">IF(ISBLANK('Class-Infos'!C24), "", 'Class-Infos'!B$4)</f>
        <v>2020-2021</v>
      </c>
      <c r="I16" s="11" t="str">
        <f aca="false">IF(ISBLANK('Class-Infos'!C24), "", 'Class-Infos'!B$1)</f>
        <v>JONATHAN R. BACOLOD</v>
      </c>
      <c r="J16" s="11" t="str">
        <f aca="false">IF(ISBLANK('Class-Infos'!C24), "", 'Class-Infos'!B$5)</f>
        <v>JOSEPH G. PALISOC</v>
      </c>
      <c r="K16" s="11" t="str">
        <f aca="false">IF(ISBLANK('Class-Infos'!C24), "", 'Class-Infos'!B$6)</f>
        <v>CECILE N. SISON</v>
      </c>
    </row>
    <row r="17" customFormat="false" ht="13.8" hidden="false" customHeight="false" outlineLevel="0" collapsed="false">
      <c r="A17" s="11" t="str">
        <f aca="false">IF(ISBLANK('Class-Infos'!C25), "", CONCATENATE("B", 'Class-Infos'!A25))</f>
        <v>B16</v>
      </c>
      <c r="B17" s="11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7" s="11" t="n">
        <f aca="false">IF(ISBLANK('Class-Infos'!H25), "", 'Class-Infos'!H25)</f>
        <v>13</v>
      </c>
      <c r="D17" s="0" t="str">
        <f aca="false">'Class-Infos'!G25</f>
        <v>MALE</v>
      </c>
      <c r="E17" s="11" t="n">
        <f aca="false">IF(ISBLANK('Class-Infos'!C25), "", 'Class-Infos'!B$2)</f>
        <v>8</v>
      </c>
      <c r="F17" s="0" t="str">
        <f aca="false">IF(ISBLANK('Class-Infos'!C25), "", 'Class-Infos'!B$3)</f>
        <v>HUBBLE</v>
      </c>
      <c r="G17" s="11" t="n">
        <f aca="false">IF(ISBLANK('Class-Infos'!C25), "", 'Class-Infos'!B25)</f>
        <v>136526130649</v>
      </c>
      <c r="H17" s="11" t="str">
        <f aca="false">IF(ISBLANK('Class-Infos'!C25), "", 'Class-Infos'!B$4)</f>
        <v>2020-2021</v>
      </c>
      <c r="I17" s="11" t="str">
        <f aca="false">IF(ISBLANK('Class-Infos'!C25), "", 'Class-Infos'!B$1)</f>
        <v>JONATHAN R. BACOLOD</v>
      </c>
      <c r="J17" s="11" t="str">
        <f aca="false">IF(ISBLANK('Class-Infos'!C25), "", 'Class-Infos'!B$5)</f>
        <v>JOSEPH G. PALISOC</v>
      </c>
      <c r="K17" s="11" t="str">
        <f aca="false">IF(ISBLANK('Class-Infos'!C25), "", 'Class-Infos'!B$6)</f>
        <v>CECILE N. SISON</v>
      </c>
    </row>
    <row r="18" customFormat="false" ht="13.8" hidden="false" customHeight="false" outlineLevel="0" collapsed="false">
      <c r="A18" s="11" t="str">
        <f aca="false">IF(ISBLANK('Class-Infos'!C26), "", CONCATENATE("B", 'Class-Infos'!A26))</f>
        <v>B17</v>
      </c>
      <c r="B18" s="11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8" s="11" t="n">
        <f aca="false">IF(ISBLANK('Class-Infos'!H26), "", 'Class-Infos'!H26)</f>
        <v>12</v>
      </c>
      <c r="D18" s="0" t="str">
        <f aca="false">'Class-Infos'!G26</f>
        <v>MALE</v>
      </c>
      <c r="E18" s="11" t="n">
        <f aca="false">IF(ISBLANK('Class-Infos'!C26), "", 'Class-Infos'!B$2)</f>
        <v>8</v>
      </c>
      <c r="F18" s="0" t="str">
        <f aca="false">IF(ISBLANK('Class-Infos'!C26), "", 'Class-Infos'!B$3)</f>
        <v>HUBBLE</v>
      </c>
      <c r="G18" s="11" t="n">
        <f aca="false">IF(ISBLANK('Class-Infos'!C26), "", 'Class-Infos'!B26)</f>
        <v>136526130892</v>
      </c>
      <c r="H18" s="11" t="str">
        <f aca="false">IF(ISBLANK('Class-Infos'!C26), "", 'Class-Infos'!B$4)</f>
        <v>2020-2021</v>
      </c>
      <c r="I18" s="11" t="str">
        <f aca="false">IF(ISBLANK('Class-Infos'!C26), "", 'Class-Infos'!B$1)</f>
        <v>JONATHAN R. BACOLOD</v>
      </c>
      <c r="J18" s="11" t="str">
        <f aca="false">IF(ISBLANK('Class-Infos'!C26), "", 'Class-Infos'!B$5)</f>
        <v>JOSEPH G. PALISOC</v>
      </c>
      <c r="K18" s="11" t="str">
        <f aca="false">IF(ISBLANK('Class-Infos'!C26), "", 'Class-Infos'!B$6)</f>
        <v>CECILE N. SISON</v>
      </c>
    </row>
    <row r="19" customFormat="false" ht="13.8" hidden="false" customHeight="false" outlineLevel="0" collapsed="false">
      <c r="A19" s="11" t="str">
        <f aca="false">IF(ISBLANK('Class-Infos'!C27), "", CONCATENATE("B", 'Class-Infos'!A27))</f>
        <v>B18</v>
      </c>
      <c r="B19" s="11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19" s="11" t="n">
        <f aca="false">IF(ISBLANK('Class-Infos'!H27), "", 'Class-Infos'!H27)</f>
        <v>13</v>
      </c>
      <c r="D19" s="0" t="str">
        <f aca="false">'Class-Infos'!G27</f>
        <v>MALE</v>
      </c>
      <c r="E19" s="11" t="n">
        <f aca="false">IF(ISBLANK('Class-Infos'!C27), "", 'Class-Infos'!B$2)</f>
        <v>8</v>
      </c>
      <c r="F19" s="0" t="str">
        <f aca="false">IF(ISBLANK('Class-Infos'!C27), "", 'Class-Infos'!B$3)</f>
        <v>HUBBLE</v>
      </c>
      <c r="G19" s="11" t="n">
        <f aca="false">IF(ISBLANK('Class-Infos'!C27), "", 'Class-Infos'!B27)</f>
        <v>136521130094</v>
      </c>
      <c r="H19" s="11" t="str">
        <f aca="false">IF(ISBLANK('Class-Infos'!C27), "", 'Class-Infos'!B$4)</f>
        <v>2020-2021</v>
      </c>
      <c r="I19" s="11" t="str">
        <f aca="false">IF(ISBLANK('Class-Infos'!C27), "", 'Class-Infos'!B$1)</f>
        <v>JONATHAN R. BACOLOD</v>
      </c>
      <c r="J19" s="11" t="str">
        <f aca="false">IF(ISBLANK('Class-Infos'!C27), "", 'Class-Infos'!B$5)</f>
        <v>JOSEPH G. PALISOC</v>
      </c>
      <c r="K19" s="11" t="str">
        <f aca="false">IF(ISBLANK('Class-Infos'!C27), "", 'Class-Infos'!B$6)</f>
        <v>CECILE N. SISON</v>
      </c>
    </row>
    <row r="20" customFormat="false" ht="13.8" hidden="false" customHeight="false" outlineLevel="0" collapsed="false">
      <c r="A20" s="11" t="str">
        <f aca="false">IF(ISBLANK('Class-Infos'!C28), "", CONCATENATE("B", 'Class-Infos'!A28))</f>
        <v>B19</v>
      </c>
      <c r="B20" s="11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0" s="11" t="n">
        <f aca="false">IF(ISBLANK('Class-Infos'!H28), "", 'Class-Infos'!H28)</f>
        <v>13</v>
      </c>
      <c r="D20" s="0" t="str">
        <f aca="false">'Class-Infos'!G28</f>
        <v>MALE</v>
      </c>
      <c r="E20" s="11" t="n">
        <f aca="false">IF(ISBLANK('Class-Infos'!C28), "", 'Class-Infos'!B$2)</f>
        <v>8</v>
      </c>
      <c r="F20" s="0" t="str">
        <f aca="false">IF(ISBLANK('Class-Infos'!C28), "", 'Class-Infos'!B$3)</f>
        <v>HUBBLE</v>
      </c>
      <c r="G20" s="11" t="n">
        <f aca="false">IF(ISBLANK('Class-Infos'!C28), "", 'Class-Infos'!B28)</f>
        <v>136526130894</v>
      </c>
      <c r="H20" s="11" t="str">
        <f aca="false">IF(ISBLANK('Class-Infos'!C28), "", 'Class-Infos'!B$4)</f>
        <v>2020-2021</v>
      </c>
      <c r="I20" s="11" t="str">
        <f aca="false">IF(ISBLANK('Class-Infos'!C28), "", 'Class-Infos'!B$1)</f>
        <v>JONATHAN R. BACOLOD</v>
      </c>
      <c r="J20" s="11" t="str">
        <f aca="false">IF(ISBLANK('Class-Infos'!C28), "", 'Class-Infos'!B$5)</f>
        <v>JOSEPH G. PALISOC</v>
      </c>
      <c r="K20" s="11" t="str">
        <f aca="false">IF(ISBLANK('Class-Infos'!C28), "", 'Class-Infos'!B$6)</f>
        <v>CECILE N. SISON</v>
      </c>
    </row>
    <row r="21" customFormat="false" ht="13.8" hidden="false" customHeight="false" outlineLevel="0" collapsed="false">
      <c r="A21" s="11" t="str">
        <f aca="false">IF(ISBLANK('Class-Infos'!C29), "", CONCATENATE("B", 'Class-Infos'!A29))</f>
        <v>B20</v>
      </c>
      <c r="B21" s="11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1" s="11" t="n">
        <f aca="false">IF(ISBLANK('Class-Infos'!H29), "", 'Class-Infos'!H29)</f>
        <v>13</v>
      </c>
      <c r="D21" s="0" t="str">
        <f aca="false">'Class-Infos'!G29</f>
        <v>MALE</v>
      </c>
      <c r="E21" s="11" t="n">
        <f aca="false">IF(ISBLANK('Class-Infos'!C29), "", 'Class-Infos'!B$2)</f>
        <v>8</v>
      </c>
      <c r="F21" s="0" t="str">
        <f aca="false">IF(ISBLANK('Class-Infos'!C29), "", 'Class-Infos'!B$3)</f>
        <v>HUBBLE</v>
      </c>
      <c r="G21" s="11" t="n">
        <f aca="false">IF(ISBLANK('Class-Infos'!C29), "", 'Class-Infos'!B29)</f>
        <v>136526121019</v>
      </c>
      <c r="H21" s="11" t="str">
        <f aca="false">IF(ISBLANK('Class-Infos'!C29), "", 'Class-Infos'!B$4)</f>
        <v>2020-2021</v>
      </c>
      <c r="I21" s="11" t="str">
        <f aca="false">IF(ISBLANK('Class-Infos'!C29), "", 'Class-Infos'!B$1)</f>
        <v>JONATHAN R. BACOLOD</v>
      </c>
      <c r="J21" s="11" t="str">
        <f aca="false">IF(ISBLANK('Class-Infos'!C29), "", 'Class-Infos'!B$5)</f>
        <v>JOSEPH G. PALISOC</v>
      </c>
      <c r="K21" s="11" t="str">
        <f aca="false">IF(ISBLANK('Class-Infos'!C29), "", 'Class-Infos'!B$6)</f>
        <v>CECILE N. SISON</v>
      </c>
    </row>
    <row r="22" customFormat="false" ht="13.8" hidden="false" customHeight="false" outlineLevel="0" collapsed="false">
      <c r="A22" s="11" t="str">
        <f aca="false">IF(ISBLANK('Class-Infos'!C30), "", CONCATENATE("B", 'Class-Infos'!A30))</f>
        <v>B21</v>
      </c>
      <c r="B22" s="11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2" s="11" t="n">
        <f aca="false">IF(ISBLANK('Class-Infos'!H30), "", 'Class-Infos'!H30)</f>
        <v>16</v>
      </c>
      <c r="D22" s="0" t="str">
        <f aca="false">'Class-Infos'!G30</f>
        <v>MALE</v>
      </c>
      <c r="E22" s="11" t="n">
        <f aca="false">IF(ISBLANK('Class-Infos'!C30), "", 'Class-Infos'!B$2)</f>
        <v>8</v>
      </c>
      <c r="F22" s="0" t="str">
        <f aca="false">IF(ISBLANK('Class-Infos'!C30), "", 'Class-Infos'!B$3)</f>
        <v>HUBBLE</v>
      </c>
      <c r="G22" s="11" t="n">
        <f aca="false">IF(ISBLANK('Class-Infos'!C30), "", 'Class-Infos'!B30)</f>
        <v>136526100093</v>
      </c>
      <c r="H22" s="11" t="str">
        <f aca="false">IF(ISBLANK('Class-Infos'!C30), "", 'Class-Infos'!B$4)</f>
        <v>2020-2021</v>
      </c>
      <c r="I22" s="11" t="str">
        <f aca="false">IF(ISBLANK('Class-Infos'!C30), "", 'Class-Infos'!B$1)</f>
        <v>JONATHAN R. BACOLOD</v>
      </c>
      <c r="J22" s="11" t="str">
        <f aca="false">IF(ISBLANK('Class-Infos'!C30), "", 'Class-Infos'!B$5)</f>
        <v>JOSEPH G. PALISOC</v>
      </c>
      <c r="K22" s="11" t="str">
        <f aca="false">IF(ISBLANK('Class-Infos'!C30), "", 'Class-Infos'!B$6)</f>
        <v>CECILE N. SISON</v>
      </c>
    </row>
    <row r="23" customFormat="false" ht="13.8" hidden="false" customHeight="false" outlineLevel="0" collapsed="false">
      <c r="A23" s="11" t="str">
        <f aca="false">IF(ISBLANK('Class-Infos'!C31), "", CONCATENATE("B", 'Class-Infos'!A31))</f>
        <v/>
      </c>
      <c r="B23" s="11" t="str">
        <f aca="false">IF(ISBLANK('Class-Infos'!C31), "", CONCATENATE('Class-Infos'!C31, IF(ISBLANK('Class-Infos'!F31), "", CONCATENATE(" ", 'Class-Infos'!F31)), ", ", 'Class-Infos'!D31, " ", 'Class-Infos'!E31))</f>
        <v/>
      </c>
      <c r="C23" s="11" t="str">
        <f aca="false">IF(ISBLANK('Class-Infos'!H31), "", 'Class-Infos'!H31)</f>
        <v/>
      </c>
      <c r="D23" s="0" t="str">
        <f aca="false">'Class-Infos'!G31</f>
        <v/>
      </c>
      <c r="E23" s="11" t="str">
        <f aca="false">IF(ISBLANK('Class-Infos'!C31), "", 'Class-Infos'!B$2)</f>
        <v/>
      </c>
      <c r="F23" s="0" t="str">
        <f aca="false">IF(ISBLANK('Class-Infos'!C31), "", 'Class-Infos'!B$3)</f>
        <v/>
      </c>
      <c r="G23" s="11" t="str">
        <f aca="false">IF(ISBLANK('Class-Infos'!C31), "", 'Class-Infos'!B31)</f>
        <v/>
      </c>
      <c r="H23" s="11" t="str">
        <f aca="false">IF(ISBLANK('Class-Infos'!C31), "", 'Class-Infos'!B$4)</f>
        <v/>
      </c>
      <c r="I23" s="11" t="str">
        <f aca="false">IF(ISBLANK('Class-Infos'!C31), "", 'Class-Infos'!B$1)</f>
        <v/>
      </c>
      <c r="J23" s="11" t="str">
        <f aca="false">IF(ISBLANK('Class-Infos'!C31), "", 'Class-Infos'!B$5)</f>
        <v/>
      </c>
      <c r="K23" s="11" t="str">
        <f aca="false">IF(ISBLANK('Class-Infos'!C31), "", 'Class-Infos'!B$6)</f>
        <v/>
      </c>
    </row>
    <row r="24" customFormat="false" ht="13.8" hidden="false" customHeight="false" outlineLevel="0" collapsed="false">
      <c r="A24" s="11" t="str">
        <f aca="false">IF(ISBLANK('Class-Infos'!C32), "", CONCATENATE("B", 'Class-Infos'!A32))</f>
        <v/>
      </c>
      <c r="B24" s="11" t="str">
        <f aca="false">IF(ISBLANK('Class-Infos'!C32), "", CONCATENATE('Class-Infos'!C32, IF(ISBLANK('Class-Infos'!F32), "", CONCATENATE(" ", 'Class-Infos'!F32)), ", ", 'Class-Infos'!D32, " ", 'Class-Infos'!E32))</f>
        <v/>
      </c>
      <c r="C24" s="11" t="str">
        <f aca="false">IF(ISBLANK('Class-Infos'!H32), "", 'Class-Infos'!H32)</f>
        <v/>
      </c>
      <c r="D24" s="0" t="str">
        <f aca="false">'Class-Infos'!G32</f>
        <v/>
      </c>
      <c r="E24" s="11" t="str">
        <f aca="false">IF(ISBLANK('Class-Infos'!C32), "", 'Class-Infos'!B$2)</f>
        <v/>
      </c>
      <c r="F24" s="0" t="str">
        <f aca="false">IF(ISBLANK('Class-Infos'!C32), "", 'Class-Infos'!B$3)</f>
        <v/>
      </c>
      <c r="G24" s="11" t="str">
        <f aca="false">IF(ISBLANK('Class-Infos'!C32), "", 'Class-Infos'!B32)</f>
        <v/>
      </c>
      <c r="H24" s="11" t="str">
        <f aca="false">IF(ISBLANK('Class-Infos'!C32), "", 'Class-Infos'!B$4)</f>
        <v/>
      </c>
      <c r="I24" s="11" t="str">
        <f aca="false">IF(ISBLANK('Class-Infos'!C32), "", 'Class-Infos'!B$1)</f>
        <v/>
      </c>
      <c r="J24" s="11" t="str">
        <f aca="false">IF(ISBLANK('Class-Infos'!C32), "", 'Class-Infos'!B$5)</f>
        <v/>
      </c>
      <c r="K24" s="11" t="str">
        <f aca="false">IF(ISBLANK('Class-Infos'!C32), "", 'Class-Infos'!B$6)</f>
        <v/>
      </c>
    </row>
    <row r="25" customFormat="false" ht="13.8" hidden="false" customHeight="false" outlineLevel="0" collapsed="false">
      <c r="A25" s="11" t="str">
        <f aca="false">IF(ISBLANK('Class-Infos'!C33), "", CONCATENATE("B", 'Class-Infos'!A33))</f>
        <v/>
      </c>
      <c r="B25" s="11" t="str">
        <f aca="false">IF(ISBLANK('Class-Infos'!C33), "", CONCATENATE('Class-Infos'!C33, IF(ISBLANK('Class-Infos'!F33), "", CONCATENATE(" ", 'Class-Infos'!F33)), ", ", 'Class-Infos'!D33, " ", 'Class-Infos'!E33))</f>
        <v/>
      </c>
      <c r="C25" s="11" t="str">
        <f aca="false">IF(ISBLANK('Class-Infos'!H33), "", 'Class-Infos'!H33)</f>
        <v/>
      </c>
      <c r="D25" s="0" t="str">
        <f aca="false">'Class-Infos'!G33</f>
        <v/>
      </c>
      <c r="E25" s="11" t="str">
        <f aca="false">IF(ISBLANK('Class-Infos'!C33), "", 'Class-Infos'!B$2)</f>
        <v/>
      </c>
      <c r="F25" s="0" t="str">
        <f aca="false">IF(ISBLANK('Class-Infos'!C33), "", 'Class-Infos'!B$3)</f>
        <v/>
      </c>
      <c r="G25" s="11" t="str">
        <f aca="false">IF(ISBLANK('Class-Infos'!C33), "", 'Class-Infos'!B33)</f>
        <v/>
      </c>
      <c r="H25" s="11" t="str">
        <f aca="false">IF(ISBLANK('Class-Infos'!C33), "", 'Class-Infos'!B$4)</f>
        <v/>
      </c>
      <c r="I25" s="11" t="str">
        <f aca="false">IF(ISBLANK('Class-Infos'!C33), "", 'Class-Infos'!B$1)</f>
        <v/>
      </c>
      <c r="J25" s="11" t="str">
        <f aca="false">IF(ISBLANK('Class-Infos'!C33), "", 'Class-Infos'!B$5)</f>
        <v/>
      </c>
      <c r="K25" s="11" t="str">
        <f aca="false">IF(ISBLANK('Class-Infos'!C33), "", 'Class-Infos'!B$6)</f>
        <v/>
      </c>
    </row>
    <row r="26" customFormat="false" ht="13.8" hidden="false" customHeight="false" outlineLevel="0" collapsed="false">
      <c r="A26" s="11" t="str">
        <f aca="false">IF(ISBLANK('Class-Infos'!C34), "", CONCATENATE("B", 'Class-Infos'!A34))</f>
        <v/>
      </c>
      <c r="B26" s="11" t="str">
        <f aca="false">IF(ISBLANK('Class-Infos'!C34), "", CONCATENATE('Class-Infos'!C34, IF(ISBLANK('Class-Infos'!F34), "", CONCATENATE(" ", 'Class-Infos'!F34)), ", ", 'Class-Infos'!D34, " ", 'Class-Infos'!E34))</f>
        <v/>
      </c>
      <c r="C26" s="11" t="str">
        <f aca="false">IF(ISBLANK('Class-Infos'!H34), "", 'Class-Infos'!H34)</f>
        <v/>
      </c>
      <c r="D26" s="0" t="str">
        <f aca="false">'Class-Infos'!G34</f>
        <v/>
      </c>
      <c r="E26" s="11" t="str">
        <f aca="false">IF(ISBLANK('Class-Infos'!C34), "", 'Class-Infos'!B$2)</f>
        <v/>
      </c>
      <c r="F26" s="0" t="str">
        <f aca="false">IF(ISBLANK('Class-Infos'!C34), "", 'Class-Infos'!B$3)</f>
        <v/>
      </c>
      <c r="G26" s="11" t="str">
        <f aca="false">IF(ISBLANK('Class-Infos'!C34), "", 'Class-Infos'!B34)</f>
        <v/>
      </c>
      <c r="H26" s="11" t="str">
        <f aca="false">IF(ISBLANK('Class-Infos'!C34), "", 'Class-Infos'!B$4)</f>
        <v/>
      </c>
      <c r="I26" s="11" t="str">
        <f aca="false">IF(ISBLANK('Class-Infos'!C34), "", 'Class-Infos'!B$1)</f>
        <v/>
      </c>
      <c r="J26" s="11" t="str">
        <f aca="false">IF(ISBLANK('Class-Infos'!C34), "", 'Class-Infos'!B$5)</f>
        <v/>
      </c>
      <c r="K26" s="11" t="str">
        <f aca="false">IF(ISBLANK('Class-Infos'!C34), "", 'Class-Infos'!B$6)</f>
        <v/>
      </c>
    </row>
    <row r="27" customFormat="false" ht="13.8" hidden="false" customHeight="false" outlineLevel="0" collapsed="false">
      <c r="A27" s="11" t="str">
        <f aca="false">IF(ISBLANK('Class-Infos'!C35), "", CONCATENATE("B", 'Class-Infos'!A35))</f>
        <v/>
      </c>
      <c r="B27" s="11" t="str">
        <f aca="false">IF(ISBLANK('Class-Infos'!C35), "", CONCATENATE('Class-Infos'!C35, IF(ISBLANK('Class-Infos'!F35), "", CONCATENATE(" ", 'Class-Infos'!F35)), ", ", 'Class-Infos'!D35, " ", 'Class-Infos'!E35))</f>
        <v/>
      </c>
      <c r="C27" s="11" t="str">
        <f aca="false">IF(ISBLANK('Class-Infos'!H35), "", 'Class-Infos'!H35)</f>
        <v/>
      </c>
      <c r="D27" s="0" t="str">
        <f aca="false">'Class-Infos'!G35</f>
        <v/>
      </c>
      <c r="E27" s="11" t="str">
        <f aca="false">IF(ISBLANK('Class-Infos'!C35), "", 'Class-Infos'!B$2)</f>
        <v/>
      </c>
      <c r="F27" s="0" t="str">
        <f aca="false">IF(ISBLANK('Class-Infos'!C35), "", 'Class-Infos'!B$3)</f>
        <v/>
      </c>
      <c r="G27" s="11" t="str">
        <f aca="false">IF(ISBLANK('Class-Infos'!C35), "", 'Class-Infos'!B35)</f>
        <v/>
      </c>
      <c r="H27" s="11" t="str">
        <f aca="false">IF(ISBLANK('Class-Infos'!C35), "", 'Class-Infos'!B$4)</f>
        <v/>
      </c>
      <c r="I27" s="11" t="str">
        <f aca="false">IF(ISBLANK('Class-Infos'!C35), "", 'Class-Infos'!B$1)</f>
        <v/>
      </c>
      <c r="J27" s="11" t="str">
        <f aca="false">IF(ISBLANK('Class-Infos'!C35), "", 'Class-Infos'!B$5)</f>
        <v/>
      </c>
      <c r="K27" s="11" t="str">
        <f aca="false">IF(ISBLANK('Class-Infos'!C35), "", 'Class-Infos'!B$6)</f>
        <v/>
      </c>
    </row>
    <row r="28" customFormat="false" ht="13.8" hidden="false" customHeight="false" outlineLevel="0" collapsed="false">
      <c r="A28" s="11" t="str">
        <f aca="false">IF(ISBLANK('Class-Infos'!C36), "", CONCATENATE("B", 'Class-Infos'!A36))</f>
        <v/>
      </c>
      <c r="B28" s="11" t="str">
        <f aca="false">IF(ISBLANK('Class-Infos'!C36), "", CONCATENATE('Class-Infos'!C36, IF(ISBLANK('Class-Infos'!F36), "", CONCATENATE(" ", 'Class-Infos'!F36)), ", ", 'Class-Infos'!D36, " ", 'Class-Infos'!E36))</f>
        <v/>
      </c>
      <c r="C28" s="11" t="str">
        <f aca="false">IF(ISBLANK('Class-Infos'!H36), "", 'Class-Infos'!H36)</f>
        <v/>
      </c>
      <c r="D28" s="0" t="str">
        <f aca="false">'Class-Infos'!G36</f>
        <v/>
      </c>
      <c r="E28" s="11" t="str">
        <f aca="false">IF(ISBLANK('Class-Infos'!C36), "", 'Class-Infos'!B$2)</f>
        <v/>
      </c>
      <c r="F28" s="0" t="str">
        <f aca="false">IF(ISBLANK('Class-Infos'!C36), "", 'Class-Infos'!B$3)</f>
        <v/>
      </c>
      <c r="G28" s="11" t="str">
        <f aca="false">IF(ISBLANK('Class-Infos'!C36), "", 'Class-Infos'!B36)</f>
        <v/>
      </c>
      <c r="H28" s="11" t="str">
        <f aca="false">IF(ISBLANK('Class-Infos'!C36), "", 'Class-Infos'!B$4)</f>
        <v/>
      </c>
      <c r="I28" s="11" t="str">
        <f aca="false">IF(ISBLANK('Class-Infos'!C36), "", 'Class-Infos'!B$1)</f>
        <v/>
      </c>
      <c r="J28" s="11" t="str">
        <f aca="false">IF(ISBLANK('Class-Infos'!C36), "", 'Class-Infos'!B$5)</f>
        <v/>
      </c>
      <c r="K28" s="11" t="str">
        <f aca="false">IF(ISBLANK('Class-Infos'!C36), "", 'Class-Infos'!B$6)</f>
        <v/>
      </c>
    </row>
    <row r="29" customFormat="false" ht="13.8" hidden="false" customHeight="false" outlineLevel="0" collapsed="false">
      <c r="A29" s="11" t="str">
        <f aca="false">IF(ISBLANK('Class-Infos'!C37), "", CONCATENATE("B", 'Class-Infos'!A37))</f>
        <v/>
      </c>
      <c r="B29" s="11" t="str">
        <f aca="false">IF(ISBLANK('Class-Infos'!C37), "", CONCATENATE('Class-Infos'!C37, IF(ISBLANK('Class-Infos'!F37), "", CONCATENATE(" ", 'Class-Infos'!F37)), ", ", 'Class-Infos'!D37, " ", 'Class-Infos'!E37))</f>
        <v/>
      </c>
      <c r="C29" s="11" t="str">
        <f aca="false">IF(ISBLANK('Class-Infos'!H37), "", 'Class-Infos'!H37)</f>
        <v/>
      </c>
      <c r="D29" s="0" t="str">
        <f aca="false">'Class-Infos'!G37</f>
        <v/>
      </c>
      <c r="E29" s="11" t="str">
        <f aca="false">IF(ISBLANK('Class-Infos'!C37), "", 'Class-Infos'!B$2)</f>
        <v/>
      </c>
      <c r="F29" s="0" t="str">
        <f aca="false">IF(ISBLANK('Class-Infos'!C37), "", 'Class-Infos'!B$3)</f>
        <v/>
      </c>
      <c r="G29" s="11" t="str">
        <f aca="false">IF(ISBLANK('Class-Infos'!C37), "", 'Class-Infos'!B37)</f>
        <v/>
      </c>
      <c r="H29" s="11" t="str">
        <f aca="false">IF(ISBLANK('Class-Infos'!C37), "", 'Class-Infos'!B$4)</f>
        <v/>
      </c>
      <c r="I29" s="11" t="str">
        <f aca="false">IF(ISBLANK('Class-Infos'!C37), "", 'Class-Infos'!B$1)</f>
        <v/>
      </c>
      <c r="J29" s="11" t="str">
        <f aca="false">IF(ISBLANK('Class-Infos'!C37), "", 'Class-Infos'!B$5)</f>
        <v/>
      </c>
      <c r="K29" s="11" t="str">
        <f aca="false">IF(ISBLANK('Class-Infos'!C37), "", 'Class-Infos'!B$6)</f>
        <v/>
      </c>
    </row>
    <row r="30" customFormat="false" ht="13.8" hidden="false" customHeight="false" outlineLevel="0" collapsed="false">
      <c r="A30" s="11" t="str">
        <f aca="false">IF(ISBLANK('Class-Infos'!C38), "", CONCATENATE("B", 'Class-Infos'!A38))</f>
        <v/>
      </c>
      <c r="B30" s="11" t="str">
        <f aca="false">IF(ISBLANK('Class-Infos'!C38), "", CONCATENATE('Class-Infos'!C38, IF(ISBLANK('Class-Infos'!F38), "", CONCATENATE(" ", 'Class-Infos'!F38)), ", ", 'Class-Infos'!D38, " ", 'Class-Infos'!E38))</f>
        <v/>
      </c>
      <c r="C30" s="11" t="str">
        <f aca="false">IF(ISBLANK('Class-Infos'!H38), "", 'Class-Infos'!H38)</f>
        <v/>
      </c>
      <c r="D30" s="0" t="str">
        <f aca="false">'Class-Infos'!G38</f>
        <v/>
      </c>
      <c r="E30" s="11" t="str">
        <f aca="false">IF(ISBLANK('Class-Infos'!C38), "", 'Class-Infos'!B$2)</f>
        <v/>
      </c>
      <c r="F30" s="0" t="str">
        <f aca="false">IF(ISBLANK('Class-Infos'!C38), "", 'Class-Infos'!B$3)</f>
        <v/>
      </c>
      <c r="G30" s="11" t="str">
        <f aca="false">IF(ISBLANK('Class-Infos'!C38), "", 'Class-Infos'!B38)</f>
        <v/>
      </c>
      <c r="H30" s="11" t="str">
        <f aca="false">IF(ISBLANK('Class-Infos'!C38), "", 'Class-Infos'!B$4)</f>
        <v/>
      </c>
      <c r="I30" s="11" t="str">
        <f aca="false">IF(ISBLANK('Class-Infos'!C38), "", 'Class-Infos'!B$1)</f>
        <v/>
      </c>
      <c r="J30" s="11" t="str">
        <f aca="false">IF(ISBLANK('Class-Infos'!C38), "", 'Class-Infos'!B$5)</f>
        <v/>
      </c>
      <c r="K30" s="11" t="str">
        <f aca="false">IF(ISBLANK('Class-Infos'!C38), "", 'Class-Infos'!B$6)</f>
        <v/>
      </c>
    </row>
    <row r="31" customFormat="false" ht="13.8" hidden="false" customHeight="false" outlineLevel="0" collapsed="false">
      <c r="A31" s="11" t="str">
        <f aca="false">IF(ISBLANK('Class-Infos'!C39), "", CONCATENATE("B", 'Class-Infos'!A39))</f>
        <v/>
      </c>
      <c r="B31" s="11" t="str">
        <f aca="false">IF(ISBLANK('Class-Infos'!C39), "", CONCATENATE('Class-Infos'!C39, IF(ISBLANK('Class-Infos'!F39), "", CONCATENATE(" ", 'Class-Infos'!F39)), ", ", 'Class-Infos'!D39, " ", 'Class-Infos'!E39))</f>
        <v/>
      </c>
      <c r="C31" s="11" t="str">
        <f aca="false">IF(ISBLANK('Class-Infos'!H39), "", 'Class-Infos'!H39)</f>
        <v/>
      </c>
      <c r="D31" s="0" t="str">
        <f aca="false">'Class-Infos'!G39</f>
        <v/>
      </c>
      <c r="E31" s="11" t="str">
        <f aca="false">IF(ISBLANK('Class-Infos'!C39), "", 'Class-Infos'!B$2)</f>
        <v/>
      </c>
      <c r="F31" s="0" t="str">
        <f aca="false">IF(ISBLANK('Class-Infos'!C39), "", 'Class-Infos'!B$3)</f>
        <v/>
      </c>
      <c r="G31" s="11" t="str">
        <f aca="false">IF(ISBLANK('Class-Infos'!C39), "", 'Class-Infos'!B39)</f>
        <v/>
      </c>
      <c r="H31" s="11" t="str">
        <f aca="false">IF(ISBLANK('Class-Infos'!C39), "", 'Class-Infos'!B$4)</f>
        <v/>
      </c>
      <c r="I31" s="11" t="str">
        <f aca="false">IF(ISBLANK('Class-Infos'!C39), "", 'Class-Infos'!B$1)</f>
        <v/>
      </c>
      <c r="J31" s="11" t="str">
        <f aca="false">IF(ISBLANK('Class-Infos'!C39), "", 'Class-Infos'!B$5)</f>
        <v/>
      </c>
      <c r="K31" s="11" t="str">
        <f aca="false">IF(ISBLANK('Class-Infos'!C39), "", 'Class-Infos'!B$6)</f>
        <v/>
      </c>
    </row>
    <row r="32" customFormat="false" ht="13.8" hidden="false" customHeight="false" outlineLevel="0" collapsed="false">
      <c r="A32" s="11" t="str">
        <f aca="false">IF(ISBLANK('Class-Infos'!C40), "", CONCATENATE("B", 'Class-Infos'!A40))</f>
        <v/>
      </c>
      <c r="B32" s="11" t="str">
        <f aca="false">IF(ISBLANK('Class-Infos'!C40), "", CONCATENATE('Class-Infos'!C40, IF(ISBLANK('Class-Infos'!F40), "", CONCATENATE(" ", 'Class-Infos'!F40)), ", ", 'Class-Infos'!D40, " ", 'Class-Infos'!E40))</f>
        <v/>
      </c>
      <c r="C32" s="11" t="str">
        <f aca="false">IF(ISBLANK('Class-Infos'!H40), "", 'Class-Infos'!H40)</f>
        <v/>
      </c>
      <c r="D32" s="0" t="str">
        <f aca="false">'Class-Infos'!G40</f>
        <v/>
      </c>
      <c r="E32" s="11" t="str">
        <f aca="false">IF(ISBLANK('Class-Infos'!C40), "", 'Class-Infos'!B$2)</f>
        <v/>
      </c>
      <c r="F32" s="0" t="str">
        <f aca="false">IF(ISBLANK('Class-Infos'!C40), "", 'Class-Infos'!B$3)</f>
        <v/>
      </c>
      <c r="G32" s="11" t="str">
        <f aca="false">IF(ISBLANK('Class-Infos'!C40), "", 'Class-Infos'!B40)</f>
        <v/>
      </c>
      <c r="H32" s="11" t="str">
        <f aca="false">IF(ISBLANK('Class-Infos'!C40), "", 'Class-Infos'!B$4)</f>
        <v/>
      </c>
      <c r="I32" s="11" t="str">
        <f aca="false">IF(ISBLANK('Class-Infos'!C40), "", 'Class-Infos'!B$1)</f>
        <v/>
      </c>
      <c r="J32" s="11" t="str">
        <f aca="false">IF(ISBLANK('Class-Infos'!C40), "", 'Class-Infos'!B$5)</f>
        <v/>
      </c>
      <c r="K32" s="11" t="str">
        <f aca="false">IF(ISBLANK('Class-Infos'!C40), "", 'Class-Infos'!B$6)</f>
        <v/>
      </c>
    </row>
    <row r="33" customFormat="false" ht="13.8" hidden="false" customHeight="false" outlineLevel="0" collapsed="false">
      <c r="A33" s="11" t="str">
        <f aca="false">IF(ISBLANK('Class-Infos'!C41), "", CONCATENATE("B", 'Class-Infos'!A41))</f>
        <v/>
      </c>
      <c r="B33" s="11" t="str">
        <f aca="false">IF(ISBLANK('Class-Infos'!C41), "", CONCATENATE('Class-Infos'!C41, IF(ISBLANK('Class-Infos'!F41), "", CONCATENATE(" ", 'Class-Infos'!F41)), ", ", 'Class-Infos'!D41, " ", 'Class-Infos'!E41))</f>
        <v/>
      </c>
      <c r="C33" s="11" t="str">
        <f aca="false">IF(ISBLANK('Class-Infos'!H41), "", 'Class-Infos'!H41)</f>
        <v/>
      </c>
      <c r="D33" s="0" t="str">
        <f aca="false">'Class-Infos'!G41</f>
        <v/>
      </c>
      <c r="E33" s="11" t="str">
        <f aca="false">IF(ISBLANK('Class-Infos'!C41), "", 'Class-Infos'!B$2)</f>
        <v/>
      </c>
      <c r="F33" s="0" t="str">
        <f aca="false">IF(ISBLANK('Class-Infos'!C41), "", 'Class-Infos'!B$3)</f>
        <v/>
      </c>
      <c r="G33" s="11" t="str">
        <f aca="false">IF(ISBLANK('Class-Infos'!C41), "", 'Class-Infos'!B41)</f>
        <v/>
      </c>
      <c r="H33" s="11" t="str">
        <f aca="false">IF(ISBLANK('Class-Infos'!C41), "", 'Class-Infos'!B$4)</f>
        <v/>
      </c>
      <c r="I33" s="11" t="str">
        <f aca="false">IF(ISBLANK('Class-Infos'!C41), "", 'Class-Infos'!B$1)</f>
        <v/>
      </c>
      <c r="J33" s="11" t="str">
        <f aca="false">IF(ISBLANK('Class-Infos'!C41), "", 'Class-Infos'!B$5)</f>
        <v/>
      </c>
      <c r="K33" s="11" t="str">
        <f aca="false">IF(ISBLANK('Class-Infos'!C41), "", 'Class-Infos'!B$6)</f>
        <v/>
      </c>
    </row>
    <row r="34" customFormat="false" ht="13.8" hidden="false" customHeight="false" outlineLevel="0" collapsed="false">
      <c r="A34" s="11" t="str">
        <f aca="false">IF(ISBLANK('Class-Infos'!C42), "", CONCATENATE("B", 'Class-Infos'!A42))</f>
        <v/>
      </c>
      <c r="B34" s="11" t="str">
        <f aca="false">IF(ISBLANK('Class-Infos'!C42), "", CONCATENATE('Class-Infos'!C42, IF(ISBLANK('Class-Infos'!F42), "", CONCATENATE(" ", 'Class-Infos'!F42)), ", ", 'Class-Infos'!D42, " ", 'Class-Infos'!E42))</f>
        <v/>
      </c>
      <c r="C34" s="11" t="str">
        <f aca="false">IF(ISBLANK('Class-Infos'!H42), "", 'Class-Infos'!H42)</f>
        <v/>
      </c>
      <c r="D34" s="0" t="str">
        <f aca="false">'Class-Infos'!G42</f>
        <v/>
      </c>
      <c r="E34" s="11" t="str">
        <f aca="false">IF(ISBLANK('Class-Infos'!C42), "", 'Class-Infos'!B$2)</f>
        <v/>
      </c>
      <c r="F34" s="0" t="str">
        <f aca="false">IF(ISBLANK('Class-Infos'!C42), "", 'Class-Infos'!B$3)</f>
        <v/>
      </c>
      <c r="G34" s="11" t="str">
        <f aca="false">IF(ISBLANK('Class-Infos'!C42), "", 'Class-Infos'!B42)</f>
        <v/>
      </c>
      <c r="H34" s="11" t="str">
        <f aca="false">IF(ISBLANK('Class-Infos'!C42), "", 'Class-Infos'!B$4)</f>
        <v/>
      </c>
      <c r="I34" s="11" t="str">
        <f aca="false">IF(ISBLANK('Class-Infos'!C42), "", 'Class-Infos'!B$1)</f>
        <v/>
      </c>
      <c r="J34" s="11" t="str">
        <f aca="false">IF(ISBLANK('Class-Infos'!C42), "", 'Class-Infos'!B$5)</f>
        <v/>
      </c>
      <c r="K34" s="11" t="str">
        <f aca="false">IF(ISBLANK('Class-Infos'!C42), "", 'Class-Infos'!B$6)</f>
        <v/>
      </c>
    </row>
    <row r="35" customFormat="false" ht="13.8" hidden="false" customHeight="false" outlineLevel="0" collapsed="false">
      <c r="A35" s="11" t="str">
        <f aca="false">IF(ISBLANK('Class-Infos'!C43), "", CONCATENATE("B", 'Class-Infos'!A43))</f>
        <v/>
      </c>
      <c r="B35" s="11" t="str">
        <f aca="false">IF(ISBLANK('Class-Infos'!C43), "", CONCATENATE('Class-Infos'!C43, IF(ISBLANK('Class-Infos'!F43), "", CONCATENATE(" ", 'Class-Infos'!F43)), ", ", 'Class-Infos'!D43, " ", 'Class-Infos'!E43))</f>
        <v/>
      </c>
      <c r="C35" s="11" t="str">
        <f aca="false">IF(ISBLANK('Class-Infos'!H43), "", 'Class-Infos'!H43)</f>
        <v/>
      </c>
      <c r="D35" s="0" t="str">
        <f aca="false">'Class-Infos'!G43</f>
        <v/>
      </c>
      <c r="E35" s="11" t="str">
        <f aca="false">IF(ISBLANK('Class-Infos'!C43), "", 'Class-Infos'!B$2)</f>
        <v/>
      </c>
      <c r="F35" s="0" t="str">
        <f aca="false">IF(ISBLANK('Class-Infos'!C43), "", 'Class-Infos'!B$3)</f>
        <v/>
      </c>
      <c r="G35" s="11" t="str">
        <f aca="false">IF(ISBLANK('Class-Infos'!C43), "", 'Class-Infos'!B43)</f>
        <v/>
      </c>
      <c r="H35" s="11" t="str">
        <f aca="false">IF(ISBLANK('Class-Infos'!C43), "", 'Class-Infos'!B$4)</f>
        <v/>
      </c>
      <c r="I35" s="11" t="str">
        <f aca="false">IF(ISBLANK('Class-Infos'!C43), "", 'Class-Infos'!B$1)</f>
        <v/>
      </c>
      <c r="J35" s="11" t="str">
        <f aca="false">IF(ISBLANK('Class-Infos'!C43), "", 'Class-Infos'!B$5)</f>
        <v/>
      </c>
      <c r="K35" s="11" t="str">
        <f aca="false">IF(ISBLANK('Class-Infos'!C43), "", 'Class-Infos'!B$6)</f>
        <v/>
      </c>
    </row>
    <row r="36" customFormat="false" ht="13.8" hidden="false" customHeight="false" outlineLevel="0" collapsed="false">
      <c r="A36" s="11" t="str">
        <f aca="false">IF(ISBLANK('Class-Infos'!C44), "", CONCATENATE("B", 'Class-Infos'!A44))</f>
        <v/>
      </c>
      <c r="B36" s="11" t="str">
        <f aca="false">IF(ISBLANK('Class-Infos'!C44), "", CONCATENATE('Class-Infos'!C44, IF(ISBLANK('Class-Infos'!F44), "", CONCATENATE(" ", 'Class-Infos'!F44)), ", ", 'Class-Infos'!D44, " ", 'Class-Infos'!E44))</f>
        <v/>
      </c>
      <c r="C36" s="11" t="str">
        <f aca="false">IF(ISBLANK('Class-Infos'!H44), "", 'Class-Infos'!H44)</f>
        <v/>
      </c>
      <c r="D36" s="0" t="str">
        <f aca="false">'Class-Infos'!G44</f>
        <v/>
      </c>
      <c r="E36" s="11" t="str">
        <f aca="false">IF(ISBLANK('Class-Infos'!C44), "", 'Class-Infos'!B$2)</f>
        <v/>
      </c>
      <c r="F36" s="0" t="str">
        <f aca="false">IF(ISBLANK('Class-Infos'!C44), "", 'Class-Infos'!B$3)</f>
        <v/>
      </c>
      <c r="G36" s="11" t="str">
        <f aca="false">IF(ISBLANK('Class-Infos'!C44), "", 'Class-Infos'!B44)</f>
        <v/>
      </c>
      <c r="H36" s="11" t="str">
        <f aca="false">IF(ISBLANK('Class-Infos'!C44), "", 'Class-Infos'!B$4)</f>
        <v/>
      </c>
      <c r="I36" s="11" t="str">
        <f aca="false">IF(ISBLANK('Class-Infos'!C44), "", 'Class-Infos'!B$1)</f>
        <v/>
      </c>
      <c r="J36" s="11" t="str">
        <f aca="false">IF(ISBLANK('Class-Infos'!C44), "", 'Class-Infos'!B$5)</f>
        <v/>
      </c>
      <c r="K36" s="11" t="str">
        <f aca="false">IF(ISBLANK('Class-Infos'!C44), "", 'Class-Infos'!B$6)</f>
        <v/>
      </c>
    </row>
    <row r="37" customFormat="false" ht="13.8" hidden="false" customHeight="false" outlineLevel="0" collapsed="false">
      <c r="A37" s="11" t="str">
        <f aca="false">IF(ISBLANK('Class-Infos'!C45), "", CONCATENATE("B", 'Class-Infos'!A45))</f>
        <v/>
      </c>
      <c r="B37" s="11" t="str">
        <f aca="false">IF(ISBLANK('Class-Infos'!C45), "", CONCATENATE('Class-Infos'!C45, IF(ISBLANK('Class-Infos'!F45), "", CONCATENATE(" ", 'Class-Infos'!F45)), ", ", 'Class-Infos'!D45, " ", 'Class-Infos'!E45))</f>
        <v/>
      </c>
      <c r="C37" s="11" t="str">
        <f aca="false">IF(ISBLANK('Class-Infos'!H45), "", 'Class-Infos'!H45)</f>
        <v/>
      </c>
      <c r="D37" s="0" t="str">
        <f aca="false">'Class-Infos'!G45</f>
        <v/>
      </c>
      <c r="E37" s="11" t="str">
        <f aca="false">IF(ISBLANK('Class-Infos'!C45), "", 'Class-Infos'!B$2)</f>
        <v/>
      </c>
      <c r="F37" s="0" t="str">
        <f aca="false">IF(ISBLANK('Class-Infos'!C45), "", 'Class-Infos'!B$3)</f>
        <v/>
      </c>
      <c r="G37" s="11" t="str">
        <f aca="false">IF(ISBLANK('Class-Infos'!C45), "", 'Class-Infos'!B45)</f>
        <v/>
      </c>
      <c r="H37" s="11" t="str">
        <f aca="false">IF(ISBLANK('Class-Infos'!C45), "", 'Class-Infos'!B$4)</f>
        <v/>
      </c>
      <c r="I37" s="11" t="str">
        <f aca="false">IF(ISBLANK('Class-Infos'!C45), "", 'Class-Infos'!B$1)</f>
        <v/>
      </c>
      <c r="J37" s="11" t="str">
        <f aca="false">IF(ISBLANK('Class-Infos'!C45), "", 'Class-Infos'!B$5)</f>
        <v/>
      </c>
      <c r="K37" s="11" t="str">
        <f aca="false">IF(ISBLANK('Class-Infos'!C45), "", 'Class-Infos'!B$6)</f>
        <v/>
      </c>
    </row>
    <row r="38" customFormat="false" ht="13.8" hidden="false" customHeight="false" outlineLevel="0" collapsed="false">
      <c r="A38" s="11" t="str">
        <f aca="false">IF(ISBLANK('Class-Infos'!C46), "", CONCATENATE("B", 'Class-Infos'!A46))</f>
        <v/>
      </c>
      <c r="B38" s="11" t="str">
        <f aca="false">IF(ISBLANK('Class-Infos'!C46), "", CONCATENATE('Class-Infos'!C46, IF(ISBLANK('Class-Infos'!F46), "", CONCATENATE(" ", 'Class-Infos'!F46)), ", ", 'Class-Infos'!D46, " ", 'Class-Infos'!E46))</f>
        <v/>
      </c>
      <c r="C38" s="11" t="str">
        <f aca="false">IF(ISBLANK('Class-Infos'!H46), "", 'Class-Infos'!H46)</f>
        <v/>
      </c>
      <c r="D38" s="0" t="str">
        <f aca="false">'Class-Infos'!G46</f>
        <v/>
      </c>
      <c r="E38" s="11" t="str">
        <f aca="false">IF(ISBLANK('Class-Infos'!C46), "", 'Class-Infos'!B$2)</f>
        <v/>
      </c>
      <c r="F38" s="0" t="str">
        <f aca="false">IF(ISBLANK('Class-Infos'!C46), "", 'Class-Infos'!B$3)</f>
        <v/>
      </c>
      <c r="G38" s="11" t="str">
        <f aca="false">IF(ISBLANK('Class-Infos'!C46), "", 'Class-Infos'!B46)</f>
        <v/>
      </c>
      <c r="H38" s="11" t="str">
        <f aca="false">IF(ISBLANK('Class-Infos'!C46), "", 'Class-Infos'!B$4)</f>
        <v/>
      </c>
      <c r="I38" s="11" t="str">
        <f aca="false">IF(ISBLANK('Class-Infos'!C46), "", 'Class-Infos'!B$1)</f>
        <v/>
      </c>
      <c r="J38" s="11" t="str">
        <f aca="false">IF(ISBLANK('Class-Infos'!C46), "", 'Class-Infos'!B$5)</f>
        <v/>
      </c>
      <c r="K38" s="11" t="str">
        <f aca="false">IF(ISBLANK('Class-Infos'!C46), "", 'Class-Infos'!B$6)</f>
        <v/>
      </c>
    </row>
    <row r="39" customFormat="false" ht="13.8" hidden="false" customHeight="false" outlineLevel="0" collapsed="false">
      <c r="A39" s="11" t="str">
        <f aca="false">IF(ISBLANK('Class-Infos'!C47), "", CONCATENATE("B", 'Class-Infos'!A47))</f>
        <v/>
      </c>
      <c r="B39" s="11" t="str">
        <f aca="false">IF(ISBLANK('Class-Infos'!C47), "", CONCATENATE('Class-Infos'!C47, IF(ISBLANK('Class-Infos'!F47), "", CONCATENATE(" ", 'Class-Infos'!F47)), ", ", 'Class-Infos'!D47, " ", 'Class-Infos'!E47))</f>
        <v/>
      </c>
      <c r="C39" s="11" t="str">
        <f aca="false">IF(ISBLANK('Class-Infos'!H47), "", 'Class-Infos'!H47)</f>
        <v/>
      </c>
      <c r="D39" s="0" t="str">
        <f aca="false">'Class-Infos'!G47</f>
        <v/>
      </c>
      <c r="E39" s="11" t="str">
        <f aca="false">IF(ISBLANK('Class-Infos'!C47), "", 'Class-Infos'!B$2)</f>
        <v/>
      </c>
      <c r="F39" s="0" t="str">
        <f aca="false">IF(ISBLANK('Class-Infos'!C47), "", 'Class-Infos'!B$3)</f>
        <v/>
      </c>
      <c r="G39" s="11" t="str">
        <f aca="false">IF(ISBLANK('Class-Infos'!C47), "", 'Class-Infos'!B47)</f>
        <v/>
      </c>
      <c r="H39" s="11" t="str">
        <f aca="false">IF(ISBLANK('Class-Infos'!C47), "", 'Class-Infos'!B$4)</f>
        <v/>
      </c>
      <c r="I39" s="11" t="str">
        <f aca="false">IF(ISBLANK('Class-Infos'!C47), "", 'Class-Infos'!B$1)</f>
        <v/>
      </c>
      <c r="J39" s="11" t="str">
        <f aca="false">IF(ISBLANK('Class-Infos'!C47), "", 'Class-Infos'!B$5)</f>
        <v/>
      </c>
      <c r="K39" s="11" t="str">
        <f aca="false">IF(ISBLANK('Class-Infos'!C47), "", 'Class-Infos'!B$6)</f>
        <v/>
      </c>
    </row>
    <row r="40" customFormat="false" ht="13.8" hidden="false" customHeight="false" outlineLevel="0" collapsed="false">
      <c r="A40" s="11" t="str">
        <f aca="false">IF(ISBLANK('Class-Infos'!C48), "", CONCATENATE("B", 'Class-Infos'!A48))</f>
        <v/>
      </c>
      <c r="B40" s="11" t="str">
        <f aca="false">IF(ISBLANK('Class-Infos'!C48), "", CONCATENATE('Class-Infos'!C48, IF(ISBLANK('Class-Infos'!F48), "", CONCATENATE(" ", 'Class-Infos'!F48)), ", ", 'Class-Infos'!D48, " ", 'Class-Infos'!E48))</f>
        <v/>
      </c>
      <c r="C40" s="11" t="str">
        <f aca="false">IF(ISBLANK('Class-Infos'!H48), "", 'Class-Infos'!H48)</f>
        <v/>
      </c>
      <c r="D40" s="0" t="str">
        <f aca="false">'Class-Infos'!G48</f>
        <v/>
      </c>
      <c r="E40" s="11" t="str">
        <f aca="false">IF(ISBLANK('Class-Infos'!C48), "", 'Class-Infos'!B$2)</f>
        <v/>
      </c>
      <c r="F40" s="0" t="str">
        <f aca="false">IF(ISBLANK('Class-Infos'!C48), "", 'Class-Infos'!B$3)</f>
        <v/>
      </c>
      <c r="G40" s="11" t="str">
        <f aca="false">IF(ISBLANK('Class-Infos'!C48), "", 'Class-Infos'!B48)</f>
        <v/>
      </c>
      <c r="H40" s="11" t="str">
        <f aca="false">IF(ISBLANK('Class-Infos'!C48), "", 'Class-Infos'!B$4)</f>
        <v/>
      </c>
      <c r="I40" s="11" t="str">
        <f aca="false">IF(ISBLANK('Class-Infos'!C48), "", 'Class-Infos'!B$1)</f>
        <v/>
      </c>
      <c r="J40" s="11" t="str">
        <f aca="false">IF(ISBLANK('Class-Infos'!C48), "", 'Class-Infos'!B$5)</f>
        <v/>
      </c>
      <c r="K40" s="11" t="str">
        <f aca="false">IF(ISBLANK('Class-Infos'!C48), "", 'Class-Infos'!B$6)</f>
        <v/>
      </c>
    </row>
    <row r="41" customFormat="false" ht="13.8" hidden="false" customHeight="false" outlineLevel="0" collapsed="false">
      <c r="A41" s="11" t="str">
        <f aca="false">IF(ISBLANK('Class-Infos'!C49), "", CONCATENATE("B", 'Class-Infos'!A49))</f>
        <v/>
      </c>
      <c r="B41" s="11" t="str">
        <f aca="false">IF(ISBLANK('Class-Infos'!C49), "", CONCATENATE('Class-Infos'!C49, IF(ISBLANK('Class-Infos'!F49), "", CONCATENATE(" ", 'Class-Infos'!F49)), ", ", 'Class-Infos'!D49, " ", 'Class-Infos'!E49))</f>
        <v/>
      </c>
      <c r="C41" s="11" t="str">
        <f aca="false">IF(ISBLANK('Class-Infos'!H49), "", 'Class-Infos'!H49)</f>
        <v/>
      </c>
      <c r="D41" s="0" t="str">
        <f aca="false">'Class-Infos'!G49</f>
        <v/>
      </c>
      <c r="E41" s="11" t="str">
        <f aca="false">IF(ISBLANK('Class-Infos'!C49), "", 'Class-Infos'!B$2)</f>
        <v/>
      </c>
      <c r="F41" s="0" t="str">
        <f aca="false">IF(ISBLANK('Class-Infos'!C49), "", 'Class-Infos'!B$3)</f>
        <v/>
      </c>
      <c r="G41" s="11" t="str">
        <f aca="false">IF(ISBLANK('Class-Infos'!C49), "", 'Class-Infos'!B49)</f>
        <v/>
      </c>
      <c r="H41" s="11" t="str">
        <f aca="false">IF(ISBLANK('Class-Infos'!C49), "", 'Class-Infos'!B$4)</f>
        <v/>
      </c>
      <c r="I41" s="11" t="str">
        <f aca="false">IF(ISBLANK('Class-Infos'!C49), "", 'Class-Infos'!B$1)</f>
        <v/>
      </c>
      <c r="J41" s="11" t="str">
        <f aca="false">IF(ISBLANK('Class-Infos'!C49), "", 'Class-Infos'!B$5)</f>
        <v/>
      </c>
      <c r="K41" s="11" t="str">
        <f aca="false">IF(ISBLANK('Class-Infos'!C49), "", 'Class-Infos'!B$6)</f>
        <v/>
      </c>
    </row>
    <row r="42" customFormat="false" ht="13.8" hidden="false" customHeight="false" outlineLevel="0" collapsed="false">
      <c r="C42" s="11"/>
      <c r="E42" s="11"/>
      <c r="G42" s="11"/>
      <c r="H42" s="11"/>
      <c r="I42" s="11"/>
      <c r="J42" s="11"/>
      <c r="K42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1:N125"/>
  <sheetViews>
    <sheetView showFormulas="false" showGridLines="fals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C120" activeCellId="0" sqref="C12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.35"/>
    <col collapsed="false" customWidth="true" hidden="false" outlineLevel="0" max="2" min="2" style="0" width="2.98"/>
    <col collapsed="false" customWidth="true" hidden="false" outlineLevel="0" max="64" min="3" style="0" width="7.15"/>
  </cols>
  <sheetData>
    <row r="1" customFormat="false" ht="15" hidden="false" customHeight="false" outlineLevel="0" collapsed="false">
      <c r="B1" s="16" t="s">
        <v>265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9.7" hidden="false" customHeight="false" outlineLevel="0" collapsed="false">
      <c r="B2" s="17" t="s">
        <v>266</v>
      </c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B3" s="16" t="str">
        <f aca="false">CONCATENATE("S.Y. ",'Class-Infos'!B4)</f>
        <v>S.Y. 2020-2021</v>
      </c>
      <c r="C3" s="16"/>
      <c r="D3" s="16"/>
      <c r="E3" s="16"/>
      <c r="F3" s="16"/>
      <c r="G3" s="16"/>
      <c r="H3" s="16"/>
      <c r="I3" s="16"/>
      <c r="J3" s="16"/>
      <c r="K3" s="16"/>
    </row>
    <row r="6" customFormat="false" ht="15" hidden="false" customHeight="false" outlineLevel="0" collapsed="false">
      <c r="B6" s="18" t="s">
        <v>267</v>
      </c>
      <c r="C6" s="18"/>
      <c r="D6" s="19" t="s">
        <v>289</v>
      </c>
      <c r="E6" s="18"/>
      <c r="F6" s="18"/>
      <c r="G6" s="18"/>
      <c r="H6" s="20" t="s">
        <v>269</v>
      </c>
      <c r="I6" s="19" t="str">
        <f aca="false">CONCATENATE('Class-Infos'!B2,"-",'Class-Infos'!B3)</f>
        <v>8-HUBBLE</v>
      </c>
      <c r="J6" s="18"/>
      <c r="K6" s="18"/>
    </row>
    <row r="7" customFormat="false" ht="13.8" hidden="false" customHeight="false" outlineLevel="0" collapsed="false">
      <c r="B7" s="0" t="s">
        <v>270</v>
      </c>
      <c r="D7" s="21" t="str">
        <f aca="false">'Class-Infos'!E2</f>
        <v>Mildred Pagunsan</v>
      </c>
      <c r="G7" s="22"/>
      <c r="H7" s="23" t="s">
        <v>271</v>
      </c>
      <c r="I7" s="21" t="str">
        <f aca="false">'Class-Infos'!B1</f>
        <v>JONATHAN R. BACOLOD</v>
      </c>
      <c r="J7" s="22"/>
      <c r="K7" s="22"/>
    </row>
    <row r="9" customFormat="false" ht="15.75" hidden="false" customHeight="true" outlineLevel="0" collapsed="false">
      <c r="B9" s="24" t="s">
        <v>272</v>
      </c>
      <c r="C9" s="24"/>
      <c r="D9" s="24"/>
      <c r="E9" s="24"/>
      <c r="F9" s="25" t="s">
        <v>273</v>
      </c>
      <c r="G9" s="25"/>
      <c r="H9" s="25"/>
      <c r="I9" s="25"/>
      <c r="J9" s="25"/>
      <c r="K9" s="25"/>
    </row>
    <row r="10" customFormat="false" ht="15.75" hidden="false" customHeight="true" outlineLevel="0" collapsed="false">
      <c r="B10" s="24"/>
      <c r="C10" s="24"/>
      <c r="D10" s="24"/>
      <c r="E10" s="24"/>
      <c r="F10" s="26" t="s">
        <v>274</v>
      </c>
      <c r="G10" s="26" t="s">
        <v>275</v>
      </c>
      <c r="H10" s="26" t="s">
        <v>276</v>
      </c>
      <c r="I10" s="26" t="s">
        <v>277</v>
      </c>
      <c r="J10" s="26" t="s">
        <v>278</v>
      </c>
      <c r="K10" s="27" t="s">
        <v>279</v>
      </c>
    </row>
    <row r="11" customFormat="false" ht="15" hidden="false" customHeight="false" outlineLevel="0" collapsed="false">
      <c r="B11" s="28" t="n">
        <v>1</v>
      </c>
      <c r="C11" s="29" t="str">
        <f aca="false">IF('Infos-Card-Male'!B2="", "", 'Infos-Card-Male'!B2)</f>
        <v>ABAY ABAY, IAN JAY PARINIAS</v>
      </c>
      <c r="D11" s="29"/>
      <c r="E11" s="29"/>
      <c r="F11" s="30" t="n">
        <v>80</v>
      </c>
      <c r="G11" s="31" t="n">
        <v>81</v>
      </c>
      <c r="H11" s="31" t="n">
        <v>80</v>
      </c>
      <c r="I11" s="31" t="n">
        <v>78</v>
      </c>
      <c r="J11" s="32" t="n">
        <f aca="false">ROUND(SUM(F11:I11)/4,0)</f>
        <v>80</v>
      </c>
      <c r="K11" s="33" t="str">
        <f aca="false">IF(J11&lt;75,"FAILED","PASSED")</f>
        <v>PASSED</v>
      </c>
      <c r="N11" s="34"/>
    </row>
    <row r="12" customFormat="false" ht="15" hidden="false" customHeight="false" outlineLevel="0" collapsed="false">
      <c r="B12" s="35" t="n">
        <v>2</v>
      </c>
      <c r="C12" s="29" t="str">
        <f aca="false">IF('Infos-Card-Male'!B3="", "", 'Infos-Card-Male'!B3)</f>
        <v>ACOSTA, JOHN CARLO ANION</v>
      </c>
      <c r="D12" s="29"/>
      <c r="E12" s="29"/>
      <c r="F12" s="36" t="n">
        <v>70</v>
      </c>
      <c r="G12" s="37" t="n">
        <v>70</v>
      </c>
      <c r="H12" s="37" t="n">
        <v>70</v>
      </c>
      <c r="I12" s="37" t="n">
        <v>70</v>
      </c>
      <c r="J12" s="32" t="n">
        <f aca="false">ROUND(SUM(F12:I12)/4,0)</f>
        <v>70</v>
      </c>
      <c r="K12" s="38" t="str">
        <f aca="false">IF(J12&lt;75,"FAILED","PASSED")</f>
        <v>FAILED</v>
      </c>
      <c r="N12" s="34"/>
    </row>
    <row r="13" customFormat="false" ht="15" hidden="false" customHeight="false" outlineLevel="0" collapsed="false">
      <c r="B13" s="28" t="n">
        <v>3</v>
      </c>
      <c r="C13" s="29" t="str">
        <f aca="false">IF('Infos-Card-Male'!B4="", "", 'Infos-Card-Male'!B4)</f>
        <v>ACOSTA, SHAMERAINE MOLINA</v>
      </c>
      <c r="D13" s="29"/>
      <c r="E13" s="29"/>
      <c r="F13" s="36" t="n">
        <v>75</v>
      </c>
      <c r="G13" s="37" t="n">
        <v>79</v>
      </c>
      <c r="H13" s="37" t="n">
        <v>79</v>
      </c>
      <c r="I13" s="37" t="n">
        <v>78</v>
      </c>
      <c r="J13" s="32" t="n">
        <f aca="false">ROUND(SUM(F13:I13)/4,0)</f>
        <v>78</v>
      </c>
      <c r="K13" s="38" t="str">
        <f aca="false">IF(J13&lt;75,"FAILED","PASSED")</f>
        <v>PASSED</v>
      </c>
      <c r="N13" s="34"/>
    </row>
    <row r="14" customFormat="false" ht="15" hidden="false" customHeight="false" outlineLevel="0" collapsed="false">
      <c r="B14" s="35" t="n">
        <v>4</v>
      </c>
      <c r="C14" s="29" t="str">
        <f aca="false">IF('Infos-Card-Male'!B5="", "", 'Infos-Card-Male'!B5)</f>
        <v>AGUS, ALMOND RAPHAEL JALBAY</v>
      </c>
      <c r="D14" s="29"/>
      <c r="E14" s="29"/>
      <c r="F14" s="36" t="n">
        <v>75</v>
      </c>
      <c r="G14" s="37" t="n">
        <v>77</v>
      </c>
      <c r="H14" s="37" t="n">
        <v>77</v>
      </c>
      <c r="I14" s="37" t="n">
        <v>77</v>
      </c>
      <c r="J14" s="32" t="n">
        <f aca="false">ROUND(SUM(F14:I14)/4,0)</f>
        <v>77</v>
      </c>
      <c r="K14" s="38" t="str">
        <f aca="false">IF(J14&lt;75,"FAILED","PASSED")</f>
        <v>PASSED</v>
      </c>
      <c r="N14" s="34"/>
    </row>
    <row r="15" customFormat="false" ht="15" hidden="false" customHeight="false" outlineLevel="0" collapsed="false">
      <c r="B15" s="28" t="n">
        <v>5</v>
      </c>
      <c r="C15" s="29" t="str">
        <f aca="false">IF('Infos-Card-Male'!B6="", "", 'Infos-Card-Male'!B6)</f>
        <v>ALEJANDRO, JEREMY LOPEZ</v>
      </c>
      <c r="D15" s="29"/>
      <c r="E15" s="29"/>
      <c r="F15" s="36" t="n">
        <v>79</v>
      </c>
      <c r="G15" s="37" t="n">
        <v>81</v>
      </c>
      <c r="H15" s="37" t="n">
        <v>80</v>
      </c>
      <c r="I15" s="37" t="n">
        <v>75</v>
      </c>
      <c r="J15" s="32" t="n">
        <f aca="false">ROUND(SUM(F15:I15)/4,0)</f>
        <v>79</v>
      </c>
      <c r="K15" s="38" t="str">
        <f aca="false">IF(J15&lt;75,"FAILED","PASSED")</f>
        <v>PASSED</v>
      </c>
      <c r="N15" s="34"/>
    </row>
    <row r="16" customFormat="false" ht="15" hidden="false" customHeight="false" outlineLevel="0" collapsed="false">
      <c r="B16" s="35" t="n">
        <v>6</v>
      </c>
      <c r="C16" s="29" t="str">
        <f aca="false">IF('Infos-Card-Male'!B7="", "", 'Infos-Card-Male'!B7)</f>
        <v>ALEJANDRO, MARK AGBUYA</v>
      </c>
      <c r="D16" s="29"/>
      <c r="E16" s="29"/>
      <c r="F16" s="36" t="n">
        <v>87</v>
      </c>
      <c r="G16" s="37" t="n">
        <v>88</v>
      </c>
      <c r="H16" s="37" t="n">
        <v>88</v>
      </c>
      <c r="I16" s="37" t="n">
        <v>89</v>
      </c>
      <c r="J16" s="32" t="n">
        <f aca="false">ROUND(SUM(F16:I16)/4,0)</f>
        <v>88</v>
      </c>
      <c r="K16" s="38" t="str">
        <f aca="false">IF(J16&lt;75,"FAILED","PASSED")</f>
        <v>PASSED</v>
      </c>
      <c r="N16" s="34"/>
    </row>
    <row r="17" customFormat="false" ht="15" hidden="false" customHeight="false" outlineLevel="0" collapsed="false">
      <c r="B17" s="28" t="n">
        <v>7</v>
      </c>
      <c r="C17" s="29" t="str">
        <f aca="false">IF('Infos-Card-Male'!B8="", "", 'Infos-Card-Male'!B8)</f>
        <v>ALETER, JHAY MHARK BOLAÑOS</v>
      </c>
      <c r="D17" s="29"/>
      <c r="E17" s="29"/>
      <c r="F17" s="36" t="n">
        <v>75</v>
      </c>
      <c r="G17" s="37" t="n">
        <v>76</v>
      </c>
      <c r="H17" s="37" t="n">
        <v>76</v>
      </c>
      <c r="I17" s="37" t="n">
        <v>77</v>
      </c>
      <c r="J17" s="32" t="n">
        <f aca="false">ROUND(SUM(F17:I17)/4,0)</f>
        <v>76</v>
      </c>
      <c r="K17" s="38" t="str">
        <f aca="false">IF(J17&lt;75,"FAILED","PASSED")</f>
        <v>PASSED</v>
      </c>
      <c r="N17" s="34"/>
    </row>
    <row r="18" customFormat="false" ht="15" hidden="false" customHeight="false" outlineLevel="0" collapsed="false">
      <c r="B18" s="35" t="n">
        <v>8</v>
      </c>
      <c r="C18" s="29" t="str">
        <f aca="false">IF('Infos-Card-Male'!B9="", "", 'Infos-Card-Male'!B9)</f>
        <v>AMACIO, KHURT FRYAN RANIEN</v>
      </c>
      <c r="D18" s="29"/>
      <c r="E18" s="29"/>
      <c r="F18" s="36" t="n">
        <v>76</v>
      </c>
      <c r="G18" s="37" t="n">
        <v>75</v>
      </c>
      <c r="H18" s="37" t="n">
        <v>75</v>
      </c>
      <c r="I18" s="37" t="n">
        <v>77</v>
      </c>
      <c r="J18" s="32" t="n">
        <f aca="false">ROUND(SUM(F18:I18)/4,0)</f>
        <v>76</v>
      </c>
      <c r="K18" s="38" t="str">
        <f aca="false">IF(J18&lt;75,"FAILED","PASSED")</f>
        <v>PASSED</v>
      </c>
      <c r="N18" s="34"/>
    </row>
    <row r="19" customFormat="false" ht="15" hidden="false" customHeight="false" outlineLevel="0" collapsed="false">
      <c r="B19" s="28" t="n">
        <v>9</v>
      </c>
      <c r="C19" s="29" t="str">
        <f aca="false">IF('Infos-Card-Male'!B10="", "", 'Infos-Card-Male'!B10)</f>
        <v>ANDALIS, JIBBY ABUZO</v>
      </c>
      <c r="D19" s="29"/>
      <c r="E19" s="29"/>
      <c r="F19" s="36" t="n">
        <v>70</v>
      </c>
      <c r="G19" s="37" t="n">
        <v>70</v>
      </c>
      <c r="H19" s="37" t="n">
        <v>70</v>
      </c>
      <c r="I19" s="37" t="n">
        <v>70</v>
      </c>
      <c r="J19" s="32" t="n">
        <f aca="false">ROUND(SUM(F19:I19)/4,0)</f>
        <v>70</v>
      </c>
      <c r="K19" s="38" t="str">
        <f aca="false">IF(J19&lt;75,"FAILED","PASSED")</f>
        <v>FAILED</v>
      </c>
      <c r="N19" s="34"/>
    </row>
    <row r="20" customFormat="false" ht="15" hidden="false" customHeight="false" outlineLevel="0" collapsed="false">
      <c r="B20" s="35" t="n">
        <v>10</v>
      </c>
      <c r="C20" s="29" t="str">
        <f aca="false">IF('Infos-Card-Male'!B11="", "", 'Infos-Card-Male'!B11)</f>
        <v>ANDO, PRINCE IVAN REPUYA</v>
      </c>
      <c r="D20" s="29"/>
      <c r="E20" s="29"/>
      <c r="F20" s="36" t="n">
        <v>79</v>
      </c>
      <c r="G20" s="37" t="n">
        <v>77</v>
      </c>
      <c r="H20" s="37" t="n">
        <v>82</v>
      </c>
      <c r="I20" s="37" t="n">
        <v>81</v>
      </c>
      <c r="J20" s="32" t="n">
        <f aca="false">ROUND(SUM(F20:I20)/4,0)</f>
        <v>80</v>
      </c>
      <c r="K20" s="38" t="str">
        <f aca="false">IF(J20&lt;75,"FAILED","PASSED")</f>
        <v>PASSED</v>
      </c>
      <c r="N20" s="34"/>
    </row>
    <row r="21" customFormat="false" ht="15" hidden="false" customHeight="false" outlineLevel="0" collapsed="false">
      <c r="B21" s="28" t="n">
        <v>11</v>
      </c>
      <c r="C21" s="29" t="str">
        <f aca="false">IF('Infos-Card-Male'!B12="", "", 'Infos-Card-Male'!B12)</f>
        <v>ARCEO, JOHN KENNETH MACASINAG</v>
      </c>
      <c r="D21" s="29"/>
      <c r="E21" s="29"/>
      <c r="F21" s="36" t="n">
        <v>75</v>
      </c>
      <c r="G21" s="37" t="n">
        <v>75</v>
      </c>
      <c r="H21" s="37" t="n">
        <v>75</v>
      </c>
      <c r="I21" s="37" t="n">
        <v>76</v>
      </c>
      <c r="J21" s="32" t="n">
        <f aca="false">ROUND(SUM(F21:I21)/4,0)</f>
        <v>75</v>
      </c>
      <c r="K21" s="38" t="str">
        <f aca="false">IF(J21&lt;75,"FAILED","PASSED")</f>
        <v>PASSED</v>
      </c>
      <c r="N21" s="34"/>
    </row>
    <row r="22" customFormat="false" ht="15" hidden="false" customHeight="false" outlineLevel="0" collapsed="false">
      <c r="B22" s="35" t="n">
        <v>12</v>
      </c>
      <c r="C22" s="29" t="str">
        <f aca="false">IF('Infos-Card-Male'!B13="", "", 'Infos-Card-Male'!B13)</f>
        <v>ARESGADO, CHRISTIAN MACKY MANUEL</v>
      </c>
      <c r="D22" s="29"/>
      <c r="E22" s="29"/>
      <c r="F22" s="36" t="n">
        <v>75</v>
      </c>
      <c r="G22" s="37" t="n">
        <v>75</v>
      </c>
      <c r="H22" s="37" t="n">
        <v>76</v>
      </c>
      <c r="I22" s="37" t="n">
        <v>80</v>
      </c>
      <c r="J22" s="32" t="n">
        <f aca="false">ROUND(SUM(F22:I22)/4,0)</f>
        <v>77</v>
      </c>
      <c r="K22" s="38" t="str">
        <f aca="false">IF(J22&lt;75,"FAILED","PASSED")</f>
        <v>PASSED</v>
      </c>
      <c r="N22" s="34"/>
    </row>
    <row r="23" customFormat="false" ht="15" hidden="false" customHeight="false" outlineLevel="0" collapsed="false">
      <c r="B23" s="28" t="n">
        <v>13</v>
      </c>
      <c r="C23" s="29" t="str">
        <f aca="false">IF('Infos-Card-Male'!B14="", "", 'Infos-Card-Male'!B14)</f>
        <v>ARROYO, AGA CEAZAR CAPALARAN</v>
      </c>
      <c r="D23" s="29"/>
      <c r="E23" s="29"/>
      <c r="F23" s="36" t="n">
        <v>77</v>
      </c>
      <c r="G23" s="37" t="n">
        <v>79</v>
      </c>
      <c r="H23" s="37" t="n">
        <v>79</v>
      </c>
      <c r="I23" s="37" t="n">
        <v>80</v>
      </c>
      <c r="J23" s="32" t="n">
        <f aca="false">ROUND(SUM(F23:I23)/4,0)</f>
        <v>79</v>
      </c>
      <c r="K23" s="38" t="str">
        <f aca="false">IF(J23&lt;75,"FAILED","PASSED")</f>
        <v>PASSED</v>
      </c>
      <c r="N23" s="34"/>
    </row>
    <row r="24" customFormat="false" ht="15" hidden="false" customHeight="false" outlineLevel="0" collapsed="false">
      <c r="B24" s="35" t="n">
        <v>14</v>
      </c>
      <c r="C24" s="29" t="str">
        <f aca="false">IF('Infos-Card-Male'!B15="", "", 'Infos-Card-Male'!B15)</f>
        <v>ASURTO, PRINCE JHADE JEROSO</v>
      </c>
      <c r="D24" s="29"/>
      <c r="E24" s="29"/>
      <c r="F24" s="36" t="n">
        <v>85</v>
      </c>
      <c r="G24" s="37" t="n">
        <v>83</v>
      </c>
      <c r="H24" s="37" t="n">
        <v>79</v>
      </c>
      <c r="I24" s="37" t="n">
        <v>75</v>
      </c>
      <c r="J24" s="32" t="n">
        <f aca="false">ROUND(SUM(F24:I24)/4,0)</f>
        <v>81</v>
      </c>
      <c r="K24" s="38" t="str">
        <f aca="false">IF(J24&lt;75,"FAILED","PASSED")</f>
        <v>PASSED</v>
      </c>
      <c r="N24" s="34"/>
    </row>
    <row r="25" customFormat="false" ht="15" hidden="false" customHeight="false" outlineLevel="0" collapsed="false">
      <c r="B25" s="28" t="n">
        <v>15</v>
      </c>
      <c r="C25" s="29" t="str">
        <f aca="false">IF('Infos-Card-Male'!B16="", "", 'Infos-Card-Male'!B16)</f>
        <v>AUSTRIA, JAMES BRYAN DIZON</v>
      </c>
      <c r="D25" s="29"/>
      <c r="E25" s="29"/>
      <c r="F25" s="36" t="n">
        <v>75</v>
      </c>
      <c r="G25" s="37" t="n">
        <v>76</v>
      </c>
      <c r="H25" s="37" t="n">
        <v>75</v>
      </c>
      <c r="I25" s="37" t="n">
        <v>77</v>
      </c>
      <c r="J25" s="32" t="n">
        <f aca="false">ROUND(SUM(F25:I25)/4,0)</f>
        <v>76</v>
      </c>
      <c r="K25" s="38" t="str">
        <f aca="false">IF(J25&lt;75,"FAILED","PASSED")</f>
        <v>PASSED</v>
      </c>
      <c r="N25" s="34"/>
    </row>
    <row r="26" customFormat="false" ht="15" hidden="false" customHeight="false" outlineLevel="0" collapsed="false">
      <c r="B26" s="35" t="n">
        <v>16</v>
      </c>
      <c r="C26" s="29" t="str">
        <f aca="false">IF('Infos-Card-Male'!B17="", "", 'Infos-Card-Male'!B17)</f>
        <v>AVILA, JOB OCFEMIA</v>
      </c>
      <c r="D26" s="29"/>
      <c r="E26" s="29"/>
      <c r="F26" s="36" t="n">
        <v>80</v>
      </c>
      <c r="G26" s="37" t="n">
        <v>81</v>
      </c>
      <c r="H26" s="37" t="n">
        <v>83</v>
      </c>
      <c r="I26" s="37" t="n">
        <v>83</v>
      </c>
      <c r="J26" s="32" t="n">
        <f aca="false">ROUND(SUM(F26:I26)/4,0)</f>
        <v>82</v>
      </c>
      <c r="K26" s="38" t="str">
        <f aca="false">IF(J26&lt;75,"FAILED","PASSED")</f>
        <v>PASSED</v>
      </c>
      <c r="N26" s="34"/>
    </row>
    <row r="27" customFormat="false" ht="15" hidden="false" customHeight="false" outlineLevel="0" collapsed="false">
      <c r="B27" s="28" t="n">
        <v>17</v>
      </c>
      <c r="C27" s="29" t="str">
        <f aca="false">IF('Infos-Card-Male'!B18="", "", 'Infos-Card-Male'!B18)</f>
        <v>AYON, JUSTINE DELLA</v>
      </c>
      <c r="D27" s="29"/>
      <c r="E27" s="29"/>
      <c r="F27" s="36" t="n">
        <v>82</v>
      </c>
      <c r="G27" s="37" t="n">
        <v>81</v>
      </c>
      <c r="H27" s="37" t="n">
        <v>78</v>
      </c>
      <c r="I27" s="37" t="n">
        <v>77</v>
      </c>
      <c r="J27" s="32" t="n">
        <f aca="false">ROUND(SUM(F27:I27)/4,0)</f>
        <v>80</v>
      </c>
      <c r="K27" s="38" t="str">
        <f aca="false">IF(J27&lt;75,"FAILED","PASSED")</f>
        <v>PASSED</v>
      </c>
      <c r="N27" s="34"/>
    </row>
    <row r="28" customFormat="false" ht="15" hidden="false" customHeight="false" outlineLevel="0" collapsed="false">
      <c r="B28" s="35" t="n">
        <v>18</v>
      </c>
      <c r="C28" s="29" t="str">
        <f aca="false">IF('Infos-Card-Male'!B19="", "", 'Infos-Card-Male'!B19)</f>
        <v>AYOP, WESLEY MICHEN BALBUENA</v>
      </c>
      <c r="D28" s="29"/>
      <c r="E28" s="29"/>
      <c r="F28" s="36" t="n">
        <v>80</v>
      </c>
      <c r="G28" s="37" t="n">
        <v>80</v>
      </c>
      <c r="H28" s="37" t="n">
        <v>77</v>
      </c>
      <c r="I28" s="37" t="n">
        <v>75</v>
      </c>
      <c r="J28" s="32" t="n">
        <f aca="false">ROUND(SUM(F28:I28)/4,0)</f>
        <v>78</v>
      </c>
      <c r="K28" s="38" t="str">
        <f aca="false">IF(J28&lt;75,"FAILED","PASSED")</f>
        <v>PASSED</v>
      </c>
      <c r="N28" s="34"/>
    </row>
    <row r="29" customFormat="false" ht="15" hidden="false" customHeight="false" outlineLevel="0" collapsed="false">
      <c r="B29" s="28" t="n">
        <v>19</v>
      </c>
      <c r="C29" s="29" t="str">
        <f aca="false">IF('Infos-Card-Male'!B20="", "", 'Infos-Card-Male'!B20)</f>
        <v>AZARCON, JOHN CEDRICK CORTES</v>
      </c>
      <c r="D29" s="29"/>
      <c r="E29" s="29"/>
      <c r="F29" s="36" t="n">
        <v>77</v>
      </c>
      <c r="G29" s="37" t="n">
        <v>76</v>
      </c>
      <c r="H29" s="37" t="n">
        <v>76</v>
      </c>
      <c r="I29" s="37" t="n">
        <v>79</v>
      </c>
      <c r="J29" s="32" t="n">
        <f aca="false">ROUND(SUM(F29:I29)/4,0)</f>
        <v>77</v>
      </c>
      <c r="K29" s="38" t="str">
        <f aca="false">IF(J29&lt;75,"FAILED","PASSED")</f>
        <v>PASSED</v>
      </c>
      <c r="N29" s="34"/>
    </row>
    <row r="30" customFormat="false" ht="15" hidden="false" customHeight="false" outlineLevel="0" collapsed="false">
      <c r="B30" s="35" t="n">
        <v>20</v>
      </c>
      <c r="C30" s="29" t="str">
        <f aca="false">IF('Infos-Card-Male'!B21="", "", 'Infos-Card-Male'!B21)</f>
        <v>AZORES, JOSHUA SELERIO</v>
      </c>
      <c r="D30" s="29"/>
      <c r="E30" s="29"/>
      <c r="F30" s="36" t="n">
        <v>75</v>
      </c>
      <c r="G30" s="37" t="n">
        <v>77</v>
      </c>
      <c r="H30" s="37" t="n">
        <v>76</v>
      </c>
      <c r="I30" s="37" t="n">
        <v>75</v>
      </c>
      <c r="J30" s="32" t="n">
        <f aca="false">ROUND(SUM(F30:I30)/4,0)</f>
        <v>76</v>
      </c>
      <c r="K30" s="38" t="str">
        <f aca="false">IF(J30&lt;75,"FAILED","PASSED")</f>
        <v>PASSED</v>
      </c>
      <c r="N30" s="34"/>
    </row>
    <row r="31" customFormat="false" ht="15" hidden="false" customHeight="false" outlineLevel="0" collapsed="false">
      <c r="B31" s="28" t="n">
        <v>21</v>
      </c>
      <c r="C31" s="29" t="str">
        <f aca="false">IF('Infos-Card-Male'!B22="", "", 'Infos-Card-Male'!B22)</f>
        <v>BACLAAN, JOVART MATA</v>
      </c>
      <c r="D31" s="29"/>
      <c r="E31" s="29"/>
      <c r="F31" s="36" t="n">
        <v>75</v>
      </c>
      <c r="G31" s="37" t="n">
        <v>76</v>
      </c>
      <c r="H31" s="37" t="n">
        <v>75</v>
      </c>
      <c r="I31" s="37" t="n">
        <v>76</v>
      </c>
      <c r="J31" s="32" t="n">
        <f aca="false">ROUND(SUM(F31:I31)/4,0)</f>
        <v>76</v>
      </c>
      <c r="K31" s="38" t="str">
        <f aca="false">IF(J31&lt;75,"FAILED","PASSED")</f>
        <v>PASSED</v>
      </c>
      <c r="N31" s="34"/>
    </row>
    <row r="32" customFormat="false" ht="15" hidden="false" customHeight="false" outlineLevel="0" collapsed="false">
      <c r="B32" s="35" t="n">
        <v>22</v>
      </c>
      <c r="C32" s="29" t="str">
        <f aca="false">IF('Infos-Card-Male'!B23="", "", 'Infos-Card-Male'!B23)</f>
        <v/>
      </c>
      <c r="D32" s="29"/>
      <c r="E32" s="29"/>
      <c r="F32" s="36"/>
      <c r="G32" s="37"/>
      <c r="H32" s="37"/>
      <c r="I32" s="37"/>
      <c r="J32" s="32"/>
      <c r="K32" s="38"/>
      <c r="N32" s="34"/>
    </row>
    <row r="33" customFormat="false" ht="15" hidden="false" customHeight="false" outlineLevel="0" collapsed="false">
      <c r="B33" s="28" t="n">
        <v>23</v>
      </c>
      <c r="C33" s="29" t="str">
        <f aca="false">IF('Infos-Card-Male'!B24="", "", 'Infos-Card-Male'!B24)</f>
        <v/>
      </c>
      <c r="D33" s="29"/>
      <c r="E33" s="29"/>
      <c r="F33" s="36"/>
      <c r="G33" s="37"/>
      <c r="H33" s="37"/>
      <c r="I33" s="37"/>
      <c r="J33" s="32"/>
      <c r="K33" s="38"/>
      <c r="N33" s="34"/>
    </row>
    <row r="34" customFormat="false" ht="15" hidden="true" customHeight="false" outlineLevel="0" collapsed="false">
      <c r="B34" s="35" t="n">
        <v>24</v>
      </c>
      <c r="C34" s="29" t="str">
        <f aca="false">IF('Infos-Card-Male'!B25="", "", 'Infos-Card-Male'!B25)</f>
        <v/>
      </c>
      <c r="D34" s="29"/>
      <c r="E34" s="29"/>
      <c r="F34" s="36"/>
      <c r="G34" s="37"/>
      <c r="H34" s="37"/>
      <c r="I34" s="37"/>
      <c r="J34" s="32"/>
      <c r="K34" s="38"/>
    </row>
    <row r="35" customFormat="false" ht="15" hidden="true" customHeight="false" outlineLevel="0" collapsed="false">
      <c r="B35" s="28" t="n">
        <v>25</v>
      </c>
      <c r="C35" s="29" t="str">
        <f aca="false">IF('Infos-Card-Male'!B26="", "", 'Infos-Card-Male'!B26)</f>
        <v/>
      </c>
      <c r="D35" s="29"/>
      <c r="E35" s="29"/>
      <c r="F35" s="36"/>
      <c r="G35" s="37"/>
      <c r="H35" s="37"/>
      <c r="I35" s="37"/>
      <c r="J35" s="32"/>
      <c r="K35" s="38"/>
    </row>
    <row r="36" customFormat="false" ht="15" hidden="true" customHeight="false" outlineLevel="0" collapsed="false">
      <c r="B36" s="35" t="n">
        <v>26</v>
      </c>
      <c r="C36" s="29" t="str">
        <f aca="false">IF('Infos-Card-Male'!B27="", "", 'Infos-Card-Male'!B27)</f>
        <v/>
      </c>
      <c r="D36" s="29"/>
      <c r="E36" s="29"/>
      <c r="F36" s="36"/>
      <c r="G36" s="37"/>
      <c r="H36" s="37"/>
      <c r="I36" s="37"/>
      <c r="J36" s="32"/>
      <c r="K36" s="38"/>
    </row>
    <row r="37" customFormat="false" ht="15" hidden="true" customHeight="false" outlineLevel="0" collapsed="false">
      <c r="B37" s="28" t="n">
        <v>27</v>
      </c>
      <c r="C37" s="29" t="str">
        <f aca="false">IF('Infos-Card-Male'!B28="", "", 'Infos-Card-Male'!B28)</f>
        <v/>
      </c>
      <c r="D37" s="29"/>
      <c r="E37" s="29"/>
      <c r="F37" s="36"/>
      <c r="G37" s="37"/>
      <c r="H37" s="37"/>
      <c r="I37" s="37"/>
      <c r="J37" s="32"/>
      <c r="K37" s="38"/>
    </row>
    <row r="38" customFormat="false" ht="15" hidden="true" customHeight="false" outlineLevel="0" collapsed="false">
      <c r="B38" s="35" t="n">
        <v>28</v>
      </c>
      <c r="C38" s="29" t="str">
        <f aca="false">IF('Infos-Card-Male'!B29="", "", 'Infos-Card-Male'!B29)</f>
        <v/>
      </c>
      <c r="D38" s="29"/>
      <c r="E38" s="29"/>
      <c r="F38" s="36"/>
      <c r="G38" s="37"/>
      <c r="H38" s="37"/>
      <c r="I38" s="37"/>
      <c r="J38" s="37"/>
      <c r="K38" s="38"/>
    </row>
    <row r="39" customFormat="false" ht="15" hidden="true" customHeight="false" outlineLevel="0" collapsed="false">
      <c r="B39" s="28" t="n">
        <v>29</v>
      </c>
      <c r="C39" s="29" t="str">
        <f aca="false">IF('Infos-Card-Male'!B30="", "", 'Infos-Card-Male'!B30)</f>
        <v/>
      </c>
      <c r="D39" s="29"/>
      <c r="E39" s="29"/>
      <c r="F39" s="36"/>
      <c r="G39" s="37"/>
      <c r="H39" s="37"/>
      <c r="I39" s="37"/>
      <c r="J39" s="37"/>
      <c r="K39" s="38"/>
    </row>
    <row r="40" customFormat="false" ht="15" hidden="true" customHeight="false" outlineLevel="0" collapsed="false">
      <c r="B40" s="35" t="n">
        <v>30</v>
      </c>
      <c r="C40" s="29" t="str">
        <f aca="false">IF('Infos-Card-Male'!B31="", "", 'Infos-Card-Male'!B31)</f>
        <v/>
      </c>
      <c r="D40" s="29"/>
      <c r="E40" s="29"/>
      <c r="F40" s="36"/>
      <c r="G40" s="37"/>
      <c r="H40" s="37"/>
      <c r="I40" s="37"/>
      <c r="J40" s="37"/>
      <c r="K40" s="38"/>
    </row>
    <row r="41" customFormat="false" ht="15" hidden="true" customHeight="false" outlineLevel="0" collapsed="false">
      <c r="B41" s="28" t="n">
        <v>31</v>
      </c>
      <c r="C41" s="39" t="str">
        <f aca="false">IF('Infos-Card-Male'!B32="", "", 'Infos-Card-Male'!B32)</f>
        <v/>
      </c>
      <c r="D41" s="39"/>
      <c r="E41" s="39"/>
      <c r="F41" s="36"/>
      <c r="G41" s="37"/>
      <c r="H41" s="37"/>
      <c r="I41" s="37"/>
      <c r="J41" s="37"/>
      <c r="K41" s="38"/>
    </row>
    <row r="42" customFormat="false" ht="15" hidden="true" customHeight="false" outlineLevel="0" collapsed="false">
      <c r="B42" s="35" t="n">
        <v>32</v>
      </c>
      <c r="C42" s="39" t="str">
        <f aca="false">IF('Infos-Card-Male'!B33="", "", 'Infos-Card-Male'!B33)</f>
        <v/>
      </c>
      <c r="D42" s="39"/>
      <c r="E42" s="39"/>
      <c r="F42" s="36"/>
      <c r="G42" s="37"/>
      <c r="H42" s="37"/>
      <c r="I42" s="37"/>
      <c r="J42" s="37"/>
      <c r="K42" s="38"/>
    </row>
    <row r="43" customFormat="false" ht="15" hidden="true" customHeight="false" outlineLevel="0" collapsed="false">
      <c r="B43" s="28" t="n">
        <v>33</v>
      </c>
      <c r="C43" s="39" t="str">
        <f aca="false">IF('Infos-Card-Male'!B34="", "", 'Infos-Card-Male'!B34)</f>
        <v/>
      </c>
      <c r="D43" s="39"/>
      <c r="E43" s="39"/>
      <c r="F43" s="36"/>
      <c r="G43" s="37"/>
      <c r="H43" s="37"/>
      <c r="I43" s="37"/>
      <c r="J43" s="37"/>
      <c r="K43" s="38"/>
    </row>
    <row r="44" customFormat="false" ht="15" hidden="true" customHeight="false" outlineLevel="0" collapsed="false">
      <c r="B44" s="35" t="n">
        <v>34</v>
      </c>
      <c r="C44" s="39" t="str">
        <f aca="false">IF('Infos-Card-Male'!B35="", "", 'Infos-Card-Male'!B35)</f>
        <v/>
      </c>
      <c r="D44" s="39"/>
      <c r="E44" s="39"/>
      <c r="F44" s="36"/>
      <c r="G44" s="37"/>
      <c r="H44" s="37"/>
      <c r="I44" s="37"/>
      <c r="J44" s="37"/>
      <c r="K44" s="38"/>
    </row>
    <row r="45" customFormat="false" ht="15" hidden="true" customHeight="false" outlineLevel="0" collapsed="false">
      <c r="B45" s="28" t="n">
        <v>35</v>
      </c>
      <c r="C45" s="39" t="str">
        <f aca="false">IF('Infos-Card-Male'!B36="", "", 'Infos-Card-Male'!B36)</f>
        <v/>
      </c>
      <c r="D45" s="39"/>
      <c r="E45" s="39"/>
      <c r="F45" s="36"/>
      <c r="G45" s="37"/>
      <c r="H45" s="37"/>
      <c r="I45" s="37"/>
      <c r="J45" s="37"/>
      <c r="K45" s="38"/>
    </row>
    <row r="46" customFormat="false" ht="13.8" hidden="false" customHeight="false" outlineLevel="0" collapsed="false">
      <c r="B46" s="40" t="s">
        <v>280</v>
      </c>
      <c r="C46" s="40"/>
      <c r="D46" s="40"/>
      <c r="E46" s="40"/>
      <c r="F46" s="36" t="n">
        <f aca="false">COUNTIF(F11:F45,"&lt;75")</f>
        <v>2</v>
      </c>
      <c r="G46" s="37" t="n">
        <f aca="false">COUNTIF(G11:G45,"&lt;75")</f>
        <v>2</v>
      </c>
      <c r="H46" s="37" t="n">
        <f aca="false">COUNTIF(H11:H45,"&lt;75")</f>
        <v>2</v>
      </c>
      <c r="I46" s="37" t="n">
        <f aca="false">COUNTIF(I11:I45,"&lt;75")</f>
        <v>2</v>
      </c>
      <c r="J46" s="37" t="n">
        <f aca="false">COUNTIF(J11:J45,"&lt;75")</f>
        <v>2</v>
      </c>
      <c r="K46" s="38"/>
    </row>
    <row r="47" customFormat="false" ht="13.8" hidden="false" customHeight="false" outlineLevel="0" collapsed="false">
      <c r="B47" s="40" t="s">
        <v>281</v>
      </c>
      <c r="C47" s="40"/>
      <c r="D47" s="40"/>
      <c r="E47" s="40"/>
      <c r="F47" s="36"/>
      <c r="G47" s="37"/>
      <c r="H47" s="37"/>
      <c r="I47" s="37"/>
      <c r="J47" s="37"/>
      <c r="K47" s="38"/>
    </row>
    <row r="48" customFormat="false" ht="13.8" hidden="false" customHeight="false" outlineLevel="0" collapsed="false">
      <c r="B48" s="40" t="s">
        <v>282</v>
      </c>
      <c r="C48" s="40"/>
      <c r="D48" s="40"/>
      <c r="E48" s="40"/>
      <c r="F48" s="41"/>
      <c r="G48" s="42"/>
      <c r="H48" s="42"/>
      <c r="I48" s="42"/>
      <c r="J48" s="42"/>
      <c r="K48" s="43"/>
    </row>
    <row r="49" customFormat="false" ht="13.8" hidden="false" customHeight="false" outlineLevel="0" collapsed="false">
      <c r="B49" s="44" t="s">
        <v>283</v>
      </c>
      <c r="C49" s="44"/>
      <c r="D49" s="44"/>
      <c r="E49" s="44"/>
      <c r="F49" s="45"/>
      <c r="G49" s="46"/>
      <c r="H49" s="46"/>
      <c r="I49" s="46"/>
      <c r="J49" s="46"/>
      <c r="K49" s="47"/>
    </row>
    <row r="51" customFormat="false" ht="13.8" hidden="false" customHeight="false" outlineLevel="0" collapsed="false">
      <c r="H51" s="0" t="s">
        <v>284</v>
      </c>
    </row>
    <row r="52" customFormat="false" ht="13.8" hidden="false" customHeight="false" outlineLevel="0" collapsed="false">
      <c r="H52" s="48" t="s">
        <v>285</v>
      </c>
      <c r="I52" s="48"/>
      <c r="J52" s="48"/>
      <c r="K52" s="48"/>
    </row>
    <row r="55" customFormat="false" ht="13.8" hidden="false" customHeight="false" outlineLevel="0" collapsed="false">
      <c r="C55" s="0" t="s">
        <v>284</v>
      </c>
    </row>
    <row r="56" customFormat="false" ht="13.8" hidden="false" customHeight="false" outlineLevel="0" collapsed="false">
      <c r="C56" s="49" t="str">
        <f aca="false">'Class-Infos'!B5</f>
        <v>JOSEPH G. PALISOC</v>
      </c>
      <c r="D56" s="49"/>
      <c r="E56" s="49"/>
      <c r="F56" s="49"/>
    </row>
    <row r="57" customFormat="false" ht="13.8" hidden="false" customHeight="false" outlineLevel="0" collapsed="false">
      <c r="C57" s="48" t="s">
        <v>286</v>
      </c>
      <c r="D57" s="48"/>
      <c r="E57" s="48"/>
      <c r="F57" s="48"/>
    </row>
    <row r="60" customFormat="false" ht="13.8" hidden="false" customHeight="false" outlineLevel="0" collapsed="false">
      <c r="C60" s="50" t="s">
        <v>287</v>
      </c>
    </row>
    <row r="64" customFormat="false" ht="13.8" hidden="false" customHeight="false" outlineLevel="0" collapsed="false">
      <c r="D64" s="50"/>
      <c r="E64" s="50"/>
      <c r="F64" s="50"/>
      <c r="G64" s="50"/>
      <c r="H64" s="50"/>
      <c r="I64" s="50"/>
      <c r="J64" s="50"/>
      <c r="K64" s="50"/>
      <c r="L64" s="51"/>
    </row>
    <row r="65" customFormat="false" ht="15" hidden="false" customHeight="false" outlineLevel="0" collapsed="false">
      <c r="B65" s="16" t="s">
        <v>265</v>
      </c>
      <c r="C65" s="16"/>
      <c r="D65" s="16"/>
      <c r="E65" s="16"/>
      <c r="F65" s="16"/>
      <c r="G65" s="16"/>
      <c r="H65" s="16"/>
      <c r="I65" s="16"/>
      <c r="J65" s="16"/>
      <c r="K65" s="16"/>
    </row>
    <row r="66" customFormat="false" ht="19.7" hidden="false" customHeight="false" outlineLevel="0" collapsed="false">
      <c r="B66" s="17" t="s">
        <v>266</v>
      </c>
      <c r="C66" s="17"/>
      <c r="D66" s="17"/>
      <c r="E66" s="17"/>
      <c r="F66" s="17"/>
      <c r="G66" s="17"/>
      <c r="H66" s="17"/>
      <c r="I66" s="17"/>
      <c r="J66" s="17"/>
      <c r="K66" s="17"/>
    </row>
    <row r="67" customFormat="false" ht="15" hidden="false" customHeight="false" outlineLevel="0" collapsed="false">
      <c r="B67" s="16" t="str">
        <f aca="false">CONCATENATE("S.Y. ",'Class-Infos'!B4)</f>
        <v>S.Y. 2020-2021</v>
      </c>
      <c r="C67" s="16"/>
      <c r="D67" s="16"/>
      <c r="E67" s="16"/>
      <c r="F67" s="16"/>
      <c r="G67" s="16"/>
      <c r="H67" s="16"/>
      <c r="I67" s="16"/>
      <c r="J67" s="16"/>
      <c r="K67" s="16"/>
    </row>
    <row r="70" customFormat="false" ht="15" hidden="false" customHeight="false" outlineLevel="0" collapsed="false">
      <c r="B70" s="18" t="s">
        <v>267</v>
      </c>
      <c r="C70" s="18"/>
      <c r="D70" s="19" t="str">
        <f aca="false">D6</f>
        <v>ENGLISH</v>
      </c>
      <c r="E70" s="18"/>
      <c r="F70" s="18"/>
      <c r="G70" s="18"/>
      <c r="H70" s="20" t="s">
        <v>269</v>
      </c>
      <c r="I70" s="19" t="str">
        <f aca="false">CONCATENATE('Class-Infos'!B2,"-",'Class-Infos'!B3)</f>
        <v>8-HUBBLE</v>
      </c>
      <c r="J70" s="18"/>
      <c r="K70" s="18"/>
    </row>
    <row r="71" customFormat="false" ht="13.8" hidden="false" customHeight="false" outlineLevel="0" collapsed="false">
      <c r="B71" s="0" t="s">
        <v>270</v>
      </c>
      <c r="D71" s="21" t="str">
        <f aca="false">'Class-Infos'!E2</f>
        <v>Mildred Pagunsan</v>
      </c>
      <c r="E71" s="22"/>
      <c r="F71" s="22"/>
      <c r="G71" s="22"/>
      <c r="H71" s="23" t="s">
        <v>271</v>
      </c>
      <c r="I71" s="21" t="str">
        <f aca="false">'Class-Infos'!B1</f>
        <v>JONATHAN R. BACOLOD</v>
      </c>
      <c r="J71" s="22"/>
      <c r="K71" s="22"/>
    </row>
    <row r="73" customFormat="false" ht="15.75" hidden="false" customHeight="true" outlineLevel="0" collapsed="false">
      <c r="B73" s="24" t="s">
        <v>288</v>
      </c>
      <c r="C73" s="24"/>
      <c r="D73" s="24"/>
      <c r="E73" s="24"/>
      <c r="F73" s="25" t="s">
        <v>273</v>
      </c>
      <c r="G73" s="25"/>
      <c r="H73" s="25"/>
      <c r="I73" s="25"/>
      <c r="J73" s="25"/>
      <c r="K73" s="25"/>
    </row>
    <row r="74" customFormat="false" ht="15.75" hidden="false" customHeight="true" outlineLevel="0" collapsed="false">
      <c r="B74" s="24"/>
      <c r="C74" s="24"/>
      <c r="D74" s="24"/>
      <c r="E74" s="24"/>
      <c r="F74" s="26" t="s">
        <v>274</v>
      </c>
      <c r="G74" s="26" t="s">
        <v>275</v>
      </c>
      <c r="H74" s="26" t="s">
        <v>276</v>
      </c>
      <c r="I74" s="26" t="s">
        <v>277</v>
      </c>
      <c r="J74" s="26" t="s">
        <v>278</v>
      </c>
      <c r="K74" s="27" t="s">
        <v>279</v>
      </c>
    </row>
    <row r="75" customFormat="false" ht="15.75" hidden="false" customHeight="true" outlineLevel="0" collapsed="false">
      <c r="B75" s="52" t="n">
        <v>1</v>
      </c>
      <c r="C75" s="53" t="str">
        <f aca="false">IF('Infos-Card-Female'!B2="", "", 'Infos-Card-Female'!B2)</f>
        <v>ABELINDE, LEIRA MAE LEGASPI</v>
      </c>
      <c r="D75" s="53"/>
      <c r="E75" s="53"/>
      <c r="F75" s="30" t="n">
        <v>81</v>
      </c>
      <c r="G75" s="31" t="n">
        <v>84</v>
      </c>
      <c r="H75" s="31" t="n">
        <v>80</v>
      </c>
      <c r="I75" s="31" t="n">
        <v>82</v>
      </c>
      <c r="J75" s="32" t="n">
        <f aca="false">ROUND(SUM(F75:I75)/4,0)</f>
        <v>82</v>
      </c>
      <c r="K75" s="33" t="str">
        <f aca="false">IF(J75&lt;75,"FAILED","PASSED")</f>
        <v>PASSED</v>
      </c>
      <c r="N75" s="34"/>
    </row>
    <row r="76" customFormat="false" ht="13.8" hidden="false" customHeight="false" outlineLevel="0" collapsed="false">
      <c r="B76" s="54" t="n">
        <v>2</v>
      </c>
      <c r="C76" s="53" t="str">
        <f aca="false">IF('Infos-Card-Female'!B3="", "", 'Infos-Card-Female'!B3)</f>
        <v>ABOT, ALISSA KAYL CUSTODIO</v>
      </c>
      <c r="D76" s="53"/>
      <c r="E76" s="53"/>
      <c r="F76" s="30" t="n">
        <v>80</v>
      </c>
      <c r="G76" s="37" t="n">
        <v>80</v>
      </c>
      <c r="H76" s="37" t="n">
        <v>78</v>
      </c>
      <c r="I76" s="37" t="n">
        <v>83</v>
      </c>
      <c r="J76" s="32" t="n">
        <f aca="false">ROUND(SUM(F76:I76)/4,0)</f>
        <v>80</v>
      </c>
      <c r="K76" s="38" t="str">
        <f aca="false">IF(J76&lt;75,"FAILED","PASSED")</f>
        <v>PASSED</v>
      </c>
      <c r="N76" s="34"/>
    </row>
    <row r="77" customFormat="false" ht="13.8" hidden="false" customHeight="false" outlineLevel="0" collapsed="false">
      <c r="B77" s="54" t="n">
        <v>3</v>
      </c>
      <c r="C77" s="53" t="str">
        <f aca="false">IF('Infos-Card-Female'!B4="", "", 'Infos-Card-Female'!B4)</f>
        <v>ADONA, PRINCESS LUMAWIG</v>
      </c>
      <c r="D77" s="53"/>
      <c r="E77" s="53"/>
      <c r="F77" s="30" t="n">
        <v>79</v>
      </c>
      <c r="G77" s="37" t="n">
        <v>79</v>
      </c>
      <c r="H77" s="37" t="n">
        <v>76</v>
      </c>
      <c r="I77" s="37" t="n">
        <v>76</v>
      </c>
      <c r="J77" s="32" t="n">
        <f aca="false">ROUND(SUM(F77:I77)/4,0)</f>
        <v>78</v>
      </c>
      <c r="K77" s="38" t="str">
        <f aca="false">IF(J77&lt;75,"FAILED","PASSED")</f>
        <v>PASSED</v>
      </c>
      <c r="N77" s="34"/>
    </row>
    <row r="78" customFormat="false" ht="13.8" hidden="false" customHeight="false" outlineLevel="0" collapsed="false">
      <c r="B78" s="54" t="n">
        <v>4</v>
      </c>
      <c r="C78" s="53" t="str">
        <f aca="false">IF('Infos-Card-Female'!B5="", "", 'Infos-Card-Female'!B5)</f>
        <v>AGAM, AIZEN CHING</v>
      </c>
      <c r="D78" s="53"/>
      <c r="E78" s="53"/>
      <c r="F78" s="30" t="n">
        <v>92</v>
      </c>
      <c r="G78" s="37" t="n">
        <v>93</v>
      </c>
      <c r="H78" s="37" t="n">
        <v>93</v>
      </c>
      <c r="I78" s="37" t="n">
        <v>93</v>
      </c>
      <c r="J78" s="32" t="n">
        <f aca="false">ROUND(SUM(F78:I78)/4,0)</f>
        <v>93</v>
      </c>
      <c r="K78" s="38" t="str">
        <f aca="false">IF(J78&lt;75,"FAILED","PASSED")</f>
        <v>PASSED</v>
      </c>
      <c r="N78" s="34"/>
    </row>
    <row r="79" customFormat="false" ht="13.8" hidden="false" customHeight="false" outlineLevel="0" collapsed="false">
      <c r="B79" s="54" t="n">
        <v>5</v>
      </c>
      <c r="C79" s="53" t="str">
        <f aca="false">IF('Infos-Card-Female'!B6="", "", 'Infos-Card-Female'!B6)</f>
        <v>AGUTAYA, DOREEN FAJARDO</v>
      </c>
      <c r="D79" s="53"/>
      <c r="E79" s="53"/>
      <c r="F79" s="30" t="n">
        <v>90</v>
      </c>
      <c r="G79" s="37" t="n">
        <v>89</v>
      </c>
      <c r="H79" s="37" t="n">
        <v>85</v>
      </c>
      <c r="I79" s="37" t="n">
        <v>87</v>
      </c>
      <c r="J79" s="32" t="n">
        <f aca="false">ROUND(SUM(F79:I79)/4,0)</f>
        <v>88</v>
      </c>
      <c r="K79" s="38" t="str">
        <f aca="false">IF(J79&lt;75,"FAILED","PASSED")</f>
        <v>PASSED</v>
      </c>
      <c r="N79" s="34"/>
    </row>
    <row r="80" customFormat="false" ht="13.8" hidden="false" customHeight="false" outlineLevel="0" collapsed="false">
      <c r="B80" s="54" t="n">
        <v>6</v>
      </c>
      <c r="C80" s="53" t="str">
        <f aca="false">IF('Infos-Card-Female'!B7="", "", 'Infos-Card-Female'!B7)</f>
        <v>ALANANO, XYRIE LOUISE GRATA</v>
      </c>
      <c r="D80" s="53"/>
      <c r="E80" s="53"/>
      <c r="F80" s="30" t="n">
        <v>91</v>
      </c>
      <c r="G80" s="37" t="n">
        <v>90</v>
      </c>
      <c r="H80" s="37" t="n">
        <v>91</v>
      </c>
      <c r="I80" s="37" t="n">
        <v>92</v>
      </c>
      <c r="J80" s="32" t="n">
        <f aca="false">ROUND(SUM(F80:I80)/4,0)</f>
        <v>91</v>
      </c>
      <c r="K80" s="38" t="str">
        <f aca="false">IF(J80&lt;75,"FAILED","PASSED")</f>
        <v>PASSED</v>
      </c>
      <c r="N80" s="34"/>
    </row>
    <row r="81" customFormat="false" ht="13.8" hidden="false" customHeight="false" outlineLevel="0" collapsed="false">
      <c r="B81" s="54" t="n">
        <v>7</v>
      </c>
      <c r="C81" s="53" t="str">
        <f aca="false">IF('Infos-Card-Female'!B8="", "", 'Infos-Card-Female'!B8)</f>
        <v>ALBAO, PRISCILA JOY APALIT</v>
      </c>
      <c r="D81" s="53"/>
      <c r="E81" s="53"/>
      <c r="F81" s="36" t="n">
        <v>83</v>
      </c>
      <c r="G81" s="37" t="n">
        <v>83</v>
      </c>
      <c r="H81" s="37" t="n">
        <v>82</v>
      </c>
      <c r="I81" s="37" t="n">
        <v>76</v>
      </c>
      <c r="J81" s="32" t="n">
        <f aca="false">ROUND(SUM(F81:I81)/4,0)</f>
        <v>81</v>
      </c>
      <c r="K81" s="38" t="str">
        <f aca="false">IF(J81&lt;75,"FAILED","PASSED")</f>
        <v>PASSED</v>
      </c>
      <c r="N81" s="34"/>
    </row>
    <row r="82" customFormat="false" ht="13.8" hidden="false" customHeight="false" outlineLevel="0" collapsed="false">
      <c r="B82" s="54" t="n">
        <v>8</v>
      </c>
      <c r="C82" s="53" t="str">
        <f aca="false">IF('Infos-Card-Female'!B9="", "", 'Infos-Card-Female'!B9)</f>
        <v>ALBIOLA, PRINCES DIANE FACTOR</v>
      </c>
      <c r="D82" s="53"/>
      <c r="E82" s="53"/>
      <c r="F82" s="36" t="n">
        <v>76</v>
      </c>
      <c r="G82" s="37" t="n">
        <v>70</v>
      </c>
      <c r="H82" s="37" t="n">
        <v>70</v>
      </c>
      <c r="I82" s="37" t="n">
        <v>70</v>
      </c>
      <c r="J82" s="32" t="n">
        <f aca="false">ROUND(SUM(F82:I82)/4,0)</f>
        <v>72</v>
      </c>
      <c r="K82" s="38" t="str">
        <f aca="false">IF(J82&lt;75,"FAILED","PASSED")</f>
        <v>FAILED</v>
      </c>
      <c r="N82" s="34"/>
    </row>
    <row r="83" customFormat="false" ht="13.8" hidden="false" customHeight="false" outlineLevel="0" collapsed="false">
      <c r="B83" s="54" t="n">
        <v>9</v>
      </c>
      <c r="C83" s="53" t="str">
        <f aca="false">IF('Infos-Card-Female'!B10="", "", 'Infos-Card-Female'!B10)</f>
        <v>ALCANTARA, MICHAELLA JEN RODELAS</v>
      </c>
      <c r="D83" s="53"/>
      <c r="E83" s="53"/>
      <c r="F83" s="36" t="n">
        <v>70</v>
      </c>
      <c r="G83" s="37" t="n">
        <v>70</v>
      </c>
      <c r="H83" s="37" t="n">
        <v>70</v>
      </c>
      <c r="I83" s="37" t="n">
        <v>70</v>
      </c>
      <c r="J83" s="32" t="n">
        <f aca="false">ROUND(SUM(F83:I83)/4,0)</f>
        <v>70</v>
      </c>
      <c r="K83" s="38" t="str">
        <f aca="false">IF(J83&lt;75,"FAILED","PASSED")</f>
        <v>FAILED</v>
      </c>
      <c r="N83" s="34"/>
    </row>
    <row r="84" customFormat="false" ht="13.8" hidden="false" customHeight="false" outlineLevel="0" collapsed="false">
      <c r="B84" s="54" t="n">
        <v>10</v>
      </c>
      <c r="C84" s="53" t="str">
        <f aca="false">IF('Infos-Card-Female'!B11="", "", 'Infos-Card-Female'!B11)</f>
        <v>ALCANTARA, ZYLEE ANGELA MATILLANO</v>
      </c>
      <c r="D84" s="53"/>
      <c r="E84" s="53"/>
      <c r="F84" s="36" t="n">
        <v>85</v>
      </c>
      <c r="G84" s="37" t="n">
        <v>90</v>
      </c>
      <c r="H84" s="37" t="n">
        <v>89</v>
      </c>
      <c r="I84" s="37" t="n">
        <v>89</v>
      </c>
      <c r="J84" s="32" t="n">
        <f aca="false">ROUND(SUM(F84:I84)/4,0)</f>
        <v>88</v>
      </c>
      <c r="K84" s="38" t="str">
        <f aca="false">IF(J84&lt;75,"FAILED","PASSED")</f>
        <v>PASSED</v>
      </c>
      <c r="N84" s="34"/>
    </row>
    <row r="85" customFormat="false" ht="13.8" hidden="false" customHeight="false" outlineLevel="0" collapsed="false">
      <c r="B85" s="54" t="n">
        <v>11</v>
      </c>
      <c r="C85" s="53" t="str">
        <f aca="false">IF('Infos-Card-Female'!B12="", "", 'Infos-Card-Female'!B12)</f>
        <v>ALCAZARIN, JILLIANE FLORES</v>
      </c>
      <c r="D85" s="53"/>
      <c r="E85" s="53"/>
      <c r="F85" s="36" t="n">
        <v>78</v>
      </c>
      <c r="G85" s="37" t="n">
        <v>82</v>
      </c>
      <c r="H85" s="37" t="n">
        <v>77</v>
      </c>
      <c r="I85" s="37" t="n">
        <v>78</v>
      </c>
      <c r="J85" s="32" t="n">
        <f aca="false">ROUND(SUM(F85:I85)/4,0)</f>
        <v>79</v>
      </c>
      <c r="K85" s="38" t="str">
        <f aca="false">IF(J85&lt;75,"FAILED","PASSED")</f>
        <v>PASSED</v>
      </c>
      <c r="N85" s="34"/>
    </row>
    <row r="86" customFormat="false" ht="13.8" hidden="false" customHeight="false" outlineLevel="0" collapsed="false">
      <c r="B86" s="54" t="n">
        <v>12</v>
      </c>
      <c r="C86" s="53" t="str">
        <f aca="false">IF('Infos-Card-Female'!B13="", "", 'Infos-Card-Female'!B13)</f>
        <v>AMBULO, PRINCESS ANNE BASILIO</v>
      </c>
      <c r="D86" s="53"/>
      <c r="E86" s="53"/>
      <c r="F86" s="36" t="n">
        <v>81</v>
      </c>
      <c r="G86" s="37" t="n">
        <v>80</v>
      </c>
      <c r="H86" s="37" t="n">
        <v>78</v>
      </c>
      <c r="I86" s="37" t="n">
        <v>77</v>
      </c>
      <c r="J86" s="32" t="n">
        <f aca="false">ROUND(SUM(F86:I86)/4,0)</f>
        <v>79</v>
      </c>
      <c r="K86" s="38" t="str">
        <f aca="false">IF(J86&lt;75,"FAILED","PASSED")</f>
        <v>PASSED</v>
      </c>
      <c r="N86" s="34"/>
    </row>
    <row r="87" customFormat="false" ht="13.8" hidden="false" customHeight="false" outlineLevel="0" collapsed="false">
      <c r="B87" s="54" t="n">
        <v>13</v>
      </c>
      <c r="C87" s="53" t="str">
        <f aca="false">IF('Infos-Card-Female'!B14="", "", 'Infos-Card-Female'!B14)</f>
        <v>APOCAY, MA LORRIENE PATAUEG</v>
      </c>
      <c r="D87" s="53"/>
      <c r="E87" s="53"/>
      <c r="F87" s="36" t="n">
        <v>78</v>
      </c>
      <c r="G87" s="37" t="n">
        <v>80</v>
      </c>
      <c r="H87" s="37" t="n">
        <v>80</v>
      </c>
      <c r="I87" s="37" t="n">
        <v>82</v>
      </c>
      <c r="J87" s="32" t="n">
        <f aca="false">ROUND(SUM(F87:I87)/4,0)</f>
        <v>80</v>
      </c>
      <c r="K87" s="38" t="str">
        <f aca="false">IF(J87&lt;75,"FAILED","PASSED")</f>
        <v>PASSED</v>
      </c>
      <c r="N87" s="34"/>
    </row>
    <row r="88" customFormat="false" ht="13.8" hidden="false" customHeight="false" outlineLevel="0" collapsed="false">
      <c r="B88" s="54" t="n">
        <v>14</v>
      </c>
      <c r="C88" s="53" t="str">
        <f aca="false">IF('Infos-Card-Female'!B15="", "", 'Infos-Card-Female'!B15)</f>
        <v>ARANDA, MARY ANGEL PILARCA</v>
      </c>
      <c r="D88" s="53"/>
      <c r="E88" s="53"/>
      <c r="F88" s="36" t="n">
        <v>79</v>
      </c>
      <c r="G88" s="37" t="n">
        <v>82</v>
      </c>
      <c r="H88" s="37" t="n">
        <v>79</v>
      </c>
      <c r="I88" s="37" t="n">
        <v>79</v>
      </c>
      <c r="J88" s="32" t="n">
        <f aca="false">ROUND(SUM(F88:I88)/4,0)</f>
        <v>80</v>
      </c>
      <c r="K88" s="38" t="str">
        <f aca="false">IF(J88&lt;75,"FAILED","PASSED")</f>
        <v>PASSED</v>
      </c>
      <c r="N88" s="34"/>
    </row>
    <row r="89" customFormat="false" ht="13.8" hidden="false" customHeight="false" outlineLevel="0" collapsed="false">
      <c r="B89" s="54" t="n">
        <v>15</v>
      </c>
      <c r="C89" s="53" t="str">
        <f aca="false">IF('Infos-Card-Female'!B16="", "", 'Infos-Card-Female'!B16)</f>
        <v>ARCANGEL, MIKA ELLA CAMIGLA</v>
      </c>
      <c r="D89" s="53"/>
      <c r="E89" s="53"/>
      <c r="F89" s="36" t="n">
        <v>79</v>
      </c>
      <c r="G89" s="37" t="n">
        <v>83</v>
      </c>
      <c r="H89" s="37" t="n">
        <v>78</v>
      </c>
      <c r="I89" s="37" t="n">
        <v>81</v>
      </c>
      <c r="J89" s="32" t="n">
        <f aca="false">ROUND(SUM(F89:I89)/4,0)</f>
        <v>80</v>
      </c>
      <c r="K89" s="38" t="str">
        <f aca="false">IF(J89&lt;75,"FAILED","PASSED")</f>
        <v>PASSED</v>
      </c>
      <c r="N89" s="34"/>
    </row>
    <row r="90" customFormat="false" ht="13.8" hidden="false" customHeight="false" outlineLevel="0" collapsed="false">
      <c r="B90" s="54" t="n">
        <v>16</v>
      </c>
      <c r="C90" s="53" t="str">
        <f aca="false">IF('Infos-Card-Female'!B17="", "", 'Infos-Card-Female'!B17)</f>
        <v>AREVALO, MA. GLAIZA CAMERO</v>
      </c>
      <c r="D90" s="53"/>
      <c r="E90" s="53"/>
      <c r="F90" s="36" t="n">
        <v>90</v>
      </c>
      <c r="G90" s="37" t="n">
        <v>93</v>
      </c>
      <c r="H90" s="37" t="n">
        <v>93</v>
      </c>
      <c r="I90" s="37" t="n">
        <v>93</v>
      </c>
      <c r="J90" s="32" t="n">
        <f aca="false">ROUND(SUM(F90:I90)/4,0)</f>
        <v>92</v>
      </c>
      <c r="K90" s="38" t="str">
        <f aca="false">IF(J90&lt;75,"FAILED","PASSED")</f>
        <v>PASSED</v>
      </c>
      <c r="N90" s="34"/>
    </row>
    <row r="91" customFormat="false" ht="13.8" hidden="false" customHeight="false" outlineLevel="0" collapsed="false">
      <c r="B91" s="54" t="n">
        <v>17</v>
      </c>
      <c r="C91" s="53" t="str">
        <f aca="false">IF('Infos-Card-Female'!B18="", "", 'Infos-Card-Female'!B18)</f>
        <v>ATCHOCO, CHRISTINE NARCISO</v>
      </c>
      <c r="D91" s="53"/>
      <c r="E91" s="53"/>
      <c r="F91" s="36" t="n">
        <v>77</v>
      </c>
      <c r="G91" s="37" t="n">
        <v>80</v>
      </c>
      <c r="H91" s="37" t="n">
        <v>79</v>
      </c>
      <c r="I91" s="37" t="n">
        <v>78</v>
      </c>
      <c r="J91" s="32" t="n">
        <f aca="false">ROUND(SUM(F91:I91)/4,0)</f>
        <v>79</v>
      </c>
      <c r="K91" s="38" t="str">
        <f aca="false">IF(J91&lt;75,"FAILED","PASSED")</f>
        <v>PASSED</v>
      </c>
      <c r="N91" s="34"/>
    </row>
    <row r="92" customFormat="false" ht="13.8" hidden="false" customHeight="false" outlineLevel="0" collapsed="false">
      <c r="B92" s="54" t="n">
        <v>18</v>
      </c>
      <c r="C92" s="53" t="str">
        <f aca="false">IF('Infos-Card-Female'!B19="", "", 'Infos-Card-Female'!B19)</f>
        <v>AVECILLA, JEAN RAIZHEN SALAZAR</v>
      </c>
      <c r="D92" s="53"/>
      <c r="E92" s="53"/>
      <c r="F92" s="36" t="n">
        <v>77</v>
      </c>
      <c r="G92" s="37" t="n">
        <v>80</v>
      </c>
      <c r="H92" s="37" t="n">
        <v>77</v>
      </c>
      <c r="I92" s="37" t="n">
        <v>78</v>
      </c>
      <c r="J92" s="32" t="n">
        <f aca="false">ROUND(SUM(F92:I92)/4,0)</f>
        <v>78</v>
      </c>
      <c r="K92" s="38" t="str">
        <f aca="false">IF(J92&lt;75,"FAILED","PASSED")</f>
        <v>PASSED</v>
      </c>
      <c r="N92" s="34"/>
    </row>
    <row r="93" customFormat="false" ht="13.8" hidden="false" customHeight="false" outlineLevel="0" collapsed="false">
      <c r="B93" s="54" t="n">
        <v>19</v>
      </c>
      <c r="C93" s="53" t="str">
        <f aca="false">IF('Infos-Card-Female'!B20="", "", 'Infos-Card-Female'!B20)</f>
        <v>AXALAN, PRINCESS DENISE CUALES</v>
      </c>
      <c r="D93" s="53"/>
      <c r="E93" s="53"/>
      <c r="F93" s="36" t="n">
        <v>91</v>
      </c>
      <c r="G93" s="37" t="n">
        <v>91</v>
      </c>
      <c r="H93" s="37" t="n">
        <v>90</v>
      </c>
      <c r="I93" s="37" t="n">
        <v>90</v>
      </c>
      <c r="J93" s="32" t="n">
        <f aca="false">ROUND(SUM(F93:I93)/4,0)</f>
        <v>91</v>
      </c>
      <c r="K93" s="38" t="str">
        <f aca="false">IF(J93&lt;75,"FAILED","PASSED")</f>
        <v>PASSED</v>
      </c>
      <c r="N93" s="34"/>
    </row>
    <row r="94" customFormat="false" ht="13.8" hidden="false" customHeight="false" outlineLevel="0" collapsed="false">
      <c r="B94" s="54" t="n">
        <v>20</v>
      </c>
      <c r="C94" s="53" t="str">
        <f aca="false">IF('Infos-Card-Female'!B21="", "", 'Infos-Card-Female'!B21)</f>
        <v>AYON, JELIAN ALICAWAY</v>
      </c>
      <c r="D94" s="53"/>
      <c r="E94" s="53"/>
      <c r="F94" s="36" t="n">
        <v>85</v>
      </c>
      <c r="G94" s="37" t="n">
        <v>89</v>
      </c>
      <c r="H94" s="37" t="n">
        <v>89</v>
      </c>
      <c r="I94" s="37" t="n">
        <v>90</v>
      </c>
      <c r="J94" s="32" t="n">
        <f aca="false">ROUND(SUM(F94:I94)/4,0)</f>
        <v>88</v>
      </c>
      <c r="K94" s="38" t="str">
        <f aca="false">IF(J94&lt;75,"FAILED","PASSED")</f>
        <v>PASSED</v>
      </c>
      <c r="N94" s="34"/>
    </row>
    <row r="95" customFormat="false" ht="13.8" hidden="false" customHeight="false" outlineLevel="0" collapsed="false">
      <c r="B95" s="54" t="n">
        <v>21</v>
      </c>
      <c r="C95" s="53" t="str">
        <f aca="false">IF('Infos-Card-Female'!B22="", "", 'Infos-Card-Female'!B22)</f>
        <v>AZUCENAS, JURIELYN</v>
      </c>
      <c r="D95" s="53"/>
      <c r="E95" s="53"/>
      <c r="F95" s="36" t="n">
        <v>78</v>
      </c>
      <c r="G95" s="37" t="n">
        <v>79</v>
      </c>
      <c r="H95" s="37" t="n">
        <v>77</v>
      </c>
      <c r="I95" s="37" t="n">
        <v>78</v>
      </c>
      <c r="J95" s="32" t="n">
        <f aca="false">ROUND(SUM(F95:I95)/4,0)</f>
        <v>78</v>
      </c>
      <c r="K95" s="38" t="str">
        <f aca="false">IF(J95&lt;75,"FAILED","PASSED")</f>
        <v>PASSED</v>
      </c>
      <c r="N95" s="34"/>
    </row>
    <row r="96" customFormat="false" ht="13.8" hidden="false" customHeight="false" outlineLevel="0" collapsed="false">
      <c r="B96" s="54" t="n">
        <v>22</v>
      </c>
      <c r="C96" s="53" t="str">
        <f aca="false">IF('Infos-Card-Female'!B23="", "", 'Infos-Card-Female'!B23)</f>
        <v>BAGUIO, ELMERA BALANSAG</v>
      </c>
      <c r="D96" s="53"/>
      <c r="E96" s="53"/>
      <c r="F96" s="36" t="n">
        <v>77</v>
      </c>
      <c r="G96" s="37" t="n">
        <v>74</v>
      </c>
      <c r="H96" s="37" t="n">
        <v>74</v>
      </c>
      <c r="I96" s="37" t="n">
        <v>75</v>
      </c>
      <c r="J96" s="32" t="n">
        <f aca="false">ROUND(SUM(F96:I96)/4,0)</f>
        <v>75</v>
      </c>
      <c r="K96" s="38" t="str">
        <f aca="false">IF(J96&lt;75,"FAILED","PASSED")</f>
        <v>PASSED</v>
      </c>
      <c r="N96" s="34"/>
    </row>
    <row r="97" customFormat="false" ht="13.8" hidden="false" customHeight="false" outlineLevel="0" collapsed="false">
      <c r="B97" s="54" t="n">
        <v>23</v>
      </c>
      <c r="C97" s="53" t="str">
        <f aca="false">IF('Infos-Card-Female'!B24="", "", 'Infos-Card-Female'!B24)</f>
        <v>ILUSTRICIMO, BEA CLAIRE IGNACIO</v>
      </c>
      <c r="D97" s="53"/>
      <c r="E97" s="53"/>
      <c r="F97" s="36" t="n">
        <v>85</v>
      </c>
      <c r="G97" s="37" t="n">
        <v>86</v>
      </c>
      <c r="H97" s="37" t="n">
        <v>86</v>
      </c>
      <c r="I97" s="37" t="n">
        <v>86</v>
      </c>
      <c r="J97" s="32" t="n">
        <f aca="false">ROUND(SUM(F97:I97)/4,0)</f>
        <v>86</v>
      </c>
      <c r="K97" s="38" t="str">
        <f aca="false">IF(J97&lt;75,"FAILED","PASSED")</f>
        <v>PASSED</v>
      </c>
      <c r="N97" s="34"/>
    </row>
    <row r="98" customFormat="false" ht="13.8" hidden="false" customHeight="false" outlineLevel="0" collapsed="false">
      <c r="B98" s="54" t="n">
        <v>24</v>
      </c>
      <c r="C98" s="53" t="str">
        <f aca="false">IF('Infos-Card-Female'!B25="", "", 'Infos-Card-Female'!B25)</f>
        <v>SARDIDO, GEMMA LEE SORIANO</v>
      </c>
      <c r="D98" s="53"/>
      <c r="E98" s="53"/>
      <c r="F98" s="36" t="n">
        <v>76</v>
      </c>
      <c r="G98" s="37" t="n">
        <v>78</v>
      </c>
      <c r="H98" s="37" t="n">
        <v>76</v>
      </c>
      <c r="I98" s="37" t="n">
        <v>73</v>
      </c>
      <c r="J98" s="37" t="n">
        <f aca="false">ROUND(SUM(F98:I98)/4,0)</f>
        <v>76</v>
      </c>
      <c r="K98" s="38" t="str">
        <f aca="false">IF(J98&lt;75,"FAILED","PASSED")</f>
        <v>PASSED</v>
      </c>
      <c r="N98" s="34"/>
    </row>
    <row r="99" customFormat="false" ht="13.8" hidden="true" customHeight="false" outlineLevel="0" collapsed="false">
      <c r="B99" s="54" t="n">
        <v>25</v>
      </c>
      <c r="C99" s="53" t="str">
        <f aca="false">IF('Infos-Card-Female'!B26="", "", 'Infos-Card-Female'!B26)</f>
        <v/>
      </c>
      <c r="D99" s="53"/>
      <c r="E99" s="53"/>
      <c r="F99" s="36"/>
      <c r="G99" s="37"/>
      <c r="H99" s="37"/>
      <c r="I99" s="37"/>
      <c r="J99" s="37"/>
      <c r="K99" s="38"/>
    </row>
    <row r="100" customFormat="false" ht="13.8" hidden="true" customHeight="false" outlineLevel="0" collapsed="false">
      <c r="B100" s="54" t="n">
        <v>26</v>
      </c>
      <c r="C100" s="53" t="str">
        <f aca="false">IF('Infos-Card-Female'!B27="", "", 'Infos-Card-Female'!B27)</f>
        <v/>
      </c>
      <c r="D100" s="53"/>
      <c r="E100" s="53"/>
      <c r="F100" s="36"/>
      <c r="G100" s="37"/>
      <c r="H100" s="37"/>
      <c r="I100" s="37"/>
      <c r="J100" s="37"/>
      <c r="K100" s="38"/>
    </row>
    <row r="101" customFormat="false" ht="13.8" hidden="true" customHeight="false" outlineLevel="0" collapsed="false">
      <c r="B101" s="54" t="n">
        <v>27</v>
      </c>
      <c r="C101" s="53" t="str">
        <f aca="false">IF('Infos-Card-Female'!B28="", "", 'Infos-Card-Female'!B28)</f>
        <v/>
      </c>
      <c r="D101" s="53"/>
      <c r="E101" s="53"/>
      <c r="F101" s="36"/>
      <c r="G101" s="37"/>
      <c r="H101" s="37"/>
      <c r="I101" s="37"/>
      <c r="J101" s="37"/>
      <c r="K101" s="38"/>
    </row>
    <row r="102" customFormat="false" ht="13.8" hidden="true" customHeight="false" outlineLevel="0" collapsed="false">
      <c r="B102" s="54" t="n">
        <v>28</v>
      </c>
      <c r="C102" s="53" t="str">
        <f aca="false">IF('Infos-Card-Female'!B29="", "", 'Infos-Card-Female'!B29)</f>
        <v/>
      </c>
      <c r="D102" s="53"/>
      <c r="E102" s="53"/>
      <c r="F102" s="36"/>
      <c r="G102" s="37"/>
      <c r="H102" s="37"/>
      <c r="I102" s="37"/>
      <c r="J102" s="37"/>
      <c r="K102" s="38"/>
    </row>
    <row r="103" customFormat="false" ht="13.8" hidden="true" customHeight="false" outlineLevel="0" collapsed="false">
      <c r="B103" s="54" t="n">
        <v>29</v>
      </c>
      <c r="C103" s="53" t="str">
        <f aca="false">IF('Infos-Card-Female'!B30="", "", 'Infos-Card-Female'!B30)</f>
        <v/>
      </c>
      <c r="D103" s="53"/>
      <c r="E103" s="53"/>
      <c r="F103" s="36"/>
      <c r="G103" s="37"/>
      <c r="H103" s="37"/>
      <c r="I103" s="37"/>
      <c r="J103" s="37"/>
      <c r="K103" s="38"/>
    </row>
    <row r="104" customFormat="false" ht="13.8" hidden="true" customHeight="false" outlineLevel="0" collapsed="false">
      <c r="B104" s="54" t="n">
        <v>30</v>
      </c>
      <c r="C104" s="53" t="str">
        <f aca="false">IF('Infos-Card-Female'!B31="", "", 'Infos-Card-Female'!B31)</f>
        <v/>
      </c>
      <c r="D104" s="53"/>
      <c r="E104" s="53"/>
      <c r="F104" s="36"/>
      <c r="G104" s="37"/>
      <c r="H104" s="37"/>
      <c r="I104" s="37"/>
      <c r="J104" s="37"/>
      <c r="K104" s="38"/>
    </row>
    <row r="105" customFormat="false" ht="13.8" hidden="true" customHeight="false" outlineLevel="0" collapsed="false">
      <c r="B105" s="54" t="n">
        <v>31</v>
      </c>
      <c r="C105" s="53" t="str">
        <f aca="false">IF('Infos-Card-Female'!B32="", "", 'Infos-Card-Female'!B32)</f>
        <v/>
      </c>
      <c r="D105" s="53"/>
      <c r="E105" s="53"/>
      <c r="F105" s="36"/>
      <c r="G105" s="37"/>
      <c r="H105" s="37"/>
      <c r="I105" s="37"/>
      <c r="J105" s="37"/>
      <c r="K105" s="38"/>
    </row>
    <row r="106" customFormat="false" ht="13.8" hidden="true" customHeight="false" outlineLevel="0" collapsed="false">
      <c r="B106" s="54" t="n">
        <v>32</v>
      </c>
      <c r="C106" s="53" t="str">
        <f aca="false">IF('Infos-Card-Female'!B33="", "", 'Infos-Card-Female'!B33)</f>
        <v/>
      </c>
      <c r="D106" s="53"/>
      <c r="E106" s="53"/>
      <c r="F106" s="36"/>
      <c r="G106" s="37"/>
      <c r="H106" s="37"/>
      <c r="I106" s="37"/>
      <c r="J106" s="37"/>
      <c r="K106" s="38"/>
    </row>
    <row r="107" customFormat="false" ht="13.8" hidden="true" customHeight="false" outlineLevel="0" collapsed="false">
      <c r="B107" s="54" t="n">
        <v>33</v>
      </c>
      <c r="C107" s="53" t="str">
        <f aca="false">IF('Infos-Card-Female'!B34="", "", 'Infos-Card-Female'!B34)</f>
        <v/>
      </c>
      <c r="D107" s="53"/>
      <c r="E107" s="53"/>
      <c r="F107" s="36"/>
      <c r="G107" s="37"/>
      <c r="H107" s="37"/>
      <c r="I107" s="37"/>
      <c r="J107" s="37"/>
      <c r="K107" s="38"/>
    </row>
    <row r="108" customFormat="false" ht="13.8" hidden="true" customHeight="false" outlineLevel="0" collapsed="false">
      <c r="B108" s="54" t="n">
        <v>34</v>
      </c>
      <c r="C108" s="53" t="str">
        <f aca="false">IF('Infos-Card-Female'!B35="", "", 'Infos-Card-Female'!B35)</f>
        <v/>
      </c>
      <c r="D108" s="53"/>
      <c r="E108" s="53"/>
      <c r="F108" s="36"/>
      <c r="G108" s="37"/>
      <c r="H108" s="37"/>
      <c r="I108" s="37"/>
      <c r="J108" s="37"/>
      <c r="K108" s="38"/>
    </row>
    <row r="109" customFormat="false" ht="13.8" hidden="true" customHeight="false" outlineLevel="0" collapsed="false">
      <c r="B109" s="54" t="n">
        <v>35</v>
      </c>
      <c r="C109" s="53" t="str">
        <f aca="false">IF('Infos-Card-Female'!B36="", "", 'Infos-Card-Female'!B36)</f>
        <v/>
      </c>
      <c r="D109" s="53"/>
      <c r="E109" s="53"/>
      <c r="F109" s="36"/>
      <c r="G109" s="37"/>
      <c r="H109" s="37"/>
      <c r="I109" s="37"/>
      <c r="J109" s="37"/>
      <c r="K109" s="38"/>
    </row>
    <row r="110" customFormat="false" ht="13.8" hidden="false" customHeight="false" outlineLevel="0" collapsed="false">
      <c r="B110" s="40" t="s">
        <v>280</v>
      </c>
      <c r="C110" s="40"/>
      <c r="D110" s="40"/>
      <c r="E110" s="40"/>
      <c r="F110" s="36" t="n">
        <f aca="false">COUNTIF(F75:F109,"&lt;75")</f>
        <v>1</v>
      </c>
      <c r="G110" s="37" t="n">
        <f aca="false">COUNTIF(G75:G109,"&lt;75")</f>
        <v>3</v>
      </c>
      <c r="H110" s="37" t="n">
        <f aca="false">COUNTIF(H75:H109,"&lt;75")</f>
        <v>3</v>
      </c>
      <c r="I110" s="37" t="n">
        <f aca="false">COUNTIF(I75:I109,"&lt;75")</f>
        <v>3</v>
      </c>
      <c r="J110" s="37" t="n">
        <f aca="false">COUNTIF(J75:J109,"&lt;75")</f>
        <v>2</v>
      </c>
      <c r="K110" s="38"/>
    </row>
    <row r="111" customFormat="false" ht="13.8" hidden="false" customHeight="false" outlineLevel="0" collapsed="false">
      <c r="B111" s="40" t="s">
        <v>281</v>
      </c>
      <c r="C111" s="40"/>
      <c r="D111" s="40"/>
      <c r="E111" s="40"/>
      <c r="F111" s="36"/>
      <c r="G111" s="37"/>
      <c r="H111" s="37"/>
      <c r="I111" s="37"/>
      <c r="J111" s="37"/>
      <c r="K111" s="38"/>
    </row>
    <row r="112" customFormat="false" ht="13.8" hidden="false" customHeight="false" outlineLevel="0" collapsed="false">
      <c r="B112" s="40" t="s">
        <v>282</v>
      </c>
      <c r="C112" s="40"/>
      <c r="D112" s="40"/>
      <c r="E112" s="40"/>
      <c r="F112" s="41"/>
      <c r="G112" s="42"/>
      <c r="H112" s="42"/>
      <c r="I112" s="42"/>
      <c r="J112" s="42"/>
      <c r="K112" s="43"/>
    </row>
    <row r="113" customFormat="false" ht="13.8" hidden="false" customHeight="false" outlineLevel="0" collapsed="false">
      <c r="B113" s="44" t="s">
        <v>283</v>
      </c>
      <c r="C113" s="44"/>
      <c r="D113" s="44"/>
      <c r="E113" s="44"/>
      <c r="F113" s="45"/>
      <c r="G113" s="46"/>
      <c r="H113" s="46"/>
      <c r="I113" s="46"/>
      <c r="J113" s="46"/>
      <c r="K113" s="47"/>
    </row>
    <row r="115" customFormat="false" ht="13.8" hidden="false" customHeight="false" outlineLevel="0" collapsed="false">
      <c r="H115" s="0" t="s">
        <v>284</v>
      </c>
    </row>
    <row r="116" customFormat="false" ht="13.8" hidden="false" customHeight="false" outlineLevel="0" collapsed="false">
      <c r="H116" s="48" t="s">
        <v>285</v>
      </c>
      <c r="I116" s="48"/>
      <c r="J116" s="48"/>
      <c r="K116" s="48"/>
    </row>
    <row r="119" customFormat="false" ht="13.8" hidden="false" customHeight="false" outlineLevel="0" collapsed="false">
      <c r="C119" s="0" t="s">
        <v>284</v>
      </c>
    </row>
    <row r="120" customFormat="false" ht="13.8" hidden="false" customHeight="false" outlineLevel="0" collapsed="false">
      <c r="C120" s="49" t="str">
        <f aca="false">'Class-Infos'!B5</f>
        <v>JOSEPH G. PALISOC</v>
      </c>
      <c r="D120" s="49"/>
      <c r="E120" s="49"/>
      <c r="F120" s="49"/>
    </row>
    <row r="121" customFormat="false" ht="13.8" hidden="false" customHeight="false" outlineLevel="0" collapsed="false">
      <c r="C121" s="48" t="s">
        <v>286</v>
      </c>
      <c r="D121" s="48"/>
      <c r="E121" s="48"/>
      <c r="F121" s="48"/>
    </row>
    <row r="125" customFormat="false" ht="13.8" hidden="false" customHeight="false" outlineLevel="0" collapsed="false">
      <c r="C125" s="50" t="s">
        <v>287</v>
      </c>
    </row>
  </sheetData>
  <mergeCells count="94">
    <mergeCell ref="B1:K1"/>
    <mergeCell ref="B2:K2"/>
    <mergeCell ref="B3:K3"/>
    <mergeCell ref="B9:E10"/>
    <mergeCell ref="F9:K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B46:E46"/>
    <mergeCell ref="B47:E47"/>
    <mergeCell ref="B48:E48"/>
    <mergeCell ref="B49:E49"/>
    <mergeCell ref="H52:K52"/>
    <mergeCell ref="C56:F56"/>
    <mergeCell ref="C57:F57"/>
    <mergeCell ref="B65:K65"/>
    <mergeCell ref="B66:K66"/>
    <mergeCell ref="B67:K67"/>
    <mergeCell ref="B73:E74"/>
    <mergeCell ref="F73:K73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B110:E110"/>
    <mergeCell ref="B111:E111"/>
    <mergeCell ref="B112:E112"/>
    <mergeCell ref="B113:E113"/>
    <mergeCell ref="H116:K116"/>
    <mergeCell ref="C120:F120"/>
    <mergeCell ref="C121:F121"/>
  </mergeCells>
  <printOptions headings="false" gridLines="false" gridLinesSet="true" horizontalCentered="true" verticalCentered="false"/>
  <pageMargins left="0" right="0" top="0" bottom="0" header="0.511805555555555" footer="0.511805555555555"/>
  <pageSetup paperSize="5" scale="11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1:L125"/>
  <sheetViews>
    <sheetView showFormulas="false" showGridLines="fals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F32" activeCellId="0" sqref="F3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.35"/>
    <col collapsed="false" customWidth="true" hidden="false" outlineLevel="0" max="2" min="2" style="0" width="2.98"/>
    <col collapsed="false" customWidth="true" hidden="false" outlineLevel="0" max="64" min="3" style="0" width="7.15"/>
  </cols>
  <sheetData>
    <row r="1" customFormat="false" ht="15" hidden="false" customHeight="false" outlineLevel="0" collapsed="false">
      <c r="B1" s="16" t="s">
        <v>265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9.7" hidden="false" customHeight="false" outlineLevel="0" collapsed="false">
      <c r="B2" s="17" t="s">
        <v>266</v>
      </c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B3" s="16" t="str">
        <f aca="false">CONCATENATE("S.Y. ",'Class-Infos'!B4)</f>
        <v>S.Y. 2020-2021</v>
      </c>
      <c r="C3" s="16"/>
      <c r="D3" s="16"/>
      <c r="E3" s="16"/>
      <c r="F3" s="16"/>
      <c r="G3" s="16"/>
      <c r="H3" s="16"/>
      <c r="I3" s="16"/>
      <c r="J3" s="16"/>
      <c r="K3" s="16"/>
    </row>
    <row r="6" customFormat="false" ht="15" hidden="false" customHeight="false" outlineLevel="0" collapsed="false">
      <c r="B6" s="18" t="s">
        <v>267</v>
      </c>
      <c r="C6" s="18"/>
      <c r="D6" s="19" t="s">
        <v>290</v>
      </c>
      <c r="E6" s="18"/>
      <c r="F6" s="18"/>
      <c r="G6" s="18"/>
      <c r="H6" s="20" t="s">
        <v>269</v>
      </c>
      <c r="I6" s="19" t="str">
        <f aca="false">CONCATENATE('Class-Infos'!B2,"-",'Class-Infos'!B3)</f>
        <v>8-HUBBLE</v>
      </c>
      <c r="J6" s="18"/>
      <c r="K6" s="18"/>
    </row>
    <row r="7" customFormat="false" ht="13.8" hidden="false" customHeight="false" outlineLevel="0" collapsed="false">
      <c r="B7" s="0" t="s">
        <v>270</v>
      </c>
      <c r="D7" s="21" t="str">
        <f aca="false">'Class-Infos'!E3</f>
        <v>Jonathan R. Bacolod</v>
      </c>
      <c r="G7" s="22"/>
      <c r="H7" s="23" t="s">
        <v>271</v>
      </c>
      <c r="I7" s="21" t="str">
        <f aca="false">'Class-Infos'!B1</f>
        <v>JONATHAN R. BACOLOD</v>
      </c>
      <c r="J7" s="22"/>
      <c r="K7" s="22"/>
    </row>
    <row r="9" customFormat="false" ht="15.75" hidden="false" customHeight="true" outlineLevel="0" collapsed="false">
      <c r="B9" s="24" t="s">
        <v>272</v>
      </c>
      <c r="C9" s="24"/>
      <c r="D9" s="24"/>
      <c r="E9" s="24"/>
      <c r="F9" s="25" t="s">
        <v>273</v>
      </c>
      <c r="G9" s="25"/>
      <c r="H9" s="25"/>
      <c r="I9" s="25"/>
      <c r="J9" s="25"/>
      <c r="K9" s="25"/>
    </row>
    <row r="10" customFormat="false" ht="15.75" hidden="false" customHeight="true" outlineLevel="0" collapsed="false">
      <c r="B10" s="24"/>
      <c r="C10" s="24"/>
      <c r="D10" s="24"/>
      <c r="E10" s="24"/>
      <c r="F10" s="26" t="s">
        <v>274</v>
      </c>
      <c r="G10" s="26" t="s">
        <v>275</v>
      </c>
      <c r="H10" s="26" t="s">
        <v>276</v>
      </c>
      <c r="I10" s="26" t="s">
        <v>277</v>
      </c>
      <c r="J10" s="26" t="s">
        <v>278</v>
      </c>
      <c r="K10" s="27" t="s">
        <v>279</v>
      </c>
    </row>
    <row r="11" customFormat="false" ht="15" hidden="false" customHeight="false" outlineLevel="0" collapsed="false">
      <c r="B11" s="28" t="n">
        <v>1</v>
      </c>
      <c r="C11" s="29" t="str">
        <f aca="false">IF('Infos-Card-Male'!B2="", "", 'Infos-Card-Male'!B2)</f>
        <v>ABAY ABAY, IAN JAY PARINIAS</v>
      </c>
      <c r="D11" s="29"/>
      <c r="E11" s="29"/>
      <c r="F11" s="30" t="n">
        <v>82</v>
      </c>
      <c r="G11" s="31" t="n">
        <v>79</v>
      </c>
      <c r="H11" s="31" t="n">
        <v>76</v>
      </c>
      <c r="I11" s="31" t="n">
        <v>76</v>
      </c>
      <c r="J11" s="32" t="n">
        <f aca="false">ROUND(SUM(F11:I11)/4,0)</f>
        <v>78</v>
      </c>
      <c r="K11" s="33" t="str">
        <f aca="false">IF(J11&lt;75,"FAILED","PASSED")</f>
        <v>PASSED</v>
      </c>
    </row>
    <row r="12" customFormat="false" ht="15" hidden="false" customHeight="false" outlineLevel="0" collapsed="false">
      <c r="B12" s="35" t="n">
        <v>2</v>
      </c>
      <c r="C12" s="29" t="str">
        <f aca="false">IF('Infos-Card-Male'!B3="", "", 'Infos-Card-Male'!B3)</f>
        <v>ACOSTA, JOHN CARLO ANION</v>
      </c>
      <c r="D12" s="29"/>
      <c r="E12" s="29"/>
      <c r="F12" s="36" t="n">
        <v>70</v>
      </c>
      <c r="G12" s="37" t="n">
        <v>70</v>
      </c>
      <c r="H12" s="37" t="n">
        <v>70</v>
      </c>
      <c r="I12" s="37" t="n">
        <v>70</v>
      </c>
      <c r="J12" s="32" t="n">
        <f aca="false">ROUND(SUM(F12:I12)/4,0)</f>
        <v>70</v>
      </c>
      <c r="K12" s="38" t="str">
        <f aca="false">IF(J12&lt;75,"FAILED","PASSED")</f>
        <v>FAILED</v>
      </c>
    </row>
    <row r="13" customFormat="false" ht="15" hidden="false" customHeight="false" outlineLevel="0" collapsed="false">
      <c r="B13" s="28" t="n">
        <v>3</v>
      </c>
      <c r="C13" s="29" t="str">
        <f aca="false">IF('Infos-Card-Male'!B4="", "", 'Infos-Card-Male'!B4)</f>
        <v>ACOSTA, SHAMERAINE MOLINA</v>
      </c>
      <c r="D13" s="29"/>
      <c r="E13" s="29"/>
      <c r="F13" s="36" t="n">
        <v>74</v>
      </c>
      <c r="G13" s="37" t="n">
        <v>74</v>
      </c>
      <c r="H13" s="37" t="n">
        <v>79</v>
      </c>
      <c r="I13" s="37" t="n">
        <v>74</v>
      </c>
      <c r="J13" s="32" t="n">
        <f aca="false">ROUND(SUM(F13:I13)/4,0)</f>
        <v>75</v>
      </c>
      <c r="K13" s="38" t="str">
        <f aca="false">IF(J13&lt;75,"FAILED","PASSED")</f>
        <v>PASSED</v>
      </c>
    </row>
    <row r="14" customFormat="false" ht="15" hidden="false" customHeight="false" outlineLevel="0" collapsed="false">
      <c r="B14" s="35" t="n">
        <v>4</v>
      </c>
      <c r="C14" s="29" t="str">
        <f aca="false">IF('Infos-Card-Male'!B5="", "", 'Infos-Card-Male'!B5)</f>
        <v>AGUS, ALMOND RAPHAEL JALBAY</v>
      </c>
      <c r="D14" s="29"/>
      <c r="E14" s="29"/>
      <c r="F14" s="36" t="n">
        <v>72</v>
      </c>
      <c r="G14" s="37" t="n">
        <v>74</v>
      </c>
      <c r="H14" s="37" t="n">
        <v>74</v>
      </c>
      <c r="I14" s="37" t="n">
        <v>79</v>
      </c>
      <c r="J14" s="32" t="n">
        <f aca="false">ROUND(SUM(F14:I14)/4,0)</f>
        <v>75</v>
      </c>
      <c r="K14" s="38" t="str">
        <f aca="false">IF(J14&lt;75,"FAILED","PASSED")</f>
        <v>PASSED</v>
      </c>
    </row>
    <row r="15" customFormat="false" ht="15" hidden="false" customHeight="false" outlineLevel="0" collapsed="false">
      <c r="B15" s="28" t="n">
        <v>5</v>
      </c>
      <c r="C15" s="29" t="str">
        <f aca="false">IF('Infos-Card-Male'!B6="", "", 'Infos-Card-Male'!B6)</f>
        <v>ALEJANDRO, JEREMY LOPEZ</v>
      </c>
      <c r="D15" s="29"/>
      <c r="E15" s="29"/>
      <c r="F15" s="36" t="n">
        <v>74</v>
      </c>
      <c r="G15" s="37" t="n">
        <v>74</v>
      </c>
      <c r="H15" s="37" t="n">
        <v>74</v>
      </c>
      <c r="I15" s="37" t="n">
        <v>78</v>
      </c>
      <c r="J15" s="32" t="n">
        <f aca="false">ROUND(SUM(F15:I15)/4,0)</f>
        <v>75</v>
      </c>
      <c r="K15" s="38" t="str">
        <f aca="false">IF(J15&lt;75,"FAILED","PASSED")</f>
        <v>PASSED</v>
      </c>
    </row>
    <row r="16" customFormat="false" ht="15" hidden="false" customHeight="false" outlineLevel="0" collapsed="false">
      <c r="B16" s="35" t="n">
        <v>6</v>
      </c>
      <c r="C16" s="29" t="str">
        <f aca="false">IF('Infos-Card-Male'!B7="", "", 'Infos-Card-Male'!B7)</f>
        <v>ALEJANDRO, MARK AGBUYA</v>
      </c>
      <c r="D16" s="29"/>
      <c r="E16" s="29"/>
      <c r="F16" s="36" t="n">
        <v>84</v>
      </c>
      <c r="G16" s="37" t="n">
        <v>85</v>
      </c>
      <c r="H16" s="37" t="n">
        <v>83</v>
      </c>
      <c r="I16" s="37" t="n">
        <v>88</v>
      </c>
      <c r="J16" s="32" t="n">
        <f aca="false">ROUND(SUM(F16:I16)/4,0)</f>
        <v>85</v>
      </c>
      <c r="K16" s="38" t="str">
        <f aca="false">IF(J16&lt;75,"FAILED","PASSED")</f>
        <v>PASSED</v>
      </c>
    </row>
    <row r="17" customFormat="false" ht="15" hidden="false" customHeight="false" outlineLevel="0" collapsed="false">
      <c r="B17" s="28" t="n">
        <v>7</v>
      </c>
      <c r="C17" s="29" t="str">
        <f aca="false">IF('Infos-Card-Male'!B8="", "", 'Infos-Card-Male'!B8)</f>
        <v>ALETER, JHAY MHARK BOLAÑOS</v>
      </c>
      <c r="D17" s="29"/>
      <c r="E17" s="29"/>
      <c r="F17" s="36" t="n">
        <v>74</v>
      </c>
      <c r="G17" s="37" t="n">
        <v>74</v>
      </c>
      <c r="H17" s="37" t="n">
        <v>74</v>
      </c>
      <c r="I17" s="37" t="n">
        <v>78</v>
      </c>
      <c r="J17" s="32" t="n">
        <f aca="false">ROUND(SUM(F17:I17)/4,0)</f>
        <v>75</v>
      </c>
      <c r="K17" s="38" t="str">
        <f aca="false">IF(J17&lt;75,"FAILED","PASSED")</f>
        <v>PASSED</v>
      </c>
    </row>
    <row r="18" customFormat="false" ht="15" hidden="false" customHeight="false" outlineLevel="0" collapsed="false">
      <c r="B18" s="35" t="n">
        <v>8</v>
      </c>
      <c r="C18" s="29" t="str">
        <f aca="false">IF('Infos-Card-Male'!B9="", "", 'Infos-Card-Male'!B9)</f>
        <v>AMACIO, KHURT FRYAN RANIEN</v>
      </c>
      <c r="D18" s="29"/>
      <c r="E18" s="29"/>
      <c r="F18" s="36" t="n">
        <v>74</v>
      </c>
      <c r="G18" s="37" t="n">
        <v>78</v>
      </c>
      <c r="H18" s="37" t="n">
        <v>74</v>
      </c>
      <c r="I18" s="37" t="n">
        <v>74</v>
      </c>
      <c r="J18" s="32" t="n">
        <f aca="false">ROUND(SUM(F18:I18)/4,0)</f>
        <v>75</v>
      </c>
      <c r="K18" s="38" t="str">
        <f aca="false">IF(J18&lt;75,"FAILED","PASSED")</f>
        <v>PASSED</v>
      </c>
    </row>
    <row r="19" customFormat="false" ht="15" hidden="false" customHeight="false" outlineLevel="0" collapsed="false">
      <c r="B19" s="28" t="n">
        <v>9</v>
      </c>
      <c r="C19" s="29" t="str">
        <f aca="false">IF('Infos-Card-Male'!B10="", "", 'Infos-Card-Male'!B10)</f>
        <v>ANDALIS, JIBBY ABUZO</v>
      </c>
      <c r="D19" s="29"/>
      <c r="E19" s="29"/>
      <c r="F19" s="36" t="n">
        <v>70</v>
      </c>
      <c r="G19" s="37" t="n">
        <v>70</v>
      </c>
      <c r="H19" s="37" t="n">
        <v>70</v>
      </c>
      <c r="I19" s="37" t="n">
        <v>70</v>
      </c>
      <c r="J19" s="32" t="n">
        <f aca="false">ROUND(SUM(F19:I19)/4,0)</f>
        <v>70</v>
      </c>
      <c r="K19" s="38" t="str">
        <f aca="false">IF(J19&lt;75,"FAILED","PASSED")</f>
        <v>FAILED</v>
      </c>
    </row>
    <row r="20" customFormat="false" ht="15" hidden="false" customHeight="false" outlineLevel="0" collapsed="false">
      <c r="B20" s="35" t="n">
        <v>10</v>
      </c>
      <c r="C20" s="29" t="str">
        <f aca="false">IF('Infos-Card-Male'!B11="", "", 'Infos-Card-Male'!B11)</f>
        <v>ANDO, PRINCE IVAN REPUYA</v>
      </c>
      <c r="D20" s="29"/>
      <c r="E20" s="29"/>
      <c r="F20" s="36" t="n">
        <v>77</v>
      </c>
      <c r="G20" s="37" t="n">
        <v>81</v>
      </c>
      <c r="H20" s="37" t="n">
        <v>79</v>
      </c>
      <c r="I20" s="37" t="n">
        <v>80</v>
      </c>
      <c r="J20" s="32" t="n">
        <f aca="false">ROUND(SUM(F20:I20)/4,0)</f>
        <v>79</v>
      </c>
      <c r="K20" s="38" t="str">
        <f aca="false">IF(J20&lt;75,"FAILED","PASSED")</f>
        <v>PASSED</v>
      </c>
    </row>
    <row r="21" customFormat="false" ht="15" hidden="false" customHeight="false" outlineLevel="0" collapsed="false">
      <c r="B21" s="28" t="n">
        <v>11</v>
      </c>
      <c r="C21" s="29" t="str">
        <f aca="false">IF('Infos-Card-Male'!B12="", "", 'Infos-Card-Male'!B12)</f>
        <v>ARCEO, JOHN KENNETH MACASINAG</v>
      </c>
      <c r="D21" s="29"/>
      <c r="E21" s="29"/>
      <c r="F21" s="36" t="n">
        <v>76</v>
      </c>
      <c r="G21" s="37" t="n">
        <v>76</v>
      </c>
      <c r="H21" s="37" t="n">
        <v>81</v>
      </c>
      <c r="I21" s="37" t="n">
        <v>80</v>
      </c>
      <c r="J21" s="32" t="n">
        <f aca="false">ROUND(SUM(F21:I21)/4,0)</f>
        <v>78</v>
      </c>
      <c r="K21" s="38" t="str">
        <f aca="false">IF(J21&lt;75,"FAILED","PASSED")</f>
        <v>PASSED</v>
      </c>
    </row>
    <row r="22" customFormat="false" ht="15" hidden="false" customHeight="false" outlineLevel="0" collapsed="false">
      <c r="B22" s="35" t="n">
        <v>12</v>
      </c>
      <c r="C22" s="29" t="str">
        <f aca="false">IF('Infos-Card-Male'!B13="", "", 'Infos-Card-Male'!B13)</f>
        <v>ARESGADO, CHRISTIAN MACKY MANUEL</v>
      </c>
      <c r="D22" s="29"/>
      <c r="E22" s="29"/>
      <c r="F22" s="36" t="n">
        <v>74</v>
      </c>
      <c r="G22" s="37" t="n">
        <v>76</v>
      </c>
      <c r="H22" s="37" t="n">
        <v>74</v>
      </c>
      <c r="I22" s="37" t="n">
        <v>76</v>
      </c>
      <c r="J22" s="32" t="n">
        <f aca="false">ROUND(SUM(F22:I22)/4,0)</f>
        <v>75</v>
      </c>
      <c r="K22" s="38" t="str">
        <f aca="false">IF(J22&lt;75,"FAILED","PASSED")</f>
        <v>PASSED</v>
      </c>
    </row>
    <row r="23" customFormat="false" ht="15" hidden="false" customHeight="false" outlineLevel="0" collapsed="false">
      <c r="B23" s="28" t="n">
        <v>13</v>
      </c>
      <c r="C23" s="29" t="str">
        <f aca="false">IF('Infos-Card-Male'!B14="", "", 'Infos-Card-Male'!B14)</f>
        <v>ARROYO, AGA CEAZAR CAPALARAN</v>
      </c>
      <c r="D23" s="29"/>
      <c r="E23" s="29"/>
      <c r="F23" s="36" t="n">
        <v>75</v>
      </c>
      <c r="G23" s="37" t="n">
        <v>78</v>
      </c>
      <c r="H23" s="37" t="n">
        <v>79</v>
      </c>
      <c r="I23" s="37" t="n">
        <v>80</v>
      </c>
      <c r="J23" s="32" t="n">
        <f aca="false">ROUND(SUM(F23:I23)/4,0)</f>
        <v>78</v>
      </c>
      <c r="K23" s="38" t="str">
        <f aca="false">IF(J23&lt;75,"FAILED","PASSED")</f>
        <v>PASSED</v>
      </c>
    </row>
    <row r="24" customFormat="false" ht="15" hidden="false" customHeight="false" outlineLevel="0" collapsed="false">
      <c r="B24" s="35" t="n">
        <v>14</v>
      </c>
      <c r="C24" s="29" t="str">
        <f aca="false">IF('Infos-Card-Male'!B15="", "", 'Infos-Card-Male'!B15)</f>
        <v>ASURTO, PRINCE JHADE JEROSO</v>
      </c>
      <c r="D24" s="29"/>
      <c r="E24" s="29"/>
      <c r="F24" s="36" t="n">
        <v>85</v>
      </c>
      <c r="G24" s="37" t="n">
        <v>82</v>
      </c>
      <c r="H24" s="37" t="n">
        <v>74</v>
      </c>
      <c r="I24" s="37" t="n">
        <v>74</v>
      </c>
      <c r="J24" s="32" t="n">
        <f aca="false">ROUND(SUM(F24:I24)/4,0)</f>
        <v>79</v>
      </c>
      <c r="K24" s="38" t="str">
        <f aca="false">IF(J24&lt;75,"FAILED","PASSED")</f>
        <v>PASSED</v>
      </c>
    </row>
    <row r="25" customFormat="false" ht="15" hidden="false" customHeight="false" outlineLevel="0" collapsed="false">
      <c r="B25" s="28" t="n">
        <v>15</v>
      </c>
      <c r="C25" s="29" t="str">
        <f aca="false">IF('Infos-Card-Male'!B16="", "", 'Infos-Card-Male'!B16)</f>
        <v>AUSTRIA, JAMES BRYAN DIZON</v>
      </c>
      <c r="D25" s="29"/>
      <c r="E25" s="29"/>
      <c r="F25" s="36" t="n">
        <v>76</v>
      </c>
      <c r="G25" s="37" t="n">
        <v>77</v>
      </c>
      <c r="H25" s="37" t="n">
        <v>76</v>
      </c>
      <c r="I25" s="37" t="n">
        <v>76</v>
      </c>
      <c r="J25" s="32" t="n">
        <f aca="false">ROUND(SUM(F25:I25)/4,0)</f>
        <v>76</v>
      </c>
      <c r="K25" s="38" t="str">
        <f aca="false">IF(J25&lt;75,"FAILED","PASSED")</f>
        <v>PASSED</v>
      </c>
    </row>
    <row r="26" customFormat="false" ht="15" hidden="false" customHeight="false" outlineLevel="0" collapsed="false">
      <c r="B26" s="35" t="n">
        <v>16</v>
      </c>
      <c r="C26" s="29" t="str">
        <f aca="false">IF('Infos-Card-Male'!B17="", "", 'Infos-Card-Male'!B17)</f>
        <v>AVILA, JOB OCFEMIA</v>
      </c>
      <c r="D26" s="29"/>
      <c r="E26" s="29"/>
      <c r="F26" s="36" t="n">
        <v>80</v>
      </c>
      <c r="G26" s="37" t="n">
        <v>80</v>
      </c>
      <c r="H26" s="37" t="n">
        <v>77</v>
      </c>
      <c r="I26" s="37" t="n">
        <v>78</v>
      </c>
      <c r="J26" s="32" t="n">
        <f aca="false">ROUND(SUM(F26:I26)/4,0)</f>
        <v>79</v>
      </c>
      <c r="K26" s="38" t="str">
        <f aca="false">IF(J26&lt;75,"FAILED","PASSED")</f>
        <v>PASSED</v>
      </c>
    </row>
    <row r="27" customFormat="false" ht="15" hidden="false" customHeight="false" outlineLevel="0" collapsed="false">
      <c r="B27" s="28" t="n">
        <v>17</v>
      </c>
      <c r="C27" s="29" t="str">
        <f aca="false">IF('Infos-Card-Male'!B18="", "", 'Infos-Card-Male'!B18)</f>
        <v>AYON, JUSTINE DELLA</v>
      </c>
      <c r="D27" s="29"/>
      <c r="E27" s="29"/>
      <c r="F27" s="36" t="n">
        <v>78</v>
      </c>
      <c r="G27" s="37" t="n">
        <v>76</v>
      </c>
      <c r="H27" s="37" t="n">
        <v>74</v>
      </c>
      <c r="I27" s="37" t="n">
        <v>75</v>
      </c>
      <c r="J27" s="32" t="n">
        <f aca="false">ROUND(SUM(F27:I27)/4,0)</f>
        <v>76</v>
      </c>
      <c r="K27" s="38" t="str">
        <f aca="false">IF(J27&lt;75,"FAILED","PASSED")</f>
        <v>PASSED</v>
      </c>
    </row>
    <row r="28" customFormat="false" ht="15" hidden="false" customHeight="false" outlineLevel="0" collapsed="false">
      <c r="B28" s="35" t="n">
        <v>18</v>
      </c>
      <c r="C28" s="29" t="str">
        <f aca="false">IF('Infos-Card-Male'!B19="", "", 'Infos-Card-Male'!B19)</f>
        <v>AYOP, WESLEY MICHEN BALBUENA</v>
      </c>
      <c r="D28" s="29"/>
      <c r="E28" s="29"/>
      <c r="F28" s="36" t="n">
        <v>74</v>
      </c>
      <c r="G28" s="37" t="n">
        <v>77</v>
      </c>
      <c r="H28" s="37" t="n">
        <v>74</v>
      </c>
      <c r="I28" s="37" t="n">
        <v>75</v>
      </c>
      <c r="J28" s="32" t="n">
        <f aca="false">ROUND(SUM(F28:I28)/4,0)</f>
        <v>75</v>
      </c>
      <c r="K28" s="38" t="str">
        <f aca="false">IF(J28&lt;75,"FAILED","PASSED")</f>
        <v>PASSED</v>
      </c>
    </row>
    <row r="29" customFormat="false" ht="15" hidden="false" customHeight="false" outlineLevel="0" collapsed="false">
      <c r="B29" s="28" t="n">
        <v>19</v>
      </c>
      <c r="C29" s="29" t="str">
        <f aca="false">IF('Infos-Card-Male'!B20="", "", 'Infos-Card-Male'!B20)</f>
        <v>AZARCON, JOHN CEDRICK CORTES</v>
      </c>
      <c r="D29" s="29"/>
      <c r="E29" s="29"/>
      <c r="F29" s="36" t="n">
        <v>74</v>
      </c>
      <c r="G29" s="37" t="n">
        <v>74</v>
      </c>
      <c r="H29" s="37" t="n">
        <v>74</v>
      </c>
      <c r="I29" s="37" t="n">
        <v>78</v>
      </c>
      <c r="J29" s="32" t="n">
        <f aca="false">ROUND(SUM(F29:I29)/4,0)</f>
        <v>75</v>
      </c>
      <c r="K29" s="38" t="str">
        <f aca="false">IF(J29&lt;75,"FAILED","PASSED")</f>
        <v>PASSED</v>
      </c>
    </row>
    <row r="30" customFormat="false" ht="15" hidden="false" customHeight="false" outlineLevel="0" collapsed="false">
      <c r="B30" s="35" t="n">
        <v>20</v>
      </c>
      <c r="C30" s="29" t="str">
        <f aca="false">IF('Infos-Card-Male'!B21="", "", 'Infos-Card-Male'!B21)</f>
        <v>AZORES, JOSHUA SELERIO</v>
      </c>
      <c r="D30" s="29"/>
      <c r="E30" s="29"/>
      <c r="F30" s="36" t="n">
        <v>74</v>
      </c>
      <c r="G30" s="37" t="n">
        <v>74</v>
      </c>
      <c r="H30" s="37" t="n">
        <v>74</v>
      </c>
      <c r="I30" s="37" t="n">
        <v>78</v>
      </c>
      <c r="J30" s="32" t="n">
        <f aca="false">ROUND(SUM(F30:I30)/4,0)</f>
        <v>75</v>
      </c>
      <c r="K30" s="38" t="str">
        <f aca="false">IF(J30&lt;75,"FAILED","PASSED")</f>
        <v>PASSED</v>
      </c>
    </row>
    <row r="31" customFormat="false" ht="15" hidden="false" customHeight="false" outlineLevel="0" collapsed="false">
      <c r="B31" s="28" t="n">
        <v>21</v>
      </c>
      <c r="C31" s="29" t="str">
        <f aca="false">IF('Infos-Card-Male'!B22="", "", 'Infos-Card-Male'!B22)</f>
        <v>BACLAAN, JOVART MATA</v>
      </c>
      <c r="D31" s="29"/>
      <c r="E31" s="29"/>
      <c r="F31" s="36" t="n">
        <v>74</v>
      </c>
      <c r="G31" s="37" t="n">
        <v>75</v>
      </c>
      <c r="H31" s="37" t="n">
        <v>75</v>
      </c>
      <c r="I31" s="37" t="n">
        <v>76</v>
      </c>
      <c r="J31" s="32" t="n">
        <f aca="false">ROUND(SUM(F31:I31)/4,0)</f>
        <v>75</v>
      </c>
      <c r="K31" s="38" t="str">
        <f aca="false">IF(J31&lt;75,"FAILED","PASSED")</f>
        <v>PASSED</v>
      </c>
    </row>
    <row r="32" customFormat="false" ht="15" hidden="false" customHeight="false" outlineLevel="0" collapsed="false">
      <c r="B32" s="35" t="n">
        <v>22</v>
      </c>
      <c r="C32" s="29" t="str">
        <f aca="false">IF('Infos-Card-Male'!B23="", "", 'Infos-Card-Male'!B23)</f>
        <v/>
      </c>
      <c r="D32" s="29"/>
      <c r="E32" s="29"/>
      <c r="F32" s="36"/>
      <c r="G32" s="37"/>
      <c r="H32" s="37"/>
      <c r="I32" s="37"/>
      <c r="J32" s="32"/>
      <c r="K32" s="38"/>
    </row>
    <row r="33" customFormat="false" ht="15" hidden="false" customHeight="false" outlineLevel="0" collapsed="false">
      <c r="B33" s="28" t="n">
        <v>23</v>
      </c>
      <c r="C33" s="29" t="str">
        <f aca="false">IF('Infos-Card-Male'!B24="", "", 'Infos-Card-Male'!B24)</f>
        <v/>
      </c>
      <c r="D33" s="29"/>
      <c r="E33" s="29"/>
      <c r="F33" s="36"/>
      <c r="G33" s="37"/>
      <c r="H33" s="37"/>
      <c r="I33" s="37"/>
      <c r="J33" s="32"/>
      <c r="K33" s="38"/>
    </row>
    <row r="34" customFormat="false" ht="15" hidden="true" customHeight="false" outlineLevel="0" collapsed="false">
      <c r="B34" s="35" t="n">
        <v>24</v>
      </c>
      <c r="C34" s="29" t="str">
        <f aca="false">IF('Infos-Card-Male'!B25="", "", 'Infos-Card-Male'!B25)</f>
        <v/>
      </c>
      <c r="D34" s="29"/>
      <c r="E34" s="29"/>
      <c r="F34" s="36"/>
      <c r="G34" s="37"/>
      <c r="H34" s="37"/>
      <c r="I34" s="37"/>
      <c r="J34" s="32"/>
      <c r="K34" s="38"/>
    </row>
    <row r="35" customFormat="false" ht="15" hidden="true" customHeight="false" outlineLevel="0" collapsed="false">
      <c r="B35" s="28" t="n">
        <v>25</v>
      </c>
      <c r="C35" s="29" t="str">
        <f aca="false">IF('Infos-Card-Male'!B26="", "", 'Infos-Card-Male'!B26)</f>
        <v/>
      </c>
      <c r="D35" s="29"/>
      <c r="E35" s="29"/>
      <c r="F35" s="36"/>
      <c r="G35" s="37"/>
      <c r="H35" s="37"/>
      <c r="I35" s="37"/>
      <c r="J35" s="32"/>
      <c r="K35" s="38"/>
    </row>
    <row r="36" customFormat="false" ht="15" hidden="true" customHeight="false" outlineLevel="0" collapsed="false">
      <c r="B36" s="35" t="n">
        <v>26</v>
      </c>
      <c r="C36" s="29" t="str">
        <f aca="false">IF('Infos-Card-Male'!B27="", "", 'Infos-Card-Male'!B27)</f>
        <v/>
      </c>
      <c r="D36" s="29"/>
      <c r="E36" s="29"/>
      <c r="F36" s="36"/>
      <c r="G36" s="37"/>
      <c r="H36" s="37"/>
      <c r="I36" s="37"/>
      <c r="J36" s="32"/>
      <c r="K36" s="38"/>
    </row>
    <row r="37" customFormat="false" ht="15" hidden="true" customHeight="false" outlineLevel="0" collapsed="false">
      <c r="B37" s="28" t="n">
        <v>27</v>
      </c>
      <c r="C37" s="29" t="str">
        <f aca="false">IF('Infos-Card-Male'!B28="", "", 'Infos-Card-Male'!B28)</f>
        <v/>
      </c>
      <c r="D37" s="29"/>
      <c r="E37" s="29"/>
      <c r="F37" s="36"/>
      <c r="G37" s="37"/>
      <c r="H37" s="37"/>
      <c r="I37" s="37"/>
      <c r="J37" s="32"/>
      <c r="K37" s="38"/>
    </row>
    <row r="38" customFormat="false" ht="15" hidden="true" customHeight="false" outlineLevel="0" collapsed="false">
      <c r="B38" s="35" t="n">
        <v>28</v>
      </c>
      <c r="C38" s="29" t="str">
        <f aca="false">IF('Infos-Card-Male'!B29="", "", 'Infos-Card-Male'!B29)</f>
        <v/>
      </c>
      <c r="D38" s="29"/>
      <c r="E38" s="29"/>
      <c r="F38" s="36"/>
      <c r="G38" s="37"/>
      <c r="H38" s="37"/>
      <c r="I38" s="37"/>
      <c r="J38" s="32"/>
      <c r="K38" s="38"/>
    </row>
    <row r="39" customFormat="false" ht="15" hidden="true" customHeight="false" outlineLevel="0" collapsed="false">
      <c r="B39" s="28" t="n">
        <v>29</v>
      </c>
      <c r="C39" s="29" t="str">
        <f aca="false">IF('Infos-Card-Male'!B30="", "", 'Infos-Card-Male'!B30)</f>
        <v/>
      </c>
      <c r="D39" s="29"/>
      <c r="E39" s="29"/>
      <c r="F39" s="36"/>
      <c r="G39" s="37"/>
      <c r="H39" s="37"/>
      <c r="I39" s="37"/>
      <c r="J39" s="32"/>
      <c r="K39" s="38"/>
    </row>
    <row r="40" customFormat="false" ht="15" hidden="true" customHeight="false" outlineLevel="0" collapsed="false">
      <c r="B40" s="35" t="n">
        <v>30</v>
      </c>
      <c r="C40" s="29" t="str">
        <f aca="false">IF('Infos-Card-Male'!B31="", "", 'Infos-Card-Male'!B31)</f>
        <v/>
      </c>
      <c r="D40" s="29"/>
      <c r="E40" s="29"/>
      <c r="F40" s="36"/>
      <c r="G40" s="37"/>
      <c r="H40" s="37"/>
      <c r="I40" s="37"/>
      <c r="J40" s="32"/>
      <c r="K40" s="38"/>
    </row>
    <row r="41" customFormat="false" ht="15" hidden="true" customHeight="false" outlineLevel="0" collapsed="false">
      <c r="B41" s="28" t="n">
        <v>31</v>
      </c>
      <c r="C41" s="39" t="str">
        <f aca="false">IF('Infos-Card-Male'!B32="", "", 'Infos-Card-Male'!B32)</f>
        <v/>
      </c>
      <c r="D41" s="39"/>
      <c r="E41" s="39"/>
      <c r="F41" s="36"/>
      <c r="G41" s="37"/>
      <c r="H41" s="37"/>
      <c r="I41" s="37"/>
      <c r="J41" s="37"/>
      <c r="K41" s="38"/>
    </row>
    <row r="42" customFormat="false" ht="15" hidden="true" customHeight="false" outlineLevel="0" collapsed="false">
      <c r="B42" s="35" t="n">
        <v>32</v>
      </c>
      <c r="C42" s="39" t="str">
        <f aca="false">IF('Infos-Card-Male'!B33="", "", 'Infos-Card-Male'!B33)</f>
        <v/>
      </c>
      <c r="D42" s="39"/>
      <c r="E42" s="39"/>
      <c r="F42" s="36"/>
      <c r="G42" s="37"/>
      <c r="H42" s="37"/>
      <c r="I42" s="37"/>
      <c r="J42" s="37"/>
      <c r="K42" s="38"/>
    </row>
    <row r="43" customFormat="false" ht="15" hidden="true" customHeight="false" outlineLevel="0" collapsed="false">
      <c r="B43" s="28" t="n">
        <v>33</v>
      </c>
      <c r="C43" s="39" t="str">
        <f aca="false">IF('Infos-Card-Male'!B34="", "", 'Infos-Card-Male'!B34)</f>
        <v/>
      </c>
      <c r="D43" s="39"/>
      <c r="E43" s="39"/>
      <c r="F43" s="36"/>
      <c r="G43" s="37"/>
      <c r="H43" s="37"/>
      <c r="I43" s="37"/>
      <c r="J43" s="37"/>
      <c r="K43" s="38"/>
    </row>
    <row r="44" customFormat="false" ht="15" hidden="true" customHeight="false" outlineLevel="0" collapsed="false">
      <c r="B44" s="35" t="n">
        <v>34</v>
      </c>
      <c r="C44" s="39" t="str">
        <f aca="false">IF('Infos-Card-Male'!B35="", "", 'Infos-Card-Male'!B35)</f>
        <v/>
      </c>
      <c r="D44" s="39"/>
      <c r="E44" s="39"/>
      <c r="F44" s="36"/>
      <c r="G44" s="37"/>
      <c r="H44" s="37"/>
      <c r="I44" s="37"/>
      <c r="J44" s="37"/>
      <c r="K44" s="38"/>
    </row>
    <row r="45" customFormat="false" ht="15" hidden="true" customHeight="false" outlineLevel="0" collapsed="false">
      <c r="B45" s="28" t="n">
        <v>35</v>
      </c>
      <c r="C45" s="39" t="str">
        <f aca="false">IF('Infos-Card-Male'!B36="", "", 'Infos-Card-Male'!B36)</f>
        <v/>
      </c>
      <c r="D45" s="39"/>
      <c r="E45" s="39"/>
      <c r="F45" s="36"/>
      <c r="G45" s="37"/>
      <c r="H45" s="37"/>
      <c r="I45" s="37"/>
      <c r="J45" s="37"/>
      <c r="K45" s="38"/>
    </row>
    <row r="46" customFormat="false" ht="13.8" hidden="false" customHeight="false" outlineLevel="0" collapsed="false">
      <c r="B46" s="40" t="s">
        <v>280</v>
      </c>
      <c r="C46" s="40"/>
      <c r="D46" s="40"/>
      <c r="E46" s="40"/>
      <c r="F46" s="36" t="n">
        <f aca="false">COUNTIF(F11:F45,"&lt;75")</f>
        <v>12</v>
      </c>
      <c r="G46" s="37" t="n">
        <f aca="false">COUNTIF(G11:G45,"&lt;75")</f>
        <v>8</v>
      </c>
      <c r="H46" s="37" t="n">
        <f aca="false">COUNTIF(H11:H45,"&lt;75")</f>
        <v>12</v>
      </c>
      <c r="I46" s="37" t="n">
        <f aca="false">COUNTIF(I11:I45,"&lt;75")</f>
        <v>5</v>
      </c>
      <c r="J46" s="37" t="n">
        <f aca="false">COUNTIF(J11:J45,"&lt;75")</f>
        <v>2</v>
      </c>
      <c r="K46" s="38"/>
    </row>
    <row r="47" customFormat="false" ht="13.8" hidden="false" customHeight="false" outlineLevel="0" collapsed="false">
      <c r="B47" s="40" t="s">
        <v>281</v>
      </c>
      <c r="C47" s="40"/>
      <c r="D47" s="40"/>
      <c r="E47" s="40"/>
      <c r="F47" s="36"/>
      <c r="G47" s="37"/>
      <c r="H47" s="37"/>
      <c r="I47" s="37"/>
      <c r="J47" s="37"/>
      <c r="K47" s="38"/>
    </row>
    <row r="48" customFormat="false" ht="13.8" hidden="false" customHeight="false" outlineLevel="0" collapsed="false">
      <c r="B48" s="40" t="s">
        <v>282</v>
      </c>
      <c r="C48" s="40"/>
      <c r="D48" s="40"/>
      <c r="E48" s="40"/>
      <c r="F48" s="36"/>
      <c r="G48" s="37"/>
      <c r="H48" s="37"/>
      <c r="I48" s="37"/>
      <c r="J48" s="37"/>
      <c r="K48" s="38"/>
    </row>
    <row r="49" customFormat="false" ht="13.8" hidden="false" customHeight="false" outlineLevel="0" collapsed="false">
      <c r="B49" s="44" t="s">
        <v>283</v>
      </c>
      <c r="C49" s="44"/>
      <c r="D49" s="44"/>
      <c r="E49" s="44"/>
      <c r="F49" s="45"/>
      <c r="G49" s="46"/>
      <c r="H49" s="46"/>
      <c r="I49" s="46"/>
      <c r="J49" s="46"/>
      <c r="K49" s="47"/>
    </row>
    <row r="51" customFormat="false" ht="13.8" hidden="false" customHeight="false" outlineLevel="0" collapsed="false">
      <c r="H51" s="0" t="s">
        <v>284</v>
      </c>
    </row>
    <row r="52" customFormat="false" ht="13.8" hidden="false" customHeight="false" outlineLevel="0" collapsed="false">
      <c r="H52" s="48" t="s">
        <v>285</v>
      </c>
      <c r="I52" s="48"/>
      <c r="J52" s="48"/>
      <c r="K52" s="48"/>
    </row>
    <row r="55" customFormat="false" ht="13.8" hidden="false" customHeight="false" outlineLevel="0" collapsed="false">
      <c r="C55" s="0" t="s">
        <v>284</v>
      </c>
    </row>
    <row r="56" customFormat="false" ht="13.8" hidden="false" customHeight="false" outlineLevel="0" collapsed="false">
      <c r="C56" s="49" t="str">
        <f aca="false">'Class-Infos'!B5</f>
        <v>JOSEPH G. PALISOC</v>
      </c>
      <c r="D56" s="49"/>
      <c r="E56" s="49"/>
      <c r="F56" s="49"/>
    </row>
    <row r="57" customFormat="false" ht="13.8" hidden="false" customHeight="false" outlineLevel="0" collapsed="false">
      <c r="C57" s="48" t="s">
        <v>286</v>
      </c>
      <c r="D57" s="48"/>
      <c r="E57" s="48"/>
      <c r="F57" s="48"/>
    </row>
    <row r="60" customFormat="false" ht="13.8" hidden="false" customHeight="false" outlineLevel="0" collapsed="false">
      <c r="C60" s="50" t="s">
        <v>287</v>
      </c>
    </row>
    <row r="64" customFormat="false" ht="13.8" hidden="false" customHeight="false" outlineLevel="0" collapsed="false">
      <c r="D64" s="50"/>
      <c r="E64" s="50"/>
      <c r="F64" s="50"/>
      <c r="G64" s="50"/>
      <c r="H64" s="50"/>
      <c r="I64" s="50"/>
      <c r="J64" s="50"/>
      <c r="K64" s="50"/>
      <c r="L64" s="51"/>
    </row>
    <row r="65" customFormat="false" ht="15" hidden="false" customHeight="false" outlineLevel="0" collapsed="false">
      <c r="B65" s="16" t="s">
        <v>265</v>
      </c>
      <c r="C65" s="16"/>
      <c r="D65" s="16"/>
      <c r="E65" s="16"/>
      <c r="F65" s="16"/>
      <c r="G65" s="16"/>
      <c r="H65" s="16"/>
      <c r="I65" s="16"/>
      <c r="J65" s="16"/>
      <c r="K65" s="16"/>
    </row>
    <row r="66" customFormat="false" ht="19.7" hidden="false" customHeight="false" outlineLevel="0" collapsed="false">
      <c r="B66" s="17" t="s">
        <v>266</v>
      </c>
      <c r="C66" s="17"/>
      <c r="D66" s="17"/>
      <c r="E66" s="17"/>
      <c r="F66" s="17"/>
      <c r="G66" s="17"/>
      <c r="H66" s="17"/>
      <c r="I66" s="17"/>
      <c r="J66" s="17"/>
      <c r="K66" s="17"/>
    </row>
    <row r="67" customFormat="false" ht="15" hidden="false" customHeight="false" outlineLevel="0" collapsed="false">
      <c r="B67" s="16" t="str">
        <f aca="false">CONCATENATE("S.Y. ",'Class-Infos'!B4)</f>
        <v>S.Y. 2020-2021</v>
      </c>
      <c r="C67" s="16"/>
      <c r="D67" s="16"/>
      <c r="E67" s="16"/>
      <c r="F67" s="16"/>
      <c r="G67" s="16"/>
      <c r="H67" s="16"/>
      <c r="I67" s="16"/>
      <c r="J67" s="16"/>
      <c r="K67" s="16"/>
    </row>
    <row r="70" customFormat="false" ht="15" hidden="false" customHeight="false" outlineLevel="0" collapsed="false">
      <c r="B70" s="18" t="s">
        <v>267</v>
      </c>
      <c r="C70" s="18"/>
      <c r="D70" s="19" t="str">
        <f aca="false">D6</f>
        <v>MATHEMATICS</v>
      </c>
      <c r="E70" s="18"/>
      <c r="F70" s="18"/>
      <c r="G70" s="18"/>
      <c r="H70" s="20" t="s">
        <v>269</v>
      </c>
      <c r="I70" s="19" t="str">
        <f aca="false">CONCATENATE('Class-Infos'!B2,"-",'Class-Infos'!B3)</f>
        <v>8-HUBBLE</v>
      </c>
      <c r="J70" s="18"/>
      <c r="K70" s="18"/>
    </row>
    <row r="71" customFormat="false" ht="13.8" hidden="false" customHeight="false" outlineLevel="0" collapsed="false">
      <c r="B71" s="0" t="s">
        <v>270</v>
      </c>
      <c r="D71" s="21" t="str">
        <f aca="false">'Class-Infos'!E3</f>
        <v>Jonathan R. Bacolod</v>
      </c>
      <c r="E71" s="22"/>
      <c r="F71" s="22"/>
      <c r="G71" s="22"/>
      <c r="H71" s="23" t="s">
        <v>271</v>
      </c>
      <c r="I71" s="21" t="str">
        <f aca="false">'Class-Infos'!B1</f>
        <v>JONATHAN R. BACOLOD</v>
      </c>
      <c r="J71" s="22"/>
      <c r="K71" s="22"/>
    </row>
    <row r="73" customFormat="false" ht="15.75" hidden="false" customHeight="true" outlineLevel="0" collapsed="false">
      <c r="B73" s="24" t="s">
        <v>288</v>
      </c>
      <c r="C73" s="24"/>
      <c r="D73" s="24"/>
      <c r="E73" s="24"/>
      <c r="F73" s="25" t="s">
        <v>273</v>
      </c>
      <c r="G73" s="25"/>
      <c r="H73" s="25"/>
      <c r="I73" s="25"/>
      <c r="J73" s="25"/>
      <c r="K73" s="25"/>
    </row>
    <row r="74" customFormat="false" ht="15.75" hidden="false" customHeight="true" outlineLevel="0" collapsed="false">
      <c r="B74" s="24"/>
      <c r="C74" s="24"/>
      <c r="D74" s="24"/>
      <c r="E74" s="24"/>
      <c r="F74" s="26" t="s">
        <v>274</v>
      </c>
      <c r="G74" s="26" t="s">
        <v>275</v>
      </c>
      <c r="H74" s="26" t="s">
        <v>276</v>
      </c>
      <c r="I74" s="26" t="s">
        <v>277</v>
      </c>
      <c r="J74" s="26" t="s">
        <v>278</v>
      </c>
      <c r="K74" s="27" t="s">
        <v>279</v>
      </c>
    </row>
    <row r="75" customFormat="false" ht="15.75" hidden="false" customHeight="true" outlineLevel="0" collapsed="false">
      <c r="B75" s="52" t="n">
        <v>1</v>
      </c>
      <c r="C75" s="53" t="str">
        <f aca="false">IF('Infos-Card-Female'!B2="", "", 'Infos-Card-Female'!B2)</f>
        <v>ABELINDE, LEIRA MAE LEGASPI</v>
      </c>
      <c r="D75" s="53"/>
      <c r="E75" s="53"/>
      <c r="F75" s="30" t="n">
        <v>88</v>
      </c>
      <c r="G75" s="31" t="n">
        <v>84</v>
      </c>
      <c r="H75" s="31" t="n">
        <v>88</v>
      </c>
      <c r="I75" s="31" t="n">
        <v>88</v>
      </c>
      <c r="J75" s="32" t="n">
        <f aca="false">ROUND(SUM(F75:I75)/4,0)</f>
        <v>87</v>
      </c>
      <c r="K75" s="33" t="str">
        <f aca="false">IF(J75&lt;75,"FAILED","PASSED")</f>
        <v>PASSED</v>
      </c>
    </row>
    <row r="76" customFormat="false" ht="13.8" hidden="false" customHeight="false" outlineLevel="0" collapsed="false">
      <c r="B76" s="54" t="n">
        <v>2</v>
      </c>
      <c r="C76" s="53" t="str">
        <f aca="false">IF('Infos-Card-Female'!B3="", "", 'Infos-Card-Female'!B3)</f>
        <v>ABOT, ALISSA KAYL CUSTODIO</v>
      </c>
      <c r="D76" s="53"/>
      <c r="E76" s="53"/>
      <c r="F76" s="30" t="n">
        <v>74</v>
      </c>
      <c r="G76" s="37" t="n">
        <v>75</v>
      </c>
      <c r="H76" s="37" t="n">
        <v>74</v>
      </c>
      <c r="I76" s="37" t="n">
        <v>77</v>
      </c>
      <c r="J76" s="32" t="n">
        <f aca="false">ROUND(SUM(F76:I76)/4,0)</f>
        <v>75</v>
      </c>
      <c r="K76" s="38" t="str">
        <f aca="false">IF(J76&lt;75,"FAILED","PASSED")</f>
        <v>PASSED</v>
      </c>
    </row>
    <row r="77" customFormat="false" ht="13.8" hidden="false" customHeight="false" outlineLevel="0" collapsed="false">
      <c r="B77" s="54" t="n">
        <v>3</v>
      </c>
      <c r="C77" s="53" t="str">
        <f aca="false">IF('Infos-Card-Female'!B4="", "", 'Infos-Card-Female'!B4)</f>
        <v>ADONA, PRINCESS LUMAWIG</v>
      </c>
      <c r="D77" s="53"/>
      <c r="E77" s="53"/>
      <c r="F77" s="30" t="n">
        <v>76</v>
      </c>
      <c r="G77" s="37" t="n">
        <v>77</v>
      </c>
      <c r="H77" s="37" t="n">
        <v>76</v>
      </c>
      <c r="I77" s="37" t="n">
        <v>74</v>
      </c>
      <c r="J77" s="32" t="n">
        <f aca="false">ROUND(SUM(F77:I77)/4,0)</f>
        <v>76</v>
      </c>
      <c r="K77" s="38" t="str">
        <f aca="false">IF(J77&lt;75,"FAILED","PASSED")</f>
        <v>PASSED</v>
      </c>
    </row>
    <row r="78" customFormat="false" ht="13.8" hidden="false" customHeight="false" outlineLevel="0" collapsed="false">
      <c r="B78" s="54" t="n">
        <v>4</v>
      </c>
      <c r="C78" s="53" t="str">
        <f aca="false">IF('Infos-Card-Female'!B5="", "", 'Infos-Card-Female'!B5)</f>
        <v>AGAM, AIZEN CHING</v>
      </c>
      <c r="D78" s="53"/>
      <c r="E78" s="53"/>
      <c r="F78" s="30" t="n">
        <v>93</v>
      </c>
      <c r="G78" s="37" t="n">
        <v>93</v>
      </c>
      <c r="H78" s="37" t="n">
        <v>95</v>
      </c>
      <c r="I78" s="37" t="n">
        <v>95</v>
      </c>
      <c r="J78" s="32" t="n">
        <f aca="false">ROUND(SUM(F78:I78)/4,0)</f>
        <v>94</v>
      </c>
      <c r="K78" s="38" t="str">
        <f aca="false">IF(J78&lt;75,"FAILED","PASSED")</f>
        <v>PASSED</v>
      </c>
    </row>
    <row r="79" customFormat="false" ht="13.8" hidden="false" customHeight="false" outlineLevel="0" collapsed="false">
      <c r="B79" s="54" t="n">
        <v>5</v>
      </c>
      <c r="C79" s="53" t="str">
        <f aca="false">IF('Infos-Card-Female'!B6="", "", 'Infos-Card-Female'!B6)</f>
        <v>AGUTAYA, DOREEN FAJARDO</v>
      </c>
      <c r="D79" s="53"/>
      <c r="E79" s="53"/>
      <c r="F79" s="30" t="n">
        <v>80</v>
      </c>
      <c r="G79" s="37" t="n">
        <v>75</v>
      </c>
      <c r="H79" s="37" t="n">
        <v>74</v>
      </c>
      <c r="I79" s="37" t="n">
        <v>84</v>
      </c>
      <c r="J79" s="32" t="n">
        <f aca="false">ROUND(SUM(F79:I79)/4,0)</f>
        <v>78</v>
      </c>
      <c r="K79" s="38" t="str">
        <f aca="false">IF(J79&lt;75,"FAILED","PASSED")</f>
        <v>PASSED</v>
      </c>
    </row>
    <row r="80" customFormat="false" ht="13.8" hidden="false" customHeight="false" outlineLevel="0" collapsed="false">
      <c r="B80" s="54" t="n">
        <v>6</v>
      </c>
      <c r="C80" s="53" t="str">
        <f aca="false">IF('Infos-Card-Female'!B7="", "", 'Infos-Card-Female'!B7)</f>
        <v>ALANANO, XYRIE LOUISE GRATA</v>
      </c>
      <c r="D80" s="53"/>
      <c r="E80" s="53"/>
      <c r="F80" s="30" t="n">
        <v>87</v>
      </c>
      <c r="G80" s="37" t="n">
        <v>86</v>
      </c>
      <c r="H80" s="37" t="n">
        <v>86</v>
      </c>
      <c r="I80" s="37" t="n">
        <v>86</v>
      </c>
      <c r="J80" s="32" t="n">
        <f aca="false">ROUND(SUM(F80:I80)/4,0)</f>
        <v>86</v>
      </c>
      <c r="K80" s="38" t="str">
        <f aca="false">IF(J80&lt;75,"FAILED","PASSED")</f>
        <v>PASSED</v>
      </c>
    </row>
    <row r="81" customFormat="false" ht="13.8" hidden="false" customHeight="false" outlineLevel="0" collapsed="false">
      <c r="B81" s="54" t="n">
        <v>7</v>
      </c>
      <c r="C81" s="53" t="str">
        <f aca="false">IF('Infos-Card-Female'!B8="", "", 'Infos-Card-Female'!B8)</f>
        <v>ALBAO, PRISCILA JOY APALIT</v>
      </c>
      <c r="D81" s="53"/>
      <c r="E81" s="53"/>
      <c r="F81" s="36" t="n">
        <v>82</v>
      </c>
      <c r="G81" s="37" t="n">
        <v>76</v>
      </c>
      <c r="H81" s="37" t="n">
        <v>74</v>
      </c>
      <c r="I81" s="37" t="n">
        <v>76</v>
      </c>
      <c r="J81" s="32" t="n">
        <f aca="false">ROUND(SUM(F81:I81)/4,0)</f>
        <v>77</v>
      </c>
      <c r="K81" s="38" t="str">
        <f aca="false">IF(J81&lt;75,"FAILED","PASSED")</f>
        <v>PASSED</v>
      </c>
    </row>
    <row r="82" customFormat="false" ht="13.8" hidden="false" customHeight="false" outlineLevel="0" collapsed="false">
      <c r="B82" s="54" t="n">
        <v>8</v>
      </c>
      <c r="C82" s="53" t="str">
        <f aca="false">IF('Infos-Card-Female'!B9="", "", 'Infos-Card-Female'!B9)</f>
        <v>ALBIOLA, PRINCES DIANE FACTOR</v>
      </c>
      <c r="D82" s="53"/>
      <c r="E82" s="53"/>
      <c r="F82" s="36" t="n">
        <v>72</v>
      </c>
      <c r="G82" s="37" t="n">
        <v>70</v>
      </c>
      <c r="H82" s="37" t="n">
        <v>70</v>
      </c>
      <c r="I82" s="37" t="n">
        <v>70</v>
      </c>
      <c r="J82" s="32" t="n">
        <f aca="false">ROUND(SUM(F82:I82)/4,0)</f>
        <v>71</v>
      </c>
      <c r="K82" s="38" t="str">
        <f aca="false">IF(J82&lt;75,"FAILED","PASSED")</f>
        <v>FAILED</v>
      </c>
    </row>
    <row r="83" customFormat="false" ht="13.8" hidden="false" customHeight="false" outlineLevel="0" collapsed="false">
      <c r="B83" s="54" t="n">
        <v>9</v>
      </c>
      <c r="C83" s="53" t="str">
        <f aca="false">IF('Infos-Card-Female'!B10="", "", 'Infos-Card-Female'!B10)</f>
        <v>ALCANTARA, MICHAELLA JEN RODELAS</v>
      </c>
      <c r="D83" s="53"/>
      <c r="E83" s="53"/>
      <c r="F83" s="36" t="n">
        <v>74</v>
      </c>
      <c r="G83" s="37" t="n">
        <v>70</v>
      </c>
      <c r="H83" s="37" t="n">
        <v>70</v>
      </c>
      <c r="I83" s="37" t="n">
        <v>70</v>
      </c>
      <c r="J83" s="32" t="n">
        <f aca="false">ROUND(SUM(F83:I83)/4,0)</f>
        <v>71</v>
      </c>
      <c r="K83" s="38" t="str">
        <f aca="false">IF(J83&lt;75,"FAILED","PASSED")</f>
        <v>FAILED</v>
      </c>
    </row>
    <row r="84" customFormat="false" ht="13.8" hidden="false" customHeight="false" outlineLevel="0" collapsed="false">
      <c r="B84" s="54" t="n">
        <v>10</v>
      </c>
      <c r="C84" s="53" t="str">
        <f aca="false">IF('Infos-Card-Female'!B11="", "", 'Infos-Card-Female'!B11)</f>
        <v>ALCANTARA, ZYLEE ANGELA MATILLANO</v>
      </c>
      <c r="D84" s="53"/>
      <c r="E84" s="53"/>
      <c r="F84" s="36" t="n">
        <v>84</v>
      </c>
      <c r="G84" s="37" t="n">
        <v>80</v>
      </c>
      <c r="H84" s="37" t="n">
        <v>79</v>
      </c>
      <c r="I84" s="37" t="n">
        <v>81</v>
      </c>
      <c r="J84" s="32" t="n">
        <f aca="false">ROUND(SUM(F84:I84)/4,0)</f>
        <v>81</v>
      </c>
      <c r="K84" s="38" t="str">
        <f aca="false">IF(J84&lt;75,"FAILED","PASSED")</f>
        <v>PASSED</v>
      </c>
    </row>
    <row r="85" customFormat="false" ht="13.8" hidden="false" customHeight="false" outlineLevel="0" collapsed="false">
      <c r="B85" s="54" t="n">
        <v>11</v>
      </c>
      <c r="C85" s="53" t="str">
        <f aca="false">IF('Infos-Card-Female'!B12="", "", 'Infos-Card-Female'!B12)</f>
        <v>ALCAZARIN, JILLIANE FLORES</v>
      </c>
      <c r="D85" s="53"/>
      <c r="E85" s="53"/>
      <c r="F85" s="36" t="n">
        <v>79</v>
      </c>
      <c r="G85" s="37" t="n">
        <v>74</v>
      </c>
      <c r="H85" s="37" t="n">
        <v>74</v>
      </c>
      <c r="I85" s="37" t="n">
        <v>73</v>
      </c>
      <c r="J85" s="32" t="n">
        <f aca="false">ROUND(SUM(F85:I85)/4,0)</f>
        <v>75</v>
      </c>
      <c r="K85" s="38" t="str">
        <f aca="false">IF(J85&lt;75,"FAILED","PASSED")</f>
        <v>PASSED</v>
      </c>
    </row>
    <row r="86" customFormat="false" ht="13.8" hidden="false" customHeight="false" outlineLevel="0" collapsed="false">
      <c r="B86" s="54" t="n">
        <v>12</v>
      </c>
      <c r="C86" s="53" t="str">
        <f aca="false">IF('Infos-Card-Female'!B13="", "", 'Infos-Card-Female'!B13)</f>
        <v>AMBULO, PRINCESS ANNE BASILIO</v>
      </c>
      <c r="D86" s="53"/>
      <c r="E86" s="53"/>
      <c r="F86" s="36" t="n">
        <v>74</v>
      </c>
      <c r="G86" s="37" t="n">
        <v>76</v>
      </c>
      <c r="H86" s="37" t="n">
        <v>70</v>
      </c>
      <c r="I86" s="37" t="n">
        <v>79</v>
      </c>
      <c r="J86" s="32" t="n">
        <f aca="false">ROUND(SUM(F86:I86)/4,0)</f>
        <v>75</v>
      </c>
      <c r="K86" s="38" t="str">
        <f aca="false">IF(J86&lt;75,"FAILED","PASSED")</f>
        <v>PASSED</v>
      </c>
    </row>
    <row r="87" customFormat="false" ht="13.8" hidden="false" customHeight="false" outlineLevel="0" collapsed="false">
      <c r="B87" s="54" t="n">
        <v>13</v>
      </c>
      <c r="C87" s="53" t="str">
        <f aca="false">IF('Infos-Card-Female'!B14="", "", 'Infos-Card-Female'!B14)</f>
        <v>APOCAY, MA LORRIENE PATAUEG</v>
      </c>
      <c r="D87" s="53"/>
      <c r="E87" s="53"/>
      <c r="F87" s="36" t="n">
        <v>75</v>
      </c>
      <c r="G87" s="37" t="n">
        <v>77</v>
      </c>
      <c r="H87" s="37" t="n">
        <v>74</v>
      </c>
      <c r="I87" s="37" t="n">
        <v>74</v>
      </c>
      <c r="J87" s="32" t="n">
        <f aca="false">ROUND(SUM(F87:I87)/4,0)</f>
        <v>75</v>
      </c>
      <c r="K87" s="38" t="str">
        <f aca="false">IF(J87&lt;75,"FAILED","PASSED")</f>
        <v>PASSED</v>
      </c>
    </row>
    <row r="88" customFormat="false" ht="13.8" hidden="false" customHeight="false" outlineLevel="0" collapsed="false">
      <c r="B88" s="54" t="n">
        <v>14</v>
      </c>
      <c r="C88" s="53" t="str">
        <f aca="false">IF('Infos-Card-Female'!B15="", "", 'Infos-Card-Female'!B15)</f>
        <v>ARANDA, MARY ANGEL PILARCA</v>
      </c>
      <c r="D88" s="53"/>
      <c r="E88" s="53"/>
      <c r="F88" s="36" t="n">
        <v>75</v>
      </c>
      <c r="G88" s="37" t="n">
        <v>82</v>
      </c>
      <c r="H88" s="37" t="n">
        <v>74</v>
      </c>
      <c r="I88" s="37" t="n">
        <v>78</v>
      </c>
      <c r="J88" s="32" t="n">
        <f aca="false">ROUND(SUM(F88:I88)/4,0)</f>
        <v>77</v>
      </c>
      <c r="K88" s="38" t="str">
        <f aca="false">IF(J88&lt;75,"FAILED","PASSED")</f>
        <v>PASSED</v>
      </c>
    </row>
    <row r="89" customFormat="false" ht="13.8" hidden="false" customHeight="false" outlineLevel="0" collapsed="false">
      <c r="B89" s="54" t="n">
        <v>15</v>
      </c>
      <c r="C89" s="53" t="str">
        <f aca="false">IF('Infos-Card-Female'!B16="", "", 'Infos-Card-Female'!B16)</f>
        <v>ARCANGEL, MIKA ELLA CAMIGLA</v>
      </c>
      <c r="D89" s="53"/>
      <c r="E89" s="53"/>
      <c r="F89" s="36" t="n">
        <v>77</v>
      </c>
      <c r="G89" s="37" t="n">
        <v>85</v>
      </c>
      <c r="H89" s="37" t="n">
        <v>74</v>
      </c>
      <c r="I89" s="37" t="n">
        <v>74</v>
      </c>
      <c r="J89" s="32" t="n">
        <f aca="false">ROUND(SUM(F89:I89)/4,0)</f>
        <v>78</v>
      </c>
      <c r="K89" s="38" t="str">
        <f aca="false">IF(J89&lt;75,"FAILED","PASSED")</f>
        <v>PASSED</v>
      </c>
    </row>
    <row r="90" customFormat="false" ht="13.8" hidden="false" customHeight="false" outlineLevel="0" collapsed="false">
      <c r="B90" s="54" t="n">
        <v>16</v>
      </c>
      <c r="C90" s="53" t="str">
        <f aca="false">IF('Infos-Card-Female'!B17="", "", 'Infos-Card-Female'!B17)</f>
        <v>AREVALO, MA. GLAIZA CAMERO</v>
      </c>
      <c r="D90" s="53"/>
      <c r="E90" s="53"/>
      <c r="F90" s="36" t="n">
        <v>94</v>
      </c>
      <c r="G90" s="37" t="n">
        <v>96</v>
      </c>
      <c r="H90" s="37" t="n">
        <v>95</v>
      </c>
      <c r="I90" s="37" t="n">
        <v>90</v>
      </c>
      <c r="J90" s="32" t="n">
        <f aca="false">ROUND(SUM(F90:I90)/4,0)</f>
        <v>94</v>
      </c>
      <c r="K90" s="38" t="str">
        <f aca="false">IF(J90&lt;75,"FAILED","PASSED")</f>
        <v>PASSED</v>
      </c>
    </row>
    <row r="91" customFormat="false" ht="13.8" hidden="false" customHeight="false" outlineLevel="0" collapsed="false">
      <c r="B91" s="54" t="n">
        <v>17</v>
      </c>
      <c r="C91" s="53" t="str">
        <f aca="false">IF('Infos-Card-Female'!B18="", "", 'Infos-Card-Female'!B18)</f>
        <v>ATCHOCO, CHRISTINE NARCISO</v>
      </c>
      <c r="D91" s="53"/>
      <c r="E91" s="53"/>
      <c r="F91" s="36" t="n">
        <v>76</v>
      </c>
      <c r="G91" s="37" t="n">
        <v>80</v>
      </c>
      <c r="H91" s="37" t="n">
        <v>75</v>
      </c>
      <c r="I91" s="37" t="n">
        <v>77</v>
      </c>
      <c r="J91" s="32" t="n">
        <f aca="false">ROUND(SUM(F91:I91)/4,0)</f>
        <v>77</v>
      </c>
      <c r="K91" s="38" t="str">
        <f aca="false">IF(J91&lt;75,"FAILED","PASSED")</f>
        <v>PASSED</v>
      </c>
    </row>
    <row r="92" customFormat="false" ht="13.8" hidden="false" customHeight="false" outlineLevel="0" collapsed="false">
      <c r="B92" s="54" t="n">
        <v>18</v>
      </c>
      <c r="C92" s="53" t="str">
        <f aca="false">IF('Infos-Card-Female'!B19="", "", 'Infos-Card-Female'!B19)</f>
        <v>AVECILLA, JEAN RAIZHEN SALAZAR</v>
      </c>
      <c r="D92" s="53"/>
      <c r="E92" s="53"/>
      <c r="F92" s="36" t="n">
        <v>74</v>
      </c>
      <c r="G92" s="37" t="n">
        <v>77</v>
      </c>
      <c r="H92" s="37" t="n">
        <v>74</v>
      </c>
      <c r="I92" s="37" t="n">
        <v>76</v>
      </c>
      <c r="J92" s="32" t="n">
        <f aca="false">ROUND(SUM(F92:I92)/4,0)</f>
        <v>75</v>
      </c>
      <c r="K92" s="38" t="str">
        <f aca="false">IF(J92&lt;75,"FAILED","PASSED")</f>
        <v>PASSED</v>
      </c>
    </row>
    <row r="93" customFormat="false" ht="13.8" hidden="false" customHeight="false" outlineLevel="0" collapsed="false">
      <c r="B93" s="54" t="n">
        <v>19</v>
      </c>
      <c r="C93" s="53" t="str">
        <f aca="false">IF('Infos-Card-Female'!B20="", "", 'Infos-Card-Female'!B20)</f>
        <v>AXALAN, PRINCESS DENISE CUALES</v>
      </c>
      <c r="D93" s="53"/>
      <c r="E93" s="53"/>
      <c r="F93" s="36" t="n">
        <v>84</v>
      </c>
      <c r="G93" s="37" t="n">
        <v>82</v>
      </c>
      <c r="H93" s="37" t="n">
        <v>85</v>
      </c>
      <c r="I93" s="37" t="n">
        <v>86</v>
      </c>
      <c r="J93" s="32" t="n">
        <f aca="false">ROUND(SUM(F93:I93)/4,0)</f>
        <v>84</v>
      </c>
      <c r="K93" s="38" t="str">
        <f aca="false">IF(J93&lt;75,"FAILED","PASSED")</f>
        <v>PASSED</v>
      </c>
    </row>
    <row r="94" customFormat="false" ht="13.8" hidden="false" customHeight="false" outlineLevel="0" collapsed="false">
      <c r="B94" s="54" t="n">
        <v>20</v>
      </c>
      <c r="C94" s="53" t="str">
        <f aca="false">IF('Infos-Card-Female'!B21="", "", 'Infos-Card-Female'!B21)</f>
        <v>AYON, JELIAN ALICAWAY</v>
      </c>
      <c r="D94" s="53"/>
      <c r="E94" s="53"/>
      <c r="F94" s="36" t="n">
        <v>89</v>
      </c>
      <c r="G94" s="37" t="n">
        <v>87</v>
      </c>
      <c r="H94" s="37" t="n">
        <v>91</v>
      </c>
      <c r="I94" s="37" t="n">
        <v>89</v>
      </c>
      <c r="J94" s="32" t="n">
        <f aca="false">ROUND(SUM(F94:I94)/4,0)</f>
        <v>89</v>
      </c>
      <c r="K94" s="38" t="str">
        <f aca="false">IF(J94&lt;75,"FAILED","PASSED")</f>
        <v>PASSED</v>
      </c>
    </row>
    <row r="95" customFormat="false" ht="13.8" hidden="false" customHeight="false" outlineLevel="0" collapsed="false">
      <c r="B95" s="54" t="n">
        <v>21</v>
      </c>
      <c r="C95" s="53" t="str">
        <f aca="false">IF('Infos-Card-Female'!B22="", "", 'Infos-Card-Female'!B22)</f>
        <v>AZUCENAS, JURIELYN</v>
      </c>
      <c r="D95" s="53"/>
      <c r="E95" s="53"/>
      <c r="F95" s="36" t="n">
        <v>74</v>
      </c>
      <c r="G95" s="37" t="n">
        <v>76</v>
      </c>
      <c r="H95" s="37" t="n">
        <v>74</v>
      </c>
      <c r="I95" s="37" t="n">
        <v>76</v>
      </c>
      <c r="J95" s="32" t="n">
        <f aca="false">ROUND(SUM(F95:I95)/4,0)</f>
        <v>75</v>
      </c>
      <c r="K95" s="38" t="str">
        <f aca="false">IF(J95&lt;75,"FAILED","PASSED")</f>
        <v>PASSED</v>
      </c>
    </row>
    <row r="96" customFormat="false" ht="13.8" hidden="false" customHeight="false" outlineLevel="0" collapsed="false">
      <c r="B96" s="54" t="n">
        <v>22</v>
      </c>
      <c r="C96" s="53" t="str">
        <f aca="false">IF('Infos-Card-Female'!B23="", "", 'Infos-Card-Female'!B23)</f>
        <v>BAGUIO, ELMERA BALANSAG</v>
      </c>
      <c r="D96" s="53"/>
      <c r="E96" s="53"/>
      <c r="F96" s="36" t="n">
        <v>74</v>
      </c>
      <c r="G96" s="37" t="n">
        <v>74</v>
      </c>
      <c r="H96" s="37" t="n">
        <v>74</v>
      </c>
      <c r="I96" s="37" t="n">
        <v>78</v>
      </c>
      <c r="J96" s="32" t="n">
        <f aca="false">ROUND(SUM(F96:I96)/4,0)</f>
        <v>75</v>
      </c>
      <c r="K96" s="38" t="str">
        <f aca="false">IF(J96&lt;75,"FAILED","PASSED")</f>
        <v>PASSED</v>
      </c>
    </row>
    <row r="97" customFormat="false" ht="13.8" hidden="false" customHeight="false" outlineLevel="0" collapsed="false">
      <c r="B97" s="54" t="n">
        <v>23</v>
      </c>
      <c r="C97" s="53" t="str">
        <f aca="false">IF('Infos-Card-Female'!B24="", "", 'Infos-Card-Female'!B24)</f>
        <v>ILUSTRICIMO, BEA CLAIRE IGNACIO</v>
      </c>
      <c r="D97" s="53"/>
      <c r="E97" s="53"/>
      <c r="F97" s="36" t="n">
        <v>82</v>
      </c>
      <c r="G97" s="37" t="n">
        <v>83</v>
      </c>
      <c r="H97" s="37" t="n">
        <v>84</v>
      </c>
      <c r="I97" s="37" t="n">
        <v>85</v>
      </c>
      <c r="J97" s="32" t="n">
        <f aca="false">ROUND(SUM(F97:I97)/4,0)</f>
        <v>84</v>
      </c>
      <c r="K97" s="38" t="str">
        <f aca="false">IF(J97&lt;75,"FAILED","PASSED")</f>
        <v>PASSED</v>
      </c>
    </row>
    <row r="98" customFormat="false" ht="13.8" hidden="false" customHeight="false" outlineLevel="0" collapsed="false">
      <c r="B98" s="54" t="n">
        <v>24</v>
      </c>
      <c r="C98" s="53" t="str">
        <f aca="false">IF('Infos-Card-Female'!B25="", "", 'Infos-Card-Female'!B25)</f>
        <v>SARDIDO, GEMMA LEE SORIANO</v>
      </c>
      <c r="D98" s="53"/>
      <c r="E98" s="53"/>
      <c r="F98" s="36" t="n">
        <v>74</v>
      </c>
      <c r="G98" s="37" t="n">
        <v>74</v>
      </c>
      <c r="H98" s="37" t="n">
        <v>74</v>
      </c>
      <c r="I98" s="37" t="n">
        <v>78</v>
      </c>
      <c r="J98" s="37" t="n">
        <f aca="false">ROUND(SUM(F98:I98)/4,0)</f>
        <v>75</v>
      </c>
      <c r="K98" s="38" t="str">
        <f aca="false">IF(J98&lt;75,"FAILED","PASSED")</f>
        <v>PASSED</v>
      </c>
    </row>
    <row r="99" customFormat="false" ht="13.8" hidden="true" customHeight="false" outlineLevel="0" collapsed="false">
      <c r="B99" s="54" t="n">
        <v>25</v>
      </c>
      <c r="C99" s="53" t="str">
        <f aca="false">IF('Infos-Card-Female'!B26="", "", 'Infos-Card-Female'!B26)</f>
        <v/>
      </c>
      <c r="D99" s="53"/>
      <c r="E99" s="53"/>
      <c r="F99" s="36"/>
      <c r="G99" s="37"/>
      <c r="H99" s="37"/>
      <c r="I99" s="37"/>
      <c r="J99" s="37"/>
      <c r="K99" s="38"/>
    </row>
    <row r="100" customFormat="false" ht="13.8" hidden="true" customHeight="false" outlineLevel="0" collapsed="false">
      <c r="B100" s="54" t="n">
        <v>26</v>
      </c>
      <c r="C100" s="53" t="str">
        <f aca="false">IF('Infos-Card-Female'!B27="", "", 'Infos-Card-Female'!B27)</f>
        <v/>
      </c>
      <c r="D100" s="53"/>
      <c r="E100" s="53"/>
      <c r="F100" s="36"/>
      <c r="G100" s="37"/>
      <c r="H100" s="37"/>
      <c r="I100" s="37"/>
      <c r="J100" s="37"/>
      <c r="K100" s="38"/>
    </row>
    <row r="101" customFormat="false" ht="13.8" hidden="true" customHeight="false" outlineLevel="0" collapsed="false">
      <c r="B101" s="54" t="n">
        <v>27</v>
      </c>
      <c r="C101" s="53" t="str">
        <f aca="false">IF('Infos-Card-Female'!B28="", "", 'Infos-Card-Female'!B28)</f>
        <v/>
      </c>
      <c r="D101" s="53"/>
      <c r="E101" s="53"/>
      <c r="F101" s="36"/>
      <c r="G101" s="37"/>
      <c r="H101" s="37"/>
      <c r="I101" s="37"/>
      <c r="J101" s="37"/>
      <c r="K101" s="38"/>
    </row>
    <row r="102" customFormat="false" ht="13.8" hidden="true" customHeight="false" outlineLevel="0" collapsed="false">
      <c r="B102" s="54" t="n">
        <v>28</v>
      </c>
      <c r="C102" s="53" t="str">
        <f aca="false">IF('Infos-Card-Female'!B29="", "", 'Infos-Card-Female'!B29)</f>
        <v/>
      </c>
      <c r="D102" s="53"/>
      <c r="E102" s="53"/>
      <c r="F102" s="36"/>
      <c r="G102" s="37"/>
      <c r="H102" s="37"/>
      <c r="I102" s="37"/>
      <c r="J102" s="37"/>
      <c r="K102" s="38"/>
    </row>
    <row r="103" customFormat="false" ht="13.8" hidden="true" customHeight="false" outlineLevel="0" collapsed="false">
      <c r="B103" s="54" t="n">
        <v>29</v>
      </c>
      <c r="C103" s="53" t="str">
        <f aca="false">IF('Infos-Card-Female'!B30="", "", 'Infos-Card-Female'!B30)</f>
        <v/>
      </c>
      <c r="D103" s="53"/>
      <c r="E103" s="53"/>
      <c r="F103" s="36"/>
      <c r="G103" s="37"/>
      <c r="H103" s="37"/>
      <c r="I103" s="37"/>
      <c r="J103" s="37"/>
      <c r="K103" s="38"/>
    </row>
    <row r="104" customFormat="false" ht="13.8" hidden="true" customHeight="false" outlineLevel="0" collapsed="false">
      <c r="B104" s="54" t="n">
        <v>30</v>
      </c>
      <c r="C104" s="53" t="str">
        <f aca="false">IF('Infos-Card-Female'!B31="", "", 'Infos-Card-Female'!B31)</f>
        <v/>
      </c>
      <c r="D104" s="53"/>
      <c r="E104" s="53"/>
      <c r="F104" s="36"/>
      <c r="G104" s="37"/>
      <c r="H104" s="37"/>
      <c r="I104" s="37"/>
      <c r="J104" s="37"/>
      <c r="K104" s="38"/>
    </row>
    <row r="105" customFormat="false" ht="13.8" hidden="true" customHeight="false" outlineLevel="0" collapsed="false">
      <c r="B105" s="54" t="n">
        <v>31</v>
      </c>
      <c r="C105" s="53" t="str">
        <f aca="false">IF('Infos-Card-Female'!B32="", "", 'Infos-Card-Female'!B32)</f>
        <v/>
      </c>
      <c r="D105" s="53"/>
      <c r="E105" s="53"/>
      <c r="F105" s="36"/>
      <c r="G105" s="37"/>
      <c r="H105" s="37"/>
      <c r="I105" s="37"/>
      <c r="J105" s="37"/>
      <c r="K105" s="38"/>
    </row>
    <row r="106" customFormat="false" ht="13.8" hidden="true" customHeight="false" outlineLevel="0" collapsed="false">
      <c r="B106" s="54" t="n">
        <v>32</v>
      </c>
      <c r="C106" s="53" t="str">
        <f aca="false">IF('Infos-Card-Female'!B33="", "", 'Infos-Card-Female'!B33)</f>
        <v/>
      </c>
      <c r="D106" s="53"/>
      <c r="E106" s="53"/>
      <c r="F106" s="36"/>
      <c r="G106" s="37"/>
      <c r="H106" s="37"/>
      <c r="I106" s="37"/>
      <c r="J106" s="37"/>
      <c r="K106" s="38"/>
    </row>
    <row r="107" customFormat="false" ht="13.8" hidden="true" customHeight="false" outlineLevel="0" collapsed="false">
      <c r="B107" s="54" t="n">
        <v>33</v>
      </c>
      <c r="C107" s="53" t="str">
        <f aca="false">IF('Infos-Card-Female'!B34="", "", 'Infos-Card-Female'!B34)</f>
        <v/>
      </c>
      <c r="D107" s="53"/>
      <c r="E107" s="53"/>
      <c r="F107" s="36"/>
      <c r="G107" s="37"/>
      <c r="H107" s="37"/>
      <c r="I107" s="37"/>
      <c r="J107" s="37"/>
      <c r="K107" s="38"/>
    </row>
    <row r="108" customFormat="false" ht="13.8" hidden="true" customHeight="false" outlineLevel="0" collapsed="false">
      <c r="B108" s="54" t="n">
        <v>34</v>
      </c>
      <c r="C108" s="53" t="str">
        <f aca="false">IF('Infos-Card-Female'!B35="", "", 'Infos-Card-Female'!B35)</f>
        <v/>
      </c>
      <c r="D108" s="53"/>
      <c r="E108" s="53"/>
      <c r="F108" s="36"/>
      <c r="G108" s="37"/>
      <c r="H108" s="37"/>
      <c r="I108" s="37"/>
      <c r="J108" s="37"/>
      <c r="K108" s="38"/>
    </row>
    <row r="109" customFormat="false" ht="13.8" hidden="true" customHeight="false" outlineLevel="0" collapsed="false">
      <c r="B109" s="54" t="n">
        <v>35</v>
      </c>
      <c r="C109" s="53" t="str">
        <f aca="false">IF('Infos-Card-Female'!B36="", "", 'Infos-Card-Female'!B36)</f>
        <v/>
      </c>
      <c r="D109" s="53"/>
      <c r="E109" s="53"/>
      <c r="F109" s="36"/>
      <c r="G109" s="37"/>
      <c r="H109" s="37"/>
      <c r="I109" s="37"/>
      <c r="J109" s="37"/>
      <c r="K109" s="38"/>
    </row>
    <row r="110" customFormat="false" ht="13.8" hidden="false" customHeight="false" outlineLevel="0" collapsed="false">
      <c r="B110" s="40" t="s">
        <v>280</v>
      </c>
      <c r="C110" s="40"/>
      <c r="D110" s="40"/>
      <c r="E110" s="40"/>
      <c r="F110" s="36" t="n">
        <f aca="false">COUNTIF(F75:F109,"&lt;75")</f>
        <v>8</v>
      </c>
      <c r="G110" s="37" t="n">
        <f aca="false">COUNTIF(G75:G109,"&lt;75")</f>
        <v>5</v>
      </c>
      <c r="H110" s="37" t="n">
        <f aca="false">COUNTIF(H75:H109,"&lt;75")</f>
        <v>14</v>
      </c>
      <c r="I110" s="37" t="n">
        <f aca="false">COUNTIF(I75:I109,"&lt;75")</f>
        <v>6</v>
      </c>
      <c r="J110" s="37" t="n">
        <f aca="false">COUNTIF(J75:J109,"&lt;75")</f>
        <v>2</v>
      </c>
      <c r="K110" s="38"/>
    </row>
    <row r="111" customFormat="false" ht="13.8" hidden="false" customHeight="false" outlineLevel="0" collapsed="false">
      <c r="B111" s="40" t="s">
        <v>281</v>
      </c>
      <c r="C111" s="40"/>
      <c r="D111" s="40"/>
      <c r="E111" s="40"/>
      <c r="F111" s="36"/>
      <c r="G111" s="37"/>
      <c r="H111" s="37"/>
      <c r="I111" s="37"/>
      <c r="J111" s="37"/>
      <c r="K111" s="38"/>
    </row>
    <row r="112" customFormat="false" ht="13.8" hidden="false" customHeight="false" outlineLevel="0" collapsed="false">
      <c r="B112" s="40" t="s">
        <v>282</v>
      </c>
      <c r="C112" s="40"/>
      <c r="D112" s="40"/>
      <c r="E112" s="40"/>
      <c r="F112" s="41"/>
      <c r="G112" s="42"/>
      <c r="H112" s="42"/>
      <c r="I112" s="42"/>
      <c r="J112" s="42"/>
      <c r="K112" s="43"/>
    </row>
    <row r="113" customFormat="false" ht="13.8" hidden="false" customHeight="false" outlineLevel="0" collapsed="false">
      <c r="B113" s="44" t="s">
        <v>283</v>
      </c>
      <c r="C113" s="44"/>
      <c r="D113" s="44"/>
      <c r="E113" s="44"/>
      <c r="F113" s="45"/>
      <c r="G113" s="46"/>
      <c r="H113" s="46"/>
      <c r="I113" s="46"/>
      <c r="J113" s="46"/>
      <c r="K113" s="47"/>
    </row>
    <row r="115" customFormat="false" ht="13.8" hidden="false" customHeight="false" outlineLevel="0" collapsed="false">
      <c r="H115" s="0" t="s">
        <v>284</v>
      </c>
    </row>
    <row r="116" customFormat="false" ht="13.8" hidden="false" customHeight="false" outlineLevel="0" collapsed="false">
      <c r="H116" s="48" t="s">
        <v>285</v>
      </c>
      <c r="I116" s="48"/>
      <c r="J116" s="48"/>
      <c r="K116" s="48"/>
    </row>
    <row r="119" customFormat="false" ht="13.8" hidden="false" customHeight="false" outlineLevel="0" collapsed="false">
      <c r="C119" s="0" t="s">
        <v>284</v>
      </c>
    </row>
    <row r="120" customFormat="false" ht="13.8" hidden="false" customHeight="false" outlineLevel="0" collapsed="false">
      <c r="C120" s="49" t="str">
        <f aca="false">'Class-Infos'!B5</f>
        <v>JOSEPH G. PALISOC</v>
      </c>
      <c r="D120" s="49"/>
      <c r="E120" s="49"/>
      <c r="F120" s="49"/>
    </row>
    <row r="121" customFormat="false" ht="13.8" hidden="false" customHeight="false" outlineLevel="0" collapsed="false">
      <c r="C121" s="48" t="s">
        <v>286</v>
      </c>
      <c r="D121" s="48"/>
      <c r="E121" s="48"/>
      <c r="F121" s="48"/>
    </row>
    <row r="125" customFormat="false" ht="13.8" hidden="false" customHeight="false" outlineLevel="0" collapsed="false">
      <c r="C125" s="50" t="s">
        <v>287</v>
      </c>
    </row>
  </sheetData>
  <mergeCells count="94">
    <mergeCell ref="B1:K1"/>
    <mergeCell ref="B2:K2"/>
    <mergeCell ref="B3:K3"/>
    <mergeCell ref="B9:E10"/>
    <mergeCell ref="F9:K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B46:E46"/>
    <mergeCell ref="B47:E47"/>
    <mergeCell ref="B48:E48"/>
    <mergeCell ref="B49:E49"/>
    <mergeCell ref="H52:K52"/>
    <mergeCell ref="C56:F56"/>
    <mergeCell ref="C57:F57"/>
    <mergeCell ref="B65:K65"/>
    <mergeCell ref="B66:K66"/>
    <mergeCell ref="B67:K67"/>
    <mergeCell ref="B73:E74"/>
    <mergeCell ref="F73:K73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B110:E110"/>
    <mergeCell ref="B111:E111"/>
    <mergeCell ref="B112:E112"/>
    <mergeCell ref="B113:E113"/>
    <mergeCell ref="H116:K116"/>
    <mergeCell ref="C120:F120"/>
    <mergeCell ref="C121:F121"/>
  </mergeCells>
  <printOptions headings="false" gridLines="false" gridLinesSet="true" horizontalCentered="true" verticalCentered="false"/>
  <pageMargins left="0" right="0" top="0" bottom="0" header="0.511805555555555" footer="0.511805555555555"/>
  <pageSetup paperSize="5" scale="11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1:N125"/>
  <sheetViews>
    <sheetView showFormulas="false" showGridLines="false" showRowColHeaders="true" showZeros="true" rightToLeft="false" tabSelected="false" showOutlineSymbols="true" defaultGridColor="true" view="normal" topLeftCell="A29" colorId="64" zoomScale="110" zoomScaleNormal="110" zoomScalePageLayoutView="100" workbookViewId="0">
      <selection pane="topLeft" activeCell="F32" activeCellId="0" sqref="F3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.35"/>
    <col collapsed="false" customWidth="true" hidden="false" outlineLevel="0" max="2" min="2" style="0" width="2.98"/>
    <col collapsed="false" customWidth="true" hidden="false" outlineLevel="0" max="64" min="3" style="0" width="7.15"/>
  </cols>
  <sheetData>
    <row r="1" customFormat="false" ht="15" hidden="false" customHeight="false" outlineLevel="0" collapsed="false">
      <c r="B1" s="16" t="s">
        <v>265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9.7" hidden="false" customHeight="false" outlineLevel="0" collapsed="false">
      <c r="B2" s="17" t="s">
        <v>266</v>
      </c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B3" s="16" t="str">
        <f aca="false">CONCATENATE("S.Y. ",'Class-Infos'!B4)</f>
        <v>S.Y. 2020-2021</v>
      </c>
      <c r="C3" s="16"/>
      <c r="D3" s="16"/>
      <c r="E3" s="16"/>
      <c r="F3" s="16"/>
      <c r="G3" s="16"/>
      <c r="H3" s="16"/>
      <c r="I3" s="16"/>
      <c r="J3" s="16"/>
      <c r="K3" s="16"/>
    </row>
    <row r="6" customFormat="false" ht="15" hidden="false" customHeight="false" outlineLevel="0" collapsed="false">
      <c r="B6" s="18" t="s">
        <v>267</v>
      </c>
      <c r="C6" s="18"/>
      <c r="D6" s="19" t="s">
        <v>291</v>
      </c>
      <c r="E6" s="18"/>
      <c r="F6" s="18"/>
      <c r="G6" s="18"/>
      <c r="H6" s="20" t="s">
        <v>269</v>
      </c>
      <c r="I6" s="19" t="str">
        <f aca="false">CONCATENATE('Class-Infos'!B2,"-",'Class-Infos'!B3)</f>
        <v>8-HUBBLE</v>
      </c>
      <c r="J6" s="18"/>
      <c r="K6" s="18"/>
    </row>
    <row r="7" customFormat="false" ht="13.8" hidden="false" customHeight="false" outlineLevel="0" collapsed="false">
      <c r="B7" s="0" t="s">
        <v>270</v>
      </c>
      <c r="D7" s="21" t="str">
        <f aca="false">'Class-Infos'!E4</f>
        <v>Lorena dela Cruz</v>
      </c>
      <c r="G7" s="22"/>
      <c r="H7" s="23" t="s">
        <v>271</v>
      </c>
      <c r="I7" s="21" t="str">
        <f aca="false">'Class-Infos'!B1</f>
        <v>JONATHAN R. BACOLOD</v>
      </c>
      <c r="J7" s="22"/>
      <c r="K7" s="22"/>
    </row>
    <row r="9" customFormat="false" ht="15.75" hidden="false" customHeight="true" outlineLevel="0" collapsed="false">
      <c r="B9" s="24" t="s">
        <v>272</v>
      </c>
      <c r="C9" s="24"/>
      <c r="D9" s="24"/>
      <c r="E9" s="24"/>
      <c r="F9" s="25" t="s">
        <v>273</v>
      </c>
      <c r="G9" s="25"/>
      <c r="H9" s="25"/>
      <c r="I9" s="25"/>
      <c r="J9" s="25"/>
      <c r="K9" s="25"/>
    </row>
    <row r="10" customFormat="false" ht="15.75" hidden="false" customHeight="true" outlineLevel="0" collapsed="false">
      <c r="B10" s="24"/>
      <c r="C10" s="24"/>
      <c r="D10" s="24"/>
      <c r="E10" s="24"/>
      <c r="F10" s="26" t="s">
        <v>274</v>
      </c>
      <c r="G10" s="26" t="s">
        <v>275</v>
      </c>
      <c r="H10" s="26" t="s">
        <v>276</v>
      </c>
      <c r="I10" s="26" t="s">
        <v>277</v>
      </c>
      <c r="J10" s="26" t="s">
        <v>278</v>
      </c>
      <c r="K10" s="27" t="s">
        <v>279</v>
      </c>
    </row>
    <row r="11" customFormat="false" ht="15" hidden="false" customHeight="false" outlineLevel="0" collapsed="false">
      <c r="B11" s="28" t="n">
        <v>1</v>
      </c>
      <c r="C11" s="29" t="str">
        <f aca="false">IF('Infos-Card-Male'!B2="", "", 'Infos-Card-Male'!B2)</f>
        <v>ABAY ABAY, IAN JAY PARINIAS</v>
      </c>
      <c r="D11" s="29"/>
      <c r="E11" s="29"/>
      <c r="F11" s="30" t="n">
        <v>82</v>
      </c>
      <c r="G11" s="31" t="n">
        <v>84</v>
      </c>
      <c r="H11" s="31" t="n">
        <v>78</v>
      </c>
      <c r="I11" s="31" t="n">
        <v>79</v>
      </c>
      <c r="J11" s="32" t="n">
        <f aca="false">ROUND(SUM(F11:I11)/4,0)</f>
        <v>81</v>
      </c>
      <c r="K11" s="33" t="str">
        <f aca="false">IF(J11&lt;75,"FAILED","PASSED")</f>
        <v>PASSED</v>
      </c>
      <c r="N11" s="34"/>
    </row>
    <row r="12" customFormat="false" ht="15" hidden="false" customHeight="false" outlineLevel="0" collapsed="false">
      <c r="B12" s="35" t="n">
        <v>2</v>
      </c>
      <c r="C12" s="29" t="str">
        <f aca="false">IF('Infos-Card-Male'!B3="", "", 'Infos-Card-Male'!B3)</f>
        <v>ACOSTA, JOHN CARLO ANION</v>
      </c>
      <c r="D12" s="29"/>
      <c r="E12" s="29"/>
      <c r="F12" s="36" t="n">
        <v>70</v>
      </c>
      <c r="G12" s="37" t="n">
        <v>70</v>
      </c>
      <c r="H12" s="37" t="n">
        <v>74</v>
      </c>
      <c r="I12" s="37" t="n">
        <v>78</v>
      </c>
      <c r="J12" s="32" t="n">
        <f aca="false">ROUND(SUM(F12:I12)/4,0)</f>
        <v>73</v>
      </c>
      <c r="K12" s="38" t="str">
        <f aca="false">IF(J12&lt;75,"FAILED","PASSED")</f>
        <v>FAILED</v>
      </c>
      <c r="N12" s="34"/>
    </row>
    <row r="13" customFormat="false" ht="15" hidden="false" customHeight="false" outlineLevel="0" collapsed="false">
      <c r="B13" s="28" t="n">
        <v>3</v>
      </c>
      <c r="C13" s="29" t="str">
        <f aca="false">IF('Infos-Card-Male'!B4="", "", 'Infos-Card-Male'!B4)</f>
        <v>ACOSTA, SHAMERAINE MOLINA</v>
      </c>
      <c r="D13" s="29"/>
      <c r="E13" s="29"/>
      <c r="F13" s="36" t="n">
        <v>77</v>
      </c>
      <c r="G13" s="37" t="n">
        <v>80</v>
      </c>
      <c r="H13" s="37" t="n">
        <v>75</v>
      </c>
      <c r="I13" s="37" t="n">
        <v>78</v>
      </c>
      <c r="J13" s="32" t="n">
        <f aca="false">ROUND(SUM(F13:I13)/4,0)</f>
        <v>78</v>
      </c>
      <c r="K13" s="38" t="str">
        <f aca="false">IF(J13&lt;75,"FAILED","PASSED")</f>
        <v>PASSED</v>
      </c>
      <c r="N13" s="34"/>
    </row>
    <row r="14" customFormat="false" ht="15" hidden="false" customHeight="false" outlineLevel="0" collapsed="false">
      <c r="B14" s="35" t="n">
        <v>4</v>
      </c>
      <c r="C14" s="29" t="str">
        <f aca="false">IF('Infos-Card-Male'!B5="", "", 'Infos-Card-Male'!B5)</f>
        <v>AGUS, ALMOND RAPHAEL JALBAY</v>
      </c>
      <c r="D14" s="29"/>
      <c r="E14" s="29"/>
      <c r="F14" s="36" t="n">
        <v>78</v>
      </c>
      <c r="G14" s="37" t="n">
        <v>79</v>
      </c>
      <c r="H14" s="37" t="n">
        <v>75</v>
      </c>
      <c r="I14" s="37" t="n">
        <v>78</v>
      </c>
      <c r="J14" s="32" t="n">
        <f aca="false">ROUND(SUM(F14:I14)/4,0)</f>
        <v>78</v>
      </c>
      <c r="K14" s="38" t="str">
        <f aca="false">IF(J14&lt;75,"FAILED","PASSED")</f>
        <v>PASSED</v>
      </c>
      <c r="N14" s="34"/>
    </row>
    <row r="15" customFormat="false" ht="15" hidden="false" customHeight="false" outlineLevel="0" collapsed="false">
      <c r="B15" s="28" t="n">
        <v>5</v>
      </c>
      <c r="C15" s="29" t="str">
        <f aca="false">IF('Infos-Card-Male'!B6="", "", 'Infos-Card-Male'!B6)</f>
        <v>ALEJANDRO, JEREMY LOPEZ</v>
      </c>
      <c r="D15" s="29"/>
      <c r="E15" s="29"/>
      <c r="F15" s="36" t="n">
        <v>76</v>
      </c>
      <c r="G15" s="37" t="n">
        <v>78</v>
      </c>
      <c r="H15" s="37" t="n">
        <v>75</v>
      </c>
      <c r="I15" s="37" t="n">
        <v>77</v>
      </c>
      <c r="J15" s="32" t="n">
        <f aca="false">ROUND(SUM(F15:I15)/4,0)</f>
        <v>77</v>
      </c>
      <c r="K15" s="38" t="str">
        <f aca="false">IF(J15&lt;75,"FAILED","PASSED")</f>
        <v>PASSED</v>
      </c>
      <c r="N15" s="34"/>
    </row>
    <row r="16" customFormat="false" ht="15" hidden="false" customHeight="false" outlineLevel="0" collapsed="false">
      <c r="B16" s="35" t="n">
        <v>6</v>
      </c>
      <c r="C16" s="29" t="str">
        <f aca="false">IF('Infos-Card-Male'!B7="", "", 'Infos-Card-Male'!B7)</f>
        <v>ALEJANDRO, MARK AGBUYA</v>
      </c>
      <c r="D16" s="29"/>
      <c r="E16" s="29"/>
      <c r="F16" s="36" t="n">
        <v>83</v>
      </c>
      <c r="G16" s="37" t="n">
        <v>85</v>
      </c>
      <c r="H16" s="37" t="n">
        <v>84</v>
      </c>
      <c r="I16" s="37" t="n">
        <v>85</v>
      </c>
      <c r="J16" s="32" t="n">
        <f aca="false">ROUND(SUM(F16:I16)/4,0)</f>
        <v>84</v>
      </c>
      <c r="K16" s="38" t="str">
        <f aca="false">IF(J16&lt;75,"FAILED","PASSED")</f>
        <v>PASSED</v>
      </c>
      <c r="N16" s="34"/>
    </row>
    <row r="17" customFormat="false" ht="15" hidden="false" customHeight="false" outlineLevel="0" collapsed="false">
      <c r="B17" s="28" t="n">
        <v>7</v>
      </c>
      <c r="C17" s="29" t="str">
        <f aca="false">IF('Infos-Card-Male'!B8="", "", 'Infos-Card-Male'!B8)</f>
        <v>ALETER, JHAY MHARK BOLAÑOS</v>
      </c>
      <c r="D17" s="29"/>
      <c r="E17" s="29"/>
      <c r="F17" s="36" t="n">
        <v>75</v>
      </c>
      <c r="G17" s="37" t="n">
        <v>76</v>
      </c>
      <c r="H17" s="37" t="n">
        <v>75</v>
      </c>
      <c r="I17" s="37" t="n">
        <v>76</v>
      </c>
      <c r="J17" s="32" t="n">
        <f aca="false">ROUND(SUM(F17:I17)/4,0)</f>
        <v>76</v>
      </c>
      <c r="K17" s="38" t="str">
        <f aca="false">IF(J17&lt;75,"FAILED","PASSED")</f>
        <v>PASSED</v>
      </c>
      <c r="N17" s="34"/>
    </row>
    <row r="18" customFormat="false" ht="15" hidden="false" customHeight="false" outlineLevel="0" collapsed="false">
      <c r="B18" s="35" t="n">
        <v>8</v>
      </c>
      <c r="C18" s="29" t="str">
        <f aca="false">IF('Infos-Card-Male'!B9="", "", 'Infos-Card-Male'!B9)</f>
        <v>AMACIO, KHURT FRYAN RANIEN</v>
      </c>
      <c r="D18" s="29"/>
      <c r="E18" s="29"/>
      <c r="F18" s="36" t="n">
        <v>78</v>
      </c>
      <c r="G18" s="37" t="n">
        <v>78</v>
      </c>
      <c r="H18" s="37" t="n">
        <v>80</v>
      </c>
      <c r="I18" s="37" t="n">
        <v>81</v>
      </c>
      <c r="J18" s="32" t="n">
        <f aca="false">ROUND(SUM(F18:I18)/4,0)</f>
        <v>79</v>
      </c>
      <c r="K18" s="38" t="str">
        <f aca="false">IF(J18&lt;75,"FAILED","PASSED")</f>
        <v>PASSED</v>
      </c>
      <c r="N18" s="34"/>
    </row>
    <row r="19" customFormat="false" ht="15" hidden="false" customHeight="false" outlineLevel="0" collapsed="false">
      <c r="B19" s="28" t="n">
        <v>9</v>
      </c>
      <c r="C19" s="29" t="str">
        <f aca="false">IF('Infos-Card-Male'!B10="", "", 'Infos-Card-Male'!B10)</f>
        <v>ANDALIS, JIBBY ABUZO</v>
      </c>
      <c r="D19" s="29"/>
      <c r="E19" s="29"/>
      <c r="F19" s="36" t="n">
        <v>75</v>
      </c>
      <c r="G19" s="37" t="n">
        <v>76</v>
      </c>
      <c r="H19" s="37" t="n">
        <v>74</v>
      </c>
      <c r="I19" s="37" t="n">
        <v>76</v>
      </c>
      <c r="J19" s="32" t="n">
        <f aca="false">ROUND(SUM(F19:I19)/4,0)</f>
        <v>75</v>
      </c>
      <c r="K19" s="38" t="str">
        <f aca="false">IF(J19&lt;75,"FAILED","PASSED")</f>
        <v>PASSED</v>
      </c>
      <c r="N19" s="34"/>
    </row>
    <row r="20" customFormat="false" ht="15" hidden="false" customHeight="false" outlineLevel="0" collapsed="false">
      <c r="B20" s="35" t="n">
        <v>10</v>
      </c>
      <c r="C20" s="29" t="str">
        <f aca="false">IF('Infos-Card-Male'!B11="", "", 'Infos-Card-Male'!B11)</f>
        <v>ANDO, PRINCE IVAN REPUYA</v>
      </c>
      <c r="D20" s="29"/>
      <c r="E20" s="29"/>
      <c r="F20" s="36" t="n">
        <v>77</v>
      </c>
      <c r="G20" s="37" t="n">
        <v>78</v>
      </c>
      <c r="H20" s="37" t="n">
        <v>76</v>
      </c>
      <c r="I20" s="37" t="n">
        <v>77</v>
      </c>
      <c r="J20" s="32" t="n">
        <f aca="false">ROUND(SUM(F20:I20)/4,0)</f>
        <v>77</v>
      </c>
      <c r="K20" s="38" t="str">
        <f aca="false">IF(J20&lt;75,"FAILED","PASSED")</f>
        <v>PASSED</v>
      </c>
      <c r="N20" s="34"/>
    </row>
    <row r="21" customFormat="false" ht="15" hidden="false" customHeight="false" outlineLevel="0" collapsed="false">
      <c r="B21" s="28" t="n">
        <v>11</v>
      </c>
      <c r="C21" s="29" t="str">
        <f aca="false">IF('Infos-Card-Male'!B12="", "", 'Infos-Card-Male'!B12)</f>
        <v>ARCEO, JOHN KENNETH MACASINAG</v>
      </c>
      <c r="D21" s="29"/>
      <c r="E21" s="29"/>
      <c r="F21" s="36" t="n">
        <v>78</v>
      </c>
      <c r="G21" s="37" t="n">
        <v>80</v>
      </c>
      <c r="H21" s="37" t="n">
        <v>78</v>
      </c>
      <c r="I21" s="37" t="n">
        <v>79</v>
      </c>
      <c r="J21" s="32" t="n">
        <f aca="false">ROUND(SUM(F21:I21)/4,0)</f>
        <v>79</v>
      </c>
      <c r="K21" s="38" t="str">
        <f aca="false">IF(J21&lt;75,"FAILED","PASSED")</f>
        <v>PASSED</v>
      </c>
      <c r="N21" s="34"/>
    </row>
    <row r="22" customFormat="false" ht="15" hidden="false" customHeight="false" outlineLevel="0" collapsed="false">
      <c r="B22" s="35" t="n">
        <v>12</v>
      </c>
      <c r="C22" s="29" t="str">
        <f aca="false">IF('Infos-Card-Male'!B13="", "", 'Infos-Card-Male'!B13)</f>
        <v>ARESGADO, CHRISTIAN MACKY MANUEL</v>
      </c>
      <c r="D22" s="29"/>
      <c r="E22" s="29"/>
      <c r="F22" s="36" t="n">
        <v>76</v>
      </c>
      <c r="G22" s="37" t="n">
        <v>78</v>
      </c>
      <c r="H22" s="37" t="n">
        <v>75</v>
      </c>
      <c r="I22" s="37" t="n">
        <v>77</v>
      </c>
      <c r="J22" s="32" t="n">
        <f aca="false">ROUND(SUM(F22:I22)/4,0)</f>
        <v>77</v>
      </c>
      <c r="K22" s="38" t="str">
        <f aca="false">IF(J22&lt;75,"FAILED","PASSED")</f>
        <v>PASSED</v>
      </c>
      <c r="N22" s="34"/>
    </row>
    <row r="23" customFormat="false" ht="15" hidden="false" customHeight="false" outlineLevel="0" collapsed="false">
      <c r="B23" s="28" t="n">
        <v>13</v>
      </c>
      <c r="C23" s="29" t="str">
        <f aca="false">IF('Infos-Card-Male'!B14="", "", 'Infos-Card-Male'!B14)</f>
        <v>ARROYO, AGA CEAZAR CAPALARAN</v>
      </c>
      <c r="D23" s="29"/>
      <c r="E23" s="29"/>
      <c r="F23" s="36" t="n">
        <v>78</v>
      </c>
      <c r="G23" s="37" t="n">
        <v>78</v>
      </c>
      <c r="H23" s="37" t="n">
        <v>76</v>
      </c>
      <c r="I23" s="37" t="n">
        <v>77</v>
      </c>
      <c r="J23" s="32" t="n">
        <f aca="false">ROUND(SUM(F23:I23)/4,0)</f>
        <v>77</v>
      </c>
      <c r="K23" s="38" t="str">
        <f aca="false">IF(J23&lt;75,"FAILED","PASSED")</f>
        <v>PASSED</v>
      </c>
      <c r="N23" s="34"/>
    </row>
    <row r="24" customFormat="false" ht="15" hidden="false" customHeight="false" outlineLevel="0" collapsed="false">
      <c r="B24" s="35" t="n">
        <v>14</v>
      </c>
      <c r="C24" s="29" t="str">
        <f aca="false">IF('Infos-Card-Male'!B15="", "", 'Infos-Card-Male'!B15)</f>
        <v>ASURTO, PRINCE JHADE JEROSO</v>
      </c>
      <c r="D24" s="29"/>
      <c r="E24" s="29"/>
      <c r="F24" s="36" t="n">
        <v>78</v>
      </c>
      <c r="G24" s="37" t="n">
        <v>79</v>
      </c>
      <c r="H24" s="37" t="n">
        <v>74</v>
      </c>
      <c r="I24" s="37" t="n">
        <v>76</v>
      </c>
      <c r="J24" s="32" t="n">
        <f aca="false">ROUND(SUM(F24:I24)/4,0)</f>
        <v>77</v>
      </c>
      <c r="K24" s="38" t="str">
        <f aca="false">IF(J24&lt;75,"FAILED","PASSED")</f>
        <v>PASSED</v>
      </c>
      <c r="N24" s="34"/>
    </row>
    <row r="25" customFormat="false" ht="15" hidden="false" customHeight="false" outlineLevel="0" collapsed="false">
      <c r="B25" s="28" t="n">
        <v>15</v>
      </c>
      <c r="C25" s="29" t="str">
        <f aca="false">IF('Infos-Card-Male'!B16="", "", 'Infos-Card-Male'!B16)</f>
        <v>AUSTRIA, JAMES BRYAN DIZON</v>
      </c>
      <c r="D25" s="29"/>
      <c r="E25" s="29"/>
      <c r="F25" s="36" t="n">
        <v>77</v>
      </c>
      <c r="G25" s="37" t="n">
        <v>79</v>
      </c>
      <c r="H25" s="37" t="n">
        <v>75</v>
      </c>
      <c r="I25" s="37" t="n">
        <v>76</v>
      </c>
      <c r="J25" s="32" t="n">
        <f aca="false">ROUND(SUM(F25:I25)/4,0)</f>
        <v>77</v>
      </c>
      <c r="K25" s="38" t="str">
        <f aca="false">IF(J25&lt;75,"FAILED","PASSED")</f>
        <v>PASSED</v>
      </c>
      <c r="N25" s="34"/>
    </row>
    <row r="26" customFormat="false" ht="15" hidden="false" customHeight="false" outlineLevel="0" collapsed="false">
      <c r="B26" s="35" t="n">
        <v>16</v>
      </c>
      <c r="C26" s="29" t="str">
        <f aca="false">IF('Infos-Card-Male'!B17="", "", 'Infos-Card-Male'!B17)</f>
        <v>AVILA, JOB OCFEMIA</v>
      </c>
      <c r="D26" s="29"/>
      <c r="E26" s="29"/>
      <c r="F26" s="36" t="n">
        <v>83</v>
      </c>
      <c r="G26" s="37" t="n">
        <v>85</v>
      </c>
      <c r="H26" s="37" t="n">
        <v>86</v>
      </c>
      <c r="I26" s="37" t="n">
        <v>88</v>
      </c>
      <c r="J26" s="32" t="n">
        <f aca="false">ROUND(SUM(F26:I26)/4,0)</f>
        <v>86</v>
      </c>
      <c r="K26" s="38" t="str">
        <f aca="false">IF(J26&lt;75,"FAILED","PASSED")</f>
        <v>PASSED</v>
      </c>
      <c r="N26" s="34"/>
    </row>
    <row r="27" customFormat="false" ht="15" hidden="false" customHeight="false" outlineLevel="0" collapsed="false">
      <c r="B27" s="28" t="n">
        <v>17</v>
      </c>
      <c r="C27" s="29" t="str">
        <f aca="false">IF('Infos-Card-Male'!B18="", "", 'Infos-Card-Male'!B18)</f>
        <v>AYON, JUSTINE DELLA</v>
      </c>
      <c r="D27" s="29"/>
      <c r="E27" s="29"/>
      <c r="F27" s="36" t="n">
        <v>76</v>
      </c>
      <c r="G27" s="37" t="n">
        <v>77</v>
      </c>
      <c r="H27" s="37" t="n">
        <v>74</v>
      </c>
      <c r="I27" s="37" t="n">
        <v>77</v>
      </c>
      <c r="J27" s="32" t="n">
        <f aca="false">ROUND(SUM(F27:I27)/4,0)</f>
        <v>76</v>
      </c>
      <c r="K27" s="38" t="str">
        <f aca="false">IF(J27&lt;75,"FAILED","PASSED")</f>
        <v>PASSED</v>
      </c>
      <c r="N27" s="34"/>
    </row>
    <row r="28" customFormat="false" ht="15" hidden="false" customHeight="false" outlineLevel="0" collapsed="false">
      <c r="B28" s="35" t="n">
        <v>18</v>
      </c>
      <c r="C28" s="29" t="str">
        <f aca="false">IF('Infos-Card-Male'!B19="", "", 'Infos-Card-Male'!B19)</f>
        <v>AYOP, WESLEY MICHEN BALBUENA</v>
      </c>
      <c r="D28" s="29"/>
      <c r="E28" s="29"/>
      <c r="F28" s="36" t="n">
        <v>79</v>
      </c>
      <c r="G28" s="37" t="n">
        <v>82</v>
      </c>
      <c r="H28" s="37" t="n">
        <v>75</v>
      </c>
      <c r="I28" s="37" t="n">
        <v>76</v>
      </c>
      <c r="J28" s="32" t="n">
        <f aca="false">ROUND(SUM(F28:I28)/4,0)</f>
        <v>78</v>
      </c>
      <c r="K28" s="38" t="str">
        <f aca="false">IF(J28&lt;75,"FAILED","PASSED")</f>
        <v>PASSED</v>
      </c>
      <c r="N28" s="34"/>
    </row>
    <row r="29" customFormat="false" ht="15" hidden="false" customHeight="false" outlineLevel="0" collapsed="false">
      <c r="B29" s="28" t="n">
        <v>19</v>
      </c>
      <c r="C29" s="29" t="str">
        <f aca="false">IF('Infos-Card-Male'!B20="", "", 'Infos-Card-Male'!B20)</f>
        <v>AZARCON, JOHN CEDRICK CORTES</v>
      </c>
      <c r="D29" s="29"/>
      <c r="E29" s="29"/>
      <c r="F29" s="36" t="n">
        <v>77</v>
      </c>
      <c r="G29" s="37" t="n">
        <v>79</v>
      </c>
      <c r="H29" s="37" t="n">
        <v>75</v>
      </c>
      <c r="I29" s="37" t="n">
        <v>77</v>
      </c>
      <c r="J29" s="32" t="n">
        <f aca="false">ROUND(SUM(F29:I29)/4,0)</f>
        <v>77</v>
      </c>
      <c r="K29" s="38" t="str">
        <f aca="false">IF(J29&lt;75,"FAILED","PASSED")</f>
        <v>PASSED</v>
      </c>
      <c r="N29" s="34"/>
    </row>
    <row r="30" customFormat="false" ht="15" hidden="false" customHeight="false" outlineLevel="0" collapsed="false">
      <c r="B30" s="35" t="n">
        <v>20</v>
      </c>
      <c r="C30" s="29" t="str">
        <f aca="false">IF('Infos-Card-Male'!B21="", "", 'Infos-Card-Male'!B21)</f>
        <v>AZORES, JOSHUA SELERIO</v>
      </c>
      <c r="D30" s="29"/>
      <c r="E30" s="29"/>
      <c r="F30" s="36" t="n">
        <v>75</v>
      </c>
      <c r="G30" s="37" t="n">
        <v>76</v>
      </c>
      <c r="H30" s="37" t="n">
        <v>74</v>
      </c>
      <c r="I30" s="37" t="n">
        <v>76</v>
      </c>
      <c r="J30" s="32" t="n">
        <f aca="false">ROUND(SUM(F30:I30)/4,0)</f>
        <v>75</v>
      </c>
      <c r="K30" s="38" t="str">
        <f aca="false">IF(J30&lt;75,"FAILED","PASSED")</f>
        <v>PASSED</v>
      </c>
      <c r="N30" s="34"/>
    </row>
    <row r="31" customFormat="false" ht="15" hidden="false" customHeight="false" outlineLevel="0" collapsed="false">
      <c r="B31" s="28" t="n">
        <v>21</v>
      </c>
      <c r="C31" s="29" t="str">
        <f aca="false">IF('Infos-Card-Male'!B22="", "", 'Infos-Card-Male'!B22)</f>
        <v>BACLAAN, JOVART MATA</v>
      </c>
      <c r="D31" s="29"/>
      <c r="E31" s="29"/>
      <c r="F31" s="36" t="n">
        <v>76</v>
      </c>
      <c r="G31" s="37" t="n">
        <v>78</v>
      </c>
      <c r="H31" s="37" t="n">
        <v>75</v>
      </c>
      <c r="I31" s="37" t="n">
        <v>76</v>
      </c>
      <c r="J31" s="32" t="n">
        <f aca="false">ROUND(SUM(F31:I31)/4,0)</f>
        <v>76</v>
      </c>
      <c r="K31" s="38" t="str">
        <f aca="false">IF(J31&lt;75,"FAILED","PASSED")</f>
        <v>PASSED</v>
      </c>
      <c r="N31" s="34"/>
    </row>
    <row r="32" customFormat="false" ht="15" hidden="false" customHeight="false" outlineLevel="0" collapsed="false">
      <c r="B32" s="35" t="n">
        <v>22</v>
      </c>
      <c r="C32" s="29" t="str">
        <f aca="false">IF('Infos-Card-Male'!B23="", "", 'Infos-Card-Male'!B23)</f>
        <v/>
      </c>
      <c r="D32" s="29"/>
      <c r="E32" s="29"/>
      <c r="F32" s="36"/>
      <c r="G32" s="37"/>
      <c r="H32" s="37"/>
      <c r="I32" s="37"/>
      <c r="J32" s="32"/>
      <c r="K32" s="38"/>
      <c r="N32" s="34"/>
    </row>
    <row r="33" customFormat="false" ht="15" hidden="false" customHeight="false" outlineLevel="0" collapsed="false">
      <c r="B33" s="28" t="n">
        <v>23</v>
      </c>
      <c r="C33" s="29" t="str">
        <f aca="false">IF('Infos-Card-Male'!B24="", "", 'Infos-Card-Male'!B24)</f>
        <v/>
      </c>
      <c r="D33" s="29"/>
      <c r="E33" s="29"/>
      <c r="F33" s="36"/>
      <c r="G33" s="37"/>
      <c r="H33" s="37"/>
      <c r="I33" s="37"/>
      <c r="J33" s="32"/>
      <c r="K33" s="38"/>
      <c r="N33" s="34"/>
    </row>
    <row r="34" customFormat="false" ht="15" hidden="true" customHeight="false" outlineLevel="0" collapsed="false">
      <c r="B34" s="35" t="n">
        <v>24</v>
      </c>
      <c r="C34" s="29" t="str">
        <f aca="false">IF('Infos-Card-Male'!B25="", "", 'Infos-Card-Male'!B25)</f>
        <v/>
      </c>
      <c r="D34" s="29"/>
      <c r="E34" s="29"/>
      <c r="F34" s="36"/>
      <c r="G34" s="37"/>
      <c r="H34" s="37"/>
      <c r="I34" s="37"/>
      <c r="J34" s="32"/>
      <c r="K34" s="38"/>
    </row>
    <row r="35" customFormat="false" ht="15" hidden="true" customHeight="false" outlineLevel="0" collapsed="false">
      <c r="B35" s="28" t="n">
        <v>25</v>
      </c>
      <c r="C35" s="29" t="str">
        <f aca="false">IF('Infos-Card-Male'!B26="", "", 'Infos-Card-Male'!B26)</f>
        <v/>
      </c>
      <c r="D35" s="29"/>
      <c r="E35" s="29"/>
      <c r="F35" s="36"/>
      <c r="G35" s="37"/>
      <c r="H35" s="37"/>
      <c r="I35" s="37"/>
      <c r="J35" s="32"/>
      <c r="K35" s="38"/>
    </row>
    <row r="36" customFormat="false" ht="15" hidden="true" customHeight="false" outlineLevel="0" collapsed="false">
      <c r="B36" s="35" t="n">
        <v>26</v>
      </c>
      <c r="C36" s="29" t="str">
        <f aca="false">IF('Infos-Card-Male'!B27="", "", 'Infos-Card-Male'!B27)</f>
        <v/>
      </c>
      <c r="D36" s="29"/>
      <c r="E36" s="29"/>
      <c r="F36" s="36"/>
      <c r="G36" s="37"/>
      <c r="H36" s="37"/>
      <c r="I36" s="37"/>
      <c r="J36" s="32"/>
      <c r="K36" s="38"/>
    </row>
    <row r="37" customFormat="false" ht="15" hidden="true" customHeight="false" outlineLevel="0" collapsed="false">
      <c r="B37" s="28" t="n">
        <v>27</v>
      </c>
      <c r="C37" s="29" t="str">
        <f aca="false">IF('Infos-Card-Male'!B28="", "", 'Infos-Card-Male'!B28)</f>
        <v/>
      </c>
      <c r="D37" s="29"/>
      <c r="E37" s="29"/>
      <c r="F37" s="36"/>
      <c r="G37" s="37"/>
      <c r="H37" s="37"/>
      <c r="I37" s="37"/>
      <c r="J37" s="32"/>
      <c r="K37" s="38"/>
    </row>
    <row r="38" customFormat="false" ht="15" hidden="true" customHeight="false" outlineLevel="0" collapsed="false">
      <c r="B38" s="35" t="n">
        <v>28</v>
      </c>
      <c r="C38" s="29" t="str">
        <f aca="false">IF('Infos-Card-Male'!B29="", "", 'Infos-Card-Male'!B29)</f>
        <v/>
      </c>
      <c r="D38" s="29"/>
      <c r="E38" s="29"/>
      <c r="F38" s="36"/>
      <c r="G38" s="37"/>
      <c r="H38" s="37"/>
      <c r="I38" s="37"/>
      <c r="J38" s="32"/>
      <c r="K38" s="38"/>
    </row>
    <row r="39" customFormat="false" ht="15" hidden="true" customHeight="false" outlineLevel="0" collapsed="false">
      <c r="B39" s="28" t="n">
        <v>29</v>
      </c>
      <c r="C39" s="29" t="str">
        <f aca="false">IF('Infos-Card-Male'!B30="", "", 'Infos-Card-Male'!B30)</f>
        <v/>
      </c>
      <c r="D39" s="29"/>
      <c r="E39" s="29"/>
      <c r="F39" s="36"/>
      <c r="G39" s="37"/>
      <c r="H39" s="37"/>
      <c r="I39" s="37"/>
      <c r="J39" s="32"/>
      <c r="K39" s="38"/>
    </row>
    <row r="40" customFormat="false" ht="15" hidden="true" customHeight="false" outlineLevel="0" collapsed="false">
      <c r="B40" s="35" t="n">
        <v>30</v>
      </c>
      <c r="C40" s="29" t="str">
        <f aca="false">IF('Infos-Card-Male'!B31="", "", 'Infos-Card-Male'!B31)</f>
        <v/>
      </c>
      <c r="D40" s="29"/>
      <c r="E40" s="29"/>
      <c r="F40" s="36"/>
      <c r="G40" s="37"/>
      <c r="H40" s="37"/>
      <c r="I40" s="37"/>
      <c r="J40" s="32"/>
      <c r="K40" s="38"/>
    </row>
    <row r="41" customFormat="false" ht="15" hidden="true" customHeight="false" outlineLevel="0" collapsed="false">
      <c r="B41" s="28" t="n">
        <v>31</v>
      </c>
      <c r="C41" s="39" t="str">
        <f aca="false">IF('Infos-Card-Male'!B32="", "", 'Infos-Card-Male'!B32)</f>
        <v/>
      </c>
      <c r="D41" s="39"/>
      <c r="E41" s="39"/>
      <c r="F41" s="36"/>
      <c r="G41" s="37"/>
      <c r="H41" s="37"/>
      <c r="I41" s="37"/>
      <c r="J41" s="32"/>
      <c r="K41" s="38"/>
    </row>
    <row r="42" customFormat="false" ht="15" hidden="true" customHeight="false" outlineLevel="0" collapsed="false">
      <c r="B42" s="35" t="n">
        <v>32</v>
      </c>
      <c r="C42" s="39" t="str">
        <f aca="false">IF('Infos-Card-Male'!B33="", "", 'Infos-Card-Male'!B33)</f>
        <v/>
      </c>
      <c r="D42" s="39"/>
      <c r="E42" s="39"/>
      <c r="F42" s="36"/>
      <c r="G42" s="37"/>
      <c r="H42" s="37"/>
      <c r="I42" s="37"/>
      <c r="J42" s="37"/>
      <c r="K42" s="38"/>
    </row>
    <row r="43" customFormat="false" ht="15" hidden="true" customHeight="false" outlineLevel="0" collapsed="false">
      <c r="B43" s="28" t="n">
        <v>33</v>
      </c>
      <c r="C43" s="39" t="str">
        <f aca="false">IF('Infos-Card-Male'!B34="", "", 'Infos-Card-Male'!B34)</f>
        <v/>
      </c>
      <c r="D43" s="39"/>
      <c r="E43" s="39"/>
      <c r="F43" s="36"/>
      <c r="G43" s="37"/>
      <c r="H43" s="37"/>
      <c r="I43" s="37"/>
      <c r="J43" s="37"/>
      <c r="K43" s="38"/>
    </row>
    <row r="44" customFormat="false" ht="15" hidden="true" customHeight="false" outlineLevel="0" collapsed="false">
      <c r="B44" s="35" t="n">
        <v>34</v>
      </c>
      <c r="C44" s="39" t="str">
        <f aca="false">IF('Infos-Card-Male'!B35="", "", 'Infos-Card-Male'!B35)</f>
        <v/>
      </c>
      <c r="D44" s="39"/>
      <c r="E44" s="39"/>
      <c r="F44" s="36"/>
      <c r="G44" s="37"/>
      <c r="H44" s="37"/>
      <c r="I44" s="37"/>
      <c r="J44" s="37"/>
      <c r="K44" s="38"/>
    </row>
    <row r="45" customFormat="false" ht="15" hidden="true" customHeight="false" outlineLevel="0" collapsed="false">
      <c r="B45" s="28" t="n">
        <v>35</v>
      </c>
      <c r="C45" s="39" t="str">
        <f aca="false">IF('Infos-Card-Male'!B36="", "", 'Infos-Card-Male'!B36)</f>
        <v/>
      </c>
      <c r="D45" s="39"/>
      <c r="E45" s="39"/>
      <c r="F45" s="36"/>
      <c r="G45" s="37"/>
      <c r="H45" s="37"/>
      <c r="I45" s="37"/>
      <c r="J45" s="37"/>
      <c r="K45" s="38"/>
    </row>
    <row r="46" customFormat="false" ht="13.8" hidden="false" customHeight="false" outlineLevel="0" collapsed="false">
      <c r="B46" s="40" t="s">
        <v>280</v>
      </c>
      <c r="C46" s="40"/>
      <c r="D46" s="40"/>
      <c r="E46" s="40"/>
      <c r="F46" s="36" t="n">
        <f aca="false">COUNTIF(F11:F45,"&lt;75")</f>
        <v>1</v>
      </c>
      <c r="G46" s="37" t="n">
        <f aca="false">COUNTIF(G11:G45,"&lt;75")</f>
        <v>1</v>
      </c>
      <c r="H46" s="37" t="n">
        <f aca="false">COUNTIF(H11:H45,"&lt;75")</f>
        <v>5</v>
      </c>
      <c r="I46" s="37" t="n">
        <f aca="false">COUNTIF(I11:I45,"&lt;75")</f>
        <v>0</v>
      </c>
      <c r="J46" s="37" t="n">
        <f aca="false">COUNTIF(J11:J45,"&lt;75")</f>
        <v>1</v>
      </c>
      <c r="K46" s="38"/>
    </row>
    <row r="47" customFormat="false" ht="13.8" hidden="false" customHeight="false" outlineLevel="0" collapsed="false">
      <c r="B47" s="40" t="s">
        <v>281</v>
      </c>
      <c r="C47" s="40"/>
      <c r="D47" s="40"/>
      <c r="E47" s="40"/>
      <c r="F47" s="36"/>
      <c r="G47" s="37"/>
      <c r="H47" s="37"/>
      <c r="I47" s="37"/>
      <c r="J47" s="37"/>
      <c r="K47" s="38"/>
    </row>
    <row r="48" customFormat="false" ht="13.8" hidden="false" customHeight="false" outlineLevel="0" collapsed="false">
      <c r="B48" s="40" t="s">
        <v>282</v>
      </c>
      <c r="C48" s="40"/>
      <c r="D48" s="40"/>
      <c r="E48" s="40"/>
      <c r="F48" s="36"/>
      <c r="G48" s="37"/>
      <c r="H48" s="37"/>
      <c r="I48" s="37"/>
      <c r="J48" s="37"/>
      <c r="K48" s="38"/>
    </row>
    <row r="49" customFormat="false" ht="13.8" hidden="false" customHeight="false" outlineLevel="0" collapsed="false">
      <c r="B49" s="44" t="s">
        <v>283</v>
      </c>
      <c r="C49" s="44"/>
      <c r="D49" s="44"/>
      <c r="E49" s="44"/>
      <c r="F49" s="45"/>
      <c r="G49" s="46"/>
      <c r="H49" s="46"/>
      <c r="I49" s="46"/>
      <c r="J49" s="46"/>
      <c r="K49" s="47"/>
    </row>
    <row r="51" customFormat="false" ht="13.8" hidden="false" customHeight="false" outlineLevel="0" collapsed="false">
      <c r="H51" s="0" t="s">
        <v>284</v>
      </c>
    </row>
    <row r="52" customFormat="false" ht="13.8" hidden="false" customHeight="false" outlineLevel="0" collapsed="false">
      <c r="H52" s="48" t="s">
        <v>285</v>
      </c>
      <c r="I52" s="48"/>
      <c r="J52" s="48"/>
      <c r="K52" s="48"/>
    </row>
    <row r="55" customFormat="false" ht="13.8" hidden="false" customHeight="false" outlineLevel="0" collapsed="false">
      <c r="C55" s="0" t="s">
        <v>284</v>
      </c>
    </row>
    <row r="56" customFormat="false" ht="13.8" hidden="false" customHeight="false" outlineLevel="0" collapsed="false">
      <c r="C56" s="49" t="str">
        <f aca="false">'Class-Infos'!B5</f>
        <v>JOSEPH G. PALISOC</v>
      </c>
      <c r="D56" s="49"/>
      <c r="E56" s="49"/>
      <c r="F56" s="49"/>
    </row>
    <row r="57" customFormat="false" ht="13.8" hidden="false" customHeight="false" outlineLevel="0" collapsed="false">
      <c r="C57" s="48" t="s">
        <v>286</v>
      </c>
      <c r="D57" s="48"/>
      <c r="E57" s="48"/>
      <c r="F57" s="48"/>
    </row>
    <row r="60" customFormat="false" ht="13.8" hidden="false" customHeight="false" outlineLevel="0" collapsed="false">
      <c r="C60" s="50" t="s">
        <v>287</v>
      </c>
    </row>
    <row r="64" customFormat="false" ht="13.8" hidden="false" customHeight="false" outlineLevel="0" collapsed="false">
      <c r="D64" s="50"/>
      <c r="E64" s="50"/>
      <c r="F64" s="50"/>
      <c r="G64" s="50"/>
      <c r="H64" s="50"/>
      <c r="I64" s="50"/>
      <c r="J64" s="50"/>
      <c r="K64" s="50"/>
      <c r="L64" s="51"/>
    </row>
    <row r="65" customFormat="false" ht="15" hidden="false" customHeight="false" outlineLevel="0" collapsed="false">
      <c r="B65" s="16" t="s">
        <v>265</v>
      </c>
      <c r="C65" s="16"/>
      <c r="D65" s="16"/>
      <c r="E65" s="16"/>
      <c r="F65" s="16"/>
      <c r="G65" s="16"/>
      <c r="H65" s="16"/>
      <c r="I65" s="16"/>
      <c r="J65" s="16"/>
      <c r="K65" s="16"/>
    </row>
    <row r="66" customFormat="false" ht="19.7" hidden="false" customHeight="false" outlineLevel="0" collapsed="false">
      <c r="B66" s="17" t="s">
        <v>266</v>
      </c>
      <c r="C66" s="17"/>
      <c r="D66" s="17"/>
      <c r="E66" s="17"/>
      <c r="F66" s="17"/>
      <c r="G66" s="17"/>
      <c r="H66" s="17"/>
      <c r="I66" s="17"/>
      <c r="J66" s="17"/>
      <c r="K66" s="17"/>
    </row>
    <row r="67" customFormat="false" ht="15" hidden="false" customHeight="false" outlineLevel="0" collapsed="false">
      <c r="B67" s="16" t="str">
        <f aca="false">CONCATENATE("S.Y. ",'Class-Infos'!B4)</f>
        <v>S.Y. 2020-2021</v>
      </c>
      <c r="C67" s="16"/>
      <c r="D67" s="16"/>
      <c r="E67" s="16"/>
      <c r="F67" s="16"/>
      <c r="G67" s="16"/>
      <c r="H67" s="16"/>
      <c r="I67" s="16"/>
      <c r="J67" s="16"/>
      <c r="K67" s="16"/>
    </row>
    <row r="70" customFormat="false" ht="15" hidden="false" customHeight="false" outlineLevel="0" collapsed="false">
      <c r="B70" s="18" t="s">
        <v>267</v>
      </c>
      <c r="C70" s="18"/>
      <c r="D70" s="19" t="str">
        <f aca="false">D6</f>
        <v>SCIENCE</v>
      </c>
      <c r="E70" s="18"/>
      <c r="F70" s="18"/>
      <c r="G70" s="18"/>
      <c r="H70" s="20" t="s">
        <v>269</v>
      </c>
      <c r="I70" s="19" t="str">
        <f aca="false">CONCATENATE('Class-Infos'!B2,"-",'Class-Infos'!B3)</f>
        <v>8-HUBBLE</v>
      </c>
      <c r="J70" s="18"/>
      <c r="K70" s="18"/>
    </row>
    <row r="71" customFormat="false" ht="13.8" hidden="false" customHeight="false" outlineLevel="0" collapsed="false">
      <c r="B71" s="0" t="s">
        <v>270</v>
      </c>
      <c r="D71" s="21" t="str">
        <f aca="false">'Class-Infos'!E4</f>
        <v>Lorena dela Cruz</v>
      </c>
      <c r="E71" s="22"/>
      <c r="F71" s="22"/>
      <c r="G71" s="22"/>
      <c r="H71" s="23" t="s">
        <v>271</v>
      </c>
      <c r="I71" s="21" t="str">
        <f aca="false">'Class-Infos'!B1</f>
        <v>JONATHAN R. BACOLOD</v>
      </c>
      <c r="J71" s="22"/>
      <c r="K71" s="22"/>
    </row>
    <row r="73" customFormat="false" ht="15.75" hidden="false" customHeight="true" outlineLevel="0" collapsed="false">
      <c r="B73" s="24" t="s">
        <v>288</v>
      </c>
      <c r="C73" s="24"/>
      <c r="D73" s="24"/>
      <c r="E73" s="24"/>
      <c r="F73" s="25" t="s">
        <v>273</v>
      </c>
      <c r="G73" s="25"/>
      <c r="H73" s="25"/>
      <c r="I73" s="25"/>
      <c r="J73" s="25"/>
      <c r="K73" s="25"/>
    </row>
    <row r="74" customFormat="false" ht="15.75" hidden="false" customHeight="true" outlineLevel="0" collapsed="false">
      <c r="B74" s="24"/>
      <c r="C74" s="24"/>
      <c r="D74" s="24"/>
      <c r="E74" s="24"/>
      <c r="F74" s="26" t="s">
        <v>274</v>
      </c>
      <c r="G74" s="26" t="s">
        <v>275</v>
      </c>
      <c r="H74" s="26" t="s">
        <v>276</v>
      </c>
      <c r="I74" s="26" t="s">
        <v>277</v>
      </c>
      <c r="J74" s="26" t="s">
        <v>278</v>
      </c>
      <c r="K74" s="27" t="s">
        <v>279</v>
      </c>
    </row>
    <row r="75" customFormat="false" ht="15.75" hidden="false" customHeight="true" outlineLevel="0" collapsed="false">
      <c r="B75" s="52" t="n">
        <v>1</v>
      </c>
      <c r="C75" s="53" t="str">
        <f aca="false">IF('Infos-Card-Female'!B2="", "", 'Infos-Card-Female'!B2)</f>
        <v>ABELINDE, LEIRA MAE LEGASPI</v>
      </c>
      <c r="D75" s="53"/>
      <c r="E75" s="53"/>
      <c r="F75" s="30" t="n">
        <v>83</v>
      </c>
      <c r="G75" s="31" t="n">
        <v>85</v>
      </c>
      <c r="H75" s="31" t="n">
        <v>85</v>
      </c>
      <c r="I75" s="31" t="n">
        <v>88</v>
      </c>
      <c r="J75" s="32" t="n">
        <f aca="false">ROUND(SUM(F75:I75)/4,0)</f>
        <v>85</v>
      </c>
      <c r="K75" s="33" t="str">
        <f aca="false">IF(J75&lt;75,"FAILED","PASSED")</f>
        <v>PASSED</v>
      </c>
      <c r="N75" s="34"/>
    </row>
    <row r="76" customFormat="false" ht="13.8" hidden="false" customHeight="false" outlineLevel="0" collapsed="false">
      <c r="B76" s="54" t="n">
        <v>2</v>
      </c>
      <c r="C76" s="53" t="str">
        <f aca="false">IF('Infos-Card-Female'!B3="", "", 'Infos-Card-Female'!B3)</f>
        <v>ABOT, ALISSA KAYL CUSTODIO</v>
      </c>
      <c r="D76" s="53"/>
      <c r="E76" s="53"/>
      <c r="F76" s="30" t="n">
        <v>77</v>
      </c>
      <c r="G76" s="37" t="n">
        <v>78</v>
      </c>
      <c r="H76" s="37" t="n">
        <v>76</v>
      </c>
      <c r="I76" s="37" t="n">
        <v>76</v>
      </c>
      <c r="J76" s="32" t="n">
        <f aca="false">ROUND(SUM(F76:I76)/4,0)</f>
        <v>77</v>
      </c>
      <c r="K76" s="38" t="str">
        <f aca="false">IF(J76&lt;75,"FAILED","PASSED")</f>
        <v>PASSED</v>
      </c>
      <c r="N76" s="34"/>
    </row>
    <row r="77" customFormat="false" ht="13.8" hidden="false" customHeight="false" outlineLevel="0" collapsed="false">
      <c r="B77" s="54" t="n">
        <v>3</v>
      </c>
      <c r="C77" s="53" t="str">
        <f aca="false">IF('Infos-Card-Female'!B4="", "", 'Infos-Card-Female'!B4)</f>
        <v>ADONA, PRINCESS LUMAWIG</v>
      </c>
      <c r="D77" s="53"/>
      <c r="E77" s="53"/>
      <c r="F77" s="30" t="n">
        <v>78</v>
      </c>
      <c r="G77" s="37" t="n">
        <v>80</v>
      </c>
      <c r="H77" s="37" t="n">
        <v>75</v>
      </c>
      <c r="I77" s="37" t="n">
        <v>76</v>
      </c>
      <c r="J77" s="32" t="n">
        <f aca="false">ROUND(SUM(F77:I77)/4,0)</f>
        <v>77</v>
      </c>
      <c r="K77" s="38" t="str">
        <f aca="false">IF(J77&lt;75,"FAILED","PASSED")</f>
        <v>PASSED</v>
      </c>
      <c r="N77" s="34"/>
    </row>
    <row r="78" customFormat="false" ht="13.8" hidden="false" customHeight="false" outlineLevel="0" collapsed="false">
      <c r="B78" s="54" t="n">
        <v>4</v>
      </c>
      <c r="C78" s="53" t="str">
        <f aca="false">IF('Infos-Card-Female'!B5="", "", 'Infos-Card-Female'!B5)</f>
        <v>AGAM, AIZEN CHING</v>
      </c>
      <c r="D78" s="53"/>
      <c r="E78" s="53"/>
      <c r="F78" s="30" t="n">
        <v>89</v>
      </c>
      <c r="G78" s="37" t="n">
        <v>92</v>
      </c>
      <c r="H78" s="37" t="n">
        <v>92</v>
      </c>
      <c r="I78" s="37" t="n">
        <v>95</v>
      </c>
      <c r="J78" s="32" t="n">
        <f aca="false">ROUND(SUM(F78:I78)/4,0)</f>
        <v>92</v>
      </c>
      <c r="K78" s="38" t="str">
        <f aca="false">IF(J78&lt;75,"FAILED","PASSED")</f>
        <v>PASSED</v>
      </c>
      <c r="N78" s="34"/>
    </row>
    <row r="79" customFormat="false" ht="13.8" hidden="false" customHeight="false" outlineLevel="0" collapsed="false">
      <c r="B79" s="54" t="n">
        <v>5</v>
      </c>
      <c r="C79" s="53" t="str">
        <f aca="false">IF('Infos-Card-Female'!B6="", "", 'Infos-Card-Female'!B6)</f>
        <v>AGUTAYA, DOREEN FAJARDO</v>
      </c>
      <c r="D79" s="53"/>
      <c r="E79" s="53"/>
      <c r="F79" s="30" t="n">
        <v>88</v>
      </c>
      <c r="G79" s="37" t="n">
        <v>89</v>
      </c>
      <c r="H79" s="37" t="n">
        <v>88</v>
      </c>
      <c r="I79" s="37" t="n">
        <v>89</v>
      </c>
      <c r="J79" s="32" t="n">
        <f aca="false">ROUND(SUM(F79:I79)/4,0)</f>
        <v>89</v>
      </c>
      <c r="K79" s="38" t="str">
        <f aca="false">IF(J79&lt;75,"FAILED","PASSED")</f>
        <v>PASSED</v>
      </c>
      <c r="N79" s="34"/>
    </row>
    <row r="80" customFormat="false" ht="13.8" hidden="false" customHeight="false" outlineLevel="0" collapsed="false">
      <c r="B80" s="54" t="n">
        <v>6</v>
      </c>
      <c r="C80" s="53" t="str">
        <f aca="false">IF('Infos-Card-Female'!B7="", "", 'Infos-Card-Female'!B7)</f>
        <v>ALANANO, XYRIE LOUISE GRATA</v>
      </c>
      <c r="D80" s="53"/>
      <c r="E80" s="53"/>
      <c r="F80" s="30" t="n">
        <v>89</v>
      </c>
      <c r="G80" s="37" t="n">
        <v>91</v>
      </c>
      <c r="H80" s="37" t="n">
        <v>90</v>
      </c>
      <c r="I80" s="37" t="n">
        <v>91</v>
      </c>
      <c r="J80" s="32" t="n">
        <f aca="false">ROUND(SUM(F80:I80)/4,0)</f>
        <v>90</v>
      </c>
      <c r="K80" s="38" t="str">
        <f aca="false">IF(J80&lt;75,"FAILED","PASSED")</f>
        <v>PASSED</v>
      </c>
      <c r="N80" s="34"/>
    </row>
    <row r="81" customFormat="false" ht="13.8" hidden="false" customHeight="false" outlineLevel="0" collapsed="false">
      <c r="B81" s="54" t="n">
        <v>7</v>
      </c>
      <c r="C81" s="53" t="str">
        <f aca="false">IF('Infos-Card-Female'!B8="", "", 'Infos-Card-Female'!B8)</f>
        <v>ALBAO, PRISCILA JOY APALIT</v>
      </c>
      <c r="D81" s="53"/>
      <c r="E81" s="53"/>
      <c r="F81" s="36" t="n">
        <v>89</v>
      </c>
      <c r="G81" s="37" t="n">
        <v>91</v>
      </c>
      <c r="H81" s="37" t="n">
        <v>80</v>
      </c>
      <c r="I81" s="37" t="n">
        <v>82</v>
      </c>
      <c r="J81" s="32" t="n">
        <f aca="false">ROUND(SUM(F81:I81)/4,0)</f>
        <v>86</v>
      </c>
      <c r="K81" s="38" t="str">
        <f aca="false">IF(J81&lt;75,"FAILED","PASSED")</f>
        <v>PASSED</v>
      </c>
      <c r="N81" s="34"/>
    </row>
    <row r="82" customFormat="false" ht="13.8" hidden="false" customHeight="false" outlineLevel="0" collapsed="false">
      <c r="B82" s="54" t="n">
        <v>8</v>
      </c>
      <c r="C82" s="53" t="str">
        <f aca="false">IF('Infos-Card-Female'!B9="", "", 'Infos-Card-Female'!B9)</f>
        <v>ALBIOLA, PRINCES DIANE FACTOR</v>
      </c>
      <c r="D82" s="53"/>
      <c r="E82" s="53"/>
      <c r="F82" s="36" t="n">
        <v>75</v>
      </c>
      <c r="G82" s="37" t="n">
        <v>76</v>
      </c>
      <c r="H82" s="37" t="n">
        <v>75</v>
      </c>
      <c r="I82" s="37" t="n">
        <v>70</v>
      </c>
      <c r="J82" s="32" t="n">
        <f aca="false">ROUND(SUM(F82:I82)/4,0)</f>
        <v>74</v>
      </c>
      <c r="K82" s="38" t="str">
        <f aca="false">IF(J82&lt;75,"FAILED","PASSED")</f>
        <v>FAILED</v>
      </c>
      <c r="N82" s="34"/>
    </row>
    <row r="83" customFormat="false" ht="13.8" hidden="false" customHeight="false" outlineLevel="0" collapsed="false">
      <c r="B83" s="54" t="n">
        <v>9</v>
      </c>
      <c r="C83" s="53" t="str">
        <f aca="false">IF('Infos-Card-Female'!B10="", "", 'Infos-Card-Female'!B10)</f>
        <v>ALCANTARA, MICHAELLA JEN RODELAS</v>
      </c>
      <c r="D83" s="53"/>
      <c r="E83" s="53"/>
      <c r="F83" s="36" t="n">
        <v>77</v>
      </c>
      <c r="G83" s="37" t="n">
        <v>79</v>
      </c>
      <c r="H83" s="37" t="n">
        <v>70</v>
      </c>
      <c r="I83" s="37" t="n">
        <v>70</v>
      </c>
      <c r="J83" s="32" t="n">
        <f aca="false">ROUND(SUM(F83:I83)/4,0)</f>
        <v>74</v>
      </c>
      <c r="K83" s="38" t="str">
        <f aca="false">IF(J83&lt;75,"FAILED","PASSED")</f>
        <v>FAILED</v>
      </c>
      <c r="N83" s="34"/>
    </row>
    <row r="84" customFormat="false" ht="13.8" hidden="false" customHeight="false" outlineLevel="0" collapsed="false">
      <c r="B84" s="54" t="n">
        <v>10</v>
      </c>
      <c r="C84" s="53" t="str">
        <f aca="false">IF('Infos-Card-Female'!B11="", "", 'Infos-Card-Female'!B11)</f>
        <v>ALCANTARA, ZYLEE ANGELA MATILLANO</v>
      </c>
      <c r="D84" s="53"/>
      <c r="E84" s="53"/>
      <c r="F84" s="36" t="n">
        <v>87</v>
      </c>
      <c r="G84" s="37" t="n">
        <v>90</v>
      </c>
      <c r="H84" s="37" t="n">
        <v>90</v>
      </c>
      <c r="I84" s="37" t="n">
        <v>91</v>
      </c>
      <c r="J84" s="32" t="n">
        <f aca="false">ROUND(SUM(F84:I84)/4,0)</f>
        <v>90</v>
      </c>
      <c r="K84" s="38" t="str">
        <f aca="false">IF(J84&lt;75,"FAILED","PASSED")</f>
        <v>PASSED</v>
      </c>
      <c r="N84" s="34"/>
    </row>
    <row r="85" customFormat="false" ht="13.8" hidden="false" customHeight="false" outlineLevel="0" collapsed="false">
      <c r="B85" s="54" t="n">
        <v>11</v>
      </c>
      <c r="C85" s="53" t="str">
        <f aca="false">IF('Infos-Card-Female'!B12="", "", 'Infos-Card-Female'!B12)</f>
        <v>ALCAZARIN, JILLIANE FLORES</v>
      </c>
      <c r="D85" s="53"/>
      <c r="E85" s="53"/>
      <c r="F85" s="36" t="n">
        <v>86</v>
      </c>
      <c r="G85" s="37" t="n">
        <v>87</v>
      </c>
      <c r="H85" s="37" t="n">
        <v>80</v>
      </c>
      <c r="I85" s="37" t="n">
        <v>82</v>
      </c>
      <c r="J85" s="32" t="n">
        <f aca="false">ROUND(SUM(F85:I85)/4,0)</f>
        <v>84</v>
      </c>
      <c r="K85" s="38" t="str">
        <f aca="false">IF(J85&lt;75,"FAILED","PASSED")</f>
        <v>PASSED</v>
      </c>
      <c r="N85" s="34"/>
    </row>
    <row r="86" customFormat="false" ht="13.8" hidden="false" customHeight="false" outlineLevel="0" collapsed="false">
      <c r="B86" s="54" t="n">
        <v>12</v>
      </c>
      <c r="C86" s="53" t="str">
        <f aca="false">IF('Infos-Card-Female'!B13="", "", 'Infos-Card-Female'!B13)</f>
        <v>AMBULO, PRINCESS ANNE BASILIO</v>
      </c>
      <c r="D86" s="53"/>
      <c r="E86" s="53"/>
      <c r="F86" s="36" t="n">
        <v>78</v>
      </c>
      <c r="G86" s="37" t="n">
        <v>79</v>
      </c>
      <c r="H86" s="37" t="n">
        <v>75</v>
      </c>
      <c r="I86" s="37" t="n">
        <v>76</v>
      </c>
      <c r="J86" s="32" t="n">
        <f aca="false">ROUND(SUM(F86:I86)/4,0)</f>
        <v>77</v>
      </c>
      <c r="K86" s="38" t="str">
        <f aca="false">IF(J86&lt;75,"FAILED","PASSED")</f>
        <v>PASSED</v>
      </c>
      <c r="N86" s="34"/>
    </row>
    <row r="87" customFormat="false" ht="13.8" hidden="false" customHeight="false" outlineLevel="0" collapsed="false">
      <c r="B87" s="54" t="n">
        <v>13</v>
      </c>
      <c r="C87" s="53" t="str">
        <f aca="false">IF('Infos-Card-Female'!B14="", "", 'Infos-Card-Female'!B14)</f>
        <v>APOCAY, MA LORRIENE PATAUEG</v>
      </c>
      <c r="D87" s="53"/>
      <c r="E87" s="53"/>
      <c r="F87" s="36" t="n">
        <v>78</v>
      </c>
      <c r="G87" s="37" t="n">
        <v>79</v>
      </c>
      <c r="H87" s="37" t="n">
        <v>75</v>
      </c>
      <c r="I87" s="37" t="n">
        <v>76</v>
      </c>
      <c r="J87" s="32" t="n">
        <f aca="false">ROUND(SUM(F87:I87)/4,0)</f>
        <v>77</v>
      </c>
      <c r="K87" s="38" t="str">
        <f aca="false">IF(J87&lt;75,"FAILED","PASSED")</f>
        <v>PASSED</v>
      </c>
      <c r="N87" s="34"/>
    </row>
    <row r="88" customFormat="false" ht="13.8" hidden="false" customHeight="false" outlineLevel="0" collapsed="false">
      <c r="B88" s="54" t="n">
        <v>14</v>
      </c>
      <c r="C88" s="53" t="str">
        <f aca="false">IF('Infos-Card-Female'!B15="", "", 'Infos-Card-Female'!B15)</f>
        <v>ARANDA, MARY ANGEL PILARCA</v>
      </c>
      <c r="D88" s="53"/>
      <c r="E88" s="53"/>
      <c r="F88" s="36" t="n">
        <v>79</v>
      </c>
      <c r="G88" s="37" t="n">
        <v>81</v>
      </c>
      <c r="H88" s="37" t="n">
        <v>75</v>
      </c>
      <c r="I88" s="37" t="n">
        <v>75</v>
      </c>
      <c r="J88" s="32" t="n">
        <f aca="false">ROUND(SUM(F88:I88)/4,0)</f>
        <v>78</v>
      </c>
      <c r="K88" s="38" t="str">
        <f aca="false">IF(J88&lt;75,"FAILED","PASSED")</f>
        <v>PASSED</v>
      </c>
      <c r="N88" s="34"/>
    </row>
    <row r="89" customFormat="false" ht="13.8" hidden="false" customHeight="false" outlineLevel="0" collapsed="false">
      <c r="B89" s="54" t="n">
        <v>15</v>
      </c>
      <c r="C89" s="53" t="str">
        <f aca="false">IF('Infos-Card-Female'!B16="", "", 'Infos-Card-Female'!B16)</f>
        <v>ARCANGEL, MIKA ELLA CAMIGLA</v>
      </c>
      <c r="D89" s="53"/>
      <c r="E89" s="53"/>
      <c r="F89" s="36" t="n">
        <v>80</v>
      </c>
      <c r="G89" s="37" t="n">
        <v>82</v>
      </c>
      <c r="H89" s="37" t="n">
        <v>77</v>
      </c>
      <c r="I89" s="37" t="n">
        <v>78</v>
      </c>
      <c r="J89" s="32" t="n">
        <f aca="false">ROUND(SUM(F89:I89)/4,0)</f>
        <v>79</v>
      </c>
      <c r="K89" s="38" t="str">
        <f aca="false">IF(J89&lt;75,"FAILED","PASSED")</f>
        <v>PASSED</v>
      </c>
      <c r="N89" s="34"/>
    </row>
    <row r="90" customFormat="false" ht="13.8" hidden="false" customHeight="false" outlineLevel="0" collapsed="false">
      <c r="B90" s="54" t="n">
        <v>16</v>
      </c>
      <c r="C90" s="53" t="str">
        <f aca="false">IF('Infos-Card-Female'!B17="", "", 'Infos-Card-Female'!B17)</f>
        <v>AREVALO, MA. GLAIZA CAMERO</v>
      </c>
      <c r="D90" s="53"/>
      <c r="E90" s="53"/>
      <c r="F90" s="36" t="n">
        <v>87</v>
      </c>
      <c r="G90" s="37" t="n">
        <v>90</v>
      </c>
      <c r="H90" s="37" t="n">
        <v>89</v>
      </c>
      <c r="I90" s="37" t="n">
        <v>92</v>
      </c>
      <c r="J90" s="32" t="n">
        <f aca="false">ROUND(SUM(F90:I90)/4,0)</f>
        <v>90</v>
      </c>
      <c r="K90" s="38" t="str">
        <f aca="false">IF(J90&lt;75,"FAILED","PASSED")</f>
        <v>PASSED</v>
      </c>
      <c r="N90" s="34"/>
    </row>
    <row r="91" customFormat="false" ht="13.8" hidden="false" customHeight="false" outlineLevel="0" collapsed="false">
      <c r="B91" s="54" t="n">
        <v>17</v>
      </c>
      <c r="C91" s="53" t="str">
        <f aca="false">IF('Infos-Card-Female'!B18="", "", 'Infos-Card-Female'!B18)</f>
        <v>ATCHOCO, CHRISTINE NARCISO</v>
      </c>
      <c r="D91" s="53"/>
      <c r="E91" s="53"/>
      <c r="F91" s="36" t="n">
        <v>82</v>
      </c>
      <c r="G91" s="37" t="n">
        <v>84</v>
      </c>
      <c r="H91" s="37" t="n">
        <v>78</v>
      </c>
      <c r="I91" s="37" t="n">
        <v>77</v>
      </c>
      <c r="J91" s="32" t="n">
        <f aca="false">ROUND(SUM(F91:I91)/4,0)</f>
        <v>80</v>
      </c>
      <c r="K91" s="38" t="str">
        <f aca="false">IF(J91&lt;75,"FAILED","PASSED")</f>
        <v>PASSED</v>
      </c>
      <c r="N91" s="34"/>
    </row>
    <row r="92" customFormat="false" ht="13.8" hidden="false" customHeight="false" outlineLevel="0" collapsed="false">
      <c r="B92" s="54" t="n">
        <v>18</v>
      </c>
      <c r="C92" s="53" t="str">
        <f aca="false">IF('Infos-Card-Female'!B19="", "", 'Infos-Card-Female'!B19)</f>
        <v>AVECILLA, JEAN RAIZHEN SALAZAR</v>
      </c>
      <c r="D92" s="53"/>
      <c r="E92" s="53"/>
      <c r="F92" s="36" t="n">
        <v>80</v>
      </c>
      <c r="G92" s="37" t="n">
        <v>83</v>
      </c>
      <c r="H92" s="37" t="n">
        <v>80</v>
      </c>
      <c r="I92" s="37" t="n">
        <v>81</v>
      </c>
      <c r="J92" s="32" t="n">
        <f aca="false">ROUND(SUM(F92:I92)/4,0)</f>
        <v>81</v>
      </c>
      <c r="K92" s="38" t="str">
        <f aca="false">IF(J92&lt;75,"FAILED","PASSED")</f>
        <v>PASSED</v>
      </c>
      <c r="N92" s="34"/>
    </row>
    <row r="93" customFormat="false" ht="13.8" hidden="false" customHeight="false" outlineLevel="0" collapsed="false">
      <c r="B93" s="54" t="n">
        <v>19</v>
      </c>
      <c r="C93" s="53" t="str">
        <f aca="false">IF('Infos-Card-Female'!B20="", "", 'Infos-Card-Female'!B20)</f>
        <v>AXALAN, PRINCESS DENISE CUALES</v>
      </c>
      <c r="D93" s="53"/>
      <c r="E93" s="53"/>
      <c r="F93" s="36" t="n">
        <v>88</v>
      </c>
      <c r="G93" s="37" t="n">
        <v>91</v>
      </c>
      <c r="H93" s="37" t="n">
        <v>89</v>
      </c>
      <c r="I93" s="37" t="n">
        <v>90</v>
      </c>
      <c r="J93" s="32" t="n">
        <f aca="false">ROUND(SUM(F93:I93)/4,0)</f>
        <v>90</v>
      </c>
      <c r="K93" s="38" t="str">
        <f aca="false">IF(J93&lt;75,"FAILED","PASSED")</f>
        <v>PASSED</v>
      </c>
      <c r="N93" s="34"/>
    </row>
    <row r="94" customFormat="false" ht="13.8" hidden="false" customHeight="false" outlineLevel="0" collapsed="false">
      <c r="B94" s="54" t="n">
        <v>20</v>
      </c>
      <c r="C94" s="53" t="str">
        <f aca="false">IF('Infos-Card-Female'!B21="", "", 'Infos-Card-Female'!B21)</f>
        <v>AYON, JELIAN ALICAWAY</v>
      </c>
      <c r="D94" s="53"/>
      <c r="E94" s="53"/>
      <c r="F94" s="36" t="n">
        <v>88</v>
      </c>
      <c r="G94" s="37" t="n">
        <v>89</v>
      </c>
      <c r="H94" s="37" t="n">
        <v>90</v>
      </c>
      <c r="I94" s="37" t="n">
        <v>92</v>
      </c>
      <c r="J94" s="32" t="n">
        <f aca="false">ROUND(SUM(F94:I94)/4,0)</f>
        <v>90</v>
      </c>
      <c r="K94" s="38" t="str">
        <f aca="false">IF(J94&lt;75,"FAILED","PASSED")</f>
        <v>PASSED</v>
      </c>
      <c r="N94" s="34"/>
    </row>
    <row r="95" customFormat="false" ht="13.8" hidden="false" customHeight="false" outlineLevel="0" collapsed="false">
      <c r="B95" s="54" t="n">
        <v>21</v>
      </c>
      <c r="C95" s="53" t="str">
        <f aca="false">IF('Infos-Card-Female'!B22="", "", 'Infos-Card-Female'!B22)</f>
        <v>AZUCENAS, JURIELYN</v>
      </c>
      <c r="D95" s="53"/>
      <c r="E95" s="53"/>
      <c r="F95" s="36" t="n">
        <v>75</v>
      </c>
      <c r="G95" s="37" t="n">
        <v>77</v>
      </c>
      <c r="H95" s="37" t="n">
        <v>75</v>
      </c>
      <c r="I95" s="37" t="n">
        <v>76</v>
      </c>
      <c r="J95" s="32" t="n">
        <f aca="false">ROUND(SUM(F95:I95)/4,0)</f>
        <v>76</v>
      </c>
      <c r="K95" s="38" t="str">
        <f aca="false">IF(J95&lt;75,"FAILED","PASSED")</f>
        <v>PASSED</v>
      </c>
      <c r="N95" s="34"/>
    </row>
    <row r="96" customFormat="false" ht="13.8" hidden="false" customHeight="false" outlineLevel="0" collapsed="false">
      <c r="B96" s="54" t="n">
        <v>22</v>
      </c>
      <c r="C96" s="53" t="str">
        <f aca="false">IF('Infos-Card-Female'!B23="", "", 'Infos-Card-Female'!B23)</f>
        <v>BAGUIO, ELMERA BALANSAG</v>
      </c>
      <c r="D96" s="53"/>
      <c r="E96" s="53"/>
      <c r="F96" s="36" t="n">
        <v>76</v>
      </c>
      <c r="G96" s="37" t="n">
        <v>77</v>
      </c>
      <c r="H96" s="37" t="n">
        <v>75</v>
      </c>
      <c r="I96" s="37" t="n">
        <v>76</v>
      </c>
      <c r="J96" s="32" t="n">
        <f aca="false">ROUND(SUM(F96:I96)/4,0)</f>
        <v>76</v>
      </c>
      <c r="K96" s="38" t="str">
        <f aca="false">IF(J96&lt;75,"FAILED","PASSED")</f>
        <v>PASSED</v>
      </c>
      <c r="N96" s="34"/>
    </row>
    <row r="97" customFormat="false" ht="13.8" hidden="false" customHeight="false" outlineLevel="0" collapsed="false">
      <c r="B97" s="54" t="n">
        <v>23</v>
      </c>
      <c r="C97" s="53" t="str">
        <f aca="false">IF('Infos-Card-Female'!B24="", "", 'Infos-Card-Female'!B24)</f>
        <v>ILUSTRICIMO, BEA CLAIRE IGNACIO</v>
      </c>
      <c r="D97" s="53"/>
      <c r="E97" s="53"/>
      <c r="F97" s="36" t="n">
        <v>88</v>
      </c>
      <c r="G97" s="37" t="n">
        <v>91</v>
      </c>
      <c r="H97" s="37" t="n">
        <v>89</v>
      </c>
      <c r="I97" s="37" t="n">
        <v>90</v>
      </c>
      <c r="J97" s="32" t="n">
        <f aca="false">ROUND(SUM(F97:I97)/4,0)</f>
        <v>90</v>
      </c>
      <c r="K97" s="38" t="str">
        <f aca="false">IF(J97&lt;75,"FAILED","PASSED")</f>
        <v>PASSED</v>
      </c>
      <c r="N97" s="34"/>
    </row>
    <row r="98" customFormat="false" ht="13.8" hidden="false" customHeight="false" outlineLevel="0" collapsed="false">
      <c r="B98" s="54" t="n">
        <v>24</v>
      </c>
      <c r="C98" s="53" t="str">
        <f aca="false">IF('Infos-Card-Female'!B25="", "", 'Infos-Card-Female'!B25)</f>
        <v>SARDIDO, GEMMA LEE SORIANO</v>
      </c>
      <c r="D98" s="53"/>
      <c r="E98" s="53"/>
      <c r="F98" s="36" t="n">
        <v>70</v>
      </c>
      <c r="G98" s="37" t="n">
        <v>70</v>
      </c>
      <c r="H98" s="37" t="n">
        <v>79</v>
      </c>
      <c r="I98" s="37" t="n">
        <v>79</v>
      </c>
      <c r="J98" s="37" t="n">
        <f aca="false">ROUND(SUM(F98:I98)/4,0)</f>
        <v>75</v>
      </c>
      <c r="K98" s="38" t="str">
        <f aca="false">IF(J98&lt;75,"FAILED","PASSED")</f>
        <v>PASSED</v>
      </c>
      <c r="N98" s="34"/>
    </row>
    <row r="99" customFormat="false" ht="13.8" hidden="true" customHeight="false" outlineLevel="0" collapsed="false">
      <c r="B99" s="54" t="n">
        <v>25</v>
      </c>
      <c r="C99" s="53" t="str">
        <f aca="false">IF('Infos-Card-Female'!B26="", "", 'Infos-Card-Female'!B26)</f>
        <v/>
      </c>
      <c r="D99" s="53"/>
      <c r="E99" s="53"/>
      <c r="F99" s="36"/>
      <c r="G99" s="37"/>
      <c r="H99" s="37"/>
      <c r="I99" s="37"/>
      <c r="J99" s="37"/>
      <c r="K99" s="38"/>
    </row>
    <row r="100" customFormat="false" ht="13.8" hidden="true" customHeight="false" outlineLevel="0" collapsed="false">
      <c r="B100" s="54" t="n">
        <v>26</v>
      </c>
      <c r="C100" s="53" t="str">
        <f aca="false">IF('Infos-Card-Female'!B27="", "", 'Infos-Card-Female'!B27)</f>
        <v/>
      </c>
      <c r="D100" s="53"/>
      <c r="E100" s="53"/>
      <c r="F100" s="36"/>
      <c r="G100" s="37"/>
      <c r="H100" s="37"/>
      <c r="I100" s="37"/>
      <c r="J100" s="37"/>
      <c r="K100" s="38"/>
    </row>
    <row r="101" customFormat="false" ht="13.8" hidden="true" customHeight="false" outlineLevel="0" collapsed="false">
      <c r="B101" s="54" t="n">
        <v>27</v>
      </c>
      <c r="C101" s="53" t="str">
        <f aca="false">IF('Infos-Card-Female'!B28="", "", 'Infos-Card-Female'!B28)</f>
        <v/>
      </c>
      <c r="D101" s="53"/>
      <c r="E101" s="53"/>
      <c r="F101" s="36"/>
      <c r="G101" s="37"/>
      <c r="H101" s="37"/>
      <c r="I101" s="37"/>
      <c r="J101" s="37"/>
      <c r="K101" s="38"/>
    </row>
    <row r="102" customFormat="false" ht="13.8" hidden="true" customHeight="false" outlineLevel="0" collapsed="false">
      <c r="B102" s="54" t="n">
        <v>28</v>
      </c>
      <c r="C102" s="53" t="str">
        <f aca="false">IF('Infos-Card-Female'!B29="", "", 'Infos-Card-Female'!B29)</f>
        <v/>
      </c>
      <c r="D102" s="53"/>
      <c r="E102" s="53"/>
      <c r="F102" s="36"/>
      <c r="G102" s="37"/>
      <c r="H102" s="37"/>
      <c r="I102" s="37"/>
      <c r="J102" s="37"/>
      <c r="K102" s="38"/>
    </row>
    <row r="103" customFormat="false" ht="13.8" hidden="true" customHeight="false" outlineLevel="0" collapsed="false">
      <c r="B103" s="54" t="n">
        <v>29</v>
      </c>
      <c r="C103" s="53" t="str">
        <f aca="false">IF('Infos-Card-Female'!B30="", "", 'Infos-Card-Female'!B30)</f>
        <v/>
      </c>
      <c r="D103" s="53"/>
      <c r="E103" s="53"/>
      <c r="F103" s="36"/>
      <c r="G103" s="37"/>
      <c r="H103" s="37"/>
      <c r="I103" s="37"/>
      <c r="J103" s="37"/>
      <c r="K103" s="38"/>
    </row>
    <row r="104" customFormat="false" ht="13.8" hidden="true" customHeight="false" outlineLevel="0" collapsed="false">
      <c r="B104" s="54" t="n">
        <v>30</v>
      </c>
      <c r="C104" s="53" t="str">
        <f aca="false">IF('Infos-Card-Female'!B31="", "", 'Infos-Card-Female'!B31)</f>
        <v/>
      </c>
      <c r="D104" s="53"/>
      <c r="E104" s="53"/>
      <c r="F104" s="36"/>
      <c r="G104" s="37"/>
      <c r="H104" s="37"/>
      <c r="I104" s="37"/>
      <c r="J104" s="37"/>
      <c r="K104" s="38"/>
    </row>
    <row r="105" customFormat="false" ht="13.8" hidden="true" customHeight="false" outlineLevel="0" collapsed="false">
      <c r="B105" s="54" t="n">
        <v>31</v>
      </c>
      <c r="C105" s="53" t="str">
        <f aca="false">IF('Infos-Card-Female'!B32="", "", 'Infos-Card-Female'!B32)</f>
        <v/>
      </c>
      <c r="D105" s="53"/>
      <c r="E105" s="53"/>
      <c r="F105" s="36"/>
      <c r="G105" s="37"/>
      <c r="H105" s="37"/>
      <c r="I105" s="37"/>
      <c r="J105" s="37"/>
      <c r="K105" s="38"/>
    </row>
    <row r="106" customFormat="false" ht="13.8" hidden="true" customHeight="false" outlineLevel="0" collapsed="false">
      <c r="B106" s="54" t="n">
        <v>32</v>
      </c>
      <c r="C106" s="53" t="str">
        <f aca="false">IF('Infos-Card-Female'!B33="", "", 'Infos-Card-Female'!B33)</f>
        <v/>
      </c>
      <c r="D106" s="53"/>
      <c r="E106" s="53"/>
      <c r="F106" s="36"/>
      <c r="G106" s="37"/>
      <c r="H106" s="37"/>
      <c r="I106" s="37"/>
      <c r="J106" s="37"/>
      <c r="K106" s="38"/>
    </row>
    <row r="107" customFormat="false" ht="13.8" hidden="true" customHeight="false" outlineLevel="0" collapsed="false">
      <c r="B107" s="54" t="n">
        <v>33</v>
      </c>
      <c r="C107" s="53" t="str">
        <f aca="false">IF('Infos-Card-Female'!B34="", "", 'Infos-Card-Female'!B34)</f>
        <v/>
      </c>
      <c r="D107" s="53"/>
      <c r="E107" s="53"/>
      <c r="F107" s="36"/>
      <c r="G107" s="37"/>
      <c r="H107" s="37"/>
      <c r="I107" s="37"/>
      <c r="J107" s="37"/>
      <c r="K107" s="38"/>
    </row>
    <row r="108" customFormat="false" ht="13.8" hidden="true" customHeight="false" outlineLevel="0" collapsed="false">
      <c r="B108" s="54" t="n">
        <v>34</v>
      </c>
      <c r="C108" s="53" t="str">
        <f aca="false">IF('Infos-Card-Female'!B35="", "", 'Infos-Card-Female'!B35)</f>
        <v/>
      </c>
      <c r="D108" s="53"/>
      <c r="E108" s="53"/>
      <c r="F108" s="36"/>
      <c r="G108" s="37"/>
      <c r="H108" s="37"/>
      <c r="I108" s="37"/>
      <c r="J108" s="37"/>
      <c r="K108" s="38"/>
    </row>
    <row r="109" customFormat="false" ht="13.8" hidden="true" customHeight="false" outlineLevel="0" collapsed="false">
      <c r="B109" s="54" t="n">
        <v>35</v>
      </c>
      <c r="C109" s="53" t="str">
        <f aca="false">IF('Infos-Card-Female'!B36="", "", 'Infos-Card-Female'!B36)</f>
        <v/>
      </c>
      <c r="D109" s="53"/>
      <c r="E109" s="53"/>
      <c r="F109" s="36"/>
      <c r="G109" s="37"/>
      <c r="H109" s="37"/>
      <c r="I109" s="37"/>
      <c r="J109" s="37"/>
      <c r="K109" s="38"/>
    </row>
    <row r="110" customFormat="false" ht="13.8" hidden="false" customHeight="false" outlineLevel="0" collapsed="false">
      <c r="B110" s="40" t="s">
        <v>280</v>
      </c>
      <c r="C110" s="40"/>
      <c r="D110" s="40"/>
      <c r="E110" s="40"/>
      <c r="F110" s="36" t="n">
        <f aca="false">COUNTIF(F75:F109,"&lt;75")</f>
        <v>1</v>
      </c>
      <c r="G110" s="37" t="n">
        <f aca="false">COUNTIF(G75:G109,"&lt;75")</f>
        <v>1</v>
      </c>
      <c r="H110" s="37" t="n">
        <f aca="false">COUNTIF(H75:H109,"&lt;75")</f>
        <v>1</v>
      </c>
      <c r="I110" s="37" t="n">
        <f aca="false">COUNTIF(I75:I109,"&lt;75")</f>
        <v>2</v>
      </c>
      <c r="J110" s="37" t="n">
        <f aca="false">COUNTIF(J75:J109,"&lt;75")</f>
        <v>2</v>
      </c>
      <c r="K110" s="38"/>
    </row>
    <row r="111" customFormat="false" ht="13.8" hidden="false" customHeight="false" outlineLevel="0" collapsed="false">
      <c r="B111" s="40" t="s">
        <v>281</v>
      </c>
      <c r="C111" s="40"/>
      <c r="D111" s="40"/>
      <c r="E111" s="40"/>
      <c r="F111" s="36"/>
      <c r="G111" s="37"/>
      <c r="H111" s="37"/>
      <c r="I111" s="37"/>
      <c r="J111" s="37"/>
      <c r="K111" s="38"/>
    </row>
    <row r="112" customFormat="false" ht="13.8" hidden="false" customHeight="false" outlineLevel="0" collapsed="false">
      <c r="B112" s="40" t="s">
        <v>282</v>
      </c>
      <c r="C112" s="40"/>
      <c r="D112" s="40"/>
      <c r="E112" s="40"/>
      <c r="F112" s="36"/>
      <c r="G112" s="37"/>
      <c r="H112" s="37"/>
      <c r="I112" s="37"/>
      <c r="J112" s="37"/>
      <c r="K112" s="38"/>
    </row>
    <row r="113" customFormat="false" ht="13.8" hidden="false" customHeight="false" outlineLevel="0" collapsed="false">
      <c r="B113" s="44" t="s">
        <v>283</v>
      </c>
      <c r="C113" s="44"/>
      <c r="D113" s="44"/>
      <c r="E113" s="44"/>
      <c r="F113" s="55"/>
      <c r="G113" s="56"/>
      <c r="H113" s="56"/>
      <c r="I113" s="56"/>
      <c r="J113" s="56"/>
      <c r="K113" s="57"/>
    </row>
    <row r="115" customFormat="false" ht="13.8" hidden="false" customHeight="false" outlineLevel="0" collapsed="false">
      <c r="H115" s="0" t="s">
        <v>284</v>
      </c>
    </row>
    <row r="116" customFormat="false" ht="13.8" hidden="false" customHeight="false" outlineLevel="0" collapsed="false">
      <c r="H116" s="48" t="s">
        <v>285</v>
      </c>
      <c r="I116" s="48"/>
      <c r="J116" s="48"/>
      <c r="K116" s="48"/>
    </row>
    <row r="119" customFormat="false" ht="13.8" hidden="false" customHeight="false" outlineLevel="0" collapsed="false">
      <c r="C119" s="0" t="s">
        <v>284</v>
      </c>
    </row>
    <row r="120" customFormat="false" ht="13.8" hidden="false" customHeight="false" outlineLevel="0" collapsed="false">
      <c r="C120" s="49" t="str">
        <f aca="false">'Class-Infos'!B5</f>
        <v>JOSEPH G. PALISOC</v>
      </c>
      <c r="D120" s="49"/>
      <c r="E120" s="49"/>
      <c r="F120" s="49"/>
    </row>
    <row r="121" customFormat="false" ht="13.8" hidden="false" customHeight="false" outlineLevel="0" collapsed="false">
      <c r="C121" s="48" t="s">
        <v>286</v>
      </c>
      <c r="D121" s="48"/>
      <c r="E121" s="48"/>
      <c r="F121" s="48"/>
    </row>
    <row r="125" customFormat="false" ht="13.8" hidden="false" customHeight="false" outlineLevel="0" collapsed="false">
      <c r="C125" s="50" t="s">
        <v>287</v>
      </c>
    </row>
  </sheetData>
  <mergeCells count="94">
    <mergeCell ref="B1:K1"/>
    <mergeCell ref="B2:K2"/>
    <mergeCell ref="B3:K3"/>
    <mergeCell ref="B9:E10"/>
    <mergeCell ref="F9:K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B46:E46"/>
    <mergeCell ref="B47:E47"/>
    <mergeCell ref="B48:E48"/>
    <mergeCell ref="B49:E49"/>
    <mergeCell ref="H52:K52"/>
    <mergeCell ref="C56:F56"/>
    <mergeCell ref="C57:F57"/>
    <mergeCell ref="B65:K65"/>
    <mergeCell ref="B66:K66"/>
    <mergeCell ref="B67:K67"/>
    <mergeCell ref="B73:E74"/>
    <mergeCell ref="F73:K73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B110:E110"/>
    <mergeCell ref="B111:E111"/>
    <mergeCell ref="B112:E112"/>
    <mergeCell ref="B113:E113"/>
    <mergeCell ref="H116:K116"/>
    <mergeCell ref="C120:F120"/>
    <mergeCell ref="C121:F121"/>
  </mergeCells>
  <printOptions headings="false" gridLines="false" gridLinesSet="true" horizontalCentered="true" verticalCentered="false"/>
  <pageMargins left="0" right="0" top="0" bottom="0" header="0.511805555555555" footer="0.511805555555555"/>
  <pageSetup paperSize="5" scale="11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1:O125"/>
  <sheetViews>
    <sheetView showFormulas="false" showGridLines="false" showRowColHeaders="true" showZeros="true" rightToLeft="false" tabSelected="false" showOutlineSymbols="true" defaultGridColor="true" view="normal" topLeftCell="A24" colorId="64" zoomScale="110" zoomScaleNormal="110" zoomScalePageLayoutView="100" workbookViewId="0">
      <selection pane="topLeft" activeCell="F32" activeCellId="0" sqref="F3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.35"/>
    <col collapsed="false" customWidth="true" hidden="false" outlineLevel="0" max="2" min="2" style="0" width="2.98"/>
    <col collapsed="false" customWidth="true" hidden="false" outlineLevel="0" max="64" min="3" style="0" width="7.15"/>
  </cols>
  <sheetData>
    <row r="1" customFormat="false" ht="15" hidden="false" customHeight="false" outlineLevel="0" collapsed="false">
      <c r="B1" s="16" t="s">
        <v>265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9.7" hidden="false" customHeight="false" outlineLevel="0" collapsed="false">
      <c r="B2" s="17" t="s">
        <v>266</v>
      </c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B3" s="16" t="str">
        <f aca="false">CONCATENATE("S.Y. ",'Class-Infos'!B4)</f>
        <v>S.Y. 2020-2021</v>
      </c>
      <c r="C3" s="16"/>
      <c r="D3" s="16"/>
      <c r="E3" s="16"/>
      <c r="F3" s="16"/>
      <c r="G3" s="16"/>
      <c r="H3" s="16"/>
      <c r="I3" s="16"/>
      <c r="J3" s="16"/>
      <c r="K3" s="16"/>
    </row>
    <row r="6" customFormat="false" ht="15" hidden="false" customHeight="false" outlineLevel="0" collapsed="false">
      <c r="B6" s="18" t="s">
        <v>267</v>
      </c>
      <c r="C6" s="18"/>
      <c r="D6" s="19" t="s">
        <v>292</v>
      </c>
      <c r="E6" s="18"/>
      <c r="F6" s="18"/>
      <c r="G6" s="18"/>
      <c r="H6" s="20" t="s">
        <v>269</v>
      </c>
      <c r="I6" s="19" t="str">
        <f aca="false">CONCATENATE('Class-Infos'!B2,"-",'Class-Infos'!B3)</f>
        <v>8-HUBBLE</v>
      </c>
      <c r="J6" s="18"/>
      <c r="K6" s="18"/>
    </row>
    <row r="7" customFormat="false" ht="13.8" hidden="false" customHeight="false" outlineLevel="0" collapsed="false">
      <c r="B7" s="0" t="s">
        <v>270</v>
      </c>
      <c r="D7" s="21" t="str">
        <f aca="false">'Class-Infos'!H1</f>
        <v>Girlie Montano</v>
      </c>
      <c r="G7" s="22"/>
      <c r="H7" s="23" t="s">
        <v>271</v>
      </c>
      <c r="I7" s="21" t="str">
        <f aca="false">'Class-Infos'!B1</f>
        <v>JONATHAN R. BACOLOD</v>
      </c>
      <c r="J7" s="22"/>
      <c r="K7" s="22"/>
    </row>
    <row r="9" customFormat="false" ht="15.75" hidden="false" customHeight="true" outlineLevel="0" collapsed="false">
      <c r="B9" s="24" t="s">
        <v>272</v>
      </c>
      <c r="C9" s="24"/>
      <c r="D9" s="24"/>
      <c r="E9" s="24"/>
      <c r="F9" s="25" t="s">
        <v>273</v>
      </c>
      <c r="G9" s="25"/>
      <c r="H9" s="25"/>
      <c r="I9" s="25"/>
      <c r="J9" s="25"/>
      <c r="K9" s="25"/>
    </row>
    <row r="10" customFormat="false" ht="15.75" hidden="false" customHeight="true" outlineLevel="0" collapsed="false">
      <c r="B10" s="24"/>
      <c r="C10" s="24"/>
      <c r="D10" s="24"/>
      <c r="E10" s="24"/>
      <c r="F10" s="26" t="s">
        <v>274</v>
      </c>
      <c r="G10" s="26" t="s">
        <v>275</v>
      </c>
      <c r="H10" s="26" t="s">
        <v>276</v>
      </c>
      <c r="I10" s="26" t="s">
        <v>277</v>
      </c>
      <c r="J10" s="26" t="s">
        <v>278</v>
      </c>
      <c r="K10" s="27" t="s">
        <v>279</v>
      </c>
    </row>
    <row r="11" customFormat="false" ht="15" hidden="false" customHeight="false" outlineLevel="0" collapsed="false">
      <c r="B11" s="28" t="n">
        <v>1</v>
      </c>
      <c r="C11" s="29" t="str">
        <f aca="false">IF('Infos-Card-Male'!B2="", "", 'Infos-Card-Male'!B2)</f>
        <v>ABAY ABAY, IAN JAY PARINIAS</v>
      </c>
      <c r="D11" s="29"/>
      <c r="E11" s="29"/>
      <c r="F11" s="30" t="n">
        <v>75</v>
      </c>
      <c r="G11" s="31" t="n">
        <v>76</v>
      </c>
      <c r="H11" s="31" t="n">
        <v>80</v>
      </c>
      <c r="I11" s="31" t="n">
        <v>77</v>
      </c>
      <c r="J11" s="32" t="n">
        <f aca="false">ROUND(SUM(F11:I11)/4,0)</f>
        <v>77</v>
      </c>
      <c r="K11" s="33" t="str">
        <f aca="false">IF(J11&lt;75,"FAILED","PASSED")</f>
        <v>PASSED</v>
      </c>
      <c r="N11" s="34"/>
      <c r="O11" s="34"/>
    </row>
    <row r="12" customFormat="false" ht="15" hidden="false" customHeight="false" outlineLevel="0" collapsed="false">
      <c r="B12" s="35" t="n">
        <v>2</v>
      </c>
      <c r="C12" s="29" t="str">
        <f aca="false">IF('Infos-Card-Male'!B3="", "", 'Infos-Card-Male'!B3)</f>
        <v>ACOSTA, JOHN CARLO ANION</v>
      </c>
      <c r="D12" s="29"/>
      <c r="E12" s="29"/>
      <c r="F12" s="36" t="n">
        <v>74</v>
      </c>
      <c r="G12" s="37" t="n">
        <v>74</v>
      </c>
      <c r="H12" s="37" t="n">
        <v>74</v>
      </c>
      <c r="I12" s="37" t="n">
        <v>70</v>
      </c>
      <c r="J12" s="32" t="n">
        <f aca="false">ROUND(SUM(F12:I12)/4,0)</f>
        <v>73</v>
      </c>
      <c r="K12" s="38" t="str">
        <f aca="false">IF(J12&lt;75,"FAILED","PASSED")</f>
        <v>FAILED</v>
      </c>
      <c r="N12" s="34"/>
      <c r="O12" s="34"/>
    </row>
    <row r="13" customFormat="false" ht="15" hidden="false" customHeight="false" outlineLevel="0" collapsed="false">
      <c r="B13" s="28" t="n">
        <v>3</v>
      </c>
      <c r="C13" s="29" t="str">
        <f aca="false">IF('Infos-Card-Male'!B4="", "", 'Infos-Card-Male'!B4)</f>
        <v>ACOSTA, SHAMERAINE MOLINA</v>
      </c>
      <c r="D13" s="29"/>
      <c r="E13" s="29"/>
      <c r="F13" s="36" t="n">
        <v>78</v>
      </c>
      <c r="G13" s="37" t="n">
        <v>75</v>
      </c>
      <c r="H13" s="37" t="n">
        <v>75</v>
      </c>
      <c r="I13" s="37" t="n">
        <v>80</v>
      </c>
      <c r="J13" s="32" t="n">
        <f aca="false">ROUND(SUM(F13:I13)/4,0)</f>
        <v>77</v>
      </c>
      <c r="K13" s="38" t="str">
        <f aca="false">IF(J13&lt;75,"FAILED","PASSED")</f>
        <v>PASSED</v>
      </c>
      <c r="N13" s="34"/>
      <c r="O13" s="34"/>
    </row>
    <row r="14" customFormat="false" ht="15" hidden="false" customHeight="false" outlineLevel="0" collapsed="false">
      <c r="B14" s="35" t="n">
        <v>4</v>
      </c>
      <c r="C14" s="29" t="str">
        <f aca="false">IF('Infos-Card-Male'!B5="", "", 'Infos-Card-Male'!B5)</f>
        <v>AGUS, ALMOND RAPHAEL JALBAY</v>
      </c>
      <c r="D14" s="29"/>
      <c r="E14" s="29"/>
      <c r="F14" s="36" t="n">
        <v>77</v>
      </c>
      <c r="G14" s="37" t="n">
        <v>81</v>
      </c>
      <c r="H14" s="37" t="n">
        <v>77</v>
      </c>
      <c r="I14" s="37" t="n">
        <v>79</v>
      </c>
      <c r="J14" s="32" t="n">
        <f aca="false">ROUND(SUM(F14:I14)/4,0)</f>
        <v>79</v>
      </c>
      <c r="K14" s="38" t="str">
        <f aca="false">IF(J14&lt;75,"FAILED","PASSED")</f>
        <v>PASSED</v>
      </c>
      <c r="N14" s="34"/>
      <c r="O14" s="34"/>
    </row>
    <row r="15" customFormat="false" ht="15" hidden="false" customHeight="false" outlineLevel="0" collapsed="false">
      <c r="B15" s="28" t="n">
        <v>5</v>
      </c>
      <c r="C15" s="29" t="str">
        <f aca="false">IF('Infos-Card-Male'!B6="", "", 'Infos-Card-Male'!B6)</f>
        <v>ALEJANDRO, JEREMY LOPEZ</v>
      </c>
      <c r="D15" s="29"/>
      <c r="E15" s="29"/>
      <c r="F15" s="36" t="n">
        <v>75</v>
      </c>
      <c r="G15" s="37" t="n">
        <v>75</v>
      </c>
      <c r="H15" s="37" t="n">
        <v>76</v>
      </c>
      <c r="I15" s="37" t="n">
        <v>83</v>
      </c>
      <c r="J15" s="32" t="n">
        <f aca="false">ROUND(SUM(F15:I15)/4,0)</f>
        <v>77</v>
      </c>
      <c r="K15" s="38" t="str">
        <f aca="false">IF(J15&lt;75,"FAILED","PASSED")</f>
        <v>PASSED</v>
      </c>
      <c r="N15" s="34"/>
      <c r="O15" s="34"/>
    </row>
    <row r="16" customFormat="false" ht="15" hidden="false" customHeight="false" outlineLevel="0" collapsed="false">
      <c r="B16" s="35" t="n">
        <v>6</v>
      </c>
      <c r="C16" s="29" t="str">
        <f aca="false">IF('Infos-Card-Male'!B7="", "", 'Infos-Card-Male'!B7)</f>
        <v>ALEJANDRO, MARK AGBUYA</v>
      </c>
      <c r="D16" s="29"/>
      <c r="E16" s="29"/>
      <c r="F16" s="36" t="n">
        <v>75</v>
      </c>
      <c r="G16" s="37" t="n">
        <v>79</v>
      </c>
      <c r="H16" s="37" t="n">
        <v>81</v>
      </c>
      <c r="I16" s="37" t="n">
        <v>77</v>
      </c>
      <c r="J16" s="32" t="n">
        <f aca="false">ROUND(SUM(F16:I16)/4,0)</f>
        <v>78</v>
      </c>
      <c r="K16" s="38" t="str">
        <f aca="false">IF(J16&lt;75,"FAILED","PASSED")</f>
        <v>PASSED</v>
      </c>
      <c r="N16" s="34"/>
      <c r="O16" s="34"/>
    </row>
    <row r="17" customFormat="false" ht="15" hidden="false" customHeight="false" outlineLevel="0" collapsed="false">
      <c r="B17" s="28" t="n">
        <v>7</v>
      </c>
      <c r="C17" s="29" t="str">
        <f aca="false">IF('Infos-Card-Male'!B8="", "", 'Infos-Card-Male'!B8)</f>
        <v>ALETER, JHAY MHARK BOLAÑOS</v>
      </c>
      <c r="D17" s="29"/>
      <c r="E17" s="29"/>
      <c r="F17" s="36" t="n">
        <v>77</v>
      </c>
      <c r="G17" s="37" t="n">
        <v>75</v>
      </c>
      <c r="H17" s="37" t="n">
        <v>76</v>
      </c>
      <c r="I17" s="37" t="n">
        <v>78</v>
      </c>
      <c r="J17" s="32" t="n">
        <f aca="false">ROUND(SUM(F17:I17)/4,0)</f>
        <v>77</v>
      </c>
      <c r="K17" s="38" t="str">
        <f aca="false">IF(J17&lt;75,"FAILED","PASSED")</f>
        <v>PASSED</v>
      </c>
      <c r="N17" s="34"/>
      <c r="O17" s="34"/>
    </row>
    <row r="18" customFormat="false" ht="15" hidden="false" customHeight="false" outlineLevel="0" collapsed="false">
      <c r="B18" s="35" t="n">
        <v>8</v>
      </c>
      <c r="C18" s="29" t="str">
        <f aca="false">IF('Infos-Card-Male'!B9="", "", 'Infos-Card-Male'!B9)</f>
        <v>AMACIO, KHURT FRYAN RANIEN</v>
      </c>
      <c r="D18" s="29"/>
      <c r="E18" s="29"/>
      <c r="F18" s="36" t="n">
        <v>77</v>
      </c>
      <c r="G18" s="37" t="n">
        <v>75</v>
      </c>
      <c r="H18" s="37" t="n">
        <v>78</v>
      </c>
      <c r="I18" s="37" t="n">
        <v>76</v>
      </c>
      <c r="J18" s="32" t="n">
        <f aca="false">ROUND(SUM(F18:I18)/4,0)</f>
        <v>77</v>
      </c>
      <c r="K18" s="38" t="str">
        <f aca="false">IF(J18&lt;75,"FAILED","PASSED")</f>
        <v>PASSED</v>
      </c>
      <c r="N18" s="34"/>
      <c r="O18" s="34"/>
    </row>
    <row r="19" customFormat="false" ht="15" hidden="false" customHeight="false" outlineLevel="0" collapsed="false">
      <c r="B19" s="28" t="n">
        <v>9</v>
      </c>
      <c r="C19" s="29" t="str">
        <f aca="false">IF('Infos-Card-Male'!B10="", "", 'Infos-Card-Male'!B10)</f>
        <v>ANDALIS, JIBBY ABUZO</v>
      </c>
      <c r="D19" s="29"/>
      <c r="E19" s="29"/>
      <c r="F19" s="36" t="n">
        <v>74</v>
      </c>
      <c r="G19" s="37" t="n">
        <v>74</v>
      </c>
      <c r="H19" s="37" t="n">
        <v>70</v>
      </c>
      <c r="I19" s="37" t="n">
        <v>70</v>
      </c>
      <c r="J19" s="32" t="n">
        <f aca="false">ROUND(SUM(F19:I19)/4,0)</f>
        <v>72</v>
      </c>
      <c r="K19" s="38" t="str">
        <f aca="false">IF(J19&lt;75,"FAILED","PASSED")</f>
        <v>FAILED</v>
      </c>
      <c r="N19" s="34"/>
      <c r="O19" s="58"/>
    </row>
    <row r="20" customFormat="false" ht="15" hidden="false" customHeight="false" outlineLevel="0" collapsed="false">
      <c r="B20" s="35" t="n">
        <v>10</v>
      </c>
      <c r="C20" s="29" t="str">
        <f aca="false">IF('Infos-Card-Male'!B11="", "", 'Infos-Card-Male'!B11)</f>
        <v>ANDO, PRINCE IVAN REPUYA</v>
      </c>
      <c r="D20" s="29"/>
      <c r="E20" s="29"/>
      <c r="F20" s="36" t="n">
        <v>77</v>
      </c>
      <c r="G20" s="37" t="n">
        <v>85</v>
      </c>
      <c r="H20" s="37" t="n">
        <v>80</v>
      </c>
      <c r="I20" s="37" t="n">
        <v>86</v>
      </c>
      <c r="J20" s="32" t="n">
        <f aca="false">ROUND(SUM(F20:I20)/4,0)</f>
        <v>82</v>
      </c>
      <c r="K20" s="38" t="str">
        <f aca="false">IF(J20&lt;75,"FAILED","PASSED")</f>
        <v>PASSED</v>
      </c>
      <c r="N20" s="34"/>
      <c r="O20" s="34"/>
    </row>
    <row r="21" customFormat="false" ht="15" hidden="false" customHeight="false" outlineLevel="0" collapsed="false">
      <c r="B21" s="28" t="n">
        <v>11</v>
      </c>
      <c r="C21" s="29" t="str">
        <f aca="false">IF('Infos-Card-Male'!B12="", "", 'Infos-Card-Male'!B12)</f>
        <v>ARCEO, JOHN KENNETH MACASINAG</v>
      </c>
      <c r="D21" s="29"/>
      <c r="E21" s="29"/>
      <c r="F21" s="36" t="n">
        <v>75</v>
      </c>
      <c r="G21" s="37" t="n">
        <v>75</v>
      </c>
      <c r="H21" s="37" t="n">
        <v>78</v>
      </c>
      <c r="I21" s="37" t="n">
        <v>82</v>
      </c>
      <c r="J21" s="32" t="n">
        <f aca="false">ROUND(SUM(F21:I21)/4,0)</f>
        <v>78</v>
      </c>
      <c r="K21" s="38" t="str">
        <f aca="false">IF(J21&lt;75,"FAILED","PASSED")</f>
        <v>PASSED</v>
      </c>
      <c r="N21" s="34"/>
      <c r="O21" s="34"/>
    </row>
    <row r="22" customFormat="false" ht="15" hidden="false" customHeight="false" outlineLevel="0" collapsed="false">
      <c r="B22" s="35" t="n">
        <v>12</v>
      </c>
      <c r="C22" s="29" t="str">
        <f aca="false">IF('Infos-Card-Male'!B13="", "", 'Infos-Card-Male'!B13)</f>
        <v>ARESGADO, CHRISTIAN MACKY MANUEL</v>
      </c>
      <c r="D22" s="29"/>
      <c r="E22" s="29"/>
      <c r="F22" s="36" t="n">
        <v>74</v>
      </c>
      <c r="G22" s="37" t="n">
        <v>75</v>
      </c>
      <c r="H22" s="37" t="n">
        <v>76</v>
      </c>
      <c r="I22" s="37" t="n">
        <v>77</v>
      </c>
      <c r="J22" s="32" t="n">
        <f aca="false">ROUND(SUM(F22:I22)/4,0)</f>
        <v>76</v>
      </c>
      <c r="K22" s="38" t="str">
        <f aca="false">IF(J22&lt;75,"FAILED","PASSED")</f>
        <v>PASSED</v>
      </c>
      <c r="N22" s="34"/>
      <c r="O22" s="34"/>
    </row>
    <row r="23" customFormat="false" ht="15" hidden="false" customHeight="false" outlineLevel="0" collapsed="false">
      <c r="B23" s="28" t="n">
        <v>13</v>
      </c>
      <c r="C23" s="29" t="str">
        <f aca="false">IF('Infos-Card-Male'!B14="", "", 'Infos-Card-Male'!B14)</f>
        <v>ARROYO, AGA CEAZAR CAPALARAN</v>
      </c>
      <c r="D23" s="29"/>
      <c r="E23" s="29"/>
      <c r="F23" s="36" t="n">
        <v>76</v>
      </c>
      <c r="G23" s="37" t="n">
        <v>75</v>
      </c>
      <c r="H23" s="37" t="n">
        <v>79</v>
      </c>
      <c r="I23" s="37" t="n">
        <v>80</v>
      </c>
      <c r="J23" s="32" t="n">
        <f aca="false">ROUND(SUM(F23:I23)/4,0)</f>
        <v>78</v>
      </c>
      <c r="K23" s="38" t="str">
        <f aca="false">IF(J23&lt;75,"FAILED","PASSED")</f>
        <v>PASSED</v>
      </c>
      <c r="N23" s="34"/>
      <c r="O23" s="34"/>
    </row>
    <row r="24" customFormat="false" ht="15" hidden="false" customHeight="false" outlineLevel="0" collapsed="false">
      <c r="B24" s="35" t="n">
        <v>14</v>
      </c>
      <c r="C24" s="29" t="str">
        <f aca="false">IF('Infos-Card-Male'!B15="", "", 'Infos-Card-Male'!B15)</f>
        <v>ASURTO, PRINCE JHADE JEROSO</v>
      </c>
      <c r="D24" s="29"/>
      <c r="E24" s="29"/>
      <c r="F24" s="36" t="n">
        <v>80</v>
      </c>
      <c r="G24" s="37" t="n">
        <v>84</v>
      </c>
      <c r="H24" s="37" t="n">
        <v>80</v>
      </c>
      <c r="I24" s="37" t="n">
        <v>82</v>
      </c>
      <c r="J24" s="32" t="n">
        <f aca="false">ROUND(SUM(F24:I24)/4,0)</f>
        <v>82</v>
      </c>
      <c r="K24" s="38" t="str">
        <f aca="false">IF(J24&lt;75,"FAILED","PASSED")</f>
        <v>PASSED</v>
      </c>
      <c r="N24" s="34"/>
      <c r="O24" s="34"/>
    </row>
    <row r="25" customFormat="false" ht="15" hidden="false" customHeight="false" outlineLevel="0" collapsed="false">
      <c r="B25" s="28" t="n">
        <v>15</v>
      </c>
      <c r="C25" s="29" t="str">
        <f aca="false">IF('Infos-Card-Male'!B16="", "", 'Infos-Card-Male'!B16)</f>
        <v>AUSTRIA, JAMES BRYAN DIZON</v>
      </c>
      <c r="D25" s="29"/>
      <c r="E25" s="29"/>
      <c r="F25" s="36" t="n">
        <v>75</v>
      </c>
      <c r="G25" s="37" t="n">
        <v>79</v>
      </c>
      <c r="H25" s="37" t="n">
        <v>75</v>
      </c>
      <c r="I25" s="37" t="n">
        <v>77</v>
      </c>
      <c r="J25" s="32" t="n">
        <f aca="false">ROUND(SUM(F25:I25)/4,0)</f>
        <v>77</v>
      </c>
      <c r="K25" s="38" t="str">
        <f aca="false">IF(J25&lt;75,"FAILED","PASSED")</f>
        <v>PASSED</v>
      </c>
      <c r="N25" s="34"/>
      <c r="O25" s="34"/>
    </row>
    <row r="26" customFormat="false" ht="15" hidden="false" customHeight="false" outlineLevel="0" collapsed="false">
      <c r="B26" s="35" t="n">
        <v>16</v>
      </c>
      <c r="C26" s="29" t="str">
        <f aca="false">IF('Infos-Card-Male'!B17="", "", 'Infos-Card-Male'!B17)</f>
        <v>AVILA, JOB OCFEMIA</v>
      </c>
      <c r="D26" s="29"/>
      <c r="E26" s="29"/>
      <c r="F26" s="36" t="n">
        <v>77</v>
      </c>
      <c r="G26" s="37" t="n">
        <v>87</v>
      </c>
      <c r="H26" s="37" t="n">
        <v>83</v>
      </c>
      <c r="I26" s="37" t="n">
        <v>84</v>
      </c>
      <c r="J26" s="32" t="n">
        <f aca="false">ROUND(SUM(F26:I26)/4,0)</f>
        <v>83</v>
      </c>
      <c r="K26" s="38" t="str">
        <f aca="false">IF(J26&lt;75,"FAILED","PASSED")</f>
        <v>PASSED</v>
      </c>
      <c r="N26" s="34"/>
      <c r="O26" s="34"/>
    </row>
    <row r="27" customFormat="false" ht="15" hidden="false" customHeight="false" outlineLevel="0" collapsed="false">
      <c r="B27" s="28" t="n">
        <v>17</v>
      </c>
      <c r="C27" s="29" t="str">
        <f aca="false">IF('Infos-Card-Male'!B18="", "", 'Infos-Card-Male'!B18)</f>
        <v>AYON, JUSTINE DELLA</v>
      </c>
      <c r="D27" s="29"/>
      <c r="E27" s="29"/>
      <c r="F27" s="36" t="n">
        <v>77</v>
      </c>
      <c r="G27" s="37" t="n">
        <v>83</v>
      </c>
      <c r="H27" s="37" t="n">
        <v>79</v>
      </c>
      <c r="I27" s="37" t="n">
        <v>80</v>
      </c>
      <c r="J27" s="32" t="n">
        <f aca="false">ROUND(SUM(F27:I27)/4,0)</f>
        <v>80</v>
      </c>
      <c r="K27" s="38" t="str">
        <f aca="false">IF(J27&lt;75,"FAILED","PASSED")</f>
        <v>PASSED</v>
      </c>
      <c r="N27" s="34"/>
      <c r="O27" s="34"/>
    </row>
    <row r="28" customFormat="false" ht="15" hidden="false" customHeight="false" outlineLevel="0" collapsed="false">
      <c r="B28" s="35" t="n">
        <v>18</v>
      </c>
      <c r="C28" s="29" t="str">
        <f aca="false">IF('Infos-Card-Male'!B19="", "", 'Infos-Card-Male'!B19)</f>
        <v>AYOP, WESLEY MICHEN BALBUENA</v>
      </c>
      <c r="D28" s="29"/>
      <c r="E28" s="29"/>
      <c r="F28" s="36" t="n">
        <v>78</v>
      </c>
      <c r="G28" s="37" t="n">
        <v>75</v>
      </c>
      <c r="H28" s="37" t="n">
        <v>75</v>
      </c>
      <c r="I28" s="37" t="n">
        <v>77</v>
      </c>
      <c r="J28" s="32" t="n">
        <f aca="false">ROUND(SUM(F28:I28)/4,0)</f>
        <v>76</v>
      </c>
      <c r="K28" s="38" t="str">
        <f aca="false">IF(J28&lt;75,"FAILED","PASSED")</f>
        <v>PASSED</v>
      </c>
      <c r="N28" s="34"/>
      <c r="O28" s="34"/>
    </row>
    <row r="29" customFormat="false" ht="15" hidden="false" customHeight="false" outlineLevel="0" collapsed="false">
      <c r="B29" s="28" t="n">
        <v>19</v>
      </c>
      <c r="C29" s="29" t="str">
        <f aca="false">IF('Infos-Card-Male'!B20="", "", 'Infos-Card-Male'!B20)</f>
        <v>AZARCON, JOHN CEDRICK CORTES</v>
      </c>
      <c r="D29" s="29"/>
      <c r="E29" s="29"/>
      <c r="F29" s="36" t="n">
        <v>76</v>
      </c>
      <c r="G29" s="37" t="n">
        <v>75</v>
      </c>
      <c r="H29" s="37" t="n">
        <v>76</v>
      </c>
      <c r="I29" s="37" t="n">
        <v>78</v>
      </c>
      <c r="J29" s="32" t="n">
        <f aca="false">ROUND(SUM(F29:I29)/4,0)</f>
        <v>76</v>
      </c>
      <c r="K29" s="38" t="str">
        <f aca="false">IF(J29&lt;75,"FAILED","PASSED")</f>
        <v>PASSED</v>
      </c>
      <c r="N29" s="34"/>
      <c r="O29" s="34"/>
    </row>
    <row r="30" customFormat="false" ht="15" hidden="false" customHeight="false" outlineLevel="0" collapsed="false">
      <c r="B30" s="35" t="n">
        <v>20</v>
      </c>
      <c r="C30" s="29" t="str">
        <f aca="false">IF('Infos-Card-Male'!B21="", "", 'Infos-Card-Male'!B21)</f>
        <v>AZORES, JOSHUA SELERIO</v>
      </c>
      <c r="D30" s="29"/>
      <c r="E30" s="29"/>
      <c r="F30" s="36" t="n">
        <v>74</v>
      </c>
      <c r="G30" s="37" t="n">
        <v>75</v>
      </c>
      <c r="H30" s="37" t="n">
        <v>74</v>
      </c>
      <c r="I30" s="37" t="n">
        <v>77</v>
      </c>
      <c r="J30" s="32" t="n">
        <f aca="false">ROUND(SUM(F30:I30)/4,0)</f>
        <v>75</v>
      </c>
      <c r="K30" s="38" t="str">
        <f aca="false">IF(J30&lt;75,"FAILED","PASSED")</f>
        <v>PASSED</v>
      </c>
      <c r="N30" s="34"/>
      <c r="O30" s="34"/>
    </row>
    <row r="31" customFormat="false" ht="15" hidden="false" customHeight="false" outlineLevel="0" collapsed="false">
      <c r="B31" s="28" t="n">
        <v>21</v>
      </c>
      <c r="C31" s="29" t="str">
        <f aca="false">IF('Infos-Card-Male'!B22="", "", 'Infos-Card-Male'!B22)</f>
        <v>BACLAAN, JOVART MATA</v>
      </c>
      <c r="D31" s="29"/>
      <c r="E31" s="29"/>
      <c r="F31" s="36" t="n">
        <v>74</v>
      </c>
      <c r="G31" s="37" t="n">
        <v>78</v>
      </c>
      <c r="H31" s="37" t="n">
        <v>77</v>
      </c>
      <c r="I31" s="37" t="n">
        <v>78</v>
      </c>
      <c r="J31" s="32" t="n">
        <f aca="false">ROUND(SUM(F31:I31)/4,0)</f>
        <v>77</v>
      </c>
      <c r="K31" s="38" t="str">
        <f aca="false">IF(J31&lt;75,"FAILED","PASSED")</f>
        <v>PASSED</v>
      </c>
      <c r="N31" s="34"/>
      <c r="O31" s="34"/>
    </row>
    <row r="32" customFormat="false" ht="15" hidden="false" customHeight="false" outlineLevel="0" collapsed="false">
      <c r="B32" s="35" t="n">
        <v>22</v>
      </c>
      <c r="C32" s="29" t="str">
        <f aca="false">IF('Infos-Card-Male'!B23="", "", 'Infos-Card-Male'!B23)</f>
        <v/>
      </c>
      <c r="D32" s="29"/>
      <c r="E32" s="29"/>
      <c r="F32" s="36"/>
      <c r="G32" s="37"/>
      <c r="H32" s="37"/>
      <c r="I32" s="37"/>
      <c r="J32" s="32"/>
      <c r="K32" s="38"/>
      <c r="N32" s="34"/>
      <c r="O32" s="34"/>
    </row>
    <row r="33" customFormat="false" ht="15" hidden="false" customHeight="false" outlineLevel="0" collapsed="false">
      <c r="B33" s="28" t="n">
        <v>23</v>
      </c>
      <c r="C33" s="29" t="str">
        <f aca="false">IF('Infos-Card-Male'!B24="", "", 'Infos-Card-Male'!B24)</f>
        <v/>
      </c>
      <c r="D33" s="29"/>
      <c r="E33" s="29"/>
      <c r="F33" s="36"/>
      <c r="G33" s="37"/>
      <c r="H33" s="37"/>
      <c r="I33" s="37"/>
      <c r="J33" s="32"/>
      <c r="K33" s="38"/>
      <c r="N33" s="34"/>
      <c r="O33" s="34"/>
    </row>
    <row r="34" customFormat="false" ht="15" hidden="true" customHeight="false" outlineLevel="0" collapsed="false">
      <c r="B34" s="35" t="n">
        <v>24</v>
      </c>
      <c r="C34" s="29" t="str">
        <f aca="false">IF('Infos-Card-Male'!B25="", "", 'Infos-Card-Male'!B25)</f>
        <v/>
      </c>
      <c r="D34" s="29"/>
      <c r="E34" s="29"/>
      <c r="F34" s="36"/>
      <c r="G34" s="37"/>
      <c r="H34" s="37"/>
      <c r="I34" s="37"/>
      <c r="J34" s="32"/>
      <c r="K34" s="38"/>
    </row>
    <row r="35" customFormat="false" ht="15" hidden="true" customHeight="false" outlineLevel="0" collapsed="false">
      <c r="B35" s="28" t="n">
        <v>25</v>
      </c>
      <c r="C35" s="29" t="str">
        <f aca="false">IF('Infos-Card-Male'!B26="", "", 'Infos-Card-Male'!B26)</f>
        <v/>
      </c>
      <c r="D35" s="29"/>
      <c r="E35" s="29"/>
      <c r="F35" s="36"/>
      <c r="G35" s="37"/>
      <c r="H35" s="37"/>
      <c r="I35" s="37"/>
      <c r="J35" s="32"/>
      <c r="K35" s="38"/>
    </row>
    <row r="36" customFormat="false" ht="15" hidden="true" customHeight="false" outlineLevel="0" collapsed="false">
      <c r="B36" s="35" t="n">
        <v>26</v>
      </c>
      <c r="C36" s="29" t="str">
        <f aca="false">IF('Infos-Card-Male'!B27="", "", 'Infos-Card-Male'!B27)</f>
        <v/>
      </c>
      <c r="D36" s="29"/>
      <c r="E36" s="29"/>
      <c r="F36" s="36"/>
      <c r="G36" s="37"/>
      <c r="H36" s="37"/>
      <c r="I36" s="37"/>
      <c r="J36" s="32"/>
      <c r="K36" s="38"/>
    </row>
    <row r="37" customFormat="false" ht="15" hidden="true" customHeight="false" outlineLevel="0" collapsed="false">
      <c r="B37" s="28" t="n">
        <v>27</v>
      </c>
      <c r="C37" s="29" t="str">
        <f aca="false">IF('Infos-Card-Male'!B28="", "", 'Infos-Card-Male'!B28)</f>
        <v/>
      </c>
      <c r="D37" s="29"/>
      <c r="E37" s="29"/>
      <c r="F37" s="36"/>
      <c r="G37" s="37"/>
      <c r="H37" s="37"/>
      <c r="I37" s="37"/>
      <c r="J37" s="32"/>
      <c r="K37" s="38"/>
    </row>
    <row r="38" customFormat="false" ht="15" hidden="true" customHeight="false" outlineLevel="0" collapsed="false">
      <c r="B38" s="35" t="n">
        <v>28</v>
      </c>
      <c r="C38" s="29" t="str">
        <f aca="false">IF('Infos-Card-Male'!B29="", "", 'Infos-Card-Male'!B29)</f>
        <v/>
      </c>
      <c r="D38" s="29"/>
      <c r="E38" s="29"/>
      <c r="F38" s="36"/>
      <c r="G38" s="37"/>
      <c r="H38" s="37"/>
      <c r="I38" s="37"/>
      <c r="J38" s="32"/>
      <c r="K38" s="38"/>
    </row>
    <row r="39" customFormat="false" ht="15" hidden="true" customHeight="false" outlineLevel="0" collapsed="false">
      <c r="B39" s="28" t="n">
        <v>29</v>
      </c>
      <c r="C39" s="29" t="str">
        <f aca="false">IF('Infos-Card-Male'!B30="", "", 'Infos-Card-Male'!B30)</f>
        <v/>
      </c>
      <c r="D39" s="29"/>
      <c r="E39" s="29"/>
      <c r="F39" s="36"/>
      <c r="G39" s="37"/>
      <c r="H39" s="37"/>
      <c r="I39" s="37"/>
      <c r="J39" s="32"/>
      <c r="K39" s="38"/>
    </row>
    <row r="40" customFormat="false" ht="15" hidden="true" customHeight="false" outlineLevel="0" collapsed="false">
      <c r="B40" s="35" t="n">
        <v>30</v>
      </c>
      <c r="C40" s="29" t="str">
        <f aca="false">IF('Infos-Card-Male'!B31="", "", 'Infos-Card-Male'!B31)</f>
        <v/>
      </c>
      <c r="D40" s="29"/>
      <c r="E40" s="29"/>
      <c r="F40" s="36"/>
      <c r="G40" s="37"/>
      <c r="H40" s="37"/>
      <c r="I40" s="37"/>
      <c r="J40" s="32"/>
      <c r="K40" s="38"/>
    </row>
    <row r="41" customFormat="false" ht="15" hidden="true" customHeight="false" outlineLevel="0" collapsed="false">
      <c r="B41" s="28" t="n">
        <v>31</v>
      </c>
      <c r="C41" s="39" t="str">
        <f aca="false">IF('Infos-Card-Male'!B32="", "", 'Infos-Card-Male'!B32)</f>
        <v/>
      </c>
      <c r="D41" s="39"/>
      <c r="E41" s="39"/>
      <c r="F41" s="36"/>
      <c r="G41" s="37"/>
      <c r="H41" s="37"/>
      <c r="I41" s="37"/>
      <c r="J41" s="32"/>
      <c r="K41" s="38"/>
    </row>
    <row r="42" customFormat="false" ht="15" hidden="true" customHeight="false" outlineLevel="0" collapsed="false">
      <c r="B42" s="35" t="n">
        <v>32</v>
      </c>
      <c r="C42" s="39" t="str">
        <f aca="false">IF('Infos-Card-Male'!B33="", "", 'Infos-Card-Male'!B33)</f>
        <v/>
      </c>
      <c r="D42" s="39"/>
      <c r="E42" s="39"/>
      <c r="F42" s="36"/>
      <c r="G42" s="37"/>
      <c r="H42" s="37"/>
      <c r="I42" s="37"/>
      <c r="J42" s="32"/>
      <c r="K42" s="38"/>
    </row>
    <row r="43" customFormat="false" ht="15" hidden="true" customHeight="false" outlineLevel="0" collapsed="false">
      <c r="B43" s="28" t="n">
        <v>33</v>
      </c>
      <c r="C43" s="39" t="str">
        <f aca="false">IF('Infos-Card-Male'!B34="", "", 'Infos-Card-Male'!B34)</f>
        <v/>
      </c>
      <c r="D43" s="39"/>
      <c r="E43" s="39"/>
      <c r="F43" s="36"/>
      <c r="G43" s="37"/>
      <c r="H43" s="37"/>
      <c r="I43" s="37"/>
      <c r="J43" s="37"/>
      <c r="K43" s="38"/>
    </row>
    <row r="44" customFormat="false" ht="15" hidden="true" customHeight="false" outlineLevel="0" collapsed="false">
      <c r="B44" s="35" t="n">
        <v>34</v>
      </c>
      <c r="C44" s="39" t="str">
        <f aca="false">IF('Infos-Card-Male'!B35="", "", 'Infos-Card-Male'!B35)</f>
        <v/>
      </c>
      <c r="D44" s="39"/>
      <c r="E44" s="39"/>
      <c r="F44" s="36"/>
      <c r="G44" s="37"/>
      <c r="H44" s="37"/>
      <c r="I44" s="37"/>
      <c r="J44" s="37"/>
      <c r="K44" s="38"/>
    </row>
    <row r="45" customFormat="false" ht="15" hidden="true" customHeight="false" outlineLevel="0" collapsed="false">
      <c r="B45" s="28" t="n">
        <v>35</v>
      </c>
      <c r="C45" s="39" t="str">
        <f aca="false">IF('Infos-Card-Male'!B36="", "", 'Infos-Card-Male'!B36)</f>
        <v/>
      </c>
      <c r="D45" s="39"/>
      <c r="E45" s="39"/>
      <c r="F45" s="36"/>
      <c r="G45" s="37"/>
      <c r="H45" s="37"/>
      <c r="I45" s="37"/>
      <c r="J45" s="37"/>
      <c r="K45" s="38"/>
    </row>
    <row r="46" customFormat="false" ht="13.8" hidden="false" customHeight="false" outlineLevel="0" collapsed="false">
      <c r="B46" s="40" t="s">
        <v>280</v>
      </c>
      <c r="C46" s="40"/>
      <c r="D46" s="40"/>
      <c r="E46" s="40"/>
      <c r="F46" s="36" t="n">
        <f aca="false">COUNTIF(F11:F45,"&lt;75")</f>
        <v>5</v>
      </c>
      <c r="G46" s="37" t="n">
        <f aca="false">COUNTIF(G11:G45,"&lt;75")</f>
        <v>2</v>
      </c>
      <c r="H46" s="37" t="n">
        <f aca="false">COUNTIF(H11:H45,"&lt;75")</f>
        <v>3</v>
      </c>
      <c r="I46" s="37" t="n">
        <f aca="false">COUNTIF(I11:I45,"&lt;75")</f>
        <v>2</v>
      </c>
      <c r="J46" s="37" t="n">
        <f aca="false">COUNTIF(J11:J45,"&lt;75")</f>
        <v>2</v>
      </c>
      <c r="K46" s="38"/>
    </row>
    <row r="47" customFormat="false" ht="13.8" hidden="false" customHeight="false" outlineLevel="0" collapsed="false">
      <c r="B47" s="40" t="s">
        <v>281</v>
      </c>
      <c r="C47" s="40"/>
      <c r="D47" s="40"/>
      <c r="E47" s="40"/>
      <c r="F47" s="36"/>
      <c r="G47" s="37"/>
      <c r="H47" s="37"/>
      <c r="I47" s="37"/>
      <c r="J47" s="37"/>
      <c r="K47" s="38"/>
    </row>
    <row r="48" customFormat="false" ht="13.8" hidden="false" customHeight="false" outlineLevel="0" collapsed="false">
      <c r="B48" s="40" t="s">
        <v>282</v>
      </c>
      <c r="C48" s="40"/>
      <c r="D48" s="40"/>
      <c r="E48" s="40"/>
      <c r="F48" s="36"/>
      <c r="G48" s="37"/>
      <c r="H48" s="37"/>
      <c r="I48" s="37"/>
      <c r="J48" s="37"/>
      <c r="K48" s="38"/>
    </row>
    <row r="49" customFormat="false" ht="13.8" hidden="false" customHeight="false" outlineLevel="0" collapsed="false">
      <c r="B49" s="44" t="s">
        <v>283</v>
      </c>
      <c r="C49" s="44"/>
      <c r="D49" s="44"/>
      <c r="E49" s="44"/>
      <c r="F49" s="55"/>
      <c r="G49" s="56"/>
      <c r="H49" s="56"/>
      <c r="I49" s="56"/>
      <c r="J49" s="56"/>
      <c r="K49" s="57"/>
    </row>
    <row r="51" customFormat="false" ht="13.8" hidden="false" customHeight="false" outlineLevel="0" collapsed="false">
      <c r="H51" s="0" t="s">
        <v>284</v>
      </c>
    </row>
    <row r="52" customFormat="false" ht="13.8" hidden="false" customHeight="false" outlineLevel="0" collapsed="false">
      <c r="H52" s="48" t="s">
        <v>285</v>
      </c>
      <c r="I52" s="48"/>
      <c r="J52" s="48"/>
      <c r="K52" s="48"/>
    </row>
    <row r="55" customFormat="false" ht="13.8" hidden="false" customHeight="false" outlineLevel="0" collapsed="false">
      <c r="C55" s="0" t="s">
        <v>284</v>
      </c>
    </row>
    <row r="56" customFormat="false" ht="13.8" hidden="false" customHeight="false" outlineLevel="0" collapsed="false">
      <c r="C56" s="49" t="str">
        <f aca="false">'Class-Infos'!B5</f>
        <v>JOSEPH G. PALISOC</v>
      </c>
      <c r="D56" s="49"/>
      <c r="E56" s="49"/>
      <c r="F56" s="49"/>
    </row>
    <row r="57" customFormat="false" ht="13.8" hidden="false" customHeight="false" outlineLevel="0" collapsed="false">
      <c r="C57" s="48" t="s">
        <v>286</v>
      </c>
      <c r="D57" s="48"/>
      <c r="E57" s="48"/>
      <c r="F57" s="48"/>
    </row>
    <row r="60" customFormat="false" ht="13.8" hidden="false" customHeight="false" outlineLevel="0" collapsed="false">
      <c r="C60" s="50" t="s">
        <v>287</v>
      </c>
    </row>
    <row r="64" customFormat="false" ht="13.8" hidden="false" customHeight="false" outlineLevel="0" collapsed="false">
      <c r="D64" s="50"/>
      <c r="E64" s="50"/>
      <c r="F64" s="50"/>
      <c r="G64" s="50"/>
      <c r="H64" s="50"/>
      <c r="I64" s="50"/>
      <c r="J64" s="50"/>
      <c r="K64" s="50"/>
      <c r="L64" s="51"/>
    </row>
    <row r="65" customFormat="false" ht="15" hidden="false" customHeight="false" outlineLevel="0" collapsed="false">
      <c r="B65" s="16" t="s">
        <v>265</v>
      </c>
      <c r="C65" s="16"/>
      <c r="D65" s="16"/>
      <c r="E65" s="16"/>
      <c r="F65" s="16"/>
      <c r="G65" s="16"/>
      <c r="H65" s="16"/>
      <c r="I65" s="16"/>
      <c r="J65" s="16"/>
      <c r="K65" s="16"/>
    </row>
    <row r="66" customFormat="false" ht="19.7" hidden="false" customHeight="false" outlineLevel="0" collapsed="false">
      <c r="B66" s="17" t="s">
        <v>266</v>
      </c>
      <c r="C66" s="17"/>
      <c r="D66" s="17"/>
      <c r="E66" s="17"/>
      <c r="F66" s="17"/>
      <c r="G66" s="17"/>
      <c r="H66" s="17"/>
      <c r="I66" s="17"/>
      <c r="J66" s="17"/>
      <c r="K66" s="17"/>
    </row>
    <row r="67" customFormat="false" ht="15" hidden="false" customHeight="false" outlineLevel="0" collapsed="false">
      <c r="B67" s="16" t="str">
        <f aca="false">CONCATENATE("S.Y. ",'Class-Infos'!B4)</f>
        <v>S.Y. 2020-2021</v>
      </c>
      <c r="C67" s="16"/>
      <c r="D67" s="16"/>
      <c r="E67" s="16"/>
      <c r="F67" s="16"/>
      <c r="G67" s="16"/>
      <c r="H67" s="16"/>
      <c r="I67" s="16"/>
      <c r="J67" s="16"/>
      <c r="K67" s="16"/>
    </row>
    <row r="70" customFormat="false" ht="15" hidden="false" customHeight="false" outlineLevel="0" collapsed="false">
      <c r="B70" s="18" t="s">
        <v>267</v>
      </c>
      <c r="C70" s="18"/>
      <c r="D70" s="19" t="str">
        <f aca="false">D6</f>
        <v>Araling Panlipunan</v>
      </c>
      <c r="E70" s="18"/>
      <c r="F70" s="18"/>
      <c r="G70" s="18"/>
      <c r="H70" s="20" t="s">
        <v>269</v>
      </c>
      <c r="I70" s="19" t="str">
        <f aca="false">CONCATENATE('Class-Infos'!B2,"-",'Class-Infos'!B3)</f>
        <v>8-HUBBLE</v>
      </c>
      <c r="J70" s="18"/>
      <c r="K70" s="18"/>
    </row>
    <row r="71" customFormat="false" ht="13.8" hidden="false" customHeight="false" outlineLevel="0" collapsed="false">
      <c r="B71" s="0" t="s">
        <v>270</v>
      </c>
      <c r="D71" s="21" t="str">
        <f aca="false">'Class-Infos'!H1</f>
        <v>Girlie Montano</v>
      </c>
      <c r="E71" s="22"/>
      <c r="F71" s="22"/>
      <c r="G71" s="22"/>
      <c r="H71" s="23" t="s">
        <v>271</v>
      </c>
      <c r="I71" s="21" t="str">
        <f aca="false">'Class-Infos'!B1</f>
        <v>JONATHAN R. BACOLOD</v>
      </c>
      <c r="J71" s="22"/>
      <c r="K71" s="22"/>
    </row>
    <row r="73" customFormat="false" ht="15.75" hidden="false" customHeight="true" outlineLevel="0" collapsed="false">
      <c r="B73" s="24" t="s">
        <v>288</v>
      </c>
      <c r="C73" s="24"/>
      <c r="D73" s="24"/>
      <c r="E73" s="24"/>
      <c r="F73" s="25" t="s">
        <v>273</v>
      </c>
      <c r="G73" s="25"/>
      <c r="H73" s="25"/>
      <c r="I73" s="25"/>
      <c r="J73" s="25"/>
      <c r="K73" s="25"/>
    </row>
    <row r="74" customFormat="false" ht="15.75" hidden="false" customHeight="true" outlineLevel="0" collapsed="false">
      <c r="B74" s="24"/>
      <c r="C74" s="24"/>
      <c r="D74" s="24"/>
      <c r="E74" s="24"/>
      <c r="F74" s="26" t="s">
        <v>274</v>
      </c>
      <c r="G74" s="26" t="s">
        <v>275</v>
      </c>
      <c r="H74" s="26" t="s">
        <v>276</v>
      </c>
      <c r="I74" s="26" t="s">
        <v>277</v>
      </c>
      <c r="J74" s="26" t="s">
        <v>278</v>
      </c>
      <c r="K74" s="27" t="s">
        <v>279</v>
      </c>
    </row>
    <row r="75" customFormat="false" ht="15.75" hidden="false" customHeight="true" outlineLevel="0" collapsed="false">
      <c r="B75" s="52" t="n">
        <v>1</v>
      </c>
      <c r="C75" s="53" t="str">
        <f aca="false">IF('Infos-Card-Female'!B2="", "", 'Infos-Card-Female'!B2)</f>
        <v>ABELINDE, LEIRA MAE LEGASPI</v>
      </c>
      <c r="D75" s="53"/>
      <c r="E75" s="53"/>
      <c r="F75" s="30" t="n">
        <v>84</v>
      </c>
      <c r="G75" s="31" t="n">
        <v>86</v>
      </c>
      <c r="H75" s="31" t="n">
        <v>81</v>
      </c>
      <c r="I75" s="31" t="n">
        <v>83</v>
      </c>
      <c r="J75" s="32" t="n">
        <f aca="false">ROUND(SUM(F75:I75)/4,0)</f>
        <v>84</v>
      </c>
      <c r="K75" s="33" t="str">
        <f aca="false">IF(J75&lt;75,"FAILED","PASSED")</f>
        <v>PASSED</v>
      </c>
      <c r="M75" s="34"/>
      <c r="N75" s="34"/>
      <c r="O75" s="34"/>
    </row>
    <row r="76" customFormat="false" ht="13.8" hidden="false" customHeight="false" outlineLevel="0" collapsed="false">
      <c r="B76" s="54" t="n">
        <v>2</v>
      </c>
      <c r="C76" s="53" t="str">
        <f aca="false">IF('Infos-Card-Female'!B3="", "", 'Infos-Card-Female'!B3)</f>
        <v>ABOT, ALISSA KAYL CUSTODIO</v>
      </c>
      <c r="D76" s="53"/>
      <c r="E76" s="53"/>
      <c r="F76" s="30" t="n">
        <v>75</v>
      </c>
      <c r="G76" s="37" t="n">
        <v>75</v>
      </c>
      <c r="H76" s="37" t="n">
        <v>77</v>
      </c>
      <c r="I76" s="37" t="n">
        <v>78</v>
      </c>
      <c r="J76" s="32" t="n">
        <f aca="false">ROUND(SUM(F76:I76)/4,0)</f>
        <v>76</v>
      </c>
      <c r="K76" s="38" t="str">
        <f aca="false">IF(J76&lt;75,"FAILED","PASSED")</f>
        <v>PASSED</v>
      </c>
      <c r="M76" s="34"/>
      <c r="N76" s="34"/>
      <c r="O76" s="34"/>
    </row>
    <row r="77" customFormat="false" ht="13.8" hidden="false" customHeight="false" outlineLevel="0" collapsed="false">
      <c r="B77" s="54" t="n">
        <v>3</v>
      </c>
      <c r="C77" s="53" t="str">
        <f aca="false">IF('Infos-Card-Female'!B4="", "", 'Infos-Card-Female'!B4)</f>
        <v>ADONA, PRINCESS LUMAWIG</v>
      </c>
      <c r="D77" s="53"/>
      <c r="E77" s="53"/>
      <c r="F77" s="30" t="n">
        <v>80</v>
      </c>
      <c r="G77" s="37" t="n">
        <v>86</v>
      </c>
      <c r="H77" s="37" t="n">
        <v>84</v>
      </c>
      <c r="I77" s="37" t="n">
        <v>86</v>
      </c>
      <c r="J77" s="32" t="n">
        <f aca="false">ROUND(SUM(F77:I77)/4,0)</f>
        <v>84</v>
      </c>
      <c r="K77" s="38" t="str">
        <f aca="false">IF(J77&lt;75,"FAILED","PASSED")</f>
        <v>PASSED</v>
      </c>
      <c r="M77" s="34"/>
      <c r="N77" s="34"/>
      <c r="O77" s="34"/>
    </row>
    <row r="78" customFormat="false" ht="13.8" hidden="false" customHeight="false" outlineLevel="0" collapsed="false">
      <c r="B78" s="54" t="n">
        <v>4</v>
      </c>
      <c r="C78" s="53" t="str">
        <f aca="false">IF('Infos-Card-Female'!B5="", "", 'Infos-Card-Female'!B5)</f>
        <v>AGAM, AIZEN CHING</v>
      </c>
      <c r="D78" s="53"/>
      <c r="E78" s="53"/>
      <c r="F78" s="30" t="n">
        <v>83</v>
      </c>
      <c r="G78" s="37" t="n">
        <v>89</v>
      </c>
      <c r="H78" s="37" t="n">
        <v>90</v>
      </c>
      <c r="I78" s="37" t="n">
        <v>92</v>
      </c>
      <c r="J78" s="32" t="n">
        <f aca="false">ROUND(SUM(F78:I78)/4,0)</f>
        <v>89</v>
      </c>
      <c r="K78" s="38" t="str">
        <f aca="false">IF(J78&lt;75,"FAILED","PASSED")</f>
        <v>PASSED</v>
      </c>
      <c r="M78" s="34"/>
      <c r="N78" s="34"/>
      <c r="O78" s="34"/>
    </row>
    <row r="79" customFormat="false" ht="13.8" hidden="false" customHeight="false" outlineLevel="0" collapsed="false">
      <c r="B79" s="54" t="n">
        <v>5</v>
      </c>
      <c r="C79" s="53" t="str">
        <f aca="false">IF('Infos-Card-Female'!B6="", "", 'Infos-Card-Female'!B6)</f>
        <v>AGUTAYA, DOREEN FAJARDO</v>
      </c>
      <c r="D79" s="53"/>
      <c r="E79" s="53"/>
      <c r="F79" s="30" t="n">
        <v>80</v>
      </c>
      <c r="G79" s="37" t="n">
        <v>84</v>
      </c>
      <c r="H79" s="37" t="n">
        <v>82</v>
      </c>
      <c r="I79" s="37" t="n">
        <v>85</v>
      </c>
      <c r="J79" s="32" t="n">
        <f aca="false">ROUND(SUM(F79:I79)/4,0)</f>
        <v>83</v>
      </c>
      <c r="K79" s="38" t="str">
        <f aca="false">IF(J79&lt;75,"FAILED","PASSED")</f>
        <v>PASSED</v>
      </c>
      <c r="M79" s="34"/>
      <c r="N79" s="34"/>
      <c r="O79" s="34"/>
    </row>
    <row r="80" customFormat="false" ht="13.8" hidden="false" customHeight="false" outlineLevel="0" collapsed="false">
      <c r="B80" s="54" t="n">
        <v>6</v>
      </c>
      <c r="C80" s="53" t="str">
        <f aca="false">IF('Infos-Card-Female'!B7="", "", 'Infos-Card-Female'!B7)</f>
        <v>ALANANO, XYRIE LOUISE GRATA</v>
      </c>
      <c r="D80" s="53"/>
      <c r="E80" s="53"/>
      <c r="F80" s="30" t="n">
        <v>83</v>
      </c>
      <c r="G80" s="37" t="n">
        <v>85</v>
      </c>
      <c r="H80" s="37" t="n">
        <v>90</v>
      </c>
      <c r="I80" s="37" t="n">
        <v>92</v>
      </c>
      <c r="J80" s="32" t="n">
        <f aca="false">ROUND(SUM(F80:I80)/4,0)</f>
        <v>88</v>
      </c>
      <c r="K80" s="38" t="str">
        <f aca="false">IF(J80&lt;75,"FAILED","PASSED")</f>
        <v>PASSED</v>
      </c>
      <c r="M80" s="34"/>
      <c r="N80" s="34"/>
      <c r="O80" s="34"/>
    </row>
    <row r="81" customFormat="false" ht="13.8" hidden="false" customHeight="false" outlineLevel="0" collapsed="false">
      <c r="B81" s="54" t="n">
        <v>7</v>
      </c>
      <c r="C81" s="53" t="str">
        <f aca="false">IF('Infos-Card-Female'!B8="", "", 'Infos-Card-Female'!B8)</f>
        <v>ALBAO, PRISCILA JOY APALIT</v>
      </c>
      <c r="D81" s="53"/>
      <c r="E81" s="53"/>
      <c r="F81" s="36" t="n">
        <v>79</v>
      </c>
      <c r="G81" s="37" t="n">
        <v>75</v>
      </c>
      <c r="H81" s="37" t="n">
        <v>80</v>
      </c>
      <c r="I81" s="37" t="n">
        <v>83</v>
      </c>
      <c r="J81" s="32" t="n">
        <f aca="false">ROUND(SUM(F81:I81)/4,0)</f>
        <v>79</v>
      </c>
      <c r="K81" s="38" t="str">
        <f aca="false">IF(J81&lt;75,"FAILED","PASSED")</f>
        <v>PASSED</v>
      </c>
      <c r="M81" s="34"/>
      <c r="N81" s="34"/>
      <c r="O81" s="34"/>
    </row>
    <row r="82" customFormat="false" ht="13.8" hidden="false" customHeight="false" outlineLevel="0" collapsed="false">
      <c r="B82" s="54" t="n">
        <v>8</v>
      </c>
      <c r="C82" s="53" t="str">
        <f aca="false">IF('Infos-Card-Female'!B9="", "", 'Infos-Card-Female'!B9)</f>
        <v>ALBIOLA, PRINCES DIANE FACTOR</v>
      </c>
      <c r="D82" s="53"/>
      <c r="E82" s="53"/>
      <c r="F82" s="36" t="n">
        <v>74</v>
      </c>
      <c r="G82" s="37" t="n">
        <v>74</v>
      </c>
      <c r="H82" s="37" t="n">
        <v>77</v>
      </c>
      <c r="I82" s="37" t="n">
        <v>70</v>
      </c>
      <c r="J82" s="32" t="n">
        <f aca="false">ROUND(SUM(F82:I82)/4,0)</f>
        <v>74</v>
      </c>
      <c r="K82" s="38" t="str">
        <f aca="false">IF(J82&lt;75,"FAILED","PASSED")</f>
        <v>FAILED</v>
      </c>
      <c r="M82" s="34"/>
      <c r="N82" s="34"/>
      <c r="O82" s="34"/>
    </row>
    <row r="83" customFormat="false" ht="13.8" hidden="false" customHeight="false" outlineLevel="0" collapsed="false">
      <c r="B83" s="54" t="n">
        <v>9</v>
      </c>
      <c r="C83" s="53" t="str">
        <f aca="false">IF('Infos-Card-Female'!B10="", "", 'Infos-Card-Female'!B10)</f>
        <v>ALCANTARA, MICHAELLA JEN RODELAS</v>
      </c>
      <c r="D83" s="53"/>
      <c r="E83" s="53"/>
      <c r="F83" s="36" t="n">
        <v>74</v>
      </c>
      <c r="G83" s="37" t="n">
        <v>74</v>
      </c>
      <c r="H83" s="37" t="n">
        <v>77</v>
      </c>
      <c r="I83" s="37" t="n">
        <v>70</v>
      </c>
      <c r="J83" s="32" t="n">
        <f aca="false">ROUND(SUM(F83:I83)/4,0)</f>
        <v>74</v>
      </c>
      <c r="K83" s="38" t="str">
        <f aca="false">IF(J83&lt;75,"FAILED","PASSED")</f>
        <v>FAILED</v>
      </c>
      <c r="M83" s="34"/>
      <c r="N83" s="34"/>
      <c r="O83" s="34"/>
    </row>
    <row r="84" customFormat="false" ht="13.8" hidden="false" customHeight="false" outlineLevel="0" collapsed="false">
      <c r="B84" s="54" t="n">
        <v>10</v>
      </c>
      <c r="C84" s="53" t="str">
        <f aca="false">IF('Infos-Card-Female'!B11="", "", 'Infos-Card-Female'!B11)</f>
        <v>ALCANTARA, ZYLEE ANGELA MATILLANO</v>
      </c>
      <c r="D84" s="53"/>
      <c r="E84" s="53"/>
      <c r="F84" s="36" t="n">
        <v>79</v>
      </c>
      <c r="G84" s="37" t="n">
        <v>87</v>
      </c>
      <c r="H84" s="37" t="n">
        <v>89</v>
      </c>
      <c r="I84" s="37" t="n">
        <v>91</v>
      </c>
      <c r="J84" s="32" t="n">
        <f aca="false">ROUND(SUM(F84:I84)/4,0)</f>
        <v>87</v>
      </c>
      <c r="K84" s="38" t="str">
        <f aca="false">IF(J84&lt;75,"FAILED","PASSED")</f>
        <v>PASSED</v>
      </c>
      <c r="M84" s="34"/>
      <c r="N84" s="34"/>
      <c r="O84" s="34"/>
    </row>
    <row r="85" customFormat="false" ht="13.8" hidden="false" customHeight="false" outlineLevel="0" collapsed="false">
      <c r="B85" s="54" t="n">
        <v>11</v>
      </c>
      <c r="C85" s="53" t="str">
        <f aca="false">IF('Infos-Card-Female'!B12="", "", 'Infos-Card-Female'!B12)</f>
        <v>ALCAZARIN, JILLIANE FLORES</v>
      </c>
      <c r="D85" s="53"/>
      <c r="E85" s="53"/>
      <c r="F85" s="36" t="n">
        <v>78</v>
      </c>
      <c r="G85" s="37" t="n">
        <v>75</v>
      </c>
      <c r="H85" s="37" t="n">
        <v>77</v>
      </c>
      <c r="I85" s="37" t="n">
        <v>78</v>
      </c>
      <c r="J85" s="32" t="n">
        <f aca="false">ROUND(SUM(F85:I85)/4,0)</f>
        <v>77</v>
      </c>
      <c r="K85" s="38" t="str">
        <f aca="false">IF(J85&lt;75,"FAILED","PASSED")</f>
        <v>PASSED</v>
      </c>
      <c r="M85" s="34"/>
      <c r="N85" s="34"/>
      <c r="O85" s="34"/>
    </row>
    <row r="86" customFormat="false" ht="13.8" hidden="false" customHeight="false" outlineLevel="0" collapsed="false">
      <c r="B86" s="54" t="n">
        <v>12</v>
      </c>
      <c r="C86" s="53" t="str">
        <f aca="false">IF('Infos-Card-Female'!B13="", "", 'Infos-Card-Female'!B13)</f>
        <v>AMBULO, PRINCESS ANNE BASILIO</v>
      </c>
      <c r="D86" s="53"/>
      <c r="E86" s="53"/>
      <c r="F86" s="36" t="n">
        <v>74</v>
      </c>
      <c r="G86" s="37" t="n">
        <v>75</v>
      </c>
      <c r="H86" s="37" t="n">
        <v>73</v>
      </c>
      <c r="I86" s="37" t="n">
        <v>78</v>
      </c>
      <c r="J86" s="32" t="n">
        <f aca="false">ROUND(SUM(F86:I86)/4,0)</f>
        <v>75</v>
      </c>
      <c r="K86" s="38" t="str">
        <f aca="false">IF(J86&lt;75,"FAILED","PASSED")</f>
        <v>PASSED</v>
      </c>
      <c r="M86" s="34"/>
      <c r="N86" s="34"/>
      <c r="O86" s="34"/>
    </row>
    <row r="87" customFormat="false" ht="13.8" hidden="false" customHeight="false" outlineLevel="0" collapsed="false">
      <c r="B87" s="54" t="n">
        <v>13</v>
      </c>
      <c r="C87" s="53" t="str">
        <f aca="false">IF('Infos-Card-Female'!B14="", "", 'Infos-Card-Female'!B14)</f>
        <v>APOCAY, MA LORRIENE PATAUEG</v>
      </c>
      <c r="D87" s="53"/>
      <c r="E87" s="53"/>
      <c r="F87" s="36" t="n">
        <v>78</v>
      </c>
      <c r="G87" s="37" t="n">
        <v>83</v>
      </c>
      <c r="H87" s="37" t="n">
        <v>83</v>
      </c>
      <c r="I87" s="37" t="n">
        <v>85</v>
      </c>
      <c r="J87" s="32" t="n">
        <f aca="false">ROUND(SUM(F87:I87)/4,0)</f>
        <v>82</v>
      </c>
      <c r="K87" s="38" t="str">
        <f aca="false">IF(J87&lt;75,"FAILED","PASSED")</f>
        <v>PASSED</v>
      </c>
      <c r="M87" s="34"/>
      <c r="N87" s="34"/>
      <c r="O87" s="34"/>
    </row>
    <row r="88" customFormat="false" ht="13.8" hidden="false" customHeight="false" outlineLevel="0" collapsed="false">
      <c r="B88" s="54" t="n">
        <v>14</v>
      </c>
      <c r="C88" s="53" t="str">
        <f aca="false">IF('Infos-Card-Female'!B15="", "", 'Infos-Card-Female'!B15)</f>
        <v>ARANDA, MARY ANGEL PILARCA</v>
      </c>
      <c r="D88" s="53"/>
      <c r="E88" s="53"/>
      <c r="F88" s="36" t="n">
        <v>77</v>
      </c>
      <c r="G88" s="37" t="n">
        <v>85</v>
      </c>
      <c r="H88" s="37" t="n">
        <v>79</v>
      </c>
      <c r="I88" s="37" t="n">
        <v>84</v>
      </c>
      <c r="J88" s="32" t="n">
        <f aca="false">ROUND(SUM(F88:I88)/4,0)</f>
        <v>81</v>
      </c>
      <c r="K88" s="38" t="str">
        <f aca="false">IF(J88&lt;75,"FAILED","PASSED")</f>
        <v>PASSED</v>
      </c>
      <c r="M88" s="34"/>
      <c r="N88" s="34"/>
      <c r="O88" s="34"/>
    </row>
    <row r="89" customFormat="false" ht="13.8" hidden="false" customHeight="false" outlineLevel="0" collapsed="false">
      <c r="B89" s="54" t="n">
        <v>15</v>
      </c>
      <c r="C89" s="53" t="str">
        <f aca="false">IF('Infos-Card-Female'!B16="", "", 'Infos-Card-Female'!B16)</f>
        <v>ARCANGEL, MIKA ELLA CAMIGLA</v>
      </c>
      <c r="D89" s="53"/>
      <c r="E89" s="53"/>
      <c r="F89" s="36" t="n">
        <v>79</v>
      </c>
      <c r="G89" s="37" t="n">
        <v>79</v>
      </c>
      <c r="H89" s="37" t="n">
        <v>78</v>
      </c>
      <c r="I89" s="37" t="n">
        <v>82</v>
      </c>
      <c r="J89" s="32" t="n">
        <f aca="false">ROUND(SUM(F89:I89)/4,0)</f>
        <v>80</v>
      </c>
      <c r="K89" s="38" t="str">
        <f aca="false">IF(J89&lt;75,"FAILED","PASSED")</f>
        <v>PASSED</v>
      </c>
      <c r="M89" s="34"/>
      <c r="N89" s="34"/>
      <c r="O89" s="34"/>
    </row>
    <row r="90" customFormat="false" ht="13.8" hidden="false" customHeight="false" outlineLevel="0" collapsed="false">
      <c r="B90" s="54" t="n">
        <v>16</v>
      </c>
      <c r="C90" s="53" t="str">
        <f aca="false">IF('Infos-Card-Female'!B17="", "", 'Infos-Card-Female'!B17)</f>
        <v>AREVALO, MA. GLAIZA CAMERO</v>
      </c>
      <c r="D90" s="53"/>
      <c r="E90" s="53"/>
      <c r="F90" s="36" t="n">
        <v>82</v>
      </c>
      <c r="G90" s="37" t="n">
        <v>88</v>
      </c>
      <c r="H90" s="37" t="n">
        <v>90</v>
      </c>
      <c r="I90" s="37" t="n">
        <v>93</v>
      </c>
      <c r="J90" s="32" t="n">
        <f aca="false">ROUND(SUM(F90:I90)/4,0)</f>
        <v>88</v>
      </c>
      <c r="K90" s="38" t="str">
        <f aca="false">IF(J90&lt;75,"FAILED","PASSED")</f>
        <v>PASSED</v>
      </c>
      <c r="M90" s="34"/>
      <c r="N90" s="34"/>
      <c r="O90" s="34"/>
    </row>
    <row r="91" customFormat="false" ht="13.8" hidden="false" customHeight="false" outlineLevel="0" collapsed="false">
      <c r="B91" s="54" t="n">
        <v>17</v>
      </c>
      <c r="C91" s="53" t="str">
        <f aca="false">IF('Infos-Card-Female'!B18="", "", 'Infos-Card-Female'!B18)</f>
        <v>ATCHOCO, CHRISTINE NARCISO</v>
      </c>
      <c r="D91" s="53"/>
      <c r="E91" s="53"/>
      <c r="F91" s="36" t="n">
        <v>75</v>
      </c>
      <c r="G91" s="37" t="n">
        <v>78</v>
      </c>
      <c r="H91" s="37" t="n">
        <v>78</v>
      </c>
      <c r="I91" s="37" t="n">
        <v>80</v>
      </c>
      <c r="J91" s="32" t="n">
        <f aca="false">ROUND(SUM(F91:I91)/4,0)</f>
        <v>78</v>
      </c>
      <c r="K91" s="38" t="str">
        <f aca="false">IF(J91&lt;75,"FAILED","PASSED")</f>
        <v>PASSED</v>
      </c>
      <c r="M91" s="34"/>
      <c r="N91" s="34"/>
      <c r="O91" s="34"/>
    </row>
    <row r="92" customFormat="false" ht="13.8" hidden="false" customHeight="false" outlineLevel="0" collapsed="false">
      <c r="B92" s="54" t="n">
        <v>18</v>
      </c>
      <c r="C92" s="53" t="str">
        <f aca="false">IF('Infos-Card-Female'!B19="", "", 'Infos-Card-Female'!B19)</f>
        <v>AVECILLA, JEAN RAIZHEN SALAZAR</v>
      </c>
      <c r="D92" s="53"/>
      <c r="E92" s="53"/>
      <c r="F92" s="36" t="n">
        <v>78</v>
      </c>
      <c r="G92" s="37" t="n">
        <v>78</v>
      </c>
      <c r="H92" s="37" t="n">
        <v>79</v>
      </c>
      <c r="I92" s="37" t="n">
        <v>80</v>
      </c>
      <c r="J92" s="32" t="n">
        <f aca="false">ROUND(SUM(F92:I92)/4,0)</f>
        <v>79</v>
      </c>
      <c r="K92" s="38" t="str">
        <f aca="false">IF(J92&lt;75,"FAILED","PASSED")</f>
        <v>PASSED</v>
      </c>
      <c r="M92" s="34"/>
      <c r="N92" s="34"/>
      <c r="O92" s="34"/>
    </row>
    <row r="93" customFormat="false" ht="13.8" hidden="false" customHeight="false" outlineLevel="0" collapsed="false">
      <c r="B93" s="54" t="n">
        <v>19</v>
      </c>
      <c r="C93" s="53" t="str">
        <f aca="false">IF('Infos-Card-Female'!B20="", "", 'Infos-Card-Female'!B20)</f>
        <v>AXALAN, PRINCESS DENISE CUALES</v>
      </c>
      <c r="D93" s="53"/>
      <c r="E93" s="53"/>
      <c r="F93" s="36" t="n">
        <v>84</v>
      </c>
      <c r="G93" s="37" t="n">
        <v>89</v>
      </c>
      <c r="H93" s="37" t="n">
        <v>90</v>
      </c>
      <c r="I93" s="37" t="n">
        <v>92</v>
      </c>
      <c r="J93" s="32" t="n">
        <f aca="false">ROUND(SUM(F93:I93)/4,0)</f>
        <v>89</v>
      </c>
      <c r="K93" s="38" t="str">
        <f aca="false">IF(J93&lt;75,"FAILED","PASSED")</f>
        <v>PASSED</v>
      </c>
      <c r="M93" s="34"/>
      <c r="N93" s="34"/>
      <c r="O93" s="34"/>
    </row>
    <row r="94" customFormat="false" ht="13.8" hidden="false" customHeight="false" outlineLevel="0" collapsed="false">
      <c r="B94" s="54" t="n">
        <v>20</v>
      </c>
      <c r="C94" s="53" t="str">
        <f aca="false">IF('Infos-Card-Female'!B21="", "", 'Infos-Card-Female'!B21)</f>
        <v>AYON, JELIAN ALICAWAY</v>
      </c>
      <c r="D94" s="53"/>
      <c r="E94" s="53"/>
      <c r="F94" s="36" t="n">
        <v>84</v>
      </c>
      <c r="G94" s="37" t="n">
        <v>86</v>
      </c>
      <c r="H94" s="37" t="n">
        <v>90</v>
      </c>
      <c r="I94" s="37" t="n">
        <v>93</v>
      </c>
      <c r="J94" s="32" t="n">
        <f aca="false">ROUND(SUM(F94:I94)/4,0)</f>
        <v>88</v>
      </c>
      <c r="K94" s="38" t="str">
        <f aca="false">IF(J94&lt;75,"FAILED","PASSED")</f>
        <v>PASSED</v>
      </c>
      <c r="M94" s="34"/>
      <c r="N94" s="34"/>
      <c r="O94" s="34"/>
    </row>
    <row r="95" customFormat="false" ht="13.8" hidden="false" customHeight="false" outlineLevel="0" collapsed="false">
      <c r="B95" s="54" t="n">
        <v>21</v>
      </c>
      <c r="C95" s="53" t="str">
        <f aca="false">IF('Infos-Card-Female'!B22="", "", 'Infos-Card-Female'!B22)</f>
        <v>AZUCENAS, JURIELYN</v>
      </c>
      <c r="D95" s="53"/>
      <c r="E95" s="53"/>
      <c r="F95" s="36" t="n">
        <v>75</v>
      </c>
      <c r="G95" s="37" t="n">
        <v>76</v>
      </c>
      <c r="H95" s="37" t="n">
        <v>78</v>
      </c>
      <c r="I95" s="37" t="n">
        <v>80</v>
      </c>
      <c r="J95" s="32" t="n">
        <f aca="false">ROUND(SUM(F95:I95)/4,0)</f>
        <v>77</v>
      </c>
      <c r="K95" s="38" t="str">
        <f aca="false">IF(J95&lt;75,"FAILED","PASSED")</f>
        <v>PASSED</v>
      </c>
      <c r="M95" s="34"/>
      <c r="N95" s="34"/>
      <c r="O95" s="34"/>
    </row>
    <row r="96" customFormat="false" ht="13.8" hidden="false" customHeight="false" outlineLevel="0" collapsed="false">
      <c r="B96" s="54" t="n">
        <v>22</v>
      </c>
      <c r="C96" s="53" t="str">
        <f aca="false">IF('Infos-Card-Female'!B23="", "", 'Infos-Card-Female'!B23)</f>
        <v>BAGUIO, ELMERA BALANSAG</v>
      </c>
      <c r="D96" s="53"/>
      <c r="E96" s="53"/>
      <c r="F96" s="36" t="n">
        <v>76</v>
      </c>
      <c r="G96" s="37" t="n">
        <v>75</v>
      </c>
      <c r="H96" s="37" t="n">
        <v>75</v>
      </c>
      <c r="I96" s="37" t="n">
        <v>77</v>
      </c>
      <c r="J96" s="32" t="n">
        <f aca="false">ROUND(SUM(F96:I96)/4,0)</f>
        <v>76</v>
      </c>
      <c r="K96" s="38" t="str">
        <f aca="false">IF(J96&lt;75,"FAILED","PASSED")</f>
        <v>PASSED</v>
      </c>
      <c r="M96" s="34"/>
      <c r="N96" s="34"/>
      <c r="O96" s="34"/>
    </row>
    <row r="97" customFormat="false" ht="13.8" hidden="false" customHeight="false" outlineLevel="0" collapsed="false">
      <c r="B97" s="54" t="n">
        <v>23</v>
      </c>
      <c r="C97" s="53" t="str">
        <f aca="false">IF('Infos-Card-Female'!B24="", "", 'Infos-Card-Female'!B24)</f>
        <v>ILUSTRICIMO, BEA CLAIRE IGNACIO</v>
      </c>
      <c r="D97" s="53"/>
      <c r="E97" s="53"/>
      <c r="F97" s="36" t="n">
        <v>84</v>
      </c>
      <c r="G97" s="37" t="n">
        <v>89</v>
      </c>
      <c r="H97" s="37" t="n">
        <v>90</v>
      </c>
      <c r="I97" s="37" t="n">
        <v>92</v>
      </c>
      <c r="J97" s="32" t="n">
        <f aca="false">ROUND(SUM(F97:I97)/4,0)</f>
        <v>89</v>
      </c>
      <c r="K97" s="38" t="str">
        <f aca="false">IF(J97&lt;75,"FAILED","PASSED")</f>
        <v>PASSED</v>
      </c>
      <c r="M97" s="34"/>
      <c r="N97" s="34"/>
      <c r="O97" s="34"/>
    </row>
    <row r="98" customFormat="false" ht="13.8" hidden="false" customHeight="false" outlineLevel="0" collapsed="false">
      <c r="B98" s="54" t="n">
        <v>24</v>
      </c>
      <c r="C98" s="53" t="str">
        <f aca="false">IF('Infos-Card-Female'!B25="", "", 'Infos-Card-Female'!B25)</f>
        <v>SARDIDO, GEMMA LEE SORIANO</v>
      </c>
      <c r="D98" s="53"/>
      <c r="E98" s="53"/>
      <c r="F98" s="36" t="n">
        <v>74</v>
      </c>
      <c r="G98" s="37" t="n">
        <v>75</v>
      </c>
      <c r="H98" s="37" t="n">
        <v>70</v>
      </c>
      <c r="I98" s="37" t="n">
        <v>79</v>
      </c>
      <c r="J98" s="37" t="n">
        <f aca="false">ROUND(SUM(F98:I98)/4,0)</f>
        <v>75</v>
      </c>
      <c r="K98" s="38" t="str">
        <f aca="false">IF(J98&lt;75,"FAILED","PASSED")</f>
        <v>PASSED</v>
      </c>
      <c r="M98" s="34"/>
      <c r="N98" s="34"/>
      <c r="O98" s="34"/>
    </row>
    <row r="99" customFormat="false" ht="13.8" hidden="true" customHeight="false" outlineLevel="0" collapsed="false">
      <c r="B99" s="54" t="n">
        <v>25</v>
      </c>
      <c r="C99" s="53" t="str">
        <f aca="false">IF('Infos-Card-Female'!B26="", "", 'Infos-Card-Female'!B26)</f>
        <v/>
      </c>
      <c r="D99" s="53"/>
      <c r="E99" s="53"/>
      <c r="F99" s="36"/>
      <c r="G99" s="37"/>
      <c r="H99" s="37"/>
      <c r="I99" s="37"/>
      <c r="J99" s="37"/>
      <c r="K99" s="38"/>
    </row>
    <row r="100" customFormat="false" ht="13.8" hidden="true" customHeight="false" outlineLevel="0" collapsed="false">
      <c r="B100" s="54" t="n">
        <v>26</v>
      </c>
      <c r="C100" s="53" t="str">
        <f aca="false">IF('Infos-Card-Female'!B27="", "", 'Infos-Card-Female'!B27)</f>
        <v/>
      </c>
      <c r="D100" s="53"/>
      <c r="E100" s="53"/>
      <c r="F100" s="36"/>
      <c r="G100" s="37"/>
      <c r="H100" s="37"/>
      <c r="I100" s="37"/>
      <c r="J100" s="37"/>
      <c r="K100" s="38"/>
    </row>
    <row r="101" customFormat="false" ht="13.8" hidden="true" customHeight="false" outlineLevel="0" collapsed="false">
      <c r="B101" s="54" t="n">
        <v>27</v>
      </c>
      <c r="C101" s="53" t="str">
        <f aca="false">IF('Infos-Card-Female'!B28="", "", 'Infos-Card-Female'!B28)</f>
        <v/>
      </c>
      <c r="D101" s="53"/>
      <c r="E101" s="53"/>
      <c r="F101" s="36"/>
      <c r="G101" s="37"/>
      <c r="H101" s="37"/>
      <c r="I101" s="37"/>
      <c r="J101" s="37"/>
      <c r="K101" s="38"/>
    </row>
    <row r="102" customFormat="false" ht="13.8" hidden="true" customHeight="false" outlineLevel="0" collapsed="false">
      <c r="B102" s="54" t="n">
        <v>28</v>
      </c>
      <c r="C102" s="53" t="str">
        <f aca="false">IF('Infos-Card-Female'!B29="", "", 'Infos-Card-Female'!B29)</f>
        <v/>
      </c>
      <c r="D102" s="53"/>
      <c r="E102" s="53"/>
      <c r="F102" s="36"/>
      <c r="G102" s="37"/>
      <c r="H102" s="37"/>
      <c r="I102" s="37"/>
      <c r="J102" s="37"/>
      <c r="K102" s="38"/>
    </row>
    <row r="103" customFormat="false" ht="13.8" hidden="true" customHeight="false" outlineLevel="0" collapsed="false">
      <c r="B103" s="54" t="n">
        <v>29</v>
      </c>
      <c r="C103" s="53" t="str">
        <f aca="false">IF('Infos-Card-Female'!B30="", "", 'Infos-Card-Female'!B30)</f>
        <v/>
      </c>
      <c r="D103" s="53"/>
      <c r="E103" s="53"/>
      <c r="F103" s="36"/>
      <c r="G103" s="37"/>
      <c r="H103" s="37"/>
      <c r="I103" s="37"/>
      <c r="J103" s="37"/>
      <c r="K103" s="38"/>
    </row>
    <row r="104" customFormat="false" ht="13.8" hidden="true" customHeight="false" outlineLevel="0" collapsed="false">
      <c r="B104" s="54" t="n">
        <v>30</v>
      </c>
      <c r="C104" s="53" t="str">
        <f aca="false">IF('Infos-Card-Female'!B31="", "", 'Infos-Card-Female'!B31)</f>
        <v/>
      </c>
      <c r="D104" s="53"/>
      <c r="E104" s="53"/>
      <c r="F104" s="36"/>
      <c r="G104" s="37"/>
      <c r="H104" s="37"/>
      <c r="I104" s="37"/>
      <c r="J104" s="37"/>
      <c r="K104" s="38"/>
    </row>
    <row r="105" customFormat="false" ht="13.8" hidden="true" customHeight="false" outlineLevel="0" collapsed="false">
      <c r="B105" s="54" t="n">
        <v>31</v>
      </c>
      <c r="C105" s="53" t="str">
        <f aca="false">IF('Infos-Card-Female'!B32="", "", 'Infos-Card-Female'!B32)</f>
        <v/>
      </c>
      <c r="D105" s="53"/>
      <c r="E105" s="53"/>
      <c r="F105" s="36"/>
      <c r="G105" s="37"/>
      <c r="H105" s="37"/>
      <c r="I105" s="37"/>
      <c r="J105" s="37"/>
      <c r="K105" s="38"/>
    </row>
    <row r="106" customFormat="false" ht="13.8" hidden="true" customHeight="false" outlineLevel="0" collapsed="false">
      <c r="B106" s="54" t="n">
        <v>32</v>
      </c>
      <c r="C106" s="53" t="str">
        <f aca="false">IF('Infos-Card-Female'!B33="", "", 'Infos-Card-Female'!B33)</f>
        <v/>
      </c>
      <c r="D106" s="53"/>
      <c r="E106" s="53"/>
      <c r="F106" s="36"/>
      <c r="G106" s="37"/>
      <c r="H106" s="37"/>
      <c r="I106" s="37"/>
      <c r="J106" s="37"/>
      <c r="K106" s="38"/>
    </row>
    <row r="107" customFormat="false" ht="13.8" hidden="true" customHeight="false" outlineLevel="0" collapsed="false">
      <c r="B107" s="54" t="n">
        <v>33</v>
      </c>
      <c r="C107" s="53" t="str">
        <f aca="false">IF('Infos-Card-Female'!B34="", "", 'Infos-Card-Female'!B34)</f>
        <v/>
      </c>
      <c r="D107" s="53"/>
      <c r="E107" s="53"/>
      <c r="F107" s="36"/>
      <c r="G107" s="37"/>
      <c r="H107" s="37"/>
      <c r="I107" s="37"/>
      <c r="J107" s="37"/>
      <c r="K107" s="38"/>
    </row>
    <row r="108" customFormat="false" ht="13.8" hidden="true" customHeight="false" outlineLevel="0" collapsed="false">
      <c r="B108" s="54" t="n">
        <v>34</v>
      </c>
      <c r="C108" s="53" t="str">
        <f aca="false">IF('Infos-Card-Female'!B35="", "", 'Infos-Card-Female'!B35)</f>
        <v/>
      </c>
      <c r="D108" s="53"/>
      <c r="E108" s="53"/>
      <c r="F108" s="36"/>
      <c r="G108" s="37"/>
      <c r="H108" s="37"/>
      <c r="I108" s="37"/>
      <c r="J108" s="37"/>
      <c r="K108" s="38"/>
    </row>
    <row r="109" customFormat="false" ht="13.8" hidden="true" customHeight="false" outlineLevel="0" collapsed="false">
      <c r="B109" s="54" t="n">
        <v>35</v>
      </c>
      <c r="C109" s="53" t="str">
        <f aca="false">IF('Infos-Card-Female'!B36="", "", 'Infos-Card-Female'!B36)</f>
        <v/>
      </c>
      <c r="D109" s="53"/>
      <c r="E109" s="53"/>
      <c r="F109" s="36"/>
      <c r="G109" s="37"/>
      <c r="H109" s="37"/>
      <c r="I109" s="37"/>
      <c r="J109" s="37"/>
      <c r="K109" s="38"/>
    </row>
    <row r="110" customFormat="false" ht="13.8" hidden="false" customHeight="false" outlineLevel="0" collapsed="false">
      <c r="B110" s="40" t="s">
        <v>280</v>
      </c>
      <c r="C110" s="40"/>
      <c r="D110" s="40"/>
      <c r="E110" s="40"/>
      <c r="F110" s="36" t="n">
        <f aca="false">COUNTIF(F75:F109,"&lt;75")</f>
        <v>4</v>
      </c>
      <c r="G110" s="37" t="n">
        <f aca="false">COUNTIF(G75:G109,"&lt;75")</f>
        <v>2</v>
      </c>
      <c r="H110" s="37" t="n">
        <f aca="false">COUNTIF(H75:H109,"&lt;75")</f>
        <v>2</v>
      </c>
      <c r="I110" s="37" t="n">
        <f aca="false">COUNTIF(I75:I109,"&lt;75")</f>
        <v>2</v>
      </c>
      <c r="J110" s="37" t="n">
        <f aca="false">COUNTIF(J75:J109,"&lt;75")</f>
        <v>2</v>
      </c>
      <c r="K110" s="38"/>
    </row>
    <row r="111" customFormat="false" ht="13.8" hidden="false" customHeight="false" outlineLevel="0" collapsed="false">
      <c r="B111" s="40" t="s">
        <v>281</v>
      </c>
      <c r="C111" s="40"/>
      <c r="D111" s="40"/>
      <c r="E111" s="40"/>
      <c r="F111" s="36"/>
      <c r="G111" s="37"/>
      <c r="H111" s="37"/>
      <c r="I111" s="37"/>
      <c r="J111" s="37"/>
      <c r="K111" s="38"/>
    </row>
    <row r="112" customFormat="false" ht="13.8" hidden="false" customHeight="false" outlineLevel="0" collapsed="false">
      <c r="B112" s="40" t="s">
        <v>282</v>
      </c>
      <c r="C112" s="40"/>
      <c r="D112" s="40"/>
      <c r="E112" s="40"/>
      <c r="F112" s="41"/>
      <c r="G112" s="42"/>
      <c r="H112" s="42"/>
      <c r="I112" s="42"/>
      <c r="J112" s="42"/>
      <c r="K112" s="43"/>
    </row>
    <row r="113" customFormat="false" ht="13.8" hidden="false" customHeight="false" outlineLevel="0" collapsed="false">
      <c r="B113" s="44" t="s">
        <v>283</v>
      </c>
      <c r="C113" s="44"/>
      <c r="D113" s="44"/>
      <c r="E113" s="44"/>
      <c r="F113" s="45"/>
      <c r="G113" s="46"/>
      <c r="H113" s="46"/>
      <c r="I113" s="46"/>
      <c r="J113" s="46"/>
      <c r="K113" s="47"/>
    </row>
    <row r="115" customFormat="false" ht="13.8" hidden="false" customHeight="false" outlineLevel="0" collapsed="false">
      <c r="H115" s="0" t="s">
        <v>284</v>
      </c>
    </row>
    <row r="116" customFormat="false" ht="13.8" hidden="false" customHeight="false" outlineLevel="0" collapsed="false">
      <c r="H116" s="48" t="s">
        <v>285</v>
      </c>
      <c r="I116" s="48"/>
      <c r="J116" s="48"/>
      <c r="K116" s="48"/>
    </row>
    <row r="119" customFormat="false" ht="13.8" hidden="false" customHeight="false" outlineLevel="0" collapsed="false">
      <c r="C119" s="0" t="s">
        <v>284</v>
      </c>
    </row>
    <row r="120" customFormat="false" ht="13.8" hidden="false" customHeight="false" outlineLevel="0" collapsed="false">
      <c r="C120" s="49" t="str">
        <f aca="false">'Class-Infos'!B5</f>
        <v>JOSEPH G. PALISOC</v>
      </c>
      <c r="D120" s="49"/>
      <c r="E120" s="49"/>
      <c r="F120" s="49"/>
    </row>
    <row r="121" customFormat="false" ht="13.8" hidden="false" customHeight="false" outlineLevel="0" collapsed="false">
      <c r="C121" s="48" t="s">
        <v>286</v>
      </c>
      <c r="D121" s="48"/>
      <c r="E121" s="48"/>
      <c r="F121" s="48"/>
    </row>
    <row r="125" customFormat="false" ht="13.8" hidden="false" customHeight="false" outlineLevel="0" collapsed="false">
      <c r="C125" s="50" t="s">
        <v>287</v>
      </c>
    </row>
  </sheetData>
  <mergeCells count="94">
    <mergeCell ref="B1:K1"/>
    <mergeCell ref="B2:K2"/>
    <mergeCell ref="B3:K3"/>
    <mergeCell ref="B9:E10"/>
    <mergeCell ref="F9:K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B46:E46"/>
    <mergeCell ref="B47:E47"/>
    <mergeCell ref="B48:E48"/>
    <mergeCell ref="B49:E49"/>
    <mergeCell ref="H52:K52"/>
    <mergeCell ref="C56:F56"/>
    <mergeCell ref="C57:F57"/>
    <mergeCell ref="B65:K65"/>
    <mergeCell ref="B66:K66"/>
    <mergeCell ref="B67:K67"/>
    <mergeCell ref="B73:E74"/>
    <mergeCell ref="F73:K73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B110:E110"/>
    <mergeCell ref="B111:E111"/>
    <mergeCell ref="B112:E112"/>
    <mergeCell ref="B113:E113"/>
    <mergeCell ref="H116:K116"/>
    <mergeCell ref="C120:F120"/>
    <mergeCell ref="C121:F121"/>
  </mergeCells>
  <printOptions headings="false" gridLines="false" gridLinesSet="true" horizontalCentered="true" verticalCentered="false"/>
  <pageMargins left="0" right="0" top="0" bottom="0" header="0.511805555555555" footer="0.511805555555555"/>
  <pageSetup paperSize="5" scale="11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1:N125"/>
  <sheetViews>
    <sheetView showFormulas="false" showGridLines="false" showRowColHeaders="true" showZeros="true" rightToLeft="false" tabSelected="false" showOutlineSymbols="true" defaultGridColor="true" view="normal" topLeftCell="A21" colorId="64" zoomScale="110" zoomScaleNormal="110" zoomScalePageLayoutView="100" workbookViewId="0">
      <selection pane="topLeft" activeCell="F32" activeCellId="0" sqref="F3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.35"/>
    <col collapsed="false" customWidth="true" hidden="false" outlineLevel="0" max="2" min="2" style="0" width="2.98"/>
    <col collapsed="false" customWidth="true" hidden="false" outlineLevel="0" max="64" min="3" style="0" width="7.15"/>
  </cols>
  <sheetData>
    <row r="1" customFormat="false" ht="15" hidden="false" customHeight="false" outlineLevel="0" collapsed="false">
      <c r="B1" s="16" t="s">
        <v>265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9.7" hidden="false" customHeight="false" outlineLevel="0" collapsed="false">
      <c r="B2" s="17" t="s">
        <v>266</v>
      </c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B3" s="16" t="str">
        <f aca="false">CONCATENATE("S.Y. ",'Class-Infos'!B4)</f>
        <v>S.Y. 2020-2021</v>
      </c>
      <c r="C3" s="16"/>
      <c r="D3" s="16"/>
      <c r="E3" s="16"/>
      <c r="F3" s="16"/>
      <c r="G3" s="16"/>
      <c r="H3" s="16"/>
      <c r="I3" s="16"/>
      <c r="J3" s="16"/>
      <c r="K3" s="16"/>
    </row>
    <row r="6" customFormat="false" ht="15" hidden="false" customHeight="false" outlineLevel="0" collapsed="false">
      <c r="B6" s="18" t="s">
        <v>267</v>
      </c>
      <c r="C6" s="18"/>
      <c r="D6" s="19" t="s">
        <v>9</v>
      </c>
      <c r="E6" s="18"/>
      <c r="F6" s="18"/>
      <c r="G6" s="18"/>
      <c r="H6" s="20" t="s">
        <v>269</v>
      </c>
      <c r="I6" s="19" t="str">
        <f aca="false">CONCATENATE('Class-Infos'!B2,"-",'Class-Infos'!B3)</f>
        <v>8-HUBBLE</v>
      </c>
      <c r="J6" s="18"/>
      <c r="K6" s="18"/>
    </row>
    <row r="7" customFormat="false" ht="13.8" hidden="false" customHeight="false" outlineLevel="0" collapsed="false">
      <c r="B7" s="0" t="s">
        <v>270</v>
      </c>
      <c r="D7" s="21" t="str">
        <f aca="false">'Class-Infos'!H2</f>
        <v>Malaya Anquilan</v>
      </c>
      <c r="G7" s="22"/>
      <c r="H7" s="23" t="s">
        <v>271</v>
      </c>
      <c r="I7" s="21" t="str">
        <f aca="false">'Class-Infos'!B1</f>
        <v>JONATHAN R. BACOLOD</v>
      </c>
      <c r="J7" s="22"/>
      <c r="K7" s="22"/>
    </row>
    <row r="9" customFormat="false" ht="15.75" hidden="false" customHeight="true" outlineLevel="0" collapsed="false">
      <c r="B9" s="24" t="s">
        <v>272</v>
      </c>
      <c r="C9" s="24"/>
      <c r="D9" s="24"/>
      <c r="E9" s="24"/>
      <c r="F9" s="25" t="s">
        <v>273</v>
      </c>
      <c r="G9" s="25"/>
      <c r="H9" s="25"/>
      <c r="I9" s="25"/>
      <c r="J9" s="25"/>
      <c r="K9" s="25"/>
    </row>
    <row r="10" customFormat="false" ht="15.75" hidden="false" customHeight="true" outlineLevel="0" collapsed="false">
      <c r="B10" s="24"/>
      <c r="C10" s="24"/>
      <c r="D10" s="24"/>
      <c r="E10" s="24"/>
      <c r="F10" s="26" t="s">
        <v>274</v>
      </c>
      <c r="G10" s="26" t="s">
        <v>275</v>
      </c>
      <c r="H10" s="26" t="s">
        <v>276</v>
      </c>
      <c r="I10" s="26" t="s">
        <v>277</v>
      </c>
      <c r="J10" s="26" t="s">
        <v>278</v>
      </c>
      <c r="K10" s="27" t="s">
        <v>279</v>
      </c>
    </row>
    <row r="11" customFormat="false" ht="15" hidden="false" customHeight="false" outlineLevel="0" collapsed="false">
      <c r="B11" s="28" t="n">
        <v>1</v>
      </c>
      <c r="C11" s="29" t="str">
        <f aca="false">IF('Infos-Card-Male'!B2="", "", 'Infos-Card-Male'!B2)</f>
        <v>ABAY ABAY, IAN JAY PARINIAS</v>
      </c>
      <c r="D11" s="29"/>
      <c r="E11" s="29"/>
      <c r="F11" s="30" t="n">
        <v>86</v>
      </c>
      <c r="G11" s="31" t="n">
        <v>94</v>
      </c>
      <c r="H11" s="31" t="n">
        <v>89</v>
      </c>
      <c r="I11" s="31" t="n">
        <v>84</v>
      </c>
      <c r="J11" s="32" t="n">
        <f aca="false">ROUND(SUM(F11:I11)/4,0)</f>
        <v>88</v>
      </c>
      <c r="K11" s="33" t="str">
        <f aca="false">IF(J11&lt;75,"FAILED","PASSED")</f>
        <v>PASSED</v>
      </c>
      <c r="N11" s="34"/>
    </row>
    <row r="12" customFormat="false" ht="15" hidden="false" customHeight="false" outlineLevel="0" collapsed="false">
      <c r="B12" s="35" t="n">
        <v>2</v>
      </c>
      <c r="C12" s="29" t="str">
        <f aca="false">IF('Infos-Card-Male'!B3="", "", 'Infos-Card-Male'!B3)</f>
        <v>ACOSTA, JOHN CARLO ANION</v>
      </c>
      <c r="D12" s="29"/>
      <c r="E12" s="29"/>
      <c r="F12" s="36" t="n">
        <v>70</v>
      </c>
      <c r="G12" s="37" t="n">
        <v>70</v>
      </c>
      <c r="H12" s="37" t="n">
        <v>70</v>
      </c>
      <c r="I12" s="37" t="n">
        <v>70</v>
      </c>
      <c r="J12" s="32" t="n">
        <f aca="false">ROUND(SUM(F12:I12)/4,0)</f>
        <v>70</v>
      </c>
      <c r="K12" s="38" t="str">
        <f aca="false">IF(J12&lt;75,"FAILED","PASSED")</f>
        <v>FAILED</v>
      </c>
      <c r="N12" s="34"/>
    </row>
    <row r="13" customFormat="false" ht="15" hidden="false" customHeight="false" outlineLevel="0" collapsed="false">
      <c r="B13" s="28" t="n">
        <v>3</v>
      </c>
      <c r="C13" s="29" t="str">
        <f aca="false">IF('Infos-Card-Male'!B4="", "", 'Infos-Card-Male'!B4)</f>
        <v>ACOSTA, SHAMERAINE MOLINA</v>
      </c>
      <c r="D13" s="29"/>
      <c r="E13" s="29"/>
      <c r="F13" s="36" t="n">
        <v>70</v>
      </c>
      <c r="G13" s="37" t="n">
        <v>73</v>
      </c>
      <c r="H13" s="37" t="n">
        <v>85</v>
      </c>
      <c r="I13" s="37" t="n">
        <v>80</v>
      </c>
      <c r="J13" s="32" t="n">
        <f aca="false">ROUND(SUM(F13:I13)/4,0)</f>
        <v>77</v>
      </c>
      <c r="K13" s="38" t="str">
        <f aca="false">IF(J13&lt;75,"FAILED","PASSED")</f>
        <v>PASSED</v>
      </c>
      <c r="N13" s="34"/>
    </row>
    <row r="14" customFormat="false" ht="15" hidden="false" customHeight="false" outlineLevel="0" collapsed="false">
      <c r="B14" s="35" t="n">
        <v>4</v>
      </c>
      <c r="C14" s="29" t="str">
        <f aca="false">IF('Infos-Card-Male'!B5="", "", 'Infos-Card-Male'!B5)</f>
        <v>AGUS, ALMOND RAPHAEL JALBAY</v>
      </c>
      <c r="D14" s="29"/>
      <c r="E14" s="29"/>
      <c r="F14" s="36" t="n">
        <v>77</v>
      </c>
      <c r="G14" s="37" t="n">
        <v>83</v>
      </c>
      <c r="H14" s="37" t="n">
        <v>82</v>
      </c>
      <c r="I14" s="37" t="n">
        <v>84</v>
      </c>
      <c r="J14" s="32" t="n">
        <f aca="false">ROUND(SUM(F14:I14)/4,0)</f>
        <v>82</v>
      </c>
      <c r="K14" s="38" t="str">
        <f aca="false">IF(J14&lt;75,"FAILED","PASSED")</f>
        <v>PASSED</v>
      </c>
      <c r="N14" s="34"/>
    </row>
    <row r="15" customFormat="false" ht="15" hidden="false" customHeight="false" outlineLevel="0" collapsed="false">
      <c r="B15" s="28" t="n">
        <v>5</v>
      </c>
      <c r="C15" s="29" t="str">
        <f aca="false">IF('Infos-Card-Male'!B6="", "", 'Infos-Card-Male'!B6)</f>
        <v>ALEJANDRO, JEREMY LOPEZ</v>
      </c>
      <c r="D15" s="29"/>
      <c r="E15" s="29"/>
      <c r="F15" s="36" t="n">
        <v>76</v>
      </c>
      <c r="G15" s="37" t="n">
        <v>73</v>
      </c>
      <c r="H15" s="37" t="n">
        <v>83</v>
      </c>
      <c r="I15" s="37" t="n">
        <v>75</v>
      </c>
      <c r="J15" s="32" t="n">
        <f aca="false">ROUND(SUM(F15:I15)/4,0)</f>
        <v>77</v>
      </c>
      <c r="K15" s="38" t="str">
        <f aca="false">IF(J15&lt;75,"FAILED","PASSED")</f>
        <v>PASSED</v>
      </c>
      <c r="N15" s="34"/>
    </row>
    <row r="16" customFormat="false" ht="15" hidden="false" customHeight="false" outlineLevel="0" collapsed="false">
      <c r="B16" s="35" t="n">
        <v>6</v>
      </c>
      <c r="C16" s="29" t="str">
        <f aca="false">IF('Infos-Card-Male'!B7="", "", 'Infos-Card-Male'!B7)</f>
        <v>ALEJANDRO, MARK AGBUYA</v>
      </c>
      <c r="D16" s="29"/>
      <c r="E16" s="29"/>
      <c r="F16" s="36" t="n">
        <v>85</v>
      </c>
      <c r="G16" s="37" t="n">
        <v>93</v>
      </c>
      <c r="H16" s="37" t="n">
        <v>95</v>
      </c>
      <c r="I16" s="37" t="n">
        <v>96</v>
      </c>
      <c r="J16" s="32" t="n">
        <f aca="false">ROUND(SUM(F16:I16)/4,0)</f>
        <v>92</v>
      </c>
      <c r="K16" s="38" t="str">
        <f aca="false">IF(J16&lt;75,"FAILED","PASSED")</f>
        <v>PASSED</v>
      </c>
      <c r="N16" s="34"/>
    </row>
    <row r="17" customFormat="false" ht="15" hidden="false" customHeight="false" outlineLevel="0" collapsed="false">
      <c r="B17" s="28" t="n">
        <v>7</v>
      </c>
      <c r="C17" s="29" t="str">
        <f aca="false">IF('Infos-Card-Male'!B8="", "", 'Infos-Card-Male'!B8)</f>
        <v>ALETER, JHAY MHARK BOLAÑOS</v>
      </c>
      <c r="D17" s="29"/>
      <c r="E17" s="29"/>
      <c r="F17" s="36" t="n">
        <v>75</v>
      </c>
      <c r="G17" s="37" t="n">
        <v>81</v>
      </c>
      <c r="H17" s="37" t="n">
        <v>84</v>
      </c>
      <c r="I17" s="37" t="n">
        <v>84</v>
      </c>
      <c r="J17" s="32" t="n">
        <f aca="false">ROUND(SUM(F17:I17)/4,0)</f>
        <v>81</v>
      </c>
      <c r="K17" s="38" t="str">
        <f aca="false">IF(J17&lt;75,"FAILED","PASSED")</f>
        <v>PASSED</v>
      </c>
      <c r="N17" s="34"/>
    </row>
    <row r="18" customFormat="false" ht="15" hidden="false" customHeight="false" outlineLevel="0" collapsed="false">
      <c r="B18" s="35" t="n">
        <v>8</v>
      </c>
      <c r="C18" s="29" t="str">
        <f aca="false">IF('Infos-Card-Male'!B9="", "", 'Infos-Card-Male'!B9)</f>
        <v>AMACIO, KHURT FRYAN RANIEN</v>
      </c>
      <c r="D18" s="29"/>
      <c r="E18" s="29"/>
      <c r="F18" s="36" t="n">
        <v>75</v>
      </c>
      <c r="G18" s="37" t="n">
        <v>86</v>
      </c>
      <c r="H18" s="37" t="n">
        <v>84</v>
      </c>
      <c r="I18" s="37" t="n">
        <v>81</v>
      </c>
      <c r="J18" s="32" t="n">
        <f aca="false">ROUND(SUM(F18:I18)/4,0)</f>
        <v>82</v>
      </c>
      <c r="K18" s="38" t="str">
        <f aca="false">IF(J18&lt;75,"FAILED","PASSED")</f>
        <v>PASSED</v>
      </c>
      <c r="N18" s="34"/>
    </row>
    <row r="19" customFormat="false" ht="15" hidden="false" customHeight="false" outlineLevel="0" collapsed="false">
      <c r="B19" s="28" t="n">
        <v>9</v>
      </c>
      <c r="C19" s="29" t="str">
        <f aca="false">IF('Infos-Card-Male'!B10="", "", 'Infos-Card-Male'!B10)</f>
        <v>ANDALIS, JIBBY ABUZO</v>
      </c>
      <c r="D19" s="29"/>
      <c r="E19" s="29"/>
      <c r="F19" s="36" t="n">
        <v>70</v>
      </c>
      <c r="G19" s="37" t="n">
        <v>70</v>
      </c>
      <c r="H19" s="37" t="n">
        <v>70</v>
      </c>
      <c r="I19" s="37" t="n">
        <v>70</v>
      </c>
      <c r="J19" s="32" t="n">
        <f aca="false">ROUND(SUM(F19:I19)/4,0)</f>
        <v>70</v>
      </c>
      <c r="K19" s="38" t="str">
        <f aca="false">IF(J19&lt;75,"FAILED","PASSED")</f>
        <v>FAILED</v>
      </c>
      <c r="N19" s="34"/>
    </row>
    <row r="20" customFormat="false" ht="15" hidden="false" customHeight="false" outlineLevel="0" collapsed="false">
      <c r="B20" s="35" t="n">
        <v>10</v>
      </c>
      <c r="C20" s="29" t="str">
        <f aca="false">IF('Infos-Card-Male'!B11="", "", 'Infos-Card-Male'!B11)</f>
        <v>ANDO, PRINCE IVAN REPUYA</v>
      </c>
      <c r="D20" s="29"/>
      <c r="E20" s="29"/>
      <c r="F20" s="36" t="n">
        <v>77</v>
      </c>
      <c r="G20" s="37" t="n">
        <v>88</v>
      </c>
      <c r="H20" s="37" t="n">
        <v>90</v>
      </c>
      <c r="I20" s="37" t="n">
        <v>87</v>
      </c>
      <c r="J20" s="32" t="n">
        <f aca="false">ROUND(SUM(F20:I20)/4,0)</f>
        <v>86</v>
      </c>
      <c r="K20" s="38" t="str">
        <f aca="false">IF(J20&lt;75,"FAILED","PASSED")</f>
        <v>PASSED</v>
      </c>
      <c r="N20" s="34"/>
    </row>
    <row r="21" customFormat="false" ht="15" hidden="false" customHeight="false" outlineLevel="0" collapsed="false">
      <c r="B21" s="28" t="n">
        <v>11</v>
      </c>
      <c r="C21" s="29" t="str">
        <f aca="false">IF('Infos-Card-Male'!B12="", "", 'Infos-Card-Male'!B12)</f>
        <v>ARCEO, JOHN KENNETH MACASINAG</v>
      </c>
      <c r="D21" s="29"/>
      <c r="E21" s="29"/>
      <c r="F21" s="36" t="n">
        <v>81</v>
      </c>
      <c r="G21" s="37" t="n">
        <v>86</v>
      </c>
      <c r="H21" s="37" t="n">
        <v>90</v>
      </c>
      <c r="I21" s="37" t="n">
        <v>80</v>
      </c>
      <c r="J21" s="32" t="n">
        <f aca="false">ROUND(SUM(F21:I21)/4,0)</f>
        <v>84</v>
      </c>
      <c r="K21" s="38" t="str">
        <f aca="false">IF(J21&lt;75,"FAILED","PASSED")</f>
        <v>PASSED</v>
      </c>
      <c r="N21" s="34"/>
    </row>
    <row r="22" customFormat="false" ht="15" hidden="false" customHeight="false" outlineLevel="0" collapsed="false">
      <c r="B22" s="35" t="n">
        <v>12</v>
      </c>
      <c r="C22" s="29" t="str">
        <f aca="false">IF('Infos-Card-Male'!B13="", "", 'Infos-Card-Male'!B13)</f>
        <v>ARESGADO, CHRISTIAN MACKY MANUEL</v>
      </c>
      <c r="D22" s="29"/>
      <c r="E22" s="29"/>
      <c r="F22" s="36" t="n">
        <v>75</v>
      </c>
      <c r="G22" s="37" t="n">
        <v>87</v>
      </c>
      <c r="H22" s="37" t="n">
        <v>73</v>
      </c>
      <c r="I22" s="37" t="n">
        <v>76</v>
      </c>
      <c r="J22" s="32" t="n">
        <f aca="false">ROUND(SUM(F22:I22)/4,0)</f>
        <v>78</v>
      </c>
      <c r="K22" s="38" t="str">
        <f aca="false">IF(J22&lt;75,"FAILED","PASSED")</f>
        <v>PASSED</v>
      </c>
      <c r="N22" s="34"/>
    </row>
    <row r="23" customFormat="false" ht="15" hidden="false" customHeight="false" outlineLevel="0" collapsed="false">
      <c r="B23" s="28" t="n">
        <v>13</v>
      </c>
      <c r="C23" s="29" t="str">
        <f aca="false">IF('Infos-Card-Male'!B14="", "", 'Infos-Card-Male'!B14)</f>
        <v>ARROYO, AGA CEAZAR CAPALARAN</v>
      </c>
      <c r="D23" s="29"/>
      <c r="E23" s="29"/>
      <c r="F23" s="36" t="n">
        <v>75</v>
      </c>
      <c r="G23" s="37" t="n">
        <v>82</v>
      </c>
      <c r="H23" s="37" t="n">
        <v>88</v>
      </c>
      <c r="I23" s="37" t="n">
        <v>82</v>
      </c>
      <c r="J23" s="32" t="n">
        <f aca="false">ROUND(SUM(F23:I23)/4,0)</f>
        <v>82</v>
      </c>
      <c r="K23" s="38" t="str">
        <f aca="false">IF(J23&lt;75,"FAILED","PASSED")</f>
        <v>PASSED</v>
      </c>
      <c r="N23" s="34"/>
    </row>
    <row r="24" customFormat="false" ht="15" hidden="false" customHeight="false" outlineLevel="0" collapsed="false">
      <c r="B24" s="35" t="n">
        <v>14</v>
      </c>
      <c r="C24" s="29" t="str">
        <f aca="false">IF('Infos-Card-Male'!B15="", "", 'Infos-Card-Male'!B15)</f>
        <v>ASURTO, PRINCE JHADE JEROSO</v>
      </c>
      <c r="D24" s="29"/>
      <c r="E24" s="29"/>
      <c r="F24" s="36" t="n">
        <v>89</v>
      </c>
      <c r="G24" s="37" t="n">
        <v>88</v>
      </c>
      <c r="H24" s="37" t="n">
        <v>75</v>
      </c>
      <c r="I24" s="37" t="n">
        <v>75</v>
      </c>
      <c r="J24" s="32" t="n">
        <f aca="false">ROUND(SUM(F24:I24)/4,0)</f>
        <v>82</v>
      </c>
      <c r="K24" s="38" t="str">
        <f aca="false">IF(J24&lt;75,"FAILED","PASSED")</f>
        <v>PASSED</v>
      </c>
      <c r="N24" s="34"/>
    </row>
    <row r="25" customFormat="false" ht="15" hidden="false" customHeight="false" outlineLevel="0" collapsed="false">
      <c r="B25" s="28" t="n">
        <v>15</v>
      </c>
      <c r="C25" s="29" t="str">
        <f aca="false">IF('Infos-Card-Male'!B16="", "", 'Infos-Card-Male'!B16)</f>
        <v>AUSTRIA, JAMES BRYAN DIZON</v>
      </c>
      <c r="D25" s="29"/>
      <c r="E25" s="29"/>
      <c r="F25" s="36" t="n">
        <v>75</v>
      </c>
      <c r="G25" s="37" t="n">
        <v>84</v>
      </c>
      <c r="H25" s="37" t="n">
        <v>73</v>
      </c>
      <c r="I25" s="37" t="n">
        <v>75</v>
      </c>
      <c r="J25" s="32" t="n">
        <f aca="false">ROUND(SUM(F25:I25)/4,0)</f>
        <v>77</v>
      </c>
      <c r="K25" s="38" t="str">
        <f aca="false">IF(J25&lt;75,"FAILED","PASSED")</f>
        <v>PASSED</v>
      </c>
      <c r="N25" s="34"/>
    </row>
    <row r="26" customFormat="false" ht="15" hidden="false" customHeight="false" outlineLevel="0" collapsed="false">
      <c r="B26" s="35" t="n">
        <v>16</v>
      </c>
      <c r="C26" s="29" t="str">
        <f aca="false">IF('Infos-Card-Male'!B17="", "", 'Infos-Card-Male'!B17)</f>
        <v>AVILA, JOB OCFEMIA</v>
      </c>
      <c r="D26" s="29"/>
      <c r="E26" s="29"/>
      <c r="F26" s="36" t="n">
        <v>90</v>
      </c>
      <c r="G26" s="37" t="n">
        <v>92</v>
      </c>
      <c r="H26" s="37" t="n">
        <v>94</v>
      </c>
      <c r="I26" s="37" t="n">
        <v>90</v>
      </c>
      <c r="J26" s="32" t="n">
        <f aca="false">ROUND(SUM(F26:I26)/4,0)</f>
        <v>92</v>
      </c>
      <c r="K26" s="38" t="str">
        <f aca="false">IF(J26&lt;75,"FAILED","PASSED")</f>
        <v>PASSED</v>
      </c>
      <c r="N26" s="34"/>
    </row>
    <row r="27" customFormat="false" ht="15" hidden="false" customHeight="false" outlineLevel="0" collapsed="false">
      <c r="B27" s="28" t="n">
        <v>17</v>
      </c>
      <c r="C27" s="29" t="str">
        <f aca="false">IF('Infos-Card-Male'!B18="", "", 'Infos-Card-Male'!B18)</f>
        <v>AYON, JUSTINE DELLA</v>
      </c>
      <c r="D27" s="29"/>
      <c r="E27" s="29"/>
      <c r="F27" s="36" t="n">
        <v>85</v>
      </c>
      <c r="G27" s="37" t="n">
        <v>84</v>
      </c>
      <c r="H27" s="37" t="n">
        <v>82</v>
      </c>
      <c r="I27" s="37" t="n">
        <v>83</v>
      </c>
      <c r="J27" s="32" t="n">
        <f aca="false">ROUND(SUM(F27:I27)/4,0)</f>
        <v>84</v>
      </c>
      <c r="K27" s="38" t="str">
        <f aca="false">IF(J27&lt;75,"FAILED","PASSED")</f>
        <v>PASSED</v>
      </c>
      <c r="N27" s="34"/>
    </row>
    <row r="28" customFormat="false" ht="15" hidden="false" customHeight="false" outlineLevel="0" collapsed="false">
      <c r="B28" s="35" t="n">
        <v>18</v>
      </c>
      <c r="C28" s="29" t="str">
        <f aca="false">IF('Infos-Card-Male'!B19="", "", 'Infos-Card-Male'!B19)</f>
        <v>AYOP, WESLEY MICHEN BALBUENA</v>
      </c>
      <c r="D28" s="29"/>
      <c r="E28" s="29"/>
      <c r="F28" s="36" t="n">
        <v>78</v>
      </c>
      <c r="G28" s="37" t="n">
        <v>88</v>
      </c>
      <c r="H28" s="37" t="n">
        <v>86</v>
      </c>
      <c r="I28" s="37" t="n">
        <v>81</v>
      </c>
      <c r="J28" s="32" t="n">
        <f aca="false">ROUND(SUM(F28:I28)/4,0)</f>
        <v>83</v>
      </c>
      <c r="K28" s="38" t="str">
        <f aca="false">IF(J28&lt;75,"FAILED","PASSED")</f>
        <v>PASSED</v>
      </c>
      <c r="N28" s="34"/>
    </row>
    <row r="29" customFormat="false" ht="15" hidden="false" customHeight="false" outlineLevel="0" collapsed="false">
      <c r="B29" s="28" t="n">
        <v>19</v>
      </c>
      <c r="C29" s="29" t="str">
        <f aca="false">IF('Infos-Card-Male'!B20="", "", 'Infos-Card-Male'!B20)</f>
        <v>AZARCON, JOHN CEDRICK CORTES</v>
      </c>
      <c r="D29" s="29"/>
      <c r="E29" s="29"/>
      <c r="F29" s="36" t="n">
        <v>75</v>
      </c>
      <c r="G29" s="37" t="n">
        <v>83</v>
      </c>
      <c r="H29" s="37" t="n">
        <v>87</v>
      </c>
      <c r="I29" s="37" t="n">
        <v>82</v>
      </c>
      <c r="J29" s="32" t="n">
        <f aca="false">ROUND(SUM(F29:I29)/4,0)</f>
        <v>82</v>
      </c>
      <c r="K29" s="38" t="str">
        <f aca="false">IF(J29&lt;75,"FAILED","PASSED")</f>
        <v>PASSED</v>
      </c>
      <c r="N29" s="34"/>
    </row>
    <row r="30" customFormat="false" ht="15" hidden="false" customHeight="false" outlineLevel="0" collapsed="false">
      <c r="B30" s="35" t="n">
        <v>20</v>
      </c>
      <c r="C30" s="29" t="str">
        <f aca="false">IF('Infos-Card-Male'!B21="", "", 'Infos-Card-Male'!B21)</f>
        <v>AZORES, JOSHUA SELERIO</v>
      </c>
      <c r="D30" s="29"/>
      <c r="E30" s="29"/>
      <c r="F30" s="36" t="n">
        <v>70</v>
      </c>
      <c r="G30" s="37" t="n">
        <v>75</v>
      </c>
      <c r="H30" s="37" t="n">
        <v>73</v>
      </c>
      <c r="I30" s="37" t="n">
        <v>80</v>
      </c>
      <c r="J30" s="32" t="n">
        <f aca="false">ROUND(SUM(F30:I30)/4,0)</f>
        <v>75</v>
      </c>
      <c r="K30" s="38" t="str">
        <f aca="false">IF(J30&lt;75,"FAILED","PASSED")</f>
        <v>PASSED</v>
      </c>
      <c r="N30" s="34"/>
    </row>
    <row r="31" customFormat="false" ht="15" hidden="false" customHeight="false" outlineLevel="0" collapsed="false">
      <c r="B31" s="28" t="n">
        <v>21</v>
      </c>
      <c r="C31" s="29" t="str">
        <f aca="false">IF('Infos-Card-Male'!B22="", "", 'Infos-Card-Male'!B22)</f>
        <v>BACLAAN, JOVART MATA</v>
      </c>
      <c r="D31" s="29"/>
      <c r="E31" s="29"/>
      <c r="F31" s="36" t="n">
        <v>75</v>
      </c>
      <c r="G31" s="37" t="n">
        <v>85</v>
      </c>
      <c r="H31" s="37" t="n">
        <v>82</v>
      </c>
      <c r="I31" s="37" t="n">
        <v>80</v>
      </c>
      <c r="J31" s="32" t="n">
        <f aca="false">ROUND(SUM(F31:I31)/4,0)</f>
        <v>81</v>
      </c>
      <c r="K31" s="38" t="str">
        <f aca="false">IF(J31&lt;75,"FAILED","PASSED")</f>
        <v>PASSED</v>
      </c>
      <c r="N31" s="34"/>
    </row>
    <row r="32" customFormat="false" ht="15" hidden="false" customHeight="false" outlineLevel="0" collapsed="false">
      <c r="B32" s="35" t="n">
        <v>22</v>
      </c>
      <c r="C32" s="29" t="str">
        <f aca="false">IF('Infos-Card-Male'!B23="", "", 'Infos-Card-Male'!B23)</f>
        <v/>
      </c>
      <c r="D32" s="29"/>
      <c r="E32" s="29"/>
      <c r="F32" s="36"/>
      <c r="G32" s="37"/>
      <c r="H32" s="37"/>
      <c r="I32" s="37"/>
      <c r="J32" s="32"/>
      <c r="K32" s="38"/>
      <c r="N32" s="34"/>
    </row>
    <row r="33" customFormat="false" ht="15" hidden="false" customHeight="false" outlineLevel="0" collapsed="false">
      <c r="B33" s="28" t="n">
        <v>23</v>
      </c>
      <c r="C33" s="29" t="str">
        <f aca="false">IF('Infos-Card-Male'!B24="", "", 'Infos-Card-Male'!B24)</f>
        <v/>
      </c>
      <c r="D33" s="29"/>
      <c r="E33" s="29"/>
      <c r="F33" s="36"/>
      <c r="G33" s="37"/>
      <c r="H33" s="37"/>
      <c r="I33" s="37"/>
      <c r="J33" s="32"/>
      <c r="K33" s="38"/>
      <c r="N33" s="34"/>
    </row>
    <row r="34" customFormat="false" ht="15" hidden="true" customHeight="false" outlineLevel="0" collapsed="false">
      <c r="B34" s="35" t="n">
        <v>24</v>
      </c>
      <c r="C34" s="29" t="str">
        <f aca="false">IF('Infos-Card-Male'!B25="", "", 'Infos-Card-Male'!B25)</f>
        <v/>
      </c>
      <c r="D34" s="29"/>
      <c r="E34" s="29"/>
      <c r="F34" s="36"/>
      <c r="G34" s="37"/>
      <c r="H34" s="37"/>
      <c r="I34" s="37"/>
      <c r="J34" s="32"/>
      <c r="K34" s="38"/>
    </row>
    <row r="35" customFormat="false" ht="15" hidden="true" customHeight="false" outlineLevel="0" collapsed="false">
      <c r="B35" s="28" t="n">
        <v>25</v>
      </c>
      <c r="C35" s="29" t="str">
        <f aca="false">IF('Infos-Card-Male'!B26="", "", 'Infos-Card-Male'!B26)</f>
        <v/>
      </c>
      <c r="D35" s="29"/>
      <c r="E35" s="29"/>
      <c r="F35" s="36"/>
      <c r="G35" s="37"/>
      <c r="H35" s="37"/>
      <c r="I35" s="37"/>
      <c r="J35" s="32"/>
      <c r="K35" s="38"/>
    </row>
    <row r="36" customFormat="false" ht="15" hidden="true" customHeight="false" outlineLevel="0" collapsed="false">
      <c r="B36" s="35" t="n">
        <v>26</v>
      </c>
      <c r="C36" s="29" t="str">
        <f aca="false">IF('Infos-Card-Male'!B27="", "", 'Infos-Card-Male'!B27)</f>
        <v/>
      </c>
      <c r="D36" s="29"/>
      <c r="E36" s="29"/>
      <c r="F36" s="36"/>
      <c r="G36" s="37"/>
      <c r="H36" s="37"/>
      <c r="I36" s="37"/>
      <c r="J36" s="32"/>
      <c r="K36" s="38"/>
    </row>
    <row r="37" customFormat="false" ht="15" hidden="true" customHeight="false" outlineLevel="0" collapsed="false">
      <c r="B37" s="28" t="n">
        <v>27</v>
      </c>
      <c r="C37" s="29" t="str">
        <f aca="false">IF('Infos-Card-Male'!B28="", "", 'Infos-Card-Male'!B28)</f>
        <v/>
      </c>
      <c r="D37" s="29"/>
      <c r="E37" s="29"/>
      <c r="F37" s="36"/>
      <c r="G37" s="37"/>
      <c r="H37" s="37"/>
      <c r="I37" s="37"/>
      <c r="J37" s="32"/>
      <c r="K37" s="38"/>
    </row>
    <row r="38" customFormat="false" ht="15" hidden="true" customHeight="false" outlineLevel="0" collapsed="false">
      <c r="B38" s="35" t="n">
        <v>28</v>
      </c>
      <c r="C38" s="29" t="str">
        <f aca="false">IF('Infos-Card-Male'!B29="", "", 'Infos-Card-Male'!B29)</f>
        <v/>
      </c>
      <c r="D38" s="29"/>
      <c r="E38" s="29"/>
      <c r="F38" s="36"/>
      <c r="G38" s="37"/>
      <c r="H38" s="37"/>
      <c r="I38" s="37"/>
      <c r="J38" s="32"/>
      <c r="K38" s="38"/>
    </row>
    <row r="39" customFormat="false" ht="15" hidden="true" customHeight="false" outlineLevel="0" collapsed="false">
      <c r="B39" s="28" t="n">
        <v>29</v>
      </c>
      <c r="C39" s="29" t="str">
        <f aca="false">IF('Infos-Card-Male'!B30="", "", 'Infos-Card-Male'!B30)</f>
        <v/>
      </c>
      <c r="D39" s="29"/>
      <c r="E39" s="29"/>
      <c r="F39" s="36"/>
      <c r="G39" s="37"/>
      <c r="H39" s="37"/>
      <c r="I39" s="37"/>
      <c r="J39" s="32"/>
      <c r="K39" s="38"/>
    </row>
    <row r="40" customFormat="false" ht="15" hidden="true" customHeight="false" outlineLevel="0" collapsed="false">
      <c r="B40" s="35" t="n">
        <v>30</v>
      </c>
      <c r="C40" s="29" t="str">
        <f aca="false">IF('Infos-Card-Male'!B31="", "", 'Infos-Card-Male'!B31)</f>
        <v/>
      </c>
      <c r="D40" s="29"/>
      <c r="E40" s="29"/>
      <c r="F40" s="36"/>
      <c r="G40" s="37"/>
      <c r="H40" s="37"/>
      <c r="I40" s="37"/>
      <c r="J40" s="32"/>
      <c r="K40" s="38"/>
    </row>
    <row r="41" customFormat="false" ht="15" hidden="true" customHeight="false" outlineLevel="0" collapsed="false">
      <c r="B41" s="28" t="n">
        <v>31</v>
      </c>
      <c r="C41" s="39" t="str">
        <f aca="false">IF('Infos-Card-Male'!B32="", "", 'Infos-Card-Male'!B32)</f>
        <v/>
      </c>
      <c r="D41" s="39"/>
      <c r="E41" s="39"/>
      <c r="F41" s="36"/>
      <c r="G41" s="37"/>
      <c r="H41" s="37"/>
      <c r="I41" s="37"/>
      <c r="J41" s="32"/>
      <c r="K41" s="38"/>
    </row>
    <row r="42" customFormat="false" ht="15" hidden="true" customHeight="false" outlineLevel="0" collapsed="false">
      <c r="B42" s="35" t="n">
        <v>32</v>
      </c>
      <c r="C42" s="39" t="str">
        <f aca="false">IF('Infos-Card-Male'!B33="", "", 'Infos-Card-Male'!B33)</f>
        <v/>
      </c>
      <c r="D42" s="39"/>
      <c r="E42" s="39"/>
      <c r="F42" s="36"/>
      <c r="G42" s="37"/>
      <c r="H42" s="37"/>
      <c r="I42" s="37"/>
      <c r="J42" s="32"/>
      <c r="K42" s="38"/>
    </row>
    <row r="43" customFormat="false" ht="15" hidden="true" customHeight="false" outlineLevel="0" collapsed="false">
      <c r="B43" s="28" t="n">
        <v>33</v>
      </c>
      <c r="C43" s="39" t="str">
        <f aca="false">IF('Infos-Card-Male'!B34="", "", 'Infos-Card-Male'!B34)</f>
        <v/>
      </c>
      <c r="D43" s="39"/>
      <c r="E43" s="39"/>
      <c r="F43" s="36"/>
      <c r="G43" s="37"/>
      <c r="H43" s="37"/>
      <c r="I43" s="37"/>
      <c r="J43" s="37"/>
      <c r="K43" s="38"/>
    </row>
    <row r="44" customFormat="false" ht="15" hidden="true" customHeight="false" outlineLevel="0" collapsed="false">
      <c r="B44" s="35" t="n">
        <v>34</v>
      </c>
      <c r="C44" s="39" t="str">
        <f aca="false">IF('Infos-Card-Male'!B35="", "", 'Infos-Card-Male'!B35)</f>
        <v/>
      </c>
      <c r="D44" s="39"/>
      <c r="E44" s="39"/>
      <c r="F44" s="36"/>
      <c r="G44" s="37"/>
      <c r="H44" s="37"/>
      <c r="I44" s="37"/>
      <c r="J44" s="37"/>
      <c r="K44" s="38"/>
    </row>
    <row r="45" customFormat="false" ht="15" hidden="true" customHeight="false" outlineLevel="0" collapsed="false">
      <c r="B45" s="28" t="n">
        <v>35</v>
      </c>
      <c r="C45" s="39" t="str">
        <f aca="false">IF('Infos-Card-Male'!B36="", "", 'Infos-Card-Male'!B36)</f>
        <v/>
      </c>
      <c r="D45" s="39"/>
      <c r="E45" s="39"/>
      <c r="F45" s="36"/>
      <c r="G45" s="37"/>
      <c r="H45" s="37"/>
      <c r="I45" s="37"/>
      <c r="J45" s="37"/>
      <c r="K45" s="38"/>
    </row>
    <row r="46" customFormat="false" ht="13.8" hidden="false" customHeight="false" outlineLevel="0" collapsed="false">
      <c r="B46" s="40" t="s">
        <v>280</v>
      </c>
      <c r="C46" s="40"/>
      <c r="D46" s="40"/>
      <c r="E46" s="40"/>
      <c r="F46" s="36" t="n">
        <f aca="false">COUNTIF(F11:F45,"&lt;75")</f>
        <v>4</v>
      </c>
      <c r="G46" s="37" t="n">
        <f aca="false">COUNTIF(G11:G45,"&lt;75")</f>
        <v>4</v>
      </c>
      <c r="H46" s="37" t="n">
        <f aca="false">COUNTIF(H11:H45,"&lt;75")</f>
        <v>5</v>
      </c>
      <c r="I46" s="37" t="n">
        <f aca="false">COUNTIF(I11:I45,"&lt;75")</f>
        <v>2</v>
      </c>
      <c r="J46" s="37" t="n">
        <f aca="false">COUNTIF(J11:J45,"&lt;75")</f>
        <v>2</v>
      </c>
      <c r="K46" s="38"/>
    </row>
    <row r="47" customFormat="false" ht="13.8" hidden="false" customHeight="false" outlineLevel="0" collapsed="false">
      <c r="B47" s="40" t="s">
        <v>281</v>
      </c>
      <c r="C47" s="40"/>
      <c r="D47" s="40"/>
      <c r="E47" s="40"/>
      <c r="F47" s="36"/>
      <c r="G47" s="37"/>
      <c r="H47" s="37"/>
      <c r="I47" s="37"/>
      <c r="J47" s="37"/>
      <c r="K47" s="38"/>
    </row>
    <row r="48" customFormat="false" ht="13.8" hidden="false" customHeight="false" outlineLevel="0" collapsed="false">
      <c r="B48" s="40" t="s">
        <v>282</v>
      </c>
      <c r="C48" s="40"/>
      <c r="D48" s="40"/>
      <c r="E48" s="40"/>
      <c r="F48" s="36"/>
      <c r="G48" s="37"/>
      <c r="H48" s="37"/>
      <c r="I48" s="37"/>
      <c r="J48" s="37"/>
      <c r="K48" s="38"/>
    </row>
    <row r="49" customFormat="false" ht="13.8" hidden="false" customHeight="false" outlineLevel="0" collapsed="false">
      <c r="B49" s="44" t="s">
        <v>283</v>
      </c>
      <c r="C49" s="44"/>
      <c r="D49" s="44"/>
      <c r="E49" s="44"/>
      <c r="F49" s="55"/>
      <c r="G49" s="56"/>
      <c r="H49" s="56"/>
      <c r="I49" s="56"/>
      <c r="J49" s="56"/>
      <c r="K49" s="57"/>
    </row>
    <row r="51" customFormat="false" ht="13.8" hidden="false" customHeight="false" outlineLevel="0" collapsed="false">
      <c r="H51" s="0" t="s">
        <v>284</v>
      </c>
    </row>
    <row r="52" customFormat="false" ht="13.8" hidden="false" customHeight="false" outlineLevel="0" collapsed="false">
      <c r="H52" s="48" t="s">
        <v>285</v>
      </c>
      <c r="I52" s="48"/>
      <c r="J52" s="48"/>
      <c r="K52" s="48"/>
    </row>
    <row r="55" customFormat="false" ht="13.8" hidden="false" customHeight="false" outlineLevel="0" collapsed="false">
      <c r="C55" s="0" t="s">
        <v>284</v>
      </c>
    </row>
    <row r="56" customFormat="false" ht="13.8" hidden="false" customHeight="false" outlineLevel="0" collapsed="false">
      <c r="C56" s="49" t="str">
        <f aca="false">'Class-Infos'!B5</f>
        <v>JOSEPH G. PALISOC</v>
      </c>
      <c r="D56" s="49"/>
      <c r="E56" s="49"/>
      <c r="F56" s="49"/>
    </row>
    <row r="57" customFormat="false" ht="13.8" hidden="false" customHeight="false" outlineLevel="0" collapsed="false">
      <c r="C57" s="48" t="s">
        <v>286</v>
      </c>
      <c r="D57" s="48"/>
      <c r="E57" s="48"/>
      <c r="F57" s="48"/>
    </row>
    <row r="60" customFormat="false" ht="13.8" hidden="false" customHeight="false" outlineLevel="0" collapsed="false">
      <c r="C60" s="50" t="s">
        <v>287</v>
      </c>
    </row>
    <row r="64" customFormat="false" ht="13.8" hidden="false" customHeight="false" outlineLevel="0" collapsed="false">
      <c r="D64" s="50"/>
      <c r="E64" s="50"/>
      <c r="F64" s="50"/>
      <c r="G64" s="50"/>
      <c r="H64" s="50"/>
      <c r="I64" s="50"/>
      <c r="J64" s="50"/>
      <c r="K64" s="50"/>
      <c r="L64" s="51"/>
    </row>
    <row r="65" customFormat="false" ht="15" hidden="false" customHeight="false" outlineLevel="0" collapsed="false">
      <c r="B65" s="16" t="s">
        <v>265</v>
      </c>
      <c r="C65" s="16"/>
      <c r="D65" s="16"/>
      <c r="E65" s="16"/>
      <c r="F65" s="16"/>
      <c r="G65" s="16"/>
      <c r="H65" s="16"/>
      <c r="I65" s="16"/>
      <c r="J65" s="16"/>
      <c r="K65" s="16"/>
    </row>
    <row r="66" customFormat="false" ht="19.7" hidden="false" customHeight="false" outlineLevel="0" collapsed="false">
      <c r="B66" s="17" t="s">
        <v>266</v>
      </c>
      <c r="C66" s="17"/>
      <c r="D66" s="17"/>
      <c r="E66" s="17"/>
      <c r="F66" s="17"/>
      <c r="G66" s="17"/>
      <c r="H66" s="17"/>
      <c r="I66" s="17"/>
      <c r="J66" s="17"/>
      <c r="K66" s="17"/>
    </row>
    <row r="67" customFormat="false" ht="15" hidden="false" customHeight="false" outlineLevel="0" collapsed="false">
      <c r="B67" s="16" t="str">
        <f aca="false">CONCATENATE("S.Y. ",'Class-Infos'!B4)</f>
        <v>S.Y. 2020-2021</v>
      </c>
      <c r="C67" s="16"/>
      <c r="D67" s="16"/>
      <c r="E67" s="16"/>
      <c r="F67" s="16"/>
      <c r="G67" s="16"/>
      <c r="H67" s="16"/>
      <c r="I67" s="16"/>
      <c r="J67" s="16"/>
      <c r="K67" s="16"/>
    </row>
    <row r="70" customFormat="false" ht="15" hidden="false" customHeight="false" outlineLevel="0" collapsed="false">
      <c r="B70" s="18" t="s">
        <v>267</v>
      </c>
      <c r="C70" s="18"/>
      <c r="D70" s="19" t="str">
        <f aca="false">D6</f>
        <v>ESP</v>
      </c>
      <c r="E70" s="18"/>
      <c r="F70" s="18"/>
      <c r="G70" s="18"/>
      <c r="H70" s="20" t="s">
        <v>269</v>
      </c>
      <c r="I70" s="19" t="str">
        <f aca="false">CONCATENATE('Class-Infos'!B2,"-",'Class-Infos'!B3)</f>
        <v>8-HUBBLE</v>
      </c>
      <c r="J70" s="18"/>
      <c r="K70" s="18"/>
    </row>
    <row r="71" customFormat="false" ht="13.8" hidden="false" customHeight="false" outlineLevel="0" collapsed="false">
      <c r="B71" s="0" t="s">
        <v>270</v>
      </c>
      <c r="D71" s="21" t="str">
        <f aca="false">'Class-Infos'!H2</f>
        <v>Malaya Anquilan</v>
      </c>
      <c r="E71" s="22"/>
      <c r="F71" s="22"/>
      <c r="G71" s="22"/>
      <c r="H71" s="23" t="s">
        <v>271</v>
      </c>
      <c r="I71" s="21" t="str">
        <f aca="false">'Class-Infos'!B1</f>
        <v>JONATHAN R. BACOLOD</v>
      </c>
      <c r="J71" s="22"/>
      <c r="K71" s="22"/>
    </row>
    <row r="73" customFormat="false" ht="15.75" hidden="false" customHeight="true" outlineLevel="0" collapsed="false">
      <c r="B73" s="24" t="s">
        <v>288</v>
      </c>
      <c r="C73" s="24"/>
      <c r="D73" s="24"/>
      <c r="E73" s="24"/>
      <c r="F73" s="25" t="s">
        <v>273</v>
      </c>
      <c r="G73" s="25"/>
      <c r="H73" s="25"/>
      <c r="I73" s="25"/>
      <c r="J73" s="25"/>
      <c r="K73" s="25"/>
    </row>
    <row r="74" customFormat="false" ht="15.75" hidden="false" customHeight="true" outlineLevel="0" collapsed="false">
      <c r="B74" s="24"/>
      <c r="C74" s="24"/>
      <c r="D74" s="24"/>
      <c r="E74" s="24"/>
      <c r="F74" s="26" t="s">
        <v>274</v>
      </c>
      <c r="G74" s="26" t="s">
        <v>275</v>
      </c>
      <c r="H74" s="26" t="s">
        <v>276</v>
      </c>
      <c r="I74" s="26" t="s">
        <v>277</v>
      </c>
      <c r="J74" s="26" t="s">
        <v>278</v>
      </c>
      <c r="K74" s="27" t="s">
        <v>279</v>
      </c>
    </row>
    <row r="75" customFormat="false" ht="15.75" hidden="false" customHeight="true" outlineLevel="0" collapsed="false">
      <c r="B75" s="52" t="n">
        <v>1</v>
      </c>
      <c r="C75" s="53" t="str">
        <f aca="false">IF('Infos-Card-Female'!B2="", "", 'Infos-Card-Female'!B2)</f>
        <v>ABELINDE, LEIRA MAE LEGASPI</v>
      </c>
      <c r="D75" s="53"/>
      <c r="E75" s="53"/>
      <c r="F75" s="30" t="n">
        <v>88</v>
      </c>
      <c r="G75" s="31" t="n">
        <v>93</v>
      </c>
      <c r="H75" s="31" t="n">
        <v>91</v>
      </c>
      <c r="I75" s="31" t="n">
        <v>91</v>
      </c>
      <c r="J75" s="32" t="n">
        <f aca="false">ROUND(SUM(F75:I75)/4,0)</f>
        <v>91</v>
      </c>
      <c r="K75" s="33" t="str">
        <f aca="false">IF(J75&lt;75,"FAILED","PASSED")</f>
        <v>PASSED</v>
      </c>
      <c r="N75" s="34"/>
    </row>
    <row r="76" customFormat="false" ht="13.8" hidden="false" customHeight="false" outlineLevel="0" collapsed="false">
      <c r="B76" s="54" t="n">
        <v>2</v>
      </c>
      <c r="C76" s="53" t="str">
        <f aca="false">IF('Infos-Card-Female'!B3="", "", 'Infos-Card-Female'!B3)</f>
        <v>ABOT, ALISSA KAYL CUSTODIO</v>
      </c>
      <c r="D76" s="53"/>
      <c r="E76" s="53"/>
      <c r="F76" s="30" t="n">
        <v>88</v>
      </c>
      <c r="G76" s="37" t="n">
        <v>92</v>
      </c>
      <c r="H76" s="37" t="n">
        <v>94</v>
      </c>
      <c r="I76" s="37" t="n">
        <v>90</v>
      </c>
      <c r="J76" s="32" t="n">
        <f aca="false">ROUND(SUM(F76:I76)/4,0)</f>
        <v>91</v>
      </c>
      <c r="K76" s="38" t="str">
        <f aca="false">IF(J76&lt;75,"FAILED","PASSED")</f>
        <v>PASSED</v>
      </c>
      <c r="N76" s="34"/>
    </row>
    <row r="77" customFormat="false" ht="13.8" hidden="false" customHeight="false" outlineLevel="0" collapsed="false">
      <c r="B77" s="54" t="n">
        <v>3</v>
      </c>
      <c r="C77" s="53" t="str">
        <f aca="false">IF('Infos-Card-Female'!B4="", "", 'Infos-Card-Female'!B4)</f>
        <v>ADONA, PRINCESS LUMAWIG</v>
      </c>
      <c r="D77" s="53"/>
      <c r="E77" s="53"/>
      <c r="F77" s="30" t="n">
        <v>83</v>
      </c>
      <c r="G77" s="37" t="n">
        <v>87</v>
      </c>
      <c r="H77" s="37" t="n">
        <v>85</v>
      </c>
      <c r="I77" s="37" t="n">
        <v>86</v>
      </c>
      <c r="J77" s="32" t="n">
        <f aca="false">ROUND(SUM(F77:I77)/4,0)</f>
        <v>85</v>
      </c>
      <c r="K77" s="38" t="str">
        <f aca="false">IF(J77&lt;75,"FAILED","PASSED")</f>
        <v>PASSED</v>
      </c>
      <c r="N77" s="34"/>
    </row>
    <row r="78" customFormat="false" ht="13.8" hidden="false" customHeight="false" outlineLevel="0" collapsed="false">
      <c r="B78" s="54" t="n">
        <v>4</v>
      </c>
      <c r="C78" s="53" t="str">
        <f aca="false">IF('Infos-Card-Female'!B5="", "", 'Infos-Card-Female'!B5)</f>
        <v>AGAM, AIZEN CHING</v>
      </c>
      <c r="D78" s="53"/>
      <c r="E78" s="53"/>
      <c r="F78" s="30" t="n">
        <v>93</v>
      </c>
      <c r="G78" s="37" t="n">
        <v>97</v>
      </c>
      <c r="H78" s="37" t="n">
        <v>98</v>
      </c>
      <c r="I78" s="37" t="n">
        <v>98</v>
      </c>
      <c r="J78" s="32" t="n">
        <f aca="false">ROUND(SUM(F78:I78)/4,0)</f>
        <v>97</v>
      </c>
      <c r="K78" s="38" t="str">
        <f aca="false">IF(J78&lt;75,"FAILED","PASSED")</f>
        <v>PASSED</v>
      </c>
      <c r="N78" s="34"/>
    </row>
    <row r="79" customFormat="false" ht="13.8" hidden="false" customHeight="false" outlineLevel="0" collapsed="false">
      <c r="B79" s="54" t="n">
        <v>5</v>
      </c>
      <c r="C79" s="53" t="str">
        <f aca="false">IF('Infos-Card-Female'!B6="", "", 'Infos-Card-Female'!B6)</f>
        <v>AGUTAYA, DOREEN FAJARDO</v>
      </c>
      <c r="D79" s="53"/>
      <c r="E79" s="53"/>
      <c r="F79" s="30" t="n">
        <v>89</v>
      </c>
      <c r="G79" s="37" t="n">
        <v>92</v>
      </c>
      <c r="H79" s="37" t="n">
        <v>93</v>
      </c>
      <c r="I79" s="37" t="n">
        <v>93</v>
      </c>
      <c r="J79" s="32" t="n">
        <f aca="false">ROUND(SUM(F79:I79)/4,0)</f>
        <v>92</v>
      </c>
      <c r="K79" s="38" t="str">
        <f aca="false">IF(J79&lt;75,"FAILED","PASSED")</f>
        <v>PASSED</v>
      </c>
      <c r="N79" s="34"/>
    </row>
    <row r="80" customFormat="false" ht="13.8" hidden="false" customHeight="false" outlineLevel="0" collapsed="false">
      <c r="B80" s="54" t="n">
        <v>6</v>
      </c>
      <c r="C80" s="53" t="str">
        <f aca="false">IF('Infos-Card-Female'!B7="", "", 'Infos-Card-Female'!B7)</f>
        <v>ALANANO, XYRIE LOUISE GRATA</v>
      </c>
      <c r="D80" s="53"/>
      <c r="E80" s="53"/>
      <c r="F80" s="30" t="n">
        <v>92</v>
      </c>
      <c r="G80" s="37" t="n">
        <v>95</v>
      </c>
      <c r="H80" s="37" t="n">
        <v>94</v>
      </c>
      <c r="I80" s="37" t="n">
        <v>98</v>
      </c>
      <c r="J80" s="32" t="n">
        <f aca="false">ROUND(SUM(F80:I80)/4,0)</f>
        <v>95</v>
      </c>
      <c r="K80" s="38" t="str">
        <f aca="false">IF(J80&lt;75,"FAILED","PASSED")</f>
        <v>PASSED</v>
      </c>
      <c r="N80" s="34"/>
    </row>
    <row r="81" customFormat="false" ht="13.8" hidden="false" customHeight="false" outlineLevel="0" collapsed="false">
      <c r="B81" s="54" t="n">
        <v>7</v>
      </c>
      <c r="C81" s="53" t="str">
        <f aca="false">IF('Infos-Card-Female'!B8="", "", 'Infos-Card-Female'!B8)</f>
        <v>ALBAO, PRISCILA JOY APALIT</v>
      </c>
      <c r="D81" s="53"/>
      <c r="E81" s="53"/>
      <c r="F81" s="36" t="n">
        <v>89</v>
      </c>
      <c r="G81" s="37" t="n">
        <v>86</v>
      </c>
      <c r="H81" s="37" t="n">
        <v>87</v>
      </c>
      <c r="I81" s="37" t="n">
        <v>80</v>
      </c>
      <c r="J81" s="32" t="n">
        <f aca="false">ROUND(SUM(F81:I81)/4,0)</f>
        <v>86</v>
      </c>
      <c r="K81" s="38" t="str">
        <f aca="false">IF(J81&lt;75,"FAILED","PASSED")</f>
        <v>PASSED</v>
      </c>
      <c r="N81" s="34"/>
    </row>
    <row r="82" customFormat="false" ht="13.8" hidden="false" customHeight="false" outlineLevel="0" collapsed="false">
      <c r="B82" s="54" t="n">
        <v>8</v>
      </c>
      <c r="C82" s="53" t="str">
        <f aca="false">IF('Infos-Card-Female'!B9="", "", 'Infos-Card-Female'!B9)</f>
        <v>ALBIOLA, PRINCES DIANE FACTOR</v>
      </c>
      <c r="D82" s="53"/>
      <c r="E82" s="53"/>
      <c r="F82" s="36" t="n">
        <v>72</v>
      </c>
      <c r="G82" s="37" t="n">
        <v>70</v>
      </c>
      <c r="H82" s="37" t="n">
        <v>70</v>
      </c>
      <c r="I82" s="37" t="n">
        <v>70</v>
      </c>
      <c r="J82" s="32" t="n">
        <f aca="false">ROUND(SUM(F82:I82)/4,0)</f>
        <v>71</v>
      </c>
      <c r="K82" s="38" t="str">
        <f aca="false">IF(J82&lt;75,"FAILED","PASSED")</f>
        <v>FAILED</v>
      </c>
      <c r="N82" s="34"/>
    </row>
    <row r="83" customFormat="false" ht="13.8" hidden="false" customHeight="false" outlineLevel="0" collapsed="false">
      <c r="B83" s="54" t="n">
        <v>9</v>
      </c>
      <c r="C83" s="53" t="str">
        <f aca="false">IF('Infos-Card-Female'!B10="", "", 'Infos-Card-Female'!B10)</f>
        <v>ALCANTARA, MICHAELLA JEN RODELAS</v>
      </c>
      <c r="D83" s="53"/>
      <c r="E83" s="53"/>
      <c r="F83" s="36" t="n">
        <v>75</v>
      </c>
      <c r="G83" s="37" t="n">
        <v>70</v>
      </c>
      <c r="H83" s="37" t="n">
        <v>70</v>
      </c>
      <c r="I83" s="37" t="n">
        <v>70</v>
      </c>
      <c r="J83" s="32" t="n">
        <f aca="false">ROUND(SUM(F83:I83)/4,0)</f>
        <v>71</v>
      </c>
      <c r="K83" s="38" t="str">
        <f aca="false">IF(J83&lt;75,"FAILED","PASSED")</f>
        <v>FAILED</v>
      </c>
      <c r="N83" s="34"/>
    </row>
    <row r="84" customFormat="false" ht="13.8" hidden="false" customHeight="false" outlineLevel="0" collapsed="false">
      <c r="B84" s="54" t="n">
        <v>10</v>
      </c>
      <c r="C84" s="53" t="str">
        <f aca="false">IF('Infos-Card-Female'!B11="", "", 'Infos-Card-Female'!B11)</f>
        <v>ALCANTARA, ZYLEE ANGELA MATILLANO</v>
      </c>
      <c r="D84" s="53"/>
      <c r="E84" s="53"/>
      <c r="F84" s="36" t="n">
        <v>89</v>
      </c>
      <c r="G84" s="37" t="n">
        <v>95</v>
      </c>
      <c r="H84" s="37" t="n">
        <v>95</v>
      </c>
      <c r="I84" s="37" t="n">
        <v>98</v>
      </c>
      <c r="J84" s="32" t="n">
        <f aca="false">ROUND(SUM(F84:I84)/4,0)</f>
        <v>94</v>
      </c>
      <c r="K84" s="38" t="str">
        <f aca="false">IF(J84&lt;75,"FAILED","PASSED")</f>
        <v>PASSED</v>
      </c>
      <c r="N84" s="34"/>
    </row>
    <row r="85" customFormat="false" ht="13.8" hidden="false" customHeight="false" outlineLevel="0" collapsed="false">
      <c r="B85" s="54" t="n">
        <v>11</v>
      </c>
      <c r="C85" s="53" t="str">
        <f aca="false">IF('Infos-Card-Female'!B12="", "", 'Infos-Card-Female'!B12)</f>
        <v>ALCAZARIN, JILLIANE FLORES</v>
      </c>
      <c r="D85" s="53"/>
      <c r="E85" s="53"/>
      <c r="F85" s="36" t="n">
        <v>79</v>
      </c>
      <c r="G85" s="37" t="n">
        <v>88</v>
      </c>
      <c r="H85" s="37" t="n">
        <v>84</v>
      </c>
      <c r="I85" s="37" t="n">
        <v>84</v>
      </c>
      <c r="J85" s="32" t="n">
        <f aca="false">ROUND(SUM(F85:I85)/4,0)</f>
        <v>84</v>
      </c>
      <c r="K85" s="38" t="str">
        <f aca="false">IF(J85&lt;75,"FAILED","PASSED")</f>
        <v>PASSED</v>
      </c>
      <c r="N85" s="34"/>
    </row>
    <row r="86" customFormat="false" ht="13.8" hidden="false" customHeight="false" outlineLevel="0" collapsed="false">
      <c r="B86" s="54" t="n">
        <v>12</v>
      </c>
      <c r="C86" s="53" t="str">
        <f aca="false">IF('Infos-Card-Female'!B13="", "", 'Infos-Card-Female'!B13)</f>
        <v>AMBULO, PRINCESS ANNE BASILIO</v>
      </c>
      <c r="D86" s="53"/>
      <c r="E86" s="53"/>
      <c r="F86" s="36" t="n">
        <v>75</v>
      </c>
      <c r="G86" s="37" t="n">
        <v>72</v>
      </c>
      <c r="H86" s="37" t="n">
        <v>74</v>
      </c>
      <c r="I86" s="37" t="n">
        <v>80</v>
      </c>
      <c r="J86" s="32" t="n">
        <f aca="false">ROUND(SUM(F86:I86)/4,0)</f>
        <v>75</v>
      </c>
      <c r="K86" s="38" t="str">
        <f aca="false">IF(J86&lt;75,"FAILED","PASSED")</f>
        <v>PASSED</v>
      </c>
      <c r="N86" s="34"/>
    </row>
    <row r="87" customFormat="false" ht="13.8" hidden="false" customHeight="false" outlineLevel="0" collapsed="false">
      <c r="B87" s="54" t="n">
        <v>13</v>
      </c>
      <c r="C87" s="53" t="str">
        <f aca="false">IF('Infos-Card-Female'!B14="", "", 'Infos-Card-Female'!B14)</f>
        <v>APOCAY, MA LORRIENE PATAUEG</v>
      </c>
      <c r="D87" s="53"/>
      <c r="E87" s="53"/>
      <c r="F87" s="36" t="n">
        <v>83</v>
      </c>
      <c r="G87" s="37" t="n">
        <v>87</v>
      </c>
      <c r="H87" s="37" t="n">
        <v>85</v>
      </c>
      <c r="I87" s="37" t="n">
        <v>87</v>
      </c>
      <c r="J87" s="32" t="n">
        <f aca="false">ROUND(SUM(F87:I87)/4,0)</f>
        <v>86</v>
      </c>
      <c r="K87" s="38" t="str">
        <f aca="false">IF(J87&lt;75,"FAILED","PASSED")</f>
        <v>PASSED</v>
      </c>
      <c r="N87" s="34"/>
    </row>
    <row r="88" customFormat="false" ht="13.8" hidden="false" customHeight="false" outlineLevel="0" collapsed="false">
      <c r="B88" s="54" t="n">
        <v>14</v>
      </c>
      <c r="C88" s="53" t="str">
        <f aca="false">IF('Infos-Card-Female'!B15="", "", 'Infos-Card-Female'!B15)</f>
        <v>ARANDA, MARY ANGEL PILARCA</v>
      </c>
      <c r="D88" s="53"/>
      <c r="E88" s="53"/>
      <c r="F88" s="36" t="n">
        <v>82</v>
      </c>
      <c r="G88" s="37" t="n">
        <v>86</v>
      </c>
      <c r="H88" s="37" t="n">
        <v>86</v>
      </c>
      <c r="I88" s="37" t="n">
        <v>86</v>
      </c>
      <c r="J88" s="32" t="n">
        <f aca="false">ROUND(SUM(F88:I88)/4,0)</f>
        <v>85</v>
      </c>
      <c r="K88" s="38" t="str">
        <f aca="false">IF(J88&lt;75,"FAILED","PASSED")</f>
        <v>PASSED</v>
      </c>
      <c r="N88" s="34"/>
    </row>
    <row r="89" customFormat="false" ht="13.8" hidden="false" customHeight="false" outlineLevel="0" collapsed="false">
      <c r="B89" s="54" t="n">
        <v>15</v>
      </c>
      <c r="C89" s="53" t="str">
        <f aca="false">IF('Infos-Card-Female'!B16="", "", 'Infos-Card-Female'!B16)</f>
        <v>ARCANGEL, MIKA ELLA CAMIGLA</v>
      </c>
      <c r="D89" s="53"/>
      <c r="E89" s="53"/>
      <c r="F89" s="36" t="n">
        <v>84</v>
      </c>
      <c r="G89" s="37" t="n">
        <v>91</v>
      </c>
      <c r="H89" s="37" t="n">
        <v>83</v>
      </c>
      <c r="I89" s="37" t="n">
        <v>83</v>
      </c>
      <c r="J89" s="32" t="n">
        <f aca="false">ROUND(SUM(F89:I89)/4,0)</f>
        <v>85</v>
      </c>
      <c r="K89" s="38" t="str">
        <f aca="false">IF(J89&lt;75,"FAILED","PASSED")</f>
        <v>PASSED</v>
      </c>
      <c r="N89" s="34"/>
    </row>
    <row r="90" customFormat="false" ht="13.8" hidden="false" customHeight="false" outlineLevel="0" collapsed="false">
      <c r="B90" s="54" t="n">
        <v>16</v>
      </c>
      <c r="C90" s="53" t="str">
        <f aca="false">IF('Infos-Card-Female'!B17="", "", 'Infos-Card-Female'!B17)</f>
        <v>AREVALO, MA. GLAIZA CAMERO</v>
      </c>
      <c r="D90" s="53"/>
      <c r="E90" s="53"/>
      <c r="F90" s="36" t="n">
        <v>90</v>
      </c>
      <c r="G90" s="37" t="n">
        <v>98</v>
      </c>
      <c r="H90" s="37" t="n">
        <v>96</v>
      </c>
      <c r="I90" s="37" t="n">
        <v>98</v>
      </c>
      <c r="J90" s="32" t="n">
        <f aca="false">ROUND(SUM(F90:I90)/4,0)</f>
        <v>96</v>
      </c>
      <c r="K90" s="38" t="str">
        <f aca="false">IF(J90&lt;75,"FAILED","PASSED")</f>
        <v>PASSED</v>
      </c>
      <c r="N90" s="34"/>
    </row>
    <row r="91" customFormat="false" ht="13.8" hidden="false" customHeight="false" outlineLevel="0" collapsed="false">
      <c r="B91" s="54" t="n">
        <v>17</v>
      </c>
      <c r="C91" s="53" t="str">
        <f aca="false">IF('Infos-Card-Female'!B18="", "", 'Infos-Card-Female'!B18)</f>
        <v>ATCHOCO, CHRISTINE NARCISO</v>
      </c>
      <c r="D91" s="53"/>
      <c r="E91" s="53"/>
      <c r="F91" s="36" t="n">
        <v>76</v>
      </c>
      <c r="G91" s="37" t="n">
        <v>85</v>
      </c>
      <c r="H91" s="37" t="n">
        <v>87</v>
      </c>
      <c r="I91" s="37" t="n">
        <v>87</v>
      </c>
      <c r="J91" s="32" t="n">
        <f aca="false">ROUND(SUM(F91:I91)/4,0)</f>
        <v>84</v>
      </c>
      <c r="K91" s="38" t="str">
        <f aca="false">IF(J91&lt;75,"FAILED","PASSED")</f>
        <v>PASSED</v>
      </c>
      <c r="N91" s="34"/>
    </row>
    <row r="92" customFormat="false" ht="13.8" hidden="false" customHeight="false" outlineLevel="0" collapsed="false">
      <c r="B92" s="54" t="n">
        <v>18</v>
      </c>
      <c r="C92" s="53" t="str">
        <f aca="false">IF('Infos-Card-Female'!B19="", "", 'Infos-Card-Female'!B19)</f>
        <v>AVECILLA, JEAN RAIZHEN SALAZAR</v>
      </c>
      <c r="D92" s="53"/>
      <c r="E92" s="53"/>
      <c r="F92" s="36" t="n">
        <v>87</v>
      </c>
      <c r="G92" s="37" t="n">
        <v>89</v>
      </c>
      <c r="H92" s="37" t="n">
        <v>92</v>
      </c>
      <c r="I92" s="37" t="n">
        <v>84</v>
      </c>
      <c r="J92" s="32" t="n">
        <f aca="false">ROUND(SUM(F92:I92)/4,0)</f>
        <v>88</v>
      </c>
      <c r="K92" s="38" t="str">
        <f aca="false">IF(J92&lt;75,"FAILED","PASSED")</f>
        <v>PASSED</v>
      </c>
      <c r="N92" s="34"/>
    </row>
    <row r="93" customFormat="false" ht="13.8" hidden="false" customHeight="false" outlineLevel="0" collapsed="false">
      <c r="B93" s="54" t="n">
        <v>19</v>
      </c>
      <c r="C93" s="53" t="str">
        <f aca="false">IF('Infos-Card-Female'!B20="", "", 'Infos-Card-Female'!B20)</f>
        <v>AXALAN, PRINCESS DENISE CUALES</v>
      </c>
      <c r="D93" s="53"/>
      <c r="E93" s="53"/>
      <c r="F93" s="36" t="n">
        <v>92</v>
      </c>
      <c r="G93" s="37" t="n">
        <v>96</v>
      </c>
      <c r="H93" s="37" t="n">
        <v>97</v>
      </c>
      <c r="I93" s="37" t="n">
        <v>98</v>
      </c>
      <c r="J93" s="32" t="n">
        <f aca="false">ROUND(SUM(F93:I93)/4,0)</f>
        <v>96</v>
      </c>
      <c r="K93" s="38" t="str">
        <f aca="false">IF(J93&lt;75,"FAILED","PASSED")</f>
        <v>PASSED</v>
      </c>
      <c r="N93" s="34"/>
    </row>
    <row r="94" customFormat="false" ht="13.8" hidden="false" customHeight="false" outlineLevel="0" collapsed="false">
      <c r="B94" s="54" t="n">
        <v>20</v>
      </c>
      <c r="C94" s="53" t="str">
        <f aca="false">IF('Infos-Card-Female'!B21="", "", 'Infos-Card-Female'!B21)</f>
        <v>AYON, JELIAN ALICAWAY</v>
      </c>
      <c r="D94" s="53"/>
      <c r="E94" s="53"/>
      <c r="F94" s="36" t="n">
        <v>93</v>
      </c>
      <c r="G94" s="37" t="n">
        <v>96</v>
      </c>
      <c r="H94" s="37" t="n">
        <v>95</v>
      </c>
      <c r="I94" s="37" t="n">
        <v>98</v>
      </c>
      <c r="J94" s="32" t="n">
        <f aca="false">ROUND(SUM(F94:I94)/4,0)</f>
        <v>96</v>
      </c>
      <c r="K94" s="38" t="str">
        <f aca="false">IF(J94&lt;75,"FAILED","PASSED")</f>
        <v>PASSED</v>
      </c>
      <c r="N94" s="34"/>
    </row>
    <row r="95" customFormat="false" ht="13.8" hidden="false" customHeight="false" outlineLevel="0" collapsed="false">
      <c r="B95" s="54" t="n">
        <v>21</v>
      </c>
      <c r="C95" s="53" t="str">
        <f aca="false">IF('Infos-Card-Female'!B22="", "", 'Infos-Card-Female'!B22)</f>
        <v>AZUCENAS, JURIELYN</v>
      </c>
      <c r="D95" s="53"/>
      <c r="E95" s="53"/>
      <c r="F95" s="36" t="n">
        <v>81</v>
      </c>
      <c r="G95" s="37" t="n">
        <v>82</v>
      </c>
      <c r="H95" s="37" t="n">
        <v>73</v>
      </c>
      <c r="I95" s="37" t="n">
        <v>75</v>
      </c>
      <c r="J95" s="32" t="n">
        <f aca="false">ROUND(SUM(F95:I95)/4,0)</f>
        <v>78</v>
      </c>
      <c r="K95" s="38" t="str">
        <f aca="false">IF(J95&lt;75,"FAILED","PASSED")</f>
        <v>PASSED</v>
      </c>
      <c r="N95" s="34"/>
    </row>
    <row r="96" customFormat="false" ht="13.8" hidden="false" customHeight="false" outlineLevel="0" collapsed="false">
      <c r="B96" s="54" t="n">
        <v>22</v>
      </c>
      <c r="C96" s="53" t="str">
        <f aca="false">IF('Infos-Card-Female'!B23="", "", 'Infos-Card-Female'!B23)</f>
        <v>BAGUIO, ELMERA BALANSAG</v>
      </c>
      <c r="D96" s="53"/>
      <c r="E96" s="53"/>
      <c r="F96" s="36" t="n">
        <v>83</v>
      </c>
      <c r="G96" s="37" t="n">
        <v>82</v>
      </c>
      <c r="H96" s="37" t="n">
        <v>83</v>
      </c>
      <c r="I96" s="37" t="n">
        <v>80</v>
      </c>
      <c r="J96" s="32" t="n">
        <f aca="false">ROUND(SUM(F96:I96)/4,0)</f>
        <v>82</v>
      </c>
      <c r="K96" s="38" t="str">
        <f aca="false">IF(J96&lt;75,"FAILED","PASSED")</f>
        <v>PASSED</v>
      </c>
      <c r="N96" s="34"/>
    </row>
    <row r="97" customFormat="false" ht="13.8" hidden="false" customHeight="false" outlineLevel="0" collapsed="false">
      <c r="B97" s="54" t="n">
        <v>23</v>
      </c>
      <c r="C97" s="53" t="str">
        <f aca="false">IF('Infos-Card-Female'!B24="", "", 'Infos-Card-Female'!B24)</f>
        <v>ILUSTRICIMO, BEA CLAIRE IGNACIO</v>
      </c>
      <c r="D97" s="53"/>
      <c r="E97" s="53"/>
      <c r="F97" s="36" t="n">
        <v>92</v>
      </c>
      <c r="G97" s="37" t="n">
        <v>94</v>
      </c>
      <c r="H97" s="37" t="n">
        <v>95</v>
      </c>
      <c r="I97" s="37" t="n">
        <v>89</v>
      </c>
      <c r="J97" s="32" t="n">
        <f aca="false">ROUND(SUM(F97:I97)/4,0)</f>
        <v>93</v>
      </c>
      <c r="K97" s="38" t="str">
        <f aca="false">IF(J97&lt;75,"FAILED","PASSED")</f>
        <v>PASSED</v>
      </c>
      <c r="N97" s="34"/>
    </row>
    <row r="98" customFormat="false" ht="13.8" hidden="false" customHeight="false" outlineLevel="0" collapsed="false">
      <c r="B98" s="54" t="n">
        <v>24</v>
      </c>
      <c r="C98" s="53" t="str">
        <f aca="false">IF('Infos-Card-Female'!B25="", "", 'Infos-Card-Female'!B25)</f>
        <v>SARDIDO, GEMMA LEE SORIANO</v>
      </c>
      <c r="D98" s="53"/>
      <c r="E98" s="53"/>
      <c r="F98" s="36" t="n">
        <v>70</v>
      </c>
      <c r="G98" s="37" t="n">
        <v>89</v>
      </c>
      <c r="H98" s="37" t="n">
        <v>84</v>
      </c>
      <c r="I98" s="37" t="n">
        <v>75</v>
      </c>
      <c r="J98" s="37" t="n">
        <f aca="false">ROUND(SUM(F98:I98)/4,0)</f>
        <v>80</v>
      </c>
      <c r="K98" s="38" t="str">
        <f aca="false">IF(J98&lt;75,"FAILED","PASSED")</f>
        <v>PASSED</v>
      </c>
      <c r="N98" s="34"/>
    </row>
    <row r="99" customFormat="false" ht="13.8" hidden="true" customHeight="false" outlineLevel="0" collapsed="false">
      <c r="B99" s="54" t="n">
        <v>25</v>
      </c>
      <c r="C99" s="53" t="str">
        <f aca="false">IF('Infos-Card-Female'!B26="", "", 'Infos-Card-Female'!B26)</f>
        <v/>
      </c>
      <c r="D99" s="53"/>
      <c r="E99" s="53"/>
      <c r="F99" s="36"/>
      <c r="G99" s="37"/>
      <c r="H99" s="37"/>
      <c r="I99" s="37"/>
      <c r="J99" s="37"/>
      <c r="K99" s="38"/>
    </row>
    <row r="100" customFormat="false" ht="13.8" hidden="true" customHeight="false" outlineLevel="0" collapsed="false">
      <c r="B100" s="54" t="n">
        <v>26</v>
      </c>
      <c r="C100" s="53" t="str">
        <f aca="false">IF('Infos-Card-Female'!B27="", "", 'Infos-Card-Female'!B27)</f>
        <v/>
      </c>
      <c r="D100" s="53"/>
      <c r="E100" s="53"/>
      <c r="F100" s="36"/>
      <c r="G100" s="37"/>
      <c r="H100" s="37"/>
      <c r="I100" s="37"/>
      <c r="J100" s="37"/>
      <c r="K100" s="38"/>
    </row>
    <row r="101" customFormat="false" ht="13.8" hidden="true" customHeight="false" outlineLevel="0" collapsed="false">
      <c r="B101" s="54" t="n">
        <v>27</v>
      </c>
      <c r="C101" s="53" t="str">
        <f aca="false">IF('Infos-Card-Female'!B28="", "", 'Infos-Card-Female'!B28)</f>
        <v/>
      </c>
      <c r="D101" s="53"/>
      <c r="E101" s="53"/>
      <c r="F101" s="36"/>
      <c r="G101" s="37"/>
      <c r="H101" s="37"/>
      <c r="I101" s="37"/>
      <c r="J101" s="37"/>
      <c r="K101" s="38"/>
    </row>
    <row r="102" customFormat="false" ht="13.8" hidden="true" customHeight="false" outlineLevel="0" collapsed="false">
      <c r="B102" s="54" t="n">
        <v>28</v>
      </c>
      <c r="C102" s="53" t="str">
        <f aca="false">IF('Infos-Card-Female'!B29="", "", 'Infos-Card-Female'!B29)</f>
        <v/>
      </c>
      <c r="D102" s="53"/>
      <c r="E102" s="53"/>
      <c r="F102" s="36"/>
      <c r="G102" s="37"/>
      <c r="H102" s="37"/>
      <c r="I102" s="37"/>
      <c r="J102" s="37"/>
      <c r="K102" s="38"/>
    </row>
    <row r="103" customFormat="false" ht="13.8" hidden="true" customHeight="false" outlineLevel="0" collapsed="false">
      <c r="B103" s="54" t="n">
        <v>29</v>
      </c>
      <c r="C103" s="53" t="str">
        <f aca="false">IF('Infos-Card-Female'!B30="", "", 'Infos-Card-Female'!B30)</f>
        <v/>
      </c>
      <c r="D103" s="53"/>
      <c r="E103" s="53"/>
      <c r="F103" s="36"/>
      <c r="G103" s="37"/>
      <c r="H103" s="37"/>
      <c r="I103" s="37"/>
      <c r="J103" s="37"/>
      <c r="K103" s="38"/>
    </row>
    <row r="104" customFormat="false" ht="13.8" hidden="true" customHeight="false" outlineLevel="0" collapsed="false">
      <c r="B104" s="54" t="n">
        <v>30</v>
      </c>
      <c r="C104" s="53" t="str">
        <f aca="false">IF('Infos-Card-Female'!B31="", "", 'Infos-Card-Female'!B31)</f>
        <v/>
      </c>
      <c r="D104" s="53"/>
      <c r="E104" s="53"/>
      <c r="F104" s="36"/>
      <c r="G104" s="37"/>
      <c r="H104" s="37"/>
      <c r="I104" s="37"/>
      <c r="J104" s="37"/>
      <c r="K104" s="38"/>
    </row>
    <row r="105" customFormat="false" ht="13.8" hidden="true" customHeight="false" outlineLevel="0" collapsed="false">
      <c r="B105" s="54" t="n">
        <v>31</v>
      </c>
      <c r="C105" s="53" t="str">
        <f aca="false">IF('Infos-Card-Female'!B32="", "", 'Infos-Card-Female'!B32)</f>
        <v/>
      </c>
      <c r="D105" s="53"/>
      <c r="E105" s="53"/>
      <c r="F105" s="36"/>
      <c r="G105" s="37"/>
      <c r="H105" s="37"/>
      <c r="I105" s="37"/>
      <c r="J105" s="37"/>
      <c r="K105" s="38"/>
    </row>
    <row r="106" customFormat="false" ht="13.8" hidden="true" customHeight="false" outlineLevel="0" collapsed="false">
      <c r="B106" s="54" t="n">
        <v>32</v>
      </c>
      <c r="C106" s="53" t="str">
        <f aca="false">IF('Infos-Card-Female'!B33="", "", 'Infos-Card-Female'!B33)</f>
        <v/>
      </c>
      <c r="D106" s="53"/>
      <c r="E106" s="53"/>
      <c r="F106" s="36"/>
      <c r="G106" s="37"/>
      <c r="H106" s="37"/>
      <c r="I106" s="37"/>
      <c r="J106" s="37"/>
      <c r="K106" s="38"/>
    </row>
    <row r="107" customFormat="false" ht="13.8" hidden="true" customHeight="false" outlineLevel="0" collapsed="false">
      <c r="B107" s="54" t="n">
        <v>33</v>
      </c>
      <c r="C107" s="53" t="str">
        <f aca="false">IF('Infos-Card-Female'!B34="", "", 'Infos-Card-Female'!B34)</f>
        <v/>
      </c>
      <c r="D107" s="53"/>
      <c r="E107" s="53"/>
      <c r="F107" s="36"/>
      <c r="G107" s="37"/>
      <c r="H107" s="37"/>
      <c r="I107" s="37"/>
      <c r="J107" s="37"/>
      <c r="K107" s="38"/>
    </row>
    <row r="108" customFormat="false" ht="13.8" hidden="true" customHeight="false" outlineLevel="0" collapsed="false">
      <c r="B108" s="54" t="n">
        <v>34</v>
      </c>
      <c r="C108" s="53" t="str">
        <f aca="false">IF('Infos-Card-Female'!B35="", "", 'Infos-Card-Female'!B35)</f>
        <v/>
      </c>
      <c r="D108" s="53"/>
      <c r="E108" s="53"/>
      <c r="F108" s="36"/>
      <c r="G108" s="37"/>
      <c r="H108" s="37"/>
      <c r="I108" s="37"/>
      <c r="J108" s="37"/>
      <c r="K108" s="38"/>
    </row>
    <row r="109" customFormat="false" ht="13.8" hidden="true" customHeight="false" outlineLevel="0" collapsed="false">
      <c r="B109" s="54" t="n">
        <v>35</v>
      </c>
      <c r="C109" s="53" t="str">
        <f aca="false">IF('Infos-Card-Female'!B36="", "", 'Infos-Card-Female'!B36)</f>
        <v/>
      </c>
      <c r="D109" s="53"/>
      <c r="E109" s="53"/>
      <c r="F109" s="36"/>
      <c r="G109" s="37"/>
      <c r="H109" s="37"/>
      <c r="I109" s="37"/>
      <c r="J109" s="37"/>
      <c r="K109" s="38"/>
    </row>
    <row r="110" customFormat="false" ht="13.8" hidden="false" customHeight="false" outlineLevel="0" collapsed="false">
      <c r="B110" s="40" t="s">
        <v>280</v>
      </c>
      <c r="C110" s="40"/>
      <c r="D110" s="40"/>
      <c r="E110" s="40"/>
      <c r="F110" s="36" t="n">
        <f aca="false">COUNTIF(F75:F109,"&lt;75")</f>
        <v>2</v>
      </c>
      <c r="G110" s="37" t="n">
        <f aca="false">COUNTIF(G75:G109,"&lt;75")</f>
        <v>3</v>
      </c>
      <c r="H110" s="37" t="n">
        <f aca="false">COUNTIF(H75:H109,"&lt;75")</f>
        <v>4</v>
      </c>
      <c r="I110" s="37" t="n">
        <f aca="false">COUNTIF(I75:I109,"&lt;75")</f>
        <v>2</v>
      </c>
      <c r="J110" s="37" t="n">
        <f aca="false">COUNTIF(J75:J109,"&lt;75")</f>
        <v>2</v>
      </c>
      <c r="K110" s="38"/>
    </row>
    <row r="111" customFormat="false" ht="13.8" hidden="false" customHeight="false" outlineLevel="0" collapsed="false">
      <c r="B111" s="40" t="s">
        <v>281</v>
      </c>
      <c r="C111" s="40"/>
      <c r="D111" s="40"/>
      <c r="E111" s="40"/>
      <c r="F111" s="36"/>
      <c r="G111" s="37"/>
      <c r="H111" s="37"/>
      <c r="I111" s="37"/>
      <c r="J111" s="37"/>
      <c r="K111" s="38"/>
    </row>
    <row r="112" customFormat="false" ht="13.8" hidden="false" customHeight="false" outlineLevel="0" collapsed="false">
      <c r="B112" s="40" t="s">
        <v>282</v>
      </c>
      <c r="C112" s="40"/>
      <c r="D112" s="40"/>
      <c r="E112" s="40"/>
      <c r="F112" s="36"/>
      <c r="G112" s="37"/>
      <c r="H112" s="37"/>
      <c r="I112" s="37"/>
      <c r="J112" s="37"/>
      <c r="K112" s="38"/>
    </row>
    <row r="113" customFormat="false" ht="13.8" hidden="false" customHeight="false" outlineLevel="0" collapsed="false">
      <c r="B113" s="44" t="s">
        <v>283</v>
      </c>
      <c r="C113" s="44"/>
      <c r="D113" s="44"/>
      <c r="E113" s="44"/>
      <c r="F113" s="45"/>
      <c r="G113" s="46"/>
      <c r="H113" s="46"/>
      <c r="I113" s="46"/>
      <c r="J113" s="46"/>
      <c r="K113" s="47"/>
    </row>
    <row r="115" customFormat="false" ht="13.8" hidden="false" customHeight="false" outlineLevel="0" collapsed="false">
      <c r="H115" s="0" t="s">
        <v>284</v>
      </c>
    </row>
    <row r="116" customFormat="false" ht="13.8" hidden="false" customHeight="false" outlineLevel="0" collapsed="false">
      <c r="H116" s="48" t="s">
        <v>285</v>
      </c>
      <c r="I116" s="48"/>
      <c r="J116" s="48"/>
      <c r="K116" s="48"/>
    </row>
    <row r="119" customFormat="false" ht="13.8" hidden="false" customHeight="false" outlineLevel="0" collapsed="false">
      <c r="C119" s="0" t="s">
        <v>284</v>
      </c>
    </row>
    <row r="120" customFormat="false" ht="13.8" hidden="false" customHeight="false" outlineLevel="0" collapsed="false">
      <c r="C120" s="49" t="str">
        <f aca="false">'Class-Infos'!B5</f>
        <v>JOSEPH G. PALISOC</v>
      </c>
      <c r="D120" s="49"/>
      <c r="E120" s="49"/>
      <c r="F120" s="49"/>
    </row>
    <row r="121" customFormat="false" ht="13.8" hidden="false" customHeight="false" outlineLevel="0" collapsed="false">
      <c r="C121" s="48" t="s">
        <v>286</v>
      </c>
      <c r="D121" s="48"/>
      <c r="E121" s="48"/>
      <c r="F121" s="48"/>
    </row>
    <row r="125" customFormat="false" ht="13.8" hidden="false" customHeight="false" outlineLevel="0" collapsed="false">
      <c r="C125" s="50" t="s">
        <v>287</v>
      </c>
    </row>
  </sheetData>
  <mergeCells count="94">
    <mergeCell ref="B1:K1"/>
    <mergeCell ref="B2:K2"/>
    <mergeCell ref="B3:K3"/>
    <mergeCell ref="B9:E10"/>
    <mergeCell ref="F9:K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B46:E46"/>
    <mergeCell ref="B47:E47"/>
    <mergeCell ref="B48:E48"/>
    <mergeCell ref="B49:E49"/>
    <mergeCell ref="H52:K52"/>
    <mergeCell ref="C56:F56"/>
    <mergeCell ref="C57:F57"/>
    <mergeCell ref="B65:K65"/>
    <mergeCell ref="B66:K66"/>
    <mergeCell ref="B67:K67"/>
    <mergeCell ref="B73:E74"/>
    <mergeCell ref="F73:K73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B110:E110"/>
    <mergeCell ref="B111:E111"/>
    <mergeCell ref="B112:E112"/>
    <mergeCell ref="B113:E113"/>
    <mergeCell ref="H116:K116"/>
    <mergeCell ref="C120:F120"/>
    <mergeCell ref="C121:F121"/>
  </mergeCells>
  <printOptions headings="false" gridLines="false" gridLinesSet="true" horizontalCentered="true" verticalCentered="false"/>
  <pageMargins left="0" right="0" top="0" bottom="0" header="0.511805555555555" footer="0.511805555555555"/>
  <pageSetup paperSize="5" scale="11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1:N125"/>
  <sheetViews>
    <sheetView showFormulas="false" showGridLines="false" showRowColHeaders="true" showZeros="true" rightToLeft="false" tabSelected="false" showOutlineSymbols="true" defaultGridColor="true" view="normal" topLeftCell="A18" colorId="64" zoomScale="110" zoomScaleNormal="110" zoomScalePageLayoutView="100" workbookViewId="0">
      <selection pane="topLeft" activeCell="F32" activeCellId="0" sqref="F3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.35"/>
    <col collapsed="false" customWidth="true" hidden="false" outlineLevel="0" max="2" min="2" style="0" width="2.98"/>
    <col collapsed="false" customWidth="true" hidden="false" outlineLevel="0" max="64" min="3" style="0" width="7.15"/>
  </cols>
  <sheetData>
    <row r="1" customFormat="false" ht="15" hidden="false" customHeight="false" outlineLevel="0" collapsed="false">
      <c r="B1" s="16" t="s">
        <v>265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9.7" hidden="false" customHeight="false" outlineLevel="0" collapsed="false">
      <c r="B2" s="17" t="s">
        <v>266</v>
      </c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B3" s="16" t="str">
        <f aca="false">CONCATENATE("S.Y. ",'Class-Infos'!B4)</f>
        <v>S.Y. 2020-2021</v>
      </c>
      <c r="C3" s="16"/>
      <c r="D3" s="16"/>
      <c r="E3" s="16"/>
      <c r="F3" s="16"/>
      <c r="G3" s="16"/>
      <c r="H3" s="16"/>
      <c r="I3" s="16"/>
      <c r="J3" s="16"/>
      <c r="K3" s="16"/>
    </row>
    <row r="6" customFormat="false" ht="15" hidden="false" customHeight="false" outlineLevel="0" collapsed="false">
      <c r="B6" s="18" t="s">
        <v>267</v>
      </c>
      <c r="C6" s="18"/>
      <c r="D6" s="19" t="s">
        <v>15</v>
      </c>
      <c r="E6" s="18"/>
      <c r="F6" s="18"/>
      <c r="G6" s="18"/>
      <c r="H6" s="20" t="s">
        <v>269</v>
      </c>
      <c r="I6" s="19" t="str">
        <f aca="false">CONCATENATE('Class-Infos'!B2,"-",'Class-Infos'!B3)</f>
        <v>8-HUBBLE</v>
      </c>
      <c r="J6" s="18"/>
      <c r="K6" s="18"/>
    </row>
    <row r="7" customFormat="false" ht="13.8" hidden="false" customHeight="false" outlineLevel="0" collapsed="false">
      <c r="B7" s="0" t="s">
        <v>270</v>
      </c>
      <c r="D7" s="21" t="str">
        <f aca="false">'Class-Infos'!H3</f>
        <v>Grace Cañalita</v>
      </c>
      <c r="G7" s="22"/>
      <c r="H7" s="23" t="s">
        <v>271</v>
      </c>
      <c r="I7" s="21" t="str">
        <f aca="false">'Class-Infos'!B1</f>
        <v>JONATHAN R. BACOLOD</v>
      </c>
      <c r="J7" s="22"/>
      <c r="K7" s="22"/>
    </row>
    <row r="9" customFormat="false" ht="15.75" hidden="false" customHeight="true" outlineLevel="0" collapsed="false">
      <c r="B9" s="24" t="s">
        <v>272</v>
      </c>
      <c r="C9" s="24"/>
      <c r="D9" s="24"/>
      <c r="E9" s="24"/>
      <c r="F9" s="25" t="s">
        <v>273</v>
      </c>
      <c r="G9" s="25"/>
      <c r="H9" s="25"/>
      <c r="I9" s="25"/>
      <c r="J9" s="25"/>
      <c r="K9" s="25"/>
    </row>
    <row r="10" customFormat="false" ht="15.75" hidden="false" customHeight="true" outlineLevel="0" collapsed="false">
      <c r="B10" s="24"/>
      <c r="C10" s="24"/>
      <c r="D10" s="24"/>
      <c r="E10" s="24"/>
      <c r="F10" s="26" t="s">
        <v>274</v>
      </c>
      <c r="G10" s="26" t="s">
        <v>275</v>
      </c>
      <c r="H10" s="26" t="s">
        <v>276</v>
      </c>
      <c r="I10" s="26" t="s">
        <v>277</v>
      </c>
      <c r="J10" s="26" t="s">
        <v>278</v>
      </c>
      <c r="K10" s="27" t="s">
        <v>279</v>
      </c>
    </row>
    <row r="11" customFormat="false" ht="15" hidden="false" customHeight="false" outlineLevel="0" collapsed="false">
      <c r="B11" s="28" t="n">
        <v>1</v>
      </c>
      <c r="C11" s="29" t="str">
        <f aca="false">IF('Infos-Card-Male'!B2="", "", 'Infos-Card-Male'!B2)</f>
        <v>ABAY ABAY, IAN JAY PARINIAS</v>
      </c>
      <c r="D11" s="29"/>
      <c r="E11" s="29"/>
      <c r="F11" s="30" t="n">
        <v>87</v>
      </c>
      <c r="G11" s="31" t="n">
        <v>84</v>
      </c>
      <c r="H11" s="31" t="n">
        <v>82</v>
      </c>
      <c r="I11" s="31" t="n">
        <v>75</v>
      </c>
      <c r="J11" s="32" t="n">
        <f aca="false">ROUND(SUM(F11:I11)/4,0)</f>
        <v>82</v>
      </c>
      <c r="K11" s="33" t="str">
        <f aca="false">IF(J11&lt;75,"FAILED","PASSED")</f>
        <v>PASSED</v>
      </c>
    </row>
    <row r="12" customFormat="false" ht="15" hidden="false" customHeight="false" outlineLevel="0" collapsed="false">
      <c r="B12" s="35" t="n">
        <v>2</v>
      </c>
      <c r="C12" s="29" t="str">
        <f aca="false">IF('Infos-Card-Male'!B3="", "", 'Infos-Card-Male'!B3)</f>
        <v>ACOSTA, JOHN CARLO ANION</v>
      </c>
      <c r="D12" s="29"/>
      <c r="E12" s="29"/>
      <c r="F12" s="36" t="n">
        <v>70</v>
      </c>
      <c r="G12" s="37" t="n">
        <v>70</v>
      </c>
      <c r="H12" s="37" t="n">
        <v>70</v>
      </c>
      <c r="I12" s="37" t="n">
        <v>70</v>
      </c>
      <c r="J12" s="32" t="n">
        <f aca="false">ROUND(SUM(F12:I12)/4,0)</f>
        <v>70</v>
      </c>
      <c r="K12" s="38" t="str">
        <f aca="false">IF(J12&lt;75,"FAILED","PASSED")</f>
        <v>FAILED</v>
      </c>
    </row>
    <row r="13" customFormat="false" ht="15" hidden="false" customHeight="false" outlineLevel="0" collapsed="false">
      <c r="B13" s="28" t="n">
        <v>3</v>
      </c>
      <c r="C13" s="29" t="str">
        <f aca="false">IF('Infos-Card-Male'!B4="", "", 'Infos-Card-Male'!B4)</f>
        <v>ACOSTA, SHAMERAINE MOLINA</v>
      </c>
      <c r="D13" s="29"/>
      <c r="E13" s="29"/>
      <c r="F13" s="36" t="n">
        <v>75</v>
      </c>
      <c r="G13" s="37" t="n">
        <v>75</v>
      </c>
      <c r="H13" s="37" t="n">
        <v>75</v>
      </c>
      <c r="I13" s="37" t="n">
        <v>75</v>
      </c>
      <c r="J13" s="32" t="n">
        <f aca="false">ROUND(SUM(F13:I13)/4,0)</f>
        <v>75</v>
      </c>
      <c r="K13" s="38" t="str">
        <f aca="false">IF(J13&lt;75,"FAILED","PASSED")</f>
        <v>PASSED</v>
      </c>
    </row>
    <row r="14" customFormat="false" ht="15" hidden="false" customHeight="false" outlineLevel="0" collapsed="false">
      <c r="B14" s="35" t="n">
        <v>4</v>
      </c>
      <c r="C14" s="29" t="str">
        <f aca="false">IF('Infos-Card-Male'!B5="", "", 'Infos-Card-Male'!B5)</f>
        <v>AGUS, ALMOND RAPHAEL JALBAY</v>
      </c>
      <c r="D14" s="29"/>
      <c r="E14" s="29"/>
      <c r="F14" s="36" t="n">
        <v>75</v>
      </c>
      <c r="G14" s="37" t="n">
        <v>75</v>
      </c>
      <c r="H14" s="37" t="n">
        <v>75</v>
      </c>
      <c r="I14" s="37" t="n">
        <v>75</v>
      </c>
      <c r="J14" s="32" t="n">
        <f aca="false">ROUND(SUM(F14:I14)/4,0)</f>
        <v>75</v>
      </c>
      <c r="K14" s="38" t="str">
        <f aca="false">IF(J14&lt;75,"FAILED","PASSED")</f>
        <v>PASSED</v>
      </c>
    </row>
    <row r="15" customFormat="false" ht="15" hidden="false" customHeight="false" outlineLevel="0" collapsed="false">
      <c r="B15" s="28" t="n">
        <v>5</v>
      </c>
      <c r="C15" s="29" t="str">
        <f aca="false">IF('Infos-Card-Male'!B6="", "", 'Infos-Card-Male'!B6)</f>
        <v>ALEJANDRO, JEREMY LOPEZ</v>
      </c>
      <c r="D15" s="29"/>
      <c r="E15" s="29"/>
      <c r="F15" s="36" t="n">
        <v>75</v>
      </c>
      <c r="G15" s="37" t="n">
        <v>76</v>
      </c>
      <c r="H15" s="37" t="n">
        <v>75</v>
      </c>
      <c r="I15" s="37" t="n">
        <v>74</v>
      </c>
      <c r="J15" s="32" t="n">
        <f aca="false">ROUND(SUM(F15:I15)/4,0)</f>
        <v>75</v>
      </c>
      <c r="K15" s="38" t="str">
        <f aca="false">IF(J15&lt;75,"FAILED","PASSED")</f>
        <v>PASSED</v>
      </c>
    </row>
    <row r="16" customFormat="false" ht="15" hidden="false" customHeight="false" outlineLevel="0" collapsed="false">
      <c r="B16" s="35" t="n">
        <v>6</v>
      </c>
      <c r="C16" s="29" t="str">
        <f aca="false">IF('Infos-Card-Male'!B7="", "", 'Infos-Card-Male'!B7)</f>
        <v>ALEJANDRO, MARK AGBUYA</v>
      </c>
      <c r="D16" s="29"/>
      <c r="E16" s="29"/>
      <c r="F16" s="36" t="n">
        <v>79</v>
      </c>
      <c r="G16" s="37" t="n">
        <v>90</v>
      </c>
      <c r="H16" s="37" t="n">
        <v>84</v>
      </c>
      <c r="I16" s="37" t="n">
        <v>80</v>
      </c>
      <c r="J16" s="32" t="n">
        <f aca="false">ROUND(SUM(F16:I16)/4,0)</f>
        <v>83</v>
      </c>
      <c r="K16" s="38" t="str">
        <f aca="false">IF(J16&lt;75,"FAILED","PASSED")</f>
        <v>PASSED</v>
      </c>
    </row>
    <row r="17" customFormat="false" ht="15" hidden="false" customHeight="false" outlineLevel="0" collapsed="false">
      <c r="B17" s="28" t="n">
        <v>7</v>
      </c>
      <c r="C17" s="29" t="str">
        <f aca="false">IF('Infos-Card-Male'!B8="", "", 'Infos-Card-Male'!B8)</f>
        <v>ALETER, JHAY MHARK BOLAÑOS</v>
      </c>
      <c r="D17" s="29"/>
      <c r="E17" s="29"/>
      <c r="F17" s="36" t="n">
        <v>80</v>
      </c>
      <c r="G17" s="37" t="n">
        <v>75</v>
      </c>
      <c r="H17" s="37" t="n">
        <v>75</v>
      </c>
      <c r="I17" s="37" t="n">
        <v>74</v>
      </c>
      <c r="J17" s="32" t="n">
        <f aca="false">ROUND(SUM(F17:I17)/4,0)</f>
        <v>76</v>
      </c>
      <c r="K17" s="38" t="str">
        <f aca="false">IF(J17&lt;75,"FAILED","PASSED")</f>
        <v>PASSED</v>
      </c>
    </row>
    <row r="18" customFormat="false" ht="15" hidden="false" customHeight="false" outlineLevel="0" collapsed="false">
      <c r="B18" s="35" t="n">
        <v>8</v>
      </c>
      <c r="C18" s="29" t="str">
        <f aca="false">IF('Infos-Card-Male'!B9="", "", 'Infos-Card-Male'!B9)</f>
        <v>AMACIO, KHURT FRYAN RANIEN</v>
      </c>
      <c r="D18" s="29"/>
      <c r="E18" s="29"/>
      <c r="F18" s="36" t="n">
        <v>77</v>
      </c>
      <c r="G18" s="37" t="n">
        <v>75</v>
      </c>
      <c r="H18" s="37" t="n">
        <v>75</v>
      </c>
      <c r="I18" s="37" t="n">
        <v>74</v>
      </c>
      <c r="J18" s="32" t="n">
        <f aca="false">ROUND(SUM(F18:I18)/4,0)</f>
        <v>75</v>
      </c>
      <c r="K18" s="38" t="str">
        <f aca="false">IF(J18&lt;75,"FAILED","PASSED")</f>
        <v>PASSED</v>
      </c>
    </row>
    <row r="19" customFormat="false" ht="15" hidden="false" customHeight="false" outlineLevel="0" collapsed="false">
      <c r="B19" s="28" t="n">
        <v>9</v>
      </c>
      <c r="C19" s="29" t="str">
        <f aca="false">IF('Infos-Card-Male'!B10="", "", 'Infos-Card-Male'!B10)</f>
        <v>ANDALIS, JIBBY ABUZO</v>
      </c>
      <c r="D19" s="29"/>
      <c r="E19" s="29"/>
      <c r="F19" s="36" t="n">
        <v>70</v>
      </c>
      <c r="G19" s="37" t="n">
        <v>70</v>
      </c>
      <c r="H19" s="37" t="n">
        <v>70</v>
      </c>
      <c r="I19" s="37" t="n">
        <v>70</v>
      </c>
      <c r="J19" s="32" t="n">
        <f aca="false">ROUND(SUM(F19:I19)/4,0)</f>
        <v>70</v>
      </c>
      <c r="K19" s="38" t="str">
        <f aca="false">IF(J19&lt;75,"FAILED","PASSED")</f>
        <v>FAILED</v>
      </c>
    </row>
    <row r="20" customFormat="false" ht="15" hidden="false" customHeight="false" outlineLevel="0" collapsed="false">
      <c r="B20" s="35" t="n">
        <v>10</v>
      </c>
      <c r="C20" s="29" t="str">
        <f aca="false">IF('Infos-Card-Male'!B11="", "", 'Infos-Card-Male'!B11)</f>
        <v>ANDO, PRINCE IVAN REPUYA</v>
      </c>
      <c r="D20" s="29"/>
      <c r="E20" s="29"/>
      <c r="F20" s="36" t="n">
        <v>75</v>
      </c>
      <c r="G20" s="37" t="n">
        <v>82</v>
      </c>
      <c r="H20" s="37" t="n">
        <v>79</v>
      </c>
      <c r="I20" s="37" t="n">
        <v>79</v>
      </c>
      <c r="J20" s="32" t="n">
        <f aca="false">ROUND(SUM(F20:I20)/4,0)</f>
        <v>79</v>
      </c>
      <c r="K20" s="38" t="str">
        <f aca="false">IF(J20&lt;75,"FAILED","PASSED")</f>
        <v>PASSED</v>
      </c>
    </row>
    <row r="21" customFormat="false" ht="15" hidden="false" customHeight="false" outlineLevel="0" collapsed="false">
      <c r="B21" s="28" t="n">
        <v>11</v>
      </c>
      <c r="C21" s="29" t="str">
        <f aca="false">IF('Infos-Card-Male'!B12="", "", 'Infos-Card-Male'!B12)</f>
        <v>ARCEO, JOHN KENNETH MACASINAG</v>
      </c>
      <c r="D21" s="29"/>
      <c r="E21" s="29"/>
      <c r="F21" s="36" t="n">
        <v>79</v>
      </c>
      <c r="G21" s="37" t="n">
        <v>75</v>
      </c>
      <c r="H21" s="37" t="n">
        <v>75</v>
      </c>
      <c r="I21" s="37" t="n">
        <v>74</v>
      </c>
      <c r="J21" s="32" t="n">
        <f aca="false">ROUND(SUM(F21:I21)/4,0)</f>
        <v>76</v>
      </c>
      <c r="K21" s="38" t="str">
        <f aca="false">IF(J21&lt;75,"FAILED","PASSED")</f>
        <v>PASSED</v>
      </c>
    </row>
    <row r="22" customFormat="false" ht="15" hidden="false" customHeight="false" outlineLevel="0" collapsed="false">
      <c r="B22" s="35" t="n">
        <v>12</v>
      </c>
      <c r="C22" s="29" t="str">
        <f aca="false">IF('Infos-Card-Male'!B13="", "", 'Infos-Card-Male'!B13)</f>
        <v>ARESGADO, CHRISTIAN MACKY MANUEL</v>
      </c>
      <c r="D22" s="29"/>
      <c r="E22" s="29"/>
      <c r="F22" s="36" t="n">
        <v>75</v>
      </c>
      <c r="G22" s="37" t="n">
        <v>75</v>
      </c>
      <c r="H22" s="37" t="n">
        <v>75</v>
      </c>
      <c r="I22" s="37" t="n">
        <v>75</v>
      </c>
      <c r="J22" s="32" t="n">
        <f aca="false">ROUND(SUM(F22:I22)/4,0)</f>
        <v>75</v>
      </c>
      <c r="K22" s="38" t="str">
        <f aca="false">IF(J22&lt;75,"FAILED","PASSED")</f>
        <v>PASSED</v>
      </c>
    </row>
    <row r="23" customFormat="false" ht="15" hidden="false" customHeight="false" outlineLevel="0" collapsed="false">
      <c r="B23" s="28" t="n">
        <v>13</v>
      </c>
      <c r="C23" s="29" t="str">
        <f aca="false">IF('Infos-Card-Male'!B14="", "", 'Infos-Card-Male'!B14)</f>
        <v>ARROYO, AGA CEAZAR CAPALARAN</v>
      </c>
      <c r="D23" s="29"/>
      <c r="E23" s="29"/>
      <c r="F23" s="36" t="n">
        <v>75</v>
      </c>
      <c r="G23" s="37" t="n">
        <v>75</v>
      </c>
      <c r="H23" s="37" t="n">
        <v>84</v>
      </c>
      <c r="I23" s="37" t="n">
        <v>74</v>
      </c>
      <c r="J23" s="32" t="n">
        <f aca="false">ROUND(SUM(F23:I23)/4,0)</f>
        <v>77</v>
      </c>
      <c r="K23" s="38" t="str">
        <f aca="false">IF(J23&lt;75,"FAILED","PASSED")</f>
        <v>PASSED</v>
      </c>
    </row>
    <row r="24" customFormat="false" ht="15" hidden="false" customHeight="false" outlineLevel="0" collapsed="false">
      <c r="B24" s="35" t="n">
        <v>14</v>
      </c>
      <c r="C24" s="29" t="str">
        <f aca="false">IF('Infos-Card-Male'!B15="", "", 'Infos-Card-Male'!B15)</f>
        <v>ASURTO, PRINCE JHADE JEROSO</v>
      </c>
      <c r="D24" s="29"/>
      <c r="E24" s="29"/>
      <c r="F24" s="36" t="n">
        <v>94</v>
      </c>
      <c r="G24" s="37" t="n">
        <v>84</v>
      </c>
      <c r="H24" s="37" t="n">
        <v>75</v>
      </c>
      <c r="I24" s="37" t="n">
        <v>74</v>
      </c>
      <c r="J24" s="32" t="n">
        <f aca="false">ROUND(SUM(F24:I24)/4,0)</f>
        <v>82</v>
      </c>
      <c r="K24" s="38" t="str">
        <f aca="false">IF(J24&lt;75,"FAILED","PASSED")</f>
        <v>PASSED</v>
      </c>
    </row>
    <row r="25" customFormat="false" ht="15" hidden="false" customHeight="false" outlineLevel="0" collapsed="false">
      <c r="B25" s="28" t="n">
        <v>15</v>
      </c>
      <c r="C25" s="29" t="str">
        <f aca="false">IF('Infos-Card-Male'!B16="", "", 'Infos-Card-Male'!B16)</f>
        <v>AUSTRIA, JAMES BRYAN DIZON</v>
      </c>
      <c r="D25" s="29"/>
      <c r="E25" s="29"/>
      <c r="F25" s="36" t="n">
        <v>75</v>
      </c>
      <c r="G25" s="37" t="n">
        <v>76</v>
      </c>
      <c r="H25" s="37" t="n">
        <v>75</v>
      </c>
      <c r="I25" s="37" t="n">
        <v>79</v>
      </c>
      <c r="J25" s="32" t="n">
        <f aca="false">ROUND(SUM(F25:I25)/4,0)</f>
        <v>76</v>
      </c>
      <c r="K25" s="38" t="str">
        <f aca="false">IF(J25&lt;75,"FAILED","PASSED")</f>
        <v>PASSED</v>
      </c>
    </row>
    <row r="26" customFormat="false" ht="15" hidden="false" customHeight="false" outlineLevel="0" collapsed="false">
      <c r="B26" s="35" t="n">
        <v>16</v>
      </c>
      <c r="C26" s="29" t="str">
        <f aca="false">IF('Infos-Card-Male'!B17="", "", 'Infos-Card-Male'!B17)</f>
        <v>AVILA, JOB OCFEMIA</v>
      </c>
      <c r="D26" s="29"/>
      <c r="E26" s="29"/>
      <c r="F26" s="36" t="n">
        <v>81</v>
      </c>
      <c r="G26" s="37" t="n">
        <v>84</v>
      </c>
      <c r="H26" s="37" t="n">
        <v>87</v>
      </c>
      <c r="I26" s="37" t="n">
        <v>80</v>
      </c>
      <c r="J26" s="32" t="n">
        <f aca="false">ROUND(SUM(F26:I26)/4,0)</f>
        <v>83</v>
      </c>
      <c r="K26" s="38" t="str">
        <f aca="false">IF(J26&lt;75,"FAILED","PASSED")</f>
        <v>PASSED</v>
      </c>
    </row>
    <row r="27" customFormat="false" ht="15" hidden="false" customHeight="false" outlineLevel="0" collapsed="false">
      <c r="B27" s="28" t="n">
        <v>17</v>
      </c>
      <c r="C27" s="29" t="str">
        <f aca="false">IF('Infos-Card-Male'!B18="", "", 'Infos-Card-Male'!B18)</f>
        <v>AYON, JUSTINE DELLA</v>
      </c>
      <c r="D27" s="29"/>
      <c r="E27" s="29"/>
      <c r="F27" s="36" t="n">
        <v>76</v>
      </c>
      <c r="G27" s="37" t="n">
        <v>78</v>
      </c>
      <c r="H27" s="37" t="n">
        <v>77</v>
      </c>
      <c r="I27" s="37" t="n">
        <v>75</v>
      </c>
      <c r="J27" s="32" t="n">
        <f aca="false">ROUND(SUM(F27:I27)/4,0)</f>
        <v>77</v>
      </c>
      <c r="K27" s="38" t="str">
        <f aca="false">IF(J27&lt;75,"FAILED","PASSED")</f>
        <v>PASSED</v>
      </c>
    </row>
    <row r="28" customFormat="false" ht="15" hidden="false" customHeight="false" outlineLevel="0" collapsed="false">
      <c r="B28" s="35" t="n">
        <v>18</v>
      </c>
      <c r="C28" s="29" t="str">
        <f aca="false">IF('Infos-Card-Male'!B19="", "", 'Infos-Card-Male'!B19)</f>
        <v>AYOP, WESLEY MICHEN BALBUENA</v>
      </c>
      <c r="D28" s="29"/>
      <c r="E28" s="29"/>
      <c r="F28" s="36" t="n">
        <v>77</v>
      </c>
      <c r="G28" s="37" t="n">
        <v>79</v>
      </c>
      <c r="H28" s="37" t="n">
        <v>75</v>
      </c>
      <c r="I28" s="37" t="n">
        <v>92</v>
      </c>
      <c r="J28" s="32" t="n">
        <f aca="false">ROUND(SUM(F28:I28)/4,0)</f>
        <v>81</v>
      </c>
      <c r="K28" s="38" t="str">
        <f aca="false">IF(J28&lt;75,"FAILED","PASSED")</f>
        <v>PASSED</v>
      </c>
    </row>
    <row r="29" customFormat="false" ht="15" hidden="false" customHeight="false" outlineLevel="0" collapsed="false">
      <c r="B29" s="28" t="n">
        <v>19</v>
      </c>
      <c r="C29" s="29" t="str">
        <f aca="false">IF('Infos-Card-Male'!B20="", "", 'Infos-Card-Male'!B20)</f>
        <v>AZARCON, JOHN CEDRICK CORTES</v>
      </c>
      <c r="D29" s="29"/>
      <c r="E29" s="29"/>
      <c r="F29" s="36" t="n">
        <v>79</v>
      </c>
      <c r="G29" s="37" t="n">
        <v>80</v>
      </c>
      <c r="H29" s="37" t="n">
        <v>75</v>
      </c>
      <c r="I29" s="37" t="n">
        <v>74</v>
      </c>
      <c r="J29" s="32" t="n">
        <f aca="false">ROUND(SUM(F29:I29)/4,0)</f>
        <v>77</v>
      </c>
      <c r="K29" s="38" t="str">
        <f aca="false">IF(J29&lt;75,"FAILED","PASSED")</f>
        <v>PASSED</v>
      </c>
    </row>
    <row r="30" customFormat="false" ht="15" hidden="false" customHeight="false" outlineLevel="0" collapsed="false">
      <c r="B30" s="35" t="n">
        <v>20</v>
      </c>
      <c r="C30" s="29" t="str">
        <f aca="false">IF('Infos-Card-Male'!B21="", "", 'Infos-Card-Male'!B21)</f>
        <v>AZORES, JOSHUA SELERIO</v>
      </c>
      <c r="D30" s="29"/>
      <c r="E30" s="29"/>
      <c r="F30" s="36" t="n">
        <v>75</v>
      </c>
      <c r="G30" s="37" t="n">
        <v>76</v>
      </c>
      <c r="H30" s="37" t="n">
        <v>74</v>
      </c>
      <c r="I30" s="37" t="n">
        <v>74</v>
      </c>
      <c r="J30" s="32" t="n">
        <f aca="false">ROUND(SUM(F30:I30)/4,0)</f>
        <v>75</v>
      </c>
      <c r="K30" s="38" t="str">
        <f aca="false">IF(J30&lt;75,"FAILED","PASSED")</f>
        <v>PASSED</v>
      </c>
    </row>
    <row r="31" customFormat="false" ht="15" hidden="false" customHeight="false" outlineLevel="0" collapsed="false">
      <c r="B31" s="28" t="n">
        <v>21</v>
      </c>
      <c r="C31" s="29" t="str">
        <f aca="false">IF('Infos-Card-Male'!B22="", "", 'Infos-Card-Male'!B22)</f>
        <v>BACLAAN, JOVART MATA</v>
      </c>
      <c r="D31" s="29"/>
      <c r="E31" s="29"/>
      <c r="F31" s="36" t="n">
        <v>75</v>
      </c>
      <c r="G31" s="37" t="n">
        <v>75</v>
      </c>
      <c r="H31" s="37" t="n">
        <v>75</v>
      </c>
      <c r="I31" s="37" t="n">
        <v>77</v>
      </c>
      <c r="J31" s="32" t="n">
        <f aca="false">ROUND(SUM(F31:I31)/4,0)</f>
        <v>76</v>
      </c>
      <c r="K31" s="38" t="str">
        <f aca="false">IF(J31&lt;75,"FAILED","PASSED")</f>
        <v>PASSED</v>
      </c>
    </row>
    <row r="32" customFormat="false" ht="15" hidden="false" customHeight="false" outlineLevel="0" collapsed="false">
      <c r="B32" s="35" t="n">
        <v>22</v>
      </c>
      <c r="C32" s="29" t="str">
        <f aca="false">IF('Infos-Card-Male'!B23="", "", 'Infos-Card-Male'!B23)</f>
        <v/>
      </c>
      <c r="D32" s="29"/>
      <c r="E32" s="29"/>
      <c r="F32" s="36"/>
      <c r="G32" s="37"/>
      <c r="H32" s="37"/>
      <c r="I32" s="37"/>
      <c r="J32" s="32"/>
      <c r="K32" s="38"/>
    </row>
    <row r="33" customFormat="false" ht="15" hidden="false" customHeight="false" outlineLevel="0" collapsed="false">
      <c r="B33" s="28" t="n">
        <v>23</v>
      </c>
      <c r="C33" s="29" t="str">
        <f aca="false">IF('Infos-Card-Male'!B24="", "", 'Infos-Card-Male'!B24)</f>
        <v/>
      </c>
      <c r="D33" s="29"/>
      <c r="E33" s="29"/>
      <c r="F33" s="36"/>
      <c r="G33" s="37"/>
      <c r="H33" s="37"/>
      <c r="I33" s="37"/>
      <c r="J33" s="32"/>
      <c r="K33" s="38"/>
    </row>
    <row r="34" customFormat="false" ht="15" hidden="true" customHeight="false" outlineLevel="0" collapsed="false">
      <c r="B34" s="35" t="n">
        <v>24</v>
      </c>
      <c r="C34" s="29" t="str">
        <f aca="false">IF('Infos-Card-Male'!B25="", "", 'Infos-Card-Male'!B25)</f>
        <v/>
      </c>
      <c r="D34" s="29"/>
      <c r="E34" s="29"/>
      <c r="F34" s="36"/>
      <c r="G34" s="37"/>
      <c r="H34" s="37"/>
      <c r="I34" s="37"/>
      <c r="J34" s="32"/>
      <c r="K34" s="38"/>
    </row>
    <row r="35" customFormat="false" ht="15" hidden="true" customHeight="false" outlineLevel="0" collapsed="false">
      <c r="B35" s="28" t="n">
        <v>25</v>
      </c>
      <c r="C35" s="29" t="str">
        <f aca="false">IF('Infos-Card-Male'!B26="", "", 'Infos-Card-Male'!B26)</f>
        <v/>
      </c>
      <c r="D35" s="29"/>
      <c r="E35" s="29"/>
      <c r="F35" s="36"/>
      <c r="G35" s="37"/>
      <c r="H35" s="37"/>
      <c r="I35" s="37"/>
      <c r="J35" s="32"/>
      <c r="K35" s="38"/>
    </row>
    <row r="36" customFormat="false" ht="15" hidden="true" customHeight="false" outlineLevel="0" collapsed="false">
      <c r="B36" s="35" t="n">
        <v>26</v>
      </c>
      <c r="C36" s="29" t="str">
        <f aca="false">IF('Infos-Card-Male'!B27="", "", 'Infos-Card-Male'!B27)</f>
        <v/>
      </c>
      <c r="D36" s="29"/>
      <c r="E36" s="29"/>
      <c r="F36" s="36"/>
      <c r="G36" s="37"/>
      <c r="H36" s="37"/>
      <c r="I36" s="37"/>
      <c r="J36" s="32"/>
      <c r="K36" s="38"/>
    </row>
    <row r="37" customFormat="false" ht="15" hidden="true" customHeight="false" outlineLevel="0" collapsed="false">
      <c r="B37" s="28" t="n">
        <v>27</v>
      </c>
      <c r="C37" s="29" t="str">
        <f aca="false">IF('Infos-Card-Male'!B28="", "", 'Infos-Card-Male'!B28)</f>
        <v/>
      </c>
      <c r="D37" s="29"/>
      <c r="E37" s="29"/>
      <c r="F37" s="36"/>
      <c r="G37" s="37"/>
      <c r="H37" s="37"/>
      <c r="I37" s="37"/>
      <c r="J37" s="32"/>
      <c r="K37" s="38"/>
    </row>
    <row r="38" customFormat="false" ht="15" hidden="true" customHeight="false" outlineLevel="0" collapsed="false">
      <c r="B38" s="35" t="n">
        <v>28</v>
      </c>
      <c r="C38" s="29" t="str">
        <f aca="false">IF('Infos-Card-Male'!B29="", "", 'Infos-Card-Male'!B29)</f>
        <v/>
      </c>
      <c r="D38" s="29"/>
      <c r="E38" s="29"/>
      <c r="F38" s="36"/>
      <c r="G38" s="37"/>
      <c r="H38" s="37"/>
      <c r="I38" s="37"/>
      <c r="J38" s="32"/>
      <c r="K38" s="38"/>
    </row>
    <row r="39" customFormat="false" ht="15" hidden="true" customHeight="false" outlineLevel="0" collapsed="false">
      <c r="B39" s="28" t="n">
        <v>29</v>
      </c>
      <c r="C39" s="29" t="str">
        <f aca="false">IF('Infos-Card-Male'!B30="", "", 'Infos-Card-Male'!B30)</f>
        <v/>
      </c>
      <c r="D39" s="29"/>
      <c r="E39" s="29"/>
      <c r="F39" s="36"/>
      <c r="G39" s="37"/>
      <c r="H39" s="37"/>
      <c r="I39" s="37"/>
      <c r="J39" s="32"/>
      <c r="K39" s="38"/>
    </row>
    <row r="40" customFormat="false" ht="15" hidden="true" customHeight="false" outlineLevel="0" collapsed="false">
      <c r="B40" s="35" t="n">
        <v>30</v>
      </c>
      <c r="C40" s="29" t="str">
        <f aca="false">IF('Infos-Card-Male'!B31="", "", 'Infos-Card-Male'!B31)</f>
        <v/>
      </c>
      <c r="D40" s="29"/>
      <c r="E40" s="29"/>
      <c r="F40" s="36"/>
      <c r="G40" s="37"/>
      <c r="H40" s="37"/>
      <c r="I40" s="37"/>
      <c r="J40" s="32"/>
      <c r="K40" s="38"/>
    </row>
    <row r="41" customFormat="false" ht="15" hidden="true" customHeight="false" outlineLevel="0" collapsed="false">
      <c r="B41" s="28" t="n">
        <v>31</v>
      </c>
      <c r="C41" s="39" t="str">
        <f aca="false">IF('Infos-Card-Male'!B32="", "", 'Infos-Card-Male'!B32)</f>
        <v/>
      </c>
      <c r="D41" s="39"/>
      <c r="E41" s="39"/>
      <c r="F41" s="59"/>
      <c r="G41" s="37"/>
      <c r="H41" s="37"/>
      <c r="I41" s="37"/>
      <c r="J41" s="32"/>
      <c r="K41" s="38"/>
    </row>
    <row r="42" customFormat="false" ht="15" hidden="true" customHeight="false" outlineLevel="0" collapsed="false">
      <c r="B42" s="35" t="n">
        <v>32</v>
      </c>
      <c r="C42" s="39" t="str">
        <f aca="false">IF('Infos-Card-Male'!B33="", "", 'Infos-Card-Male'!B33)</f>
        <v/>
      </c>
      <c r="D42" s="39"/>
      <c r="E42" s="39"/>
      <c r="F42" s="36"/>
      <c r="G42" s="37"/>
      <c r="H42" s="37"/>
      <c r="I42" s="37"/>
      <c r="J42" s="32"/>
      <c r="K42" s="38"/>
    </row>
    <row r="43" customFormat="false" ht="15" hidden="true" customHeight="false" outlineLevel="0" collapsed="false">
      <c r="B43" s="28" t="n">
        <v>33</v>
      </c>
      <c r="C43" s="39" t="str">
        <f aca="false">IF('Infos-Card-Male'!B34="", "", 'Infos-Card-Male'!B34)</f>
        <v/>
      </c>
      <c r="D43" s="39"/>
      <c r="E43" s="39"/>
      <c r="F43" s="36"/>
      <c r="G43" s="37"/>
      <c r="H43" s="37"/>
      <c r="I43" s="37"/>
      <c r="J43" s="37"/>
      <c r="K43" s="38"/>
    </row>
    <row r="44" customFormat="false" ht="15" hidden="true" customHeight="false" outlineLevel="0" collapsed="false">
      <c r="B44" s="35" t="n">
        <v>34</v>
      </c>
      <c r="C44" s="39" t="str">
        <f aca="false">IF('Infos-Card-Male'!B35="", "", 'Infos-Card-Male'!B35)</f>
        <v/>
      </c>
      <c r="D44" s="39"/>
      <c r="E44" s="39"/>
      <c r="F44" s="36"/>
      <c r="G44" s="37"/>
      <c r="H44" s="37"/>
      <c r="I44" s="37"/>
      <c r="J44" s="37"/>
      <c r="K44" s="38"/>
    </row>
    <row r="45" customFormat="false" ht="15" hidden="true" customHeight="false" outlineLevel="0" collapsed="false">
      <c r="B45" s="28" t="n">
        <v>35</v>
      </c>
      <c r="C45" s="39" t="str">
        <f aca="false">IF('Infos-Card-Male'!B36="", "", 'Infos-Card-Male'!B36)</f>
        <v/>
      </c>
      <c r="D45" s="39"/>
      <c r="E45" s="39"/>
      <c r="F45" s="60"/>
      <c r="G45" s="61"/>
      <c r="H45" s="61"/>
      <c r="I45" s="61"/>
      <c r="J45" s="61"/>
      <c r="K45" s="62"/>
    </row>
    <row r="46" customFormat="false" ht="13.8" hidden="false" customHeight="false" outlineLevel="0" collapsed="false">
      <c r="B46" s="40" t="s">
        <v>280</v>
      </c>
      <c r="C46" s="40"/>
      <c r="D46" s="40"/>
      <c r="E46" s="40"/>
      <c r="F46" s="36" t="n">
        <f aca="false">COUNTIF(F11:F45,"&lt;75")</f>
        <v>2</v>
      </c>
      <c r="G46" s="61" t="n">
        <f aca="false">COUNTIF(G11:G45,"&lt;75")</f>
        <v>2</v>
      </c>
      <c r="H46" s="61" t="n">
        <f aca="false">COUNTIF(H11:H45,"&lt;75")</f>
        <v>3</v>
      </c>
      <c r="I46" s="61" t="n">
        <f aca="false">COUNTIF(I11:I45,"&lt;75")</f>
        <v>10</v>
      </c>
      <c r="J46" s="61" t="n">
        <f aca="false">COUNTIF(J11:J45,"&lt;75")</f>
        <v>2</v>
      </c>
      <c r="K46" s="62"/>
    </row>
    <row r="47" customFormat="false" ht="13.8" hidden="false" customHeight="false" outlineLevel="0" collapsed="false">
      <c r="B47" s="40" t="s">
        <v>281</v>
      </c>
      <c r="C47" s="40"/>
      <c r="D47" s="40"/>
      <c r="E47" s="40"/>
      <c r="F47" s="60"/>
      <c r="G47" s="61"/>
      <c r="H47" s="61"/>
      <c r="I47" s="61"/>
      <c r="J47" s="61"/>
      <c r="K47" s="62"/>
    </row>
    <row r="48" customFormat="false" ht="13.8" hidden="false" customHeight="false" outlineLevel="0" collapsed="false">
      <c r="B48" s="40" t="s">
        <v>282</v>
      </c>
      <c r="C48" s="40"/>
      <c r="D48" s="40"/>
      <c r="E48" s="40"/>
      <c r="F48" s="41"/>
      <c r="G48" s="42"/>
      <c r="H48" s="42"/>
      <c r="I48" s="42"/>
      <c r="J48" s="42"/>
      <c r="K48" s="43"/>
    </row>
    <row r="49" customFormat="false" ht="13.8" hidden="false" customHeight="false" outlineLevel="0" collapsed="false">
      <c r="B49" s="44" t="s">
        <v>283</v>
      </c>
      <c r="C49" s="44"/>
      <c r="D49" s="44"/>
      <c r="E49" s="44"/>
      <c r="F49" s="45"/>
      <c r="G49" s="46"/>
      <c r="H49" s="46"/>
      <c r="I49" s="46"/>
      <c r="J49" s="46"/>
      <c r="K49" s="47"/>
    </row>
    <row r="51" customFormat="false" ht="13.8" hidden="false" customHeight="false" outlineLevel="0" collapsed="false">
      <c r="H51" s="0" t="s">
        <v>284</v>
      </c>
    </row>
    <row r="52" customFormat="false" ht="13.8" hidden="false" customHeight="false" outlineLevel="0" collapsed="false">
      <c r="H52" s="48" t="s">
        <v>285</v>
      </c>
      <c r="I52" s="48"/>
      <c r="J52" s="48"/>
      <c r="K52" s="48"/>
    </row>
    <row r="55" customFormat="false" ht="13.8" hidden="false" customHeight="false" outlineLevel="0" collapsed="false">
      <c r="C55" s="0" t="s">
        <v>284</v>
      </c>
    </row>
    <row r="56" customFormat="false" ht="13.8" hidden="false" customHeight="false" outlineLevel="0" collapsed="false">
      <c r="C56" s="49" t="str">
        <f aca="false">'Class-Infos'!B5</f>
        <v>JOSEPH G. PALISOC</v>
      </c>
      <c r="D56" s="49"/>
      <c r="E56" s="49"/>
      <c r="F56" s="49"/>
    </row>
    <row r="57" customFormat="false" ht="13.8" hidden="false" customHeight="false" outlineLevel="0" collapsed="false">
      <c r="C57" s="48" t="s">
        <v>286</v>
      </c>
      <c r="D57" s="48"/>
      <c r="E57" s="48"/>
      <c r="F57" s="48"/>
    </row>
    <row r="60" customFormat="false" ht="13.8" hidden="false" customHeight="false" outlineLevel="0" collapsed="false">
      <c r="C60" s="50" t="s">
        <v>287</v>
      </c>
    </row>
    <row r="64" customFormat="false" ht="13.8" hidden="false" customHeight="false" outlineLevel="0" collapsed="false">
      <c r="D64" s="50"/>
      <c r="E64" s="50"/>
      <c r="F64" s="50"/>
      <c r="G64" s="50"/>
      <c r="H64" s="50"/>
      <c r="I64" s="50"/>
      <c r="J64" s="50"/>
      <c r="K64" s="50"/>
      <c r="L64" s="51"/>
    </row>
    <row r="65" customFormat="false" ht="15" hidden="false" customHeight="false" outlineLevel="0" collapsed="false">
      <c r="B65" s="16" t="s">
        <v>265</v>
      </c>
      <c r="C65" s="16"/>
      <c r="D65" s="16"/>
      <c r="E65" s="16"/>
      <c r="F65" s="16"/>
      <c r="G65" s="16"/>
      <c r="H65" s="16"/>
      <c r="I65" s="16"/>
      <c r="J65" s="16"/>
      <c r="K65" s="16"/>
    </row>
    <row r="66" customFormat="false" ht="19.7" hidden="false" customHeight="false" outlineLevel="0" collapsed="false">
      <c r="B66" s="17" t="s">
        <v>266</v>
      </c>
      <c r="C66" s="17"/>
      <c r="D66" s="17"/>
      <c r="E66" s="17"/>
      <c r="F66" s="17"/>
      <c r="G66" s="17"/>
      <c r="H66" s="17"/>
      <c r="I66" s="17"/>
      <c r="J66" s="17"/>
      <c r="K66" s="17"/>
    </row>
    <row r="67" customFormat="false" ht="15" hidden="false" customHeight="false" outlineLevel="0" collapsed="false">
      <c r="B67" s="16" t="str">
        <f aca="false">CONCATENATE("S.Y. ",'Class-Infos'!B4)</f>
        <v>S.Y. 2020-2021</v>
      </c>
      <c r="C67" s="16"/>
      <c r="D67" s="16"/>
      <c r="E67" s="16"/>
      <c r="F67" s="16"/>
      <c r="G67" s="16"/>
      <c r="H67" s="16"/>
      <c r="I67" s="16"/>
      <c r="J67" s="16"/>
      <c r="K67" s="16"/>
    </row>
    <row r="70" customFormat="false" ht="15" hidden="false" customHeight="false" outlineLevel="0" collapsed="false">
      <c r="B70" s="18" t="s">
        <v>267</v>
      </c>
      <c r="C70" s="18"/>
      <c r="D70" s="19" t="str">
        <f aca="false">D6</f>
        <v>TLE</v>
      </c>
      <c r="E70" s="18"/>
      <c r="F70" s="18"/>
      <c r="G70" s="18"/>
      <c r="H70" s="20" t="s">
        <v>269</v>
      </c>
      <c r="I70" s="19" t="str">
        <f aca="false">CONCATENATE('Class-Infos'!B2,"-",'Class-Infos'!B3)</f>
        <v>8-HUBBLE</v>
      </c>
      <c r="J70" s="18"/>
      <c r="K70" s="18"/>
    </row>
    <row r="71" customFormat="false" ht="13.8" hidden="false" customHeight="false" outlineLevel="0" collapsed="false">
      <c r="B71" s="0" t="s">
        <v>270</v>
      </c>
      <c r="D71" s="21" t="str">
        <f aca="false">'Class-Infos'!H3</f>
        <v>Grace Cañalita</v>
      </c>
      <c r="E71" s="22"/>
      <c r="F71" s="22"/>
      <c r="G71" s="22"/>
      <c r="H71" s="23" t="s">
        <v>271</v>
      </c>
      <c r="I71" s="21" t="str">
        <f aca="false">'Class-Infos'!B1</f>
        <v>JONATHAN R. BACOLOD</v>
      </c>
      <c r="J71" s="22"/>
      <c r="K71" s="22"/>
    </row>
    <row r="73" customFormat="false" ht="15.75" hidden="false" customHeight="true" outlineLevel="0" collapsed="false">
      <c r="B73" s="24" t="s">
        <v>288</v>
      </c>
      <c r="C73" s="24"/>
      <c r="D73" s="24"/>
      <c r="E73" s="24"/>
      <c r="F73" s="25" t="s">
        <v>273</v>
      </c>
      <c r="G73" s="25"/>
      <c r="H73" s="25"/>
      <c r="I73" s="25"/>
      <c r="J73" s="25"/>
      <c r="K73" s="25"/>
    </row>
    <row r="74" customFormat="false" ht="15.75" hidden="false" customHeight="true" outlineLevel="0" collapsed="false">
      <c r="B74" s="24"/>
      <c r="C74" s="24"/>
      <c r="D74" s="24"/>
      <c r="E74" s="24"/>
      <c r="F74" s="26" t="s">
        <v>274</v>
      </c>
      <c r="G74" s="26" t="s">
        <v>275</v>
      </c>
      <c r="H74" s="26" t="s">
        <v>276</v>
      </c>
      <c r="I74" s="26" t="s">
        <v>277</v>
      </c>
      <c r="J74" s="26" t="s">
        <v>278</v>
      </c>
      <c r="K74" s="27" t="s">
        <v>279</v>
      </c>
    </row>
    <row r="75" customFormat="false" ht="15.75" hidden="false" customHeight="true" outlineLevel="0" collapsed="false">
      <c r="B75" s="52" t="n">
        <v>1</v>
      </c>
      <c r="C75" s="53" t="str">
        <f aca="false">IF('Infos-Card-Female'!B2="", "", 'Infos-Card-Female'!B2)</f>
        <v>ABELINDE, LEIRA MAE LEGASPI</v>
      </c>
      <c r="D75" s="53"/>
      <c r="E75" s="53"/>
      <c r="F75" s="30" t="n">
        <v>86</v>
      </c>
      <c r="G75" s="31" t="n">
        <v>89</v>
      </c>
      <c r="H75" s="31" t="n">
        <v>93</v>
      </c>
      <c r="I75" s="31" t="n">
        <v>92</v>
      </c>
      <c r="J75" s="32" t="n">
        <f aca="false">ROUND(SUM(F75:I75)/4,0)</f>
        <v>90</v>
      </c>
      <c r="K75" s="33" t="str">
        <f aca="false">IF(J75&lt;75,"FAILED","PASSED")</f>
        <v>PASSED</v>
      </c>
      <c r="N75" s="34"/>
    </row>
    <row r="76" customFormat="false" ht="13.8" hidden="false" customHeight="false" outlineLevel="0" collapsed="false">
      <c r="B76" s="54" t="n">
        <v>2</v>
      </c>
      <c r="C76" s="53" t="str">
        <f aca="false">IF('Infos-Card-Female'!B3="", "", 'Infos-Card-Female'!B3)</f>
        <v>ABOT, ALISSA KAYL CUSTODIO</v>
      </c>
      <c r="D76" s="53"/>
      <c r="E76" s="53"/>
      <c r="F76" s="30" t="n">
        <v>79</v>
      </c>
      <c r="G76" s="37" t="n">
        <v>85</v>
      </c>
      <c r="H76" s="37" t="n">
        <v>83</v>
      </c>
      <c r="I76" s="37" t="n">
        <v>90</v>
      </c>
      <c r="J76" s="32" t="n">
        <f aca="false">ROUND(SUM(F76:I76)/4,0)</f>
        <v>84</v>
      </c>
      <c r="K76" s="38" t="str">
        <f aca="false">IF(J76&lt;75,"FAILED","PASSED")</f>
        <v>PASSED</v>
      </c>
      <c r="N76" s="34"/>
    </row>
    <row r="77" customFormat="false" ht="13.8" hidden="false" customHeight="false" outlineLevel="0" collapsed="false">
      <c r="B77" s="54" t="n">
        <v>3</v>
      </c>
      <c r="C77" s="53" t="str">
        <f aca="false">IF('Infos-Card-Female'!B4="", "", 'Infos-Card-Female'!B4)</f>
        <v>ADONA, PRINCESS LUMAWIG</v>
      </c>
      <c r="D77" s="53"/>
      <c r="E77" s="53"/>
      <c r="F77" s="30" t="n">
        <v>75</v>
      </c>
      <c r="G77" s="37" t="n">
        <v>85</v>
      </c>
      <c r="H77" s="37" t="n">
        <v>81</v>
      </c>
      <c r="I77" s="37" t="n">
        <v>75</v>
      </c>
      <c r="J77" s="32" t="n">
        <f aca="false">ROUND(SUM(F77:I77)/4,0)</f>
        <v>79</v>
      </c>
      <c r="K77" s="38" t="str">
        <f aca="false">IF(J77&lt;75,"FAILED","PASSED")</f>
        <v>PASSED</v>
      </c>
      <c r="N77" s="34"/>
    </row>
    <row r="78" customFormat="false" ht="13.8" hidden="false" customHeight="false" outlineLevel="0" collapsed="false">
      <c r="B78" s="54" t="n">
        <v>4</v>
      </c>
      <c r="C78" s="53" t="str">
        <f aca="false">IF('Infos-Card-Female'!B5="", "", 'Infos-Card-Female'!B5)</f>
        <v>AGAM, AIZEN CHING</v>
      </c>
      <c r="D78" s="53"/>
      <c r="E78" s="53"/>
      <c r="F78" s="30" t="n">
        <v>95</v>
      </c>
      <c r="G78" s="37" t="n">
        <v>94</v>
      </c>
      <c r="H78" s="37" t="n">
        <v>95</v>
      </c>
      <c r="I78" s="37" t="n">
        <v>98</v>
      </c>
      <c r="J78" s="32" t="n">
        <f aca="false">ROUND(SUM(F78:I78)/4,0)</f>
        <v>96</v>
      </c>
      <c r="K78" s="38" t="str">
        <f aca="false">IF(J78&lt;75,"FAILED","PASSED")</f>
        <v>PASSED</v>
      </c>
      <c r="N78" s="34"/>
    </row>
    <row r="79" customFormat="false" ht="13.8" hidden="false" customHeight="false" outlineLevel="0" collapsed="false">
      <c r="B79" s="54" t="n">
        <v>5</v>
      </c>
      <c r="C79" s="53" t="str">
        <f aca="false">IF('Infos-Card-Female'!B6="", "", 'Infos-Card-Female'!B6)</f>
        <v>AGUTAYA, DOREEN FAJARDO</v>
      </c>
      <c r="D79" s="53"/>
      <c r="E79" s="53"/>
      <c r="F79" s="30" t="n">
        <v>86</v>
      </c>
      <c r="G79" s="37" t="n">
        <v>83</v>
      </c>
      <c r="H79" s="37" t="n">
        <v>77</v>
      </c>
      <c r="I79" s="37" t="n">
        <v>96</v>
      </c>
      <c r="J79" s="32" t="n">
        <f aca="false">ROUND(SUM(F79:I79)/4,0)</f>
        <v>86</v>
      </c>
      <c r="K79" s="38" t="str">
        <f aca="false">IF(J79&lt;75,"FAILED","PASSED")</f>
        <v>PASSED</v>
      </c>
      <c r="N79" s="34"/>
    </row>
    <row r="80" customFormat="false" ht="13.8" hidden="false" customHeight="false" outlineLevel="0" collapsed="false">
      <c r="B80" s="54" t="n">
        <v>6</v>
      </c>
      <c r="C80" s="53" t="str">
        <f aca="false">IF('Infos-Card-Female'!B7="", "", 'Infos-Card-Female'!B7)</f>
        <v>ALANANO, XYRIE LOUISE GRATA</v>
      </c>
      <c r="D80" s="53"/>
      <c r="E80" s="53"/>
      <c r="F80" s="30" t="n">
        <v>90</v>
      </c>
      <c r="G80" s="37" t="n">
        <v>86</v>
      </c>
      <c r="H80" s="37" t="n">
        <v>92</v>
      </c>
      <c r="I80" s="37" t="n">
        <v>98</v>
      </c>
      <c r="J80" s="32" t="n">
        <f aca="false">ROUND(SUM(F80:I80)/4,0)</f>
        <v>92</v>
      </c>
      <c r="K80" s="38" t="str">
        <f aca="false">IF(J80&lt;75,"FAILED","PASSED")</f>
        <v>PASSED</v>
      </c>
      <c r="N80" s="34"/>
    </row>
    <row r="81" customFormat="false" ht="13.8" hidden="false" customHeight="false" outlineLevel="0" collapsed="false">
      <c r="B81" s="54" t="n">
        <v>7</v>
      </c>
      <c r="C81" s="53" t="str">
        <f aca="false">IF('Infos-Card-Female'!B8="", "", 'Infos-Card-Female'!B8)</f>
        <v>ALBAO, PRISCILA JOY APALIT</v>
      </c>
      <c r="D81" s="53"/>
      <c r="E81" s="53"/>
      <c r="F81" s="36" t="n">
        <v>94</v>
      </c>
      <c r="G81" s="37" t="n">
        <v>80</v>
      </c>
      <c r="H81" s="37" t="n">
        <v>83</v>
      </c>
      <c r="I81" s="37" t="n">
        <v>75</v>
      </c>
      <c r="J81" s="32" t="n">
        <f aca="false">ROUND(SUM(F81:I81)/4,0)</f>
        <v>83</v>
      </c>
      <c r="K81" s="38" t="str">
        <f aca="false">IF(J81&lt;75,"FAILED","PASSED")</f>
        <v>PASSED</v>
      </c>
      <c r="N81" s="34"/>
    </row>
    <row r="82" customFormat="false" ht="13.8" hidden="false" customHeight="false" outlineLevel="0" collapsed="false">
      <c r="B82" s="54" t="n">
        <v>8</v>
      </c>
      <c r="C82" s="53" t="str">
        <f aca="false">IF('Infos-Card-Female'!B9="", "", 'Infos-Card-Female'!B9)</f>
        <v>ALBIOLA, PRINCES DIANE FACTOR</v>
      </c>
      <c r="D82" s="53"/>
      <c r="E82" s="53"/>
      <c r="F82" s="36" t="n">
        <v>70</v>
      </c>
      <c r="G82" s="37" t="n">
        <v>70</v>
      </c>
      <c r="H82" s="37" t="n">
        <v>70</v>
      </c>
      <c r="I82" s="37" t="n">
        <v>70</v>
      </c>
      <c r="J82" s="32" t="n">
        <f aca="false">ROUND(SUM(F82:I82)/4,0)</f>
        <v>70</v>
      </c>
      <c r="K82" s="38" t="str">
        <f aca="false">IF(J82&lt;75,"FAILED","PASSED")</f>
        <v>FAILED</v>
      </c>
      <c r="N82" s="34"/>
    </row>
    <row r="83" customFormat="false" ht="13.8" hidden="false" customHeight="false" outlineLevel="0" collapsed="false">
      <c r="B83" s="54" t="n">
        <v>9</v>
      </c>
      <c r="C83" s="53" t="str">
        <f aca="false">IF('Infos-Card-Female'!B10="", "", 'Infos-Card-Female'!B10)</f>
        <v>ALCANTARA, MICHAELLA JEN RODELAS</v>
      </c>
      <c r="D83" s="53"/>
      <c r="E83" s="53"/>
      <c r="F83" s="36" t="n">
        <v>75</v>
      </c>
      <c r="G83" s="37" t="n">
        <v>75</v>
      </c>
      <c r="H83" s="37" t="n">
        <v>75</v>
      </c>
      <c r="I83" s="37" t="n">
        <v>70</v>
      </c>
      <c r="J83" s="32" t="n">
        <f aca="false">ROUND(SUM(F83:I83)/4,0)</f>
        <v>74</v>
      </c>
      <c r="K83" s="38" t="str">
        <f aca="false">IF(J83&lt;75,"FAILED","PASSED")</f>
        <v>FAILED</v>
      </c>
      <c r="N83" s="34"/>
    </row>
    <row r="84" customFormat="false" ht="13.8" hidden="false" customHeight="false" outlineLevel="0" collapsed="false">
      <c r="B84" s="54" t="n">
        <v>10</v>
      </c>
      <c r="C84" s="53" t="str">
        <f aca="false">IF('Infos-Card-Female'!B11="", "", 'Infos-Card-Female'!B11)</f>
        <v>ALCANTARA, ZYLEE ANGELA MATILLANO</v>
      </c>
      <c r="D84" s="53"/>
      <c r="E84" s="53"/>
      <c r="F84" s="36" t="n">
        <v>87</v>
      </c>
      <c r="G84" s="37" t="n">
        <v>92</v>
      </c>
      <c r="H84" s="37" t="n">
        <v>87</v>
      </c>
      <c r="I84" s="37" t="n">
        <v>90</v>
      </c>
      <c r="J84" s="32" t="n">
        <f aca="false">ROUND(SUM(F84:I84)/4,0)</f>
        <v>89</v>
      </c>
      <c r="K84" s="38" t="str">
        <f aca="false">IF(J84&lt;75,"FAILED","PASSED")</f>
        <v>PASSED</v>
      </c>
      <c r="N84" s="34"/>
    </row>
    <row r="85" customFormat="false" ht="13.8" hidden="false" customHeight="false" outlineLevel="0" collapsed="false">
      <c r="B85" s="54" t="n">
        <v>11</v>
      </c>
      <c r="C85" s="53" t="str">
        <f aca="false">IF('Infos-Card-Female'!B12="", "", 'Infos-Card-Female'!B12)</f>
        <v>ALCAZARIN, JILLIANE FLORES</v>
      </c>
      <c r="D85" s="53"/>
      <c r="E85" s="53"/>
      <c r="F85" s="36" t="n">
        <v>90</v>
      </c>
      <c r="G85" s="37" t="n">
        <v>88</v>
      </c>
      <c r="H85" s="37" t="n">
        <v>90</v>
      </c>
      <c r="I85" s="37" t="n">
        <v>75</v>
      </c>
      <c r="J85" s="32" t="n">
        <f aca="false">ROUND(SUM(F85:I85)/4,0)</f>
        <v>86</v>
      </c>
      <c r="K85" s="38" t="str">
        <f aca="false">IF(J85&lt;75,"FAILED","PASSED")</f>
        <v>PASSED</v>
      </c>
      <c r="N85" s="34"/>
    </row>
    <row r="86" customFormat="false" ht="13.8" hidden="false" customHeight="false" outlineLevel="0" collapsed="false">
      <c r="B86" s="54" t="n">
        <v>12</v>
      </c>
      <c r="C86" s="53" t="str">
        <f aca="false">IF('Infos-Card-Female'!B13="", "", 'Infos-Card-Female'!B13)</f>
        <v>AMBULO, PRINCESS ANNE BASILIO</v>
      </c>
      <c r="D86" s="53"/>
      <c r="E86" s="53"/>
      <c r="F86" s="36" t="n">
        <v>75</v>
      </c>
      <c r="G86" s="37" t="n">
        <v>75</v>
      </c>
      <c r="H86" s="37" t="n">
        <v>75</v>
      </c>
      <c r="I86" s="37" t="n">
        <v>75</v>
      </c>
      <c r="J86" s="32" t="n">
        <f aca="false">ROUND(SUM(F86:I86)/4,0)</f>
        <v>75</v>
      </c>
      <c r="K86" s="38" t="str">
        <f aca="false">IF(J86&lt;75,"FAILED","PASSED")</f>
        <v>PASSED</v>
      </c>
      <c r="N86" s="34"/>
    </row>
    <row r="87" customFormat="false" ht="13.8" hidden="false" customHeight="false" outlineLevel="0" collapsed="false">
      <c r="B87" s="54" t="n">
        <v>13</v>
      </c>
      <c r="C87" s="53" t="str">
        <f aca="false">IF('Infos-Card-Female'!B14="", "", 'Infos-Card-Female'!B14)</f>
        <v>APOCAY, MA LORRIENE PATAUEG</v>
      </c>
      <c r="D87" s="53"/>
      <c r="E87" s="53"/>
      <c r="F87" s="36" t="n">
        <v>77</v>
      </c>
      <c r="G87" s="37" t="n">
        <v>86</v>
      </c>
      <c r="H87" s="37" t="n">
        <v>83</v>
      </c>
      <c r="I87" s="37" t="n">
        <v>75</v>
      </c>
      <c r="J87" s="32" t="n">
        <f aca="false">ROUND(SUM(F87:I87)/4,0)</f>
        <v>80</v>
      </c>
      <c r="K87" s="38" t="str">
        <f aca="false">IF(J87&lt;75,"FAILED","PASSED")</f>
        <v>PASSED</v>
      </c>
      <c r="N87" s="34"/>
    </row>
    <row r="88" customFormat="false" ht="13.8" hidden="false" customHeight="false" outlineLevel="0" collapsed="false">
      <c r="B88" s="54" t="n">
        <v>14</v>
      </c>
      <c r="C88" s="53" t="str">
        <f aca="false">IF('Infos-Card-Female'!B15="", "", 'Infos-Card-Female'!B15)</f>
        <v>ARANDA, MARY ANGEL PILARCA</v>
      </c>
      <c r="D88" s="53"/>
      <c r="E88" s="53"/>
      <c r="F88" s="36" t="n">
        <v>86</v>
      </c>
      <c r="G88" s="37" t="n">
        <v>82</v>
      </c>
      <c r="H88" s="37" t="n">
        <v>74</v>
      </c>
      <c r="I88" s="37" t="n">
        <v>80</v>
      </c>
      <c r="J88" s="32" t="n">
        <f aca="false">ROUND(SUM(F88:I88)/4,0)</f>
        <v>81</v>
      </c>
      <c r="K88" s="38" t="str">
        <f aca="false">IF(J88&lt;75,"FAILED","PASSED")</f>
        <v>PASSED</v>
      </c>
      <c r="N88" s="34"/>
    </row>
    <row r="89" customFormat="false" ht="13.8" hidden="false" customHeight="false" outlineLevel="0" collapsed="false">
      <c r="B89" s="54" t="n">
        <v>15</v>
      </c>
      <c r="C89" s="53" t="str">
        <f aca="false">IF('Infos-Card-Female'!B16="", "", 'Infos-Card-Female'!B16)</f>
        <v>ARCANGEL, MIKA ELLA CAMIGLA</v>
      </c>
      <c r="D89" s="53"/>
      <c r="E89" s="53"/>
      <c r="F89" s="36" t="n">
        <v>85</v>
      </c>
      <c r="G89" s="37" t="n">
        <v>75</v>
      </c>
      <c r="H89" s="37" t="n">
        <v>75</v>
      </c>
      <c r="I89" s="37" t="n">
        <v>75</v>
      </c>
      <c r="J89" s="32" t="n">
        <f aca="false">ROUND(SUM(F89:I89)/4,0)</f>
        <v>78</v>
      </c>
      <c r="K89" s="38" t="str">
        <f aca="false">IF(J89&lt;75,"FAILED","PASSED")</f>
        <v>PASSED</v>
      </c>
      <c r="N89" s="34"/>
    </row>
    <row r="90" customFormat="false" ht="13.8" hidden="false" customHeight="false" outlineLevel="0" collapsed="false">
      <c r="B90" s="54" t="n">
        <v>16</v>
      </c>
      <c r="C90" s="53" t="str">
        <f aca="false">IF('Infos-Card-Female'!B17="", "", 'Infos-Card-Female'!B17)</f>
        <v>AREVALO, MA. GLAIZA CAMERO</v>
      </c>
      <c r="D90" s="53"/>
      <c r="E90" s="53"/>
      <c r="F90" s="36" t="n">
        <v>94</v>
      </c>
      <c r="G90" s="37" t="n">
        <v>94</v>
      </c>
      <c r="H90" s="37" t="n">
        <v>96</v>
      </c>
      <c r="I90" s="37" t="n">
        <v>98</v>
      </c>
      <c r="J90" s="32" t="n">
        <f aca="false">ROUND(SUM(F90:I90)/4,0)</f>
        <v>96</v>
      </c>
      <c r="K90" s="38" t="str">
        <f aca="false">IF(J90&lt;75,"FAILED","PASSED")</f>
        <v>PASSED</v>
      </c>
      <c r="N90" s="34"/>
    </row>
    <row r="91" customFormat="false" ht="13.8" hidden="false" customHeight="false" outlineLevel="0" collapsed="false">
      <c r="B91" s="54" t="n">
        <v>17</v>
      </c>
      <c r="C91" s="53" t="str">
        <f aca="false">IF('Infos-Card-Female'!B18="", "", 'Infos-Card-Female'!B18)</f>
        <v>ATCHOCO, CHRISTINE NARCISO</v>
      </c>
      <c r="D91" s="53"/>
      <c r="E91" s="53"/>
      <c r="F91" s="36" t="n">
        <v>78</v>
      </c>
      <c r="G91" s="37" t="n">
        <v>80</v>
      </c>
      <c r="H91" s="37" t="n">
        <v>78</v>
      </c>
      <c r="I91" s="37" t="n">
        <v>76</v>
      </c>
      <c r="J91" s="32" t="n">
        <f aca="false">ROUND(SUM(F91:I91)/4,0)</f>
        <v>78</v>
      </c>
      <c r="K91" s="38" t="str">
        <f aca="false">IF(J91&lt;75,"FAILED","PASSED")</f>
        <v>PASSED</v>
      </c>
      <c r="N91" s="34"/>
    </row>
    <row r="92" customFormat="false" ht="13.8" hidden="false" customHeight="false" outlineLevel="0" collapsed="false">
      <c r="B92" s="54" t="n">
        <v>18</v>
      </c>
      <c r="C92" s="53" t="str">
        <f aca="false">IF('Infos-Card-Female'!B19="", "", 'Infos-Card-Female'!B19)</f>
        <v>AVECILLA, JEAN RAIZHEN SALAZAR</v>
      </c>
      <c r="D92" s="53"/>
      <c r="E92" s="53"/>
      <c r="F92" s="36" t="n">
        <v>75</v>
      </c>
      <c r="G92" s="37" t="n">
        <v>79</v>
      </c>
      <c r="H92" s="37" t="n">
        <v>83</v>
      </c>
      <c r="I92" s="37" t="n">
        <v>80</v>
      </c>
      <c r="J92" s="32" t="n">
        <f aca="false">ROUND(SUM(F92:I92)/4,0)</f>
        <v>79</v>
      </c>
      <c r="K92" s="38" t="str">
        <f aca="false">IF(J92&lt;75,"FAILED","PASSED")</f>
        <v>PASSED</v>
      </c>
      <c r="N92" s="34"/>
    </row>
    <row r="93" customFormat="false" ht="13.8" hidden="false" customHeight="false" outlineLevel="0" collapsed="false">
      <c r="B93" s="54" t="n">
        <v>19</v>
      </c>
      <c r="C93" s="53" t="str">
        <f aca="false">IF('Infos-Card-Female'!B20="", "", 'Infos-Card-Female'!B20)</f>
        <v>AXALAN, PRINCESS DENISE CUALES</v>
      </c>
      <c r="D93" s="53"/>
      <c r="E93" s="53"/>
      <c r="F93" s="36" t="n">
        <v>86</v>
      </c>
      <c r="G93" s="37" t="n">
        <v>94</v>
      </c>
      <c r="H93" s="37" t="n">
        <v>88</v>
      </c>
      <c r="I93" s="37" t="n">
        <v>98</v>
      </c>
      <c r="J93" s="32" t="n">
        <f aca="false">ROUND(SUM(F93:I93)/4,0)</f>
        <v>92</v>
      </c>
      <c r="K93" s="38" t="str">
        <f aca="false">IF(J93&lt;75,"FAILED","PASSED")</f>
        <v>PASSED</v>
      </c>
      <c r="N93" s="34"/>
    </row>
    <row r="94" customFormat="false" ht="13.8" hidden="false" customHeight="false" outlineLevel="0" collapsed="false">
      <c r="B94" s="54" t="n">
        <v>20</v>
      </c>
      <c r="C94" s="53" t="str">
        <f aca="false">IF('Infos-Card-Female'!B21="", "", 'Infos-Card-Female'!B21)</f>
        <v>AYON, JELIAN ALICAWAY</v>
      </c>
      <c r="D94" s="53"/>
      <c r="E94" s="53"/>
      <c r="F94" s="36" t="n">
        <v>86</v>
      </c>
      <c r="G94" s="37" t="n">
        <v>91</v>
      </c>
      <c r="H94" s="37" t="n">
        <v>95</v>
      </c>
      <c r="I94" s="37" t="n">
        <v>98</v>
      </c>
      <c r="J94" s="32" t="n">
        <f aca="false">ROUND(SUM(F94:I94)/4,0)</f>
        <v>93</v>
      </c>
      <c r="K94" s="38" t="str">
        <f aca="false">IF(J94&lt;75,"FAILED","PASSED")</f>
        <v>PASSED</v>
      </c>
      <c r="N94" s="34"/>
    </row>
    <row r="95" customFormat="false" ht="13.8" hidden="false" customHeight="false" outlineLevel="0" collapsed="false">
      <c r="B95" s="54" t="n">
        <v>21</v>
      </c>
      <c r="C95" s="53" t="str">
        <f aca="false">IF('Infos-Card-Female'!B22="", "", 'Infos-Card-Female'!B22)</f>
        <v>AZUCENAS, JURIELYN</v>
      </c>
      <c r="D95" s="53"/>
      <c r="E95" s="53"/>
      <c r="F95" s="36" t="n">
        <v>75</v>
      </c>
      <c r="G95" s="37" t="n">
        <v>95</v>
      </c>
      <c r="H95" s="37" t="n">
        <v>84</v>
      </c>
      <c r="I95" s="37" t="n">
        <v>75</v>
      </c>
      <c r="J95" s="32" t="n">
        <f aca="false">ROUND(SUM(F95:I95)/4,0)</f>
        <v>82</v>
      </c>
      <c r="K95" s="38" t="str">
        <f aca="false">IF(J95&lt;75,"FAILED","PASSED")</f>
        <v>PASSED</v>
      </c>
      <c r="N95" s="34"/>
    </row>
    <row r="96" customFormat="false" ht="13.8" hidden="false" customHeight="false" outlineLevel="0" collapsed="false">
      <c r="B96" s="54" t="n">
        <v>22</v>
      </c>
      <c r="C96" s="53" t="str">
        <f aca="false">IF('Infos-Card-Female'!B23="", "", 'Infos-Card-Female'!B23)</f>
        <v>BAGUIO, ELMERA BALANSAG</v>
      </c>
      <c r="D96" s="53"/>
      <c r="E96" s="53"/>
      <c r="F96" s="36" t="n">
        <v>79</v>
      </c>
      <c r="G96" s="37" t="n">
        <v>78</v>
      </c>
      <c r="H96" s="37" t="n">
        <v>80</v>
      </c>
      <c r="I96" s="37" t="n">
        <v>75</v>
      </c>
      <c r="J96" s="32" t="n">
        <f aca="false">ROUND(SUM(F96:I96)/4,0)</f>
        <v>78</v>
      </c>
      <c r="K96" s="38" t="str">
        <f aca="false">IF(J96&lt;75,"FAILED","PASSED")</f>
        <v>PASSED</v>
      </c>
      <c r="N96" s="34"/>
    </row>
    <row r="97" customFormat="false" ht="13.8" hidden="false" customHeight="false" outlineLevel="0" collapsed="false">
      <c r="B97" s="54" t="n">
        <v>23</v>
      </c>
      <c r="C97" s="53" t="str">
        <f aca="false">IF('Infos-Card-Female'!B24="", "", 'Infos-Card-Female'!B24)</f>
        <v>ILUSTRICIMO, BEA CLAIRE IGNACIO</v>
      </c>
      <c r="D97" s="53"/>
      <c r="E97" s="53"/>
      <c r="F97" s="36" t="n">
        <v>85</v>
      </c>
      <c r="G97" s="37" t="n">
        <v>92</v>
      </c>
      <c r="H97" s="37" t="n">
        <v>95</v>
      </c>
      <c r="I97" s="37" t="n">
        <v>94</v>
      </c>
      <c r="J97" s="32" t="n">
        <f aca="false">ROUND(SUM(F97:I97)/4,0)</f>
        <v>92</v>
      </c>
      <c r="K97" s="38" t="str">
        <f aca="false">IF(J97&lt;75,"FAILED","PASSED")</f>
        <v>PASSED</v>
      </c>
      <c r="N97" s="34"/>
    </row>
    <row r="98" customFormat="false" ht="13.8" hidden="false" customHeight="false" outlineLevel="0" collapsed="false">
      <c r="B98" s="54" t="n">
        <v>24</v>
      </c>
      <c r="C98" s="53" t="str">
        <f aca="false">IF('Infos-Card-Female'!B25="", "", 'Infos-Card-Female'!B25)</f>
        <v>SARDIDO, GEMMA LEE SORIANO</v>
      </c>
      <c r="D98" s="53"/>
      <c r="E98" s="53"/>
      <c r="F98" s="36" t="n">
        <v>75</v>
      </c>
      <c r="G98" s="37" t="n">
        <v>83</v>
      </c>
      <c r="H98" s="37" t="n">
        <v>70</v>
      </c>
      <c r="I98" s="37" t="n">
        <v>75</v>
      </c>
      <c r="J98" s="37" t="n">
        <f aca="false">ROUND(SUM(F98:I98)/4,0)</f>
        <v>76</v>
      </c>
      <c r="K98" s="38" t="str">
        <f aca="false">IF(J98&lt;75,"FAILED","PASSED")</f>
        <v>PASSED</v>
      </c>
      <c r="N98" s="34"/>
    </row>
    <row r="99" customFormat="false" ht="13.8" hidden="true" customHeight="false" outlineLevel="0" collapsed="false">
      <c r="B99" s="54" t="n">
        <v>25</v>
      </c>
      <c r="C99" s="53" t="str">
        <f aca="false">IF('Infos-Card-Female'!B26="", "", 'Infos-Card-Female'!B26)</f>
        <v/>
      </c>
      <c r="D99" s="53"/>
      <c r="E99" s="53"/>
      <c r="F99" s="36"/>
      <c r="G99" s="37"/>
      <c r="H99" s="37"/>
      <c r="I99" s="37"/>
      <c r="J99" s="37"/>
      <c r="K99" s="38"/>
    </row>
    <row r="100" customFormat="false" ht="13.8" hidden="true" customHeight="false" outlineLevel="0" collapsed="false">
      <c r="B100" s="54" t="n">
        <v>26</v>
      </c>
      <c r="C100" s="53" t="str">
        <f aca="false">IF('Infos-Card-Female'!B27="", "", 'Infos-Card-Female'!B27)</f>
        <v/>
      </c>
      <c r="D100" s="53"/>
      <c r="E100" s="53"/>
      <c r="F100" s="36"/>
      <c r="G100" s="37"/>
      <c r="H100" s="37"/>
      <c r="I100" s="37"/>
      <c r="J100" s="37"/>
      <c r="K100" s="38"/>
    </row>
    <row r="101" customFormat="false" ht="13.8" hidden="true" customHeight="false" outlineLevel="0" collapsed="false">
      <c r="B101" s="54" t="n">
        <v>27</v>
      </c>
      <c r="C101" s="53" t="str">
        <f aca="false">IF('Infos-Card-Female'!B28="", "", 'Infos-Card-Female'!B28)</f>
        <v/>
      </c>
      <c r="D101" s="53"/>
      <c r="E101" s="53"/>
      <c r="F101" s="36"/>
      <c r="G101" s="37"/>
      <c r="H101" s="37"/>
      <c r="I101" s="37"/>
      <c r="J101" s="37"/>
      <c r="K101" s="38"/>
    </row>
    <row r="102" customFormat="false" ht="13.8" hidden="true" customHeight="false" outlineLevel="0" collapsed="false">
      <c r="B102" s="54" t="n">
        <v>28</v>
      </c>
      <c r="C102" s="53" t="str">
        <f aca="false">IF('Infos-Card-Female'!B29="", "", 'Infos-Card-Female'!B29)</f>
        <v/>
      </c>
      <c r="D102" s="53"/>
      <c r="E102" s="53"/>
      <c r="F102" s="36"/>
      <c r="G102" s="37"/>
      <c r="H102" s="37"/>
      <c r="I102" s="37"/>
      <c r="J102" s="37"/>
      <c r="K102" s="38"/>
    </row>
    <row r="103" customFormat="false" ht="13.8" hidden="true" customHeight="false" outlineLevel="0" collapsed="false">
      <c r="B103" s="54" t="n">
        <v>29</v>
      </c>
      <c r="C103" s="53" t="str">
        <f aca="false">IF('Infos-Card-Female'!B30="", "", 'Infos-Card-Female'!B30)</f>
        <v/>
      </c>
      <c r="D103" s="53"/>
      <c r="E103" s="53"/>
      <c r="F103" s="36"/>
      <c r="G103" s="37"/>
      <c r="H103" s="37"/>
      <c r="I103" s="37"/>
      <c r="J103" s="37"/>
      <c r="K103" s="38"/>
    </row>
    <row r="104" customFormat="false" ht="13.8" hidden="true" customHeight="false" outlineLevel="0" collapsed="false">
      <c r="B104" s="54" t="n">
        <v>30</v>
      </c>
      <c r="C104" s="53" t="str">
        <f aca="false">IF('Infos-Card-Female'!B31="", "", 'Infos-Card-Female'!B31)</f>
        <v/>
      </c>
      <c r="D104" s="53"/>
      <c r="E104" s="53"/>
      <c r="F104" s="36"/>
      <c r="G104" s="37"/>
      <c r="H104" s="37"/>
      <c r="I104" s="37"/>
      <c r="J104" s="37"/>
      <c r="K104" s="38"/>
    </row>
    <row r="105" customFormat="false" ht="13.8" hidden="true" customHeight="false" outlineLevel="0" collapsed="false">
      <c r="B105" s="54" t="n">
        <v>31</v>
      </c>
      <c r="C105" s="53" t="str">
        <f aca="false">IF('Infos-Card-Female'!B32="", "", 'Infos-Card-Female'!B32)</f>
        <v/>
      </c>
      <c r="D105" s="53"/>
      <c r="E105" s="53"/>
      <c r="F105" s="36"/>
      <c r="G105" s="37"/>
      <c r="H105" s="37"/>
      <c r="I105" s="37"/>
      <c r="J105" s="37"/>
      <c r="K105" s="38"/>
    </row>
    <row r="106" customFormat="false" ht="13.8" hidden="true" customHeight="false" outlineLevel="0" collapsed="false">
      <c r="B106" s="54" t="n">
        <v>32</v>
      </c>
      <c r="C106" s="53" t="str">
        <f aca="false">IF('Infos-Card-Female'!B33="", "", 'Infos-Card-Female'!B33)</f>
        <v/>
      </c>
      <c r="D106" s="53"/>
      <c r="E106" s="53"/>
      <c r="F106" s="36"/>
      <c r="G106" s="37"/>
      <c r="H106" s="37"/>
      <c r="I106" s="37"/>
      <c r="J106" s="37"/>
      <c r="K106" s="38"/>
    </row>
    <row r="107" customFormat="false" ht="13.8" hidden="true" customHeight="false" outlineLevel="0" collapsed="false">
      <c r="B107" s="54" t="n">
        <v>33</v>
      </c>
      <c r="C107" s="53" t="str">
        <f aca="false">IF('Infos-Card-Female'!B34="", "", 'Infos-Card-Female'!B34)</f>
        <v/>
      </c>
      <c r="D107" s="53"/>
      <c r="E107" s="53"/>
      <c r="F107" s="36"/>
      <c r="G107" s="37"/>
      <c r="H107" s="37"/>
      <c r="I107" s="37"/>
      <c r="J107" s="37"/>
      <c r="K107" s="38"/>
    </row>
    <row r="108" customFormat="false" ht="13.8" hidden="true" customHeight="false" outlineLevel="0" collapsed="false">
      <c r="B108" s="54" t="n">
        <v>34</v>
      </c>
      <c r="C108" s="53" t="str">
        <f aca="false">IF('Infos-Card-Female'!B35="", "", 'Infos-Card-Female'!B35)</f>
        <v/>
      </c>
      <c r="D108" s="53"/>
      <c r="E108" s="53"/>
      <c r="F108" s="36"/>
      <c r="G108" s="37"/>
      <c r="H108" s="37"/>
      <c r="I108" s="37"/>
      <c r="J108" s="37"/>
      <c r="K108" s="38"/>
    </row>
    <row r="109" customFormat="false" ht="13.8" hidden="true" customHeight="false" outlineLevel="0" collapsed="false">
      <c r="B109" s="54" t="n">
        <v>35</v>
      </c>
      <c r="C109" s="53" t="str">
        <f aca="false">IF('Infos-Card-Female'!B36="", "", 'Infos-Card-Female'!B36)</f>
        <v/>
      </c>
      <c r="D109" s="53"/>
      <c r="E109" s="53"/>
      <c r="F109" s="36"/>
      <c r="G109" s="37"/>
      <c r="H109" s="37"/>
      <c r="I109" s="37"/>
      <c r="J109" s="37"/>
      <c r="K109" s="38"/>
    </row>
    <row r="110" customFormat="false" ht="13.8" hidden="false" customHeight="false" outlineLevel="0" collapsed="false">
      <c r="B110" s="40" t="s">
        <v>280</v>
      </c>
      <c r="C110" s="40"/>
      <c r="D110" s="40"/>
      <c r="E110" s="40"/>
      <c r="F110" s="36" t="n">
        <f aca="false">COUNTIF(F75:F109,"&lt;75")</f>
        <v>1</v>
      </c>
      <c r="G110" s="37" t="n">
        <f aca="false">COUNTIF(G75:G109,"&lt;75")</f>
        <v>1</v>
      </c>
      <c r="H110" s="37" t="n">
        <f aca="false">COUNTIF(H75:H109,"&lt;75")</f>
        <v>3</v>
      </c>
      <c r="I110" s="37" t="n">
        <f aca="false">COUNTIF(I75:I109,"&lt;75")</f>
        <v>2</v>
      </c>
      <c r="J110" s="37" t="n">
        <f aca="false">COUNTIF(J75:J109,"&lt;75")</f>
        <v>2</v>
      </c>
      <c r="K110" s="38"/>
    </row>
    <row r="111" customFormat="false" ht="13.8" hidden="false" customHeight="false" outlineLevel="0" collapsed="false">
      <c r="B111" s="40" t="s">
        <v>281</v>
      </c>
      <c r="C111" s="40"/>
      <c r="D111" s="40"/>
      <c r="E111" s="40"/>
      <c r="F111" s="36"/>
      <c r="G111" s="37"/>
      <c r="H111" s="37"/>
      <c r="I111" s="37"/>
      <c r="J111" s="37"/>
      <c r="K111" s="38"/>
    </row>
    <row r="112" customFormat="false" ht="13.8" hidden="false" customHeight="false" outlineLevel="0" collapsed="false">
      <c r="B112" s="40" t="s">
        <v>282</v>
      </c>
      <c r="C112" s="40"/>
      <c r="D112" s="40"/>
      <c r="E112" s="40"/>
      <c r="F112" s="36"/>
      <c r="G112" s="37"/>
      <c r="H112" s="37"/>
      <c r="I112" s="37"/>
      <c r="J112" s="37"/>
      <c r="K112" s="38"/>
    </row>
    <row r="113" customFormat="false" ht="13.8" hidden="false" customHeight="false" outlineLevel="0" collapsed="false">
      <c r="B113" s="44" t="s">
        <v>283</v>
      </c>
      <c r="C113" s="44"/>
      <c r="D113" s="44"/>
      <c r="E113" s="44"/>
      <c r="F113" s="45"/>
      <c r="G113" s="46"/>
      <c r="H113" s="46"/>
      <c r="I113" s="46"/>
      <c r="J113" s="46"/>
      <c r="K113" s="47"/>
    </row>
    <row r="115" customFormat="false" ht="13.8" hidden="false" customHeight="false" outlineLevel="0" collapsed="false">
      <c r="H115" s="0" t="s">
        <v>284</v>
      </c>
    </row>
    <row r="116" customFormat="false" ht="13.8" hidden="false" customHeight="false" outlineLevel="0" collapsed="false">
      <c r="H116" s="48" t="s">
        <v>285</v>
      </c>
      <c r="I116" s="48"/>
      <c r="J116" s="48"/>
      <c r="K116" s="48"/>
    </row>
    <row r="119" customFormat="false" ht="13.8" hidden="false" customHeight="false" outlineLevel="0" collapsed="false">
      <c r="C119" s="0" t="s">
        <v>284</v>
      </c>
    </row>
    <row r="120" customFormat="false" ht="13.8" hidden="false" customHeight="false" outlineLevel="0" collapsed="false">
      <c r="C120" s="49" t="str">
        <f aca="false">'Class-Infos'!B5</f>
        <v>JOSEPH G. PALISOC</v>
      </c>
      <c r="D120" s="49"/>
      <c r="E120" s="49"/>
      <c r="F120" s="49"/>
    </row>
    <row r="121" customFormat="false" ht="13.8" hidden="false" customHeight="false" outlineLevel="0" collapsed="false">
      <c r="C121" s="48" t="s">
        <v>286</v>
      </c>
      <c r="D121" s="48"/>
      <c r="E121" s="48"/>
      <c r="F121" s="48"/>
    </row>
    <row r="125" customFormat="false" ht="13.8" hidden="false" customHeight="false" outlineLevel="0" collapsed="false">
      <c r="C125" s="50" t="s">
        <v>287</v>
      </c>
    </row>
  </sheetData>
  <mergeCells count="94">
    <mergeCell ref="B1:K1"/>
    <mergeCell ref="B2:K2"/>
    <mergeCell ref="B3:K3"/>
    <mergeCell ref="B9:E10"/>
    <mergeCell ref="F9:K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B46:E46"/>
    <mergeCell ref="B47:E47"/>
    <mergeCell ref="B48:E48"/>
    <mergeCell ref="B49:E49"/>
    <mergeCell ref="H52:K52"/>
    <mergeCell ref="C56:F56"/>
    <mergeCell ref="C57:F57"/>
    <mergeCell ref="B65:K65"/>
    <mergeCell ref="B66:K66"/>
    <mergeCell ref="B67:K67"/>
    <mergeCell ref="B73:E74"/>
    <mergeCell ref="F73:K73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B110:E110"/>
    <mergeCell ref="B111:E111"/>
    <mergeCell ref="B112:E112"/>
    <mergeCell ref="B113:E113"/>
    <mergeCell ref="H116:K116"/>
    <mergeCell ref="C120:F120"/>
    <mergeCell ref="C121:F121"/>
  </mergeCells>
  <printOptions headings="false" gridLines="false" gridLinesSet="true" horizontalCentered="true" verticalCentered="false"/>
  <pageMargins left="0" right="0" top="0" bottom="0" header="0.511805555555555" footer="0.511805555555555"/>
  <pageSetup paperSize="5" scale="11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1:AX245"/>
  <sheetViews>
    <sheetView showFormulas="false" showGridLines="true" showRowColHeaders="true" showZeros="true" rightToLeft="false" tabSelected="false" showOutlineSymbols="true" defaultGridColor="true" view="normal" topLeftCell="A47" colorId="64" zoomScale="110" zoomScaleNormal="110" zoomScalePageLayoutView="100" workbookViewId="0">
      <selection pane="topLeft" activeCell="C66" activeCellId="0" sqref="C6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.55"/>
    <col collapsed="false" customWidth="true" hidden="false" outlineLevel="0" max="2" min="2" style="0" width="3.31"/>
    <col collapsed="false" customWidth="true" hidden="false" outlineLevel="0" max="3" min="3" style="0" width="7.9"/>
    <col collapsed="false" customWidth="true" hidden="false" outlineLevel="0" max="4" min="4" style="0" width="4.27"/>
    <col collapsed="false" customWidth="true" hidden="false" outlineLevel="0" max="5" min="5" style="0" width="6.83"/>
    <col collapsed="false" customWidth="true" hidden="false" outlineLevel="0" max="30" min="6" style="0" width="4.49"/>
    <col collapsed="false" customWidth="true" hidden="false" outlineLevel="0" max="31" min="31" style="0" width="7.9"/>
    <col collapsed="false" customWidth="true" hidden="false" outlineLevel="0" max="32" min="32" style="0" width="5.13"/>
    <col collapsed="false" customWidth="true" hidden="false" outlineLevel="0" max="64" min="33" style="0" width="7.9"/>
  </cols>
  <sheetData>
    <row r="1" customFormat="false" ht="15.75" hidden="false" customHeight="true" outlineLevel="0" collapsed="false">
      <c r="B1" s="16" t="s">
        <v>265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customFormat="false" ht="21" hidden="false" customHeight="true" outlineLevel="0" collapsed="false">
      <c r="B2" s="17" t="s">
        <v>266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customFormat="false" ht="15.75" hidden="false" customHeight="true" outlineLevel="0" collapsed="false">
      <c r="B3" s="16" t="str">
        <f aca="false">CONCATENATE("S.Y. ",'Class-Infos'!B4)</f>
        <v>S.Y. 2020-2021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customFormat="false" ht="15.75" hidden="false" customHeight="true" outlineLevel="0" collapsed="false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</row>
    <row r="5" customFormat="false" ht="15" hidden="false" customHeight="false" outlineLevel="0" collapsed="false">
      <c r="B5" s="18" t="s">
        <v>267</v>
      </c>
      <c r="C5" s="18"/>
      <c r="D5" s="19" t="s">
        <v>21</v>
      </c>
      <c r="E5" s="18"/>
      <c r="F5" s="18"/>
      <c r="Y5" s="64"/>
      <c r="Z5" s="64" t="s">
        <v>293</v>
      </c>
      <c r="AA5" s="64"/>
      <c r="AB5" s="64"/>
      <c r="AC5" s="65" t="str">
        <f aca="false">CONCATENATE('Class-Infos'!B2,"-",'Class-Infos'!B3)</f>
        <v>8-HUBBLE</v>
      </c>
      <c r="AD5" s="64"/>
      <c r="AE5" s="64"/>
      <c r="AF5" s="64"/>
    </row>
    <row r="6" customFormat="false" ht="13.8" hidden="false" customHeight="false" outlineLevel="0" collapsed="false">
      <c r="B6" s="0" t="s">
        <v>294</v>
      </c>
      <c r="D6" s="21" t="str">
        <f aca="false">'Class-Infos'!H4</f>
        <v>Princess de Jesus</v>
      </c>
      <c r="Y6" s="66"/>
      <c r="Z6" s="66" t="s">
        <v>295</v>
      </c>
      <c r="AA6" s="66"/>
      <c r="AB6" s="66"/>
      <c r="AC6" s="67" t="str">
        <f aca="false">'Class-Infos'!B1</f>
        <v>JONATHAN R. BACOLOD</v>
      </c>
      <c r="AD6" s="66"/>
      <c r="AE6" s="66"/>
      <c r="AF6" s="66"/>
      <c r="AG6" s="66"/>
    </row>
    <row r="7" customFormat="false" ht="13.8" hidden="false" customHeight="false" outlineLevel="0" collapsed="false">
      <c r="D7" s="21"/>
      <c r="Y7" s="68"/>
      <c r="Z7" s="68"/>
      <c r="AA7" s="68"/>
      <c r="AB7" s="68"/>
      <c r="AC7" s="68"/>
      <c r="AD7" s="68"/>
      <c r="AE7" s="68"/>
      <c r="AF7" s="68"/>
    </row>
    <row r="8" customFormat="false" ht="16.5" hidden="false" customHeight="true" outlineLevel="0" collapsed="false">
      <c r="B8" s="69" t="s">
        <v>272</v>
      </c>
      <c r="C8" s="69"/>
      <c r="D8" s="69"/>
      <c r="E8" s="69"/>
      <c r="F8" s="70" t="s">
        <v>273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J8" s="71"/>
      <c r="AK8" s="71"/>
      <c r="AL8" s="71"/>
      <c r="AM8" s="71"/>
      <c r="AN8" s="71"/>
    </row>
    <row r="9" customFormat="false" ht="15.75" hidden="false" customHeight="true" outlineLevel="0" collapsed="false">
      <c r="B9" s="69"/>
      <c r="C9" s="69"/>
      <c r="D9" s="69"/>
      <c r="E9" s="69"/>
      <c r="F9" s="72" t="s">
        <v>296</v>
      </c>
      <c r="G9" s="72"/>
      <c r="H9" s="72"/>
      <c r="I9" s="72"/>
      <c r="J9" s="72"/>
      <c r="K9" s="73" t="s">
        <v>297</v>
      </c>
      <c r="L9" s="73"/>
      <c r="M9" s="73"/>
      <c r="N9" s="73"/>
      <c r="O9" s="73"/>
      <c r="P9" s="73" t="s">
        <v>298</v>
      </c>
      <c r="Q9" s="73"/>
      <c r="R9" s="73"/>
      <c r="S9" s="73"/>
      <c r="T9" s="73"/>
      <c r="U9" s="26" t="s">
        <v>299</v>
      </c>
      <c r="V9" s="26"/>
      <c r="W9" s="26"/>
      <c r="X9" s="26"/>
      <c r="Y9" s="26"/>
      <c r="Z9" s="74" t="s">
        <v>21</v>
      </c>
      <c r="AA9" s="74"/>
      <c r="AB9" s="74"/>
      <c r="AC9" s="74"/>
      <c r="AD9" s="74"/>
      <c r="AE9" s="75" t="s">
        <v>279</v>
      </c>
      <c r="AF9" s="75"/>
    </row>
    <row r="10" customFormat="false" ht="15.75" hidden="false" customHeight="true" outlineLevel="0" collapsed="false">
      <c r="B10" s="69"/>
      <c r="C10" s="69"/>
      <c r="D10" s="69"/>
      <c r="E10" s="69"/>
      <c r="F10" s="76" t="s">
        <v>300</v>
      </c>
      <c r="G10" s="76" t="s">
        <v>301</v>
      </c>
      <c r="H10" s="76" t="s">
        <v>302</v>
      </c>
      <c r="I10" s="76" t="s">
        <v>303</v>
      </c>
      <c r="J10" s="76" t="s">
        <v>304</v>
      </c>
      <c r="K10" s="76" t="s">
        <v>300</v>
      </c>
      <c r="L10" s="76" t="s">
        <v>301</v>
      </c>
      <c r="M10" s="76" t="s">
        <v>302</v>
      </c>
      <c r="N10" s="76" t="s">
        <v>303</v>
      </c>
      <c r="O10" s="76" t="s">
        <v>304</v>
      </c>
      <c r="P10" s="76" t="s">
        <v>300</v>
      </c>
      <c r="Q10" s="76" t="s">
        <v>301</v>
      </c>
      <c r="R10" s="76" t="s">
        <v>302</v>
      </c>
      <c r="S10" s="76" t="s">
        <v>303</v>
      </c>
      <c r="T10" s="76" t="s">
        <v>304</v>
      </c>
      <c r="U10" s="76" t="s">
        <v>300</v>
      </c>
      <c r="V10" s="76" t="s">
        <v>301</v>
      </c>
      <c r="W10" s="76" t="s">
        <v>302</v>
      </c>
      <c r="X10" s="76" t="s">
        <v>303</v>
      </c>
      <c r="Y10" s="76" t="s">
        <v>304</v>
      </c>
      <c r="Z10" s="76" t="s">
        <v>300</v>
      </c>
      <c r="AA10" s="76" t="s">
        <v>301</v>
      </c>
      <c r="AB10" s="76" t="s">
        <v>302</v>
      </c>
      <c r="AC10" s="76" t="s">
        <v>303</v>
      </c>
      <c r="AD10" s="76" t="s">
        <v>304</v>
      </c>
      <c r="AE10" s="75"/>
      <c r="AF10" s="75"/>
    </row>
    <row r="11" customFormat="false" ht="15" hidden="false" customHeight="false" outlineLevel="0" collapsed="false">
      <c r="B11" s="28" t="n">
        <v>1</v>
      </c>
      <c r="C11" s="53" t="str">
        <f aca="false">IF('Infos-Card-Male'!B2="", "", 'Infos-Card-Male'!B2)</f>
        <v>ABAY ABAY, IAN JAY PARINIAS</v>
      </c>
      <c r="D11" s="53"/>
      <c r="E11" s="53"/>
      <c r="F11" s="37" t="n">
        <v>85</v>
      </c>
      <c r="G11" s="37" t="n">
        <v>85</v>
      </c>
      <c r="H11" s="37" t="n">
        <v>80</v>
      </c>
      <c r="I11" s="37" t="n">
        <v>80</v>
      </c>
      <c r="J11" s="77" t="n">
        <f aca="false">ROUND(SUM(F11:I11)/4,0)</f>
        <v>83</v>
      </c>
      <c r="K11" s="37" t="n">
        <v>88</v>
      </c>
      <c r="L11" s="37" t="n">
        <v>86</v>
      </c>
      <c r="M11" s="37" t="n">
        <v>91</v>
      </c>
      <c r="N11" s="37" t="n">
        <v>85</v>
      </c>
      <c r="O11" s="37" t="n">
        <f aca="false">ROUND(SUM(K11:N11)/4,0)</f>
        <v>88</v>
      </c>
      <c r="P11" s="37" t="n">
        <v>81</v>
      </c>
      <c r="Q11" s="37" t="n">
        <v>85</v>
      </c>
      <c r="R11" s="37" t="n">
        <v>75</v>
      </c>
      <c r="S11" s="37" t="n">
        <v>78</v>
      </c>
      <c r="T11" s="37" t="n">
        <f aca="false">ROUND(SUM(P11:S11)/4,0)</f>
        <v>80</v>
      </c>
      <c r="U11" s="37" t="n">
        <v>89</v>
      </c>
      <c r="V11" s="37" t="n">
        <v>84</v>
      </c>
      <c r="W11" s="37" t="n">
        <v>75</v>
      </c>
      <c r="X11" s="37" t="n">
        <v>80</v>
      </c>
      <c r="Y11" s="37" t="n">
        <f aca="false">ROUND(SUM(U11:X11)/4,0)</f>
        <v>82</v>
      </c>
      <c r="Z11" s="77" t="n">
        <f aca="false">IF(ISERROR(ROUND(AVERAGE(F11,K11,P11,U11),0)), 0, ROUND(AVERAGE(F11,K11,P11,U11),0))</f>
        <v>86</v>
      </c>
      <c r="AA11" s="77" t="n">
        <f aca="false">IF(ISERROR(ROUND(AVERAGE(G11,L11,Q11,V11),0)), 0, ROUND(AVERAGE(G11,L11,Q11,V11),0))</f>
        <v>85</v>
      </c>
      <c r="AB11" s="77" t="n">
        <f aca="false">IF(ISERROR(ROUND(AVERAGE(H11,M11,R11,W11),0)), 0, ROUND(AVERAGE(H11,M11,R11,W11),0))</f>
        <v>80</v>
      </c>
      <c r="AC11" s="77" t="n">
        <f aca="false">ROUND(AVERAGE(I11,N11,S11,X11),0)</f>
        <v>81</v>
      </c>
      <c r="AD11" s="37" t="n">
        <f aca="false">ROUND(SUM(Z11:AC11)/4,0)</f>
        <v>83</v>
      </c>
      <c r="AE11" s="78" t="str">
        <f aca="false">IF(AD11&lt;75,"FAILED","PASSED")</f>
        <v>PASSED</v>
      </c>
      <c r="AF11" s="78" t="str">
        <f aca="false">IF(AE11&lt;75,"FAILED","PASSED")</f>
        <v>PASSED</v>
      </c>
      <c r="AG11" s="34"/>
      <c r="AH11" s="34"/>
      <c r="AM11" s="22"/>
      <c r="AN11" s="22"/>
      <c r="AO11" s="22"/>
      <c r="AP11" s="0" t="n">
        <v>88</v>
      </c>
      <c r="AT11" s="0" t="n">
        <v>81</v>
      </c>
      <c r="AX11" s="0" t="n">
        <v>89</v>
      </c>
    </row>
    <row r="12" customFormat="false" ht="15" hidden="false" customHeight="false" outlineLevel="0" collapsed="false">
      <c r="B12" s="35" t="n">
        <v>2</v>
      </c>
      <c r="C12" s="53" t="str">
        <f aca="false">IF('Infos-Card-Male'!B3="", "", 'Infos-Card-Male'!B3)</f>
        <v>ACOSTA, JOHN CARLO ANION</v>
      </c>
      <c r="D12" s="53"/>
      <c r="E12" s="53"/>
      <c r="F12" s="36" t="n">
        <v>70</v>
      </c>
      <c r="G12" s="37" t="n">
        <v>70</v>
      </c>
      <c r="H12" s="37" t="n">
        <v>70</v>
      </c>
      <c r="I12" s="37" t="n">
        <v>70</v>
      </c>
      <c r="J12" s="77" t="n">
        <f aca="false">ROUND(SUM(F12:I12)/4,0)</f>
        <v>70</v>
      </c>
      <c r="K12" s="36" t="n">
        <v>70</v>
      </c>
      <c r="L12" s="37" t="n">
        <v>70</v>
      </c>
      <c r="M12" s="37" t="n">
        <v>70</v>
      </c>
      <c r="N12" s="37" t="n">
        <v>70</v>
      </c>
      <c r="O12" s="37" t="n">
        <f aca="false">ROUND(SUM(K12:N12)/4,0)</f>
        <v>70</v>
      </c>
      <c r="P12" s="36" t="n">
        <v>70</v>
      </c>
      <c r="Q12" s="37" t="n">
        <v>70</v>
      </c>
      <c r="R12" s="37" t="n">
        <v>70</v>
      </c>
      <c r="S12" s="37" t="n">
        <v>70</v>
      </c>
      <c r="T12" s="37" t="n">
        <f aca="false">ROUND(SUM(P12:S12)/4,0)</f>
        <v>70</v>
      </c>
      <c r="U12" s="36" t="n">
        <v>70</v>
      </c>
      <c r="V12" s="37" t="n">
        <v>70</v>
      </c>
      <c r="W12" s="37" t="n">
        <v>70</v>
      </c>
      <c r="X12" s="37" t="n">
        <v>70</v>
      </c>
      <c r="Y12" s="37" t="n">
        <f aca="false">ROUND(SUM(U12:X12)/4,0)</f>
        <v>70</v>
      </c>
      <c r="Z12" s="77" t="n">
        <f aca="false">IF(ISERROR(ROUND(AVERAGE(F12,K12,P12,U12),0)), 0, ROUND(AVERAGE(F12,K12,P12,U12),0))</f>
        <v>70</v>
      </c>
      <c r="AA12" s="77" t="n">
        <f aca="false">IF(ISERROR(ROUND(AVERAGE(G12,L12,Q12,V12),0)), 0, ROUND(AVERAGE(G12,L12,Q12,V12),0))</f>
        <v>70</v>
      </c>
      <c r="AB12" s="77" t="n">
        <f aca="false">IF(ISERROR(ROUND(AVERAGE(H12,M12,R12,W12),0)), 0, ROUND(AVERAGE(H12,M12,R12,W12),0))</f>
        <v>70</v>
      </c>
      <c r="AC12" s="77" t="n">
        <f aca="false">ROUND(AVERAGE(I12,N12,S12,X12),0)</f>
        <v>70</v>
      </c>
      <c r="AD12" s="37" t="n">
        <f aca="false">ROUND(SUM(Z12:AC12)/4,0)</f>
        <v>70</v>
      </c>
      <c r="AE12" s="78" t="str">
        <f aca="false">IF(AD12&lt;75,"FAILED","PASSED")</f>
        <v>FAILED</v>
      </c>
      <c r="AF12" s="78" t="str">
        <f aca="false">IF(AE12&lt;75,"FAILED","PASSED")</f>
        <v>PASSED</v>
      </c>
      <c r="AG12" s="34"/>
      <c r="AH12" s="34"/>
    </row>
    <row r="13" customFormat="false" ht="15" hidden="false" customHeight="false" outlineLevel="0" collapsed="false">
      <c r="B13" s="28" t="n">
        <v>3</v>
      </c>
      <c r="C13" s="53" t="str">
        <f aca="false">IF('Infos-Card-Male'!B4="", "", 'Infos-Card-Male'!B4)</f>
        <v>ACOSTA, SHAMERAINE MOLINA</v>
      </c>
      <c r="D13" s="53"/>
      <c r="E13" s="53"/>
      <c r="F13" s="36" t="n">
        <v>80</v>
      </c>
      <c r="G13" s="37" t="n">
        <v>75</v>
      </c>
      <c r="H13" s="37" t="n">
        <v>75</v>
      </c>
      <c r="I13" s="37" t="n">
        <v>78</v>
      </c>
      <c r="J13" s="77" t="n">
        <f aca="false">ROUND(SUM(F13:I13)/4,0)</f>
        <v>77</v>
      </c>
      <c r="K13" s="79" t="n">
        <v>80</v>
      </c>
      <c r="L13" s="37" t="n">
        <v>75</v>
      </c>
      <c r="M13" s="37" t="n">
        <v>75</v>
      </c>
      <c r="N13" s="37" t="n">
        <v>78</v>
      </c>
      <c r="O13" s="37" t="n">
        <f aca="false">ROUND(SUM(K13:N13)/4,0)</f>
        <v>77</v>
      </c>
      <c r="P13" s="37" t="n">
        <v>80</v>
      </c>
      <c r="Q13" s="37" t="n">
        <v>75</v>
      </c>
      <c r="R13" s="36" t="n">
        <v>75</v>
      </c>
      <c r="S13" s="37" t="n">
        <v>78</v>
      </c>
      <c r="T13" s="37" t="n">
        <f aca="false">ROUND(SUM(P13:S13)/4,0)</f>
        <v>77</v>
      </c>
      <c r="U13" s="37" t="n">
        <v>80</v>
      </c>
      <c r="V13" s="37" t="n">
        <v>75</v>
      </c>
      <c r="W13" s="79" t="n">
        <v>75</v>
      </c>
      <c r="X13" s="37" t="n">
        <v>80</v>
      </c>
      <c r="Y13" s="37" t="n">
        <f aca="false">ROUND(SUM(U13:X13)/4,0)</f>
        <v>78</v>
      </c>
      <c r="Z13" s="77" t="n">
        <f aca="false">IF(ISERROR(ROUND(AVERAGE(F13,K13,P13,U13),0)), 0, ROUND(AVERAGE(F13,K13,P13,U13),0))</f>
        <v>80</v>
      </c>
      <c r="AA13" s="77" t="n">
        <f aca="false">IF(ISERROR(ROUND(AVERAGE(G13,L13,Q13,V13),0)), 0, ROUND(AVERAGE(G13,L13,Q13,V13),0))</f>
        <v>75</v>
      </c>
      <c r="AB13" s="77" t="n">
        <f aca="false">IF(ISERROR(ROUND(AVERAGE(H13,M13,R13,W13),0)), 0, ROUND(AVERAGE(H13,M13,R13,W13),0))</f>
        <v>75</v>
      </c>
      <c r="AC13" s="77" t="n">
        <f aca="false">ROUND(AVERAGE(I13,N13,S13,X13),0)</f>
        <v>79</v>
      </c>
      <c r="AD13" s="37" t="n">
        <f aca="false">ROUND(SUM(Z13:AC13)/4,0)</f>
        <v>77</v>
      </c>
      <c r="AE13" s="78" t="str">
        <f aca="false">IF(AD13&lt;75,"FAILED","PASSED")</f>
        <v>PASSED</v>
      </c>
      <c r="AF13" s="78" t="str">
        <f aca="false">IF(AE13&lt;75,"FAILED","PASSED")</f>
        <v>PASSED</v>
      </c>
      <c r="AG13" s="34"/>
      <c r="AH13" s="34"/>
      <c r="AP13" s="0" t="n">
        <v>80</v>
      </c>
      <c r="AT13" s="0" t="n">
        <v>80</v>
      </c>
      <c r="AX13" s="0" t="n">
        <v>80</v>
      </c>
    </row>
    <row r="14" customFormat="false" ht="15" hidden="false" customHeight="false" outlineLevel="0" collapsed="false">
      <c r="B14" s="35" t="n">
        <v>4</v>
      </c>
      <c r="C14" s="53" t="str">
        <f aca="false">IF('Infos-Card-Male'!B5="", "", 'Infos-Card-Male'!B5)</f>
        <v>AGUS, ALMOND RAPHAEL JALBAY</v>
      </c>
      <c r="D14" s="53"/>
      <c r="E14" s="53"/>
      <c r="F14" s="36" t="n">
        <v>77</v>
      </c>
      <c r="G14" s="37" t="n">
        <v>75</v>
      </c>
      <c r="H14" s="37" t="n">
        <v>75</v>
      </c>
      <c r="I14" s="37" t="n">
        <v>78</v>
      </c>
      <c r="J14" s="77" t="n">
        <f aca="false">ROUND(SUM(F14:I14)/4,0)</f>
        <v>76</v>
      </c>
      <c r="K14" s="79" t="n">
        <v>77</v>
      </c>
      <c r="L14" s="37" t="n">
        <v>75</v>
      </c>
      <c r="M14" s="37" t="n">
        <v>75</v>
      </c>
      <c r="N14" s="37" t="n">
        <v>78</v>
      </c>
      <c r="O14" s="37" t="n">
        <f aca="false">ROUND(SUM(K14:N14)/4,0)</f>
        <v>76</v>
      </c>
      <c r="P14" s="37" t="n">
        <v>77</v>
      </c>
      <c r="Q14" s="37" t="n">
        <v>75</v>
      </c>
      <c r="R14" s="36" t="n">
        <v>75</v>
      </c>
      <c r="S14" s="37" t="n">
        <v>78</v>
      </c>
      <c r="T14" s="37" t="n">
        <f aca="false">ROUND(SUM(P14:S14)/4,0)</f>
        <v>76</v>
      </c>
      <c r="U14" s="37" t="n">
        <v>77</v>
      </c>
      <c r="V14" s="37" t="n">
        <v>75</v>
      </c>
      <c r="W14" s="79" t="n">
        <v>75</v>
      </c>
      <c r="X14" s="37" t="n">
        <v>80</v>
      </c>
      <c r="Y14" s="37" t="n">
        <f aca="false">ROUND(SUM(U14:X14)/4,0)</f>
        <v>77</v>
      </c>
      <c r="Z14" s="77" t="n">
        <f aca="false">IF(ISERROR(ROUND(AVERAGE(F14,K14,P14,U14),0)), 0, ROUND(AVERAGE(F14,K14,P14,U14),0))</f>
        <v>77</v>
      </c>
      <c r="AA14" s="77" t="n">
        <f aca="false">IF(ISERROR(ROUND(AVERAGE(G14,L14,Q14,V14),0)), 0, ROUND(AVERAGE(G14,L14,Q14,V14),0))</f>
        <v>75</v>
      </c>
      <c r="AB14" s="77" t="n">
        <f aca="false">IF(ISERROR(ROUND(AVERAGE(H14,M14,R14,W14),0)), 0, ROUND(AVERAGE(H14,M14,R14,W14),0))</f>
        <v>75</v>
      </c>
      <c r="AC14" s="77" t="n">
        <f aca="false">ROUND(AVERAGE(I14,N14,S14,X14),0)</f>
        <v>79</v>
      </c>
      <c r="AD14" s="37" t="n">
        <v>76</v>
      </c>
      <c r="AE14" s="78" t="str">
        <f aca="false">IF(AD14&lt;75,"FAILED","PASSED")</f>
        <v>PASSED</v>
      </c>
      <c r="AF14" s="78" t="str">
        <f aca="false">IF(AE14&lt;75,"FAILED","PASSED")</f>
        <v>PASSED</v>
      </c>
      <c r="AG14" s="34"/>
      <c r="AH14" s="34"/>
      <c r="AP14" s="0" t="n">
        <v>77</v>
      </c>
      <c r="AT14" s="0" t="n">
        <v>77</v>
      </c>
      <c r="AX14" s="0" t="n">
        <v>77</v>
      </c>
    </row>
    <row r="15" customFormat="false" ht="15" hidden="false" customHeight="false" outlineLevel="0" collapsed="false">
      <c r="B15" s="28" t="n">
        <v>5</v>
      </c>
      <c r="C15" s="53" t="str">
        <f aca="false">IF('Infos-Card-Male'!B6="", "", 'Infos-Card-Male'!B6)</f>
        <v>ALEJANDRO, JEREMY LOPEZ</v>
      </c>
      <c r="D15" s="53"/>
      <c r="E15" s="53"/>
      <c r="F15" s="36" t="n">
        <v>77</v>
      </c>
      <c r="G15" s="37" t="n">
        <v>75</v>
      </c>
      <c r="H15" s="37" t="n">
        <v>75</v>
      </c>
      <c r="I15" s="37" t="n">
        <v>78</v>
      </c>
      <c r="J15" s="77" t="n">
        <f aca="false">ROUND(SUM(F15:I15)/4,0)</f>
        <v>76</v>
      </c>
      <c r="K15" s="79" t="n">
        <v>77</v>
      </c>
      <c r="L15" s="37" t="n">
        <v>75</v>
      </c>
      <c r="M15" s="37" t="n">
        <v>75</v>
      </c>
      <c r="N15" s="37" t="n">
        <v>78</v>
      </c>
      <c r="O15" s="37" t="n">
        <f aca="false">ROUND(SUM(K15:N15)/4,0)</f>
        <v>76</v>
      </c>
      <c r="P15" s="37" t="n">
        <v>77</v>
      </c>
      <c r="Q15" s="37" t="n">
        <v>75</v>
      </c>
      <c r="R15" s="36" t="n">
        <v>75</v>
      </c>
      <c r="S15" s="37" t="n">
        <v>78</v>
      </c>
      <c r="T15" s="37" t="n">
        <f aca="false">ROUND(SUM(P15:S15)/4,0)</f>
        <v>76</v>
      </c>
      <c r="U15" s="37" t="n">
        <v>77</v>
      </c>
      <c r="V15" s="37" t="n">
        <v>75</v>
      </c>
      <c r="W15" s="79" t="n">
        <v>75</v>
      </c>
      <c r="X15" s="37" t="n">
        <v>80</v>
      </c>
      <c r="Y15" s="37" t="n">
        <f aca="false">ROUND(SUM(U15:X15)/4,0)</f>
        <v>77</v>
      </c>
      <c r="Z15" s="77" t="n">
        <f aca="false">IF(ISERROR(ROUND(AVERAGE(F15,K15,P15,U15),0)), 0, ROUND(AVERAGE(F15,K15,P15,U15),0))</f>
        <v>77</v>
      </c>
      <c r="AA15" s="77" t="n">
        <f aca="false">IF(ISERROR(ROUND(AVERAGE(G15,L15,Q15,V15),0)), 0, ROUND(AVERAGE(G15,L15,Q15,V15),0))</f>
        <v>75</v>
      </c>
      <c r="AB15" s="77" t="n">
        <f aca="false">IF(ISERROR(ROUND(AVERAGE(H15,M15,R15,W15),0)), 0, ROUND(AVERAGE(H15,M15,R15,W15),0))</f>
        <v>75</v>
      </c>
      <c r="AC15" s="77" t="n">
        <f aca="false">ROUND(AVERAGE(I15,N15,S15,X15),0)</f>
        <v>79</v>
      </c>
      <c r="AD15" s="37" t="n">
        <v>76</v>
      </c>
      <c r="AE15" s="78" t="str">
        <f aca="false">IF(AD15&lt;75,"FAILED","PASSED")</f>
        <v>PASSED</v>
      </c>
      <c r="AF15" s="78" t="str">
        <f aca="false">IF(AE15&lt;75,"FAILED","PASSED")</f>
        <v>PASSED</v>
      </c>
      <c r="AG15" s="34"/>
      <c r="AH15" s="34"/>
      <c r="AP15" s="0" t="n">
        <v>77</v>
      </c>
      <c r="AT15" s="0" t="n">
        <v>77</v>
      </c>
      <c r="AX15" s="0" t="n">
        <v>77</v>
      </c>
    </row>
    <row r="16" customFormat="false" ht="15" hidden="false" customHeight="false" outlineLevel="0" collapsed="false">
      <c r="B16" s="35" t="n">
        <v>6</v>
      </c>
      <c r="C16" s="53" t="str">
        <f aca="false">IF('Infos-Card-Male'!B7="", "", 'Infos-Card-Male'!B7)</f>
        <v>ALEJANDRO, MARK AGBUYA</v>
      </c>
      <c r="D16" s="53"/>
      <c r="E16" s="53"/>
      <c r="F16" s="36" t="n">
        <v>79</v>
      </c>
      <c r="G16" s="37" t="n">
        <v>85</v>
      </c>
      <c r="H16" s="37" t="n">
        <v>93</v>
      </c>
      <c r="I16" s="37" t="n">
        <v>90</v>
      </c>
      <c r="J16" s="77" t="n">
        <f aca="false">ROUND(SUM(F16:I16)/4,0)</f>
        <v>87</v>
      </c>
      <c r="K16" s="79" t="n">
        <v>88</v>
      </c>
      <c r="L16" s="37" t="n">
        <v>92</v>
      </c>
      <c r="M16" s="37" t="n">
        <v>95</v>
      </c>
      <c r="N16" s="37" t="n">
        <v>92</v>
      </c>
      <c r="O16" s="37" t="n">
        <f aca="false">ROUND(SUM(K16:N16)/4,0)</f>
        <v>92</v>
      </c>
      <c r="P16" s="37" t="n">
        <v>79</v>
      </c>
      <c r="Q16" s="37" t="n">
        <v>85</v>
      </c>
      <c r="R16" s="36" t="n">
        <v>89</v>
      </c>
      <c r="S16" s="37" t="n">
        <v>85</v>
      </c>
      <c r="T16" s="37" t="n">
        <f aca="false">ROUND(SUM(P16:S16)/4,0)</f>
        <v>85</v>
      </c>
      <c r="U16" s="37" t="n">
        <v>86</v>
      </c>
      <c r="V16" s="37" t="n">
        <v>86</v>
      </c>
      <c r="W16" s="79" t="n">
        <v>92</v>
      </c>
      <c r="X16" s="37" t="n">
        <v>90</v>
      </c>
      <c r="Y16" s="37" t="n">
        <f aca="false">ROUND(SUM(U16:X16)/4,0)</f>
        <v>89</v>
      </c>
      <c r="Z16" s="77" t="n">
        <f aca="false">IF(ISERROR(ROUND(AVERAGE(F16,K16,P16,U16),0)), 0, ROUND(AVERAGE(F16,K16,P16,U16),0))</f>
        <v>83</v>
      </c>
      <c r="AA16" s="77" t="n">
        <f aca="false">IF(ISERROR(ROUND(AVERAGE(G16,L16,Q16,V16),0)), 0, ROUND(AVERAGE(G16,L16,Q16,V16),0))</f>
        <v>87</v>
      </c>
      <c r="AB16" s="77" t="n">
        <f aca="false">IF(ISERROR(ROUND(AVERAGE(H16,M16,R16,W16),0)), 0, ROUND(AVERAGE(H16,M16,R16,W16),0))</f>
        <v>92</v>
      </c>
      <c r="AC16" s="77" t="n">
        <f aca="false">ROUND(AVERAGE(I16,N16,S16,X16),0)</f>
        <v>89</v>
      </c>
      <c r="AD16" s="37" t="n">
        <f aca="false">ROUND(SUM(Z16:AC16)/4,0)</f>
        <v>88</v>
      </c>
      <c r="AE16" s="78" t="str">
        <f aca="false">IF(AD16&lt;75,"FAILED","PASSED")</f>
        <v>PASSED</v>
      </c>
      <c r="AF16" s="78" t="str">
        <f aca="false">IF(AE16&lt;75,"FAILED","PASSED")</f>
        <v>PASSED</v>
      </c>
      <c r="AG16" s="34"/>
      <c r="AH16" s="34"/>
      <c r="AP16" s="0" t="n">
        <v>88</v>
      </c>
      <c r="AT16" s="0" t="n">
        <v>79</v>
      </c>
      <c r="AX16" s="0" t="n">
        <v>86</v>
      </c>
    </row>
    <row r="17" customFormat="false" ht="15" hidden="false" customHeight="false" outlineLevel="0" collapsed="false">
      <c r="B17" s="28" t="n">
        <v>7</v>
      </c>
      <c r="C17" s="53" t="str">
        <f aca="false">IF('Infos-Card-Male'!B8="", "", 'Infos-Card-Male'!B8)</f>
        <v>ALETER, JHAY MHARK BOLAÑOS</v>
      </c>
      <c r="D17" s="53"/>
      <c r="E17" s="53"/>
      <c r="F17" s="36" t="n">
        <v>77</v>
      </c>
      <c r="G17" s="37" t="n">
        <v>75</v>
      </c>
      <c r="H17" s="37" t="n">
        <v>75</v>
      </c>
      <c r="I17" s="37" t="n">
        <v>78</v>
      </c>
      <c r="J17" s="77" t="n">
        <f aca="false">ROUND(SUM(F17:I17)/4,0)</f>
        <v>76</v>
      </c>
      <c r="K17" s="79" t="n">
        <v>77</v>
      </c>
      <c r="L17" s="37" t="n">
        <v>75</v>
      </c>
      <c r="M17" s="37" t="n">
        <v>75</v>
      </c>
      <c r="N17" s="37" t="n">
        <v>78</v>
      </c>
      <c r="O17" s="37" t="n">
        <f aca="false">ROUND(SUM(K17:N17)/4,0)</f>
        <v>76</v>
      </c>
      <c r="P17" s="37" t="n">
        <v>77</v>
      </c>
      <c r="Q17" s="37" t="n">
        <v>75</v>
      </c>
      <c r="R17" s="36" t="n">
        <v>75</v>
      </c>
      <c r="S17" s="37" t="n">
        <v>78</v>
      </c>
      <c r="T17" s="37" t="n">
        <f aca="false">ROUND(SUM(P17:S17)/4,0)</f>
        <v>76</v>
      </c>
      <c r="U17" s="37" t="n">
        <v>77</v>
      </c>
      <c r="V17" s="37" t="n">
        <v>75</v>
      </c>
      <c r="W17" s="79" t="n">
        <v>75</v>
      </c>
      <c r="X17" s="37" t="n">
        <v>78</v>
      </c>
      <c r="Y17" s="37" t="n">
        <f aca="false">ROUND(SUM(U17:X17)/4,0)</f>
        <v>76</v>
      </c>
      <c r="Z17" s="77" t="n">
        <f aca="false">IF(ISERROR(ROUND(AVERAGE(F17,K17,P17,U17),0)), 0, ROUND(AVERAGE(F17,K17,P17,U17),0))</f>
        <v>77</v>
      </c>
      <c r="AA17" s="77" t="n">
        <f aca="false">IF(ISERROR(ROUND(AVERAGE(G17,L17,Q17,V17),0)), 0, ROUND(AVERAGE(G17,L17,Q17,V17),0))</f>
        <v>75</v>
      </c>
      <c r="AB17" s="77" t="n">
        <f aca="false">IF(ISERROR(ROUND(AVERAGE(H17,M17,R17,W17),0)), 0, ROUND(AVERAGE(H17,M17,R17,W17),0))</f>
        <v>75</v>
      </c>
      <c r="AC17" s="77" t="n">
        <f aca="false">ROUND(AVERAGE(I17,N17,S17,X17),0)</f>
        <v>78</v>
      </c>
      <c r="AD17" s="37" t="n">
        <f aca="false">ROUND(SUM(Z17:AC17)/4,0)</f>
        <v>76</v>
      </c>
      <c r="AE17" s="78" t="str">
        <f aca="false">IF(AD17&lt;75,"FAILED","PASSED")</f>
        <v>PASSED</v>
      </c>
      <c r="AF17" s="78" t="str">
        <f aca="false">IF(AE17&lt;75,"FAILED","PASSED")</f>
        <v>PASSED</v>
      </c>
      <c r="AG17" s="34"/>
      <c r="AH17" s="34"/>
      <c r="AP17" s="0" t="n">
        <v>77</v>
      </c>
      <c r="AT17" s="0" t="n">
        <v>77</v>
      </c>
      <c r="AX17" s="0" t="n">
        <v>77</v>
      </c>
    </row>
    <row r="18" customFormat="false" ht="15" hidden="false" customHeight="false" outlineLevel="0" collapsed="false">
      <c r="B18" s="35" t="n">
        <v>8</v>
      </c>
      <c r="C18" s="53" t="str">
        <f aca="false">IF('Infos-Card-Male'!B9="", "", 'Infos-Card-Male'!B9)</f>
        <v>AMACIO, KHURT FRYAN RANIEN</v>
      </c>
      <c r="D18" s="53"/>
      <c r="E18" s="53"/>
      <c r="F18" s="36" t="n">
        <v>79</v>
      </c>
      <c r="G18" s="37" t="n">
        <v>75</v>
      </c>
      <c r="H18" s="37" t="n">
        <v>75</v>
      </c>
      <c r="I18" s="37" t="n">
        <v>78</v>
      </c>
      <c r="J18" s="77" t="n">
        <f aca="false">ROUND(SUM(F18:I18)/4,0)</f>
        <v>77</v>
      </c>
      <c r="K18" s="79" t="n">
        <v>89</v>
      </c>
      <c r="L18" s="37" t="n">
        <v>77</v>
      </c>
      <c r="M18" s="37" t="n">
        <v>75</v>
      </c>
      <c r="N18" s="37" t="n">
        <v>78</v>
      </c>
      <c r="O18" s="37" t="n">
        <f aca="false">ROUND(SUM(K18:N18)/4,0)</f>
        <v>80</v>
      </c>
      <c r="P18" s="37" t="n">
        <v>79</v>
      </c>
      <c r="Q18" s="37" t="n">
        <v>75</v>
      </c>
      <c r="R18" s="36" t="n">
        <v>75</v>
      </c>
      <c r="S18" s="37" t="n">
        <v>78</v>
      </c>
      <c r="T18" s="37" t="n">
        <f aca="false">ROUND(SUM(P18:S18)/4,0)</f>
        <v>77</v>
      </c>
      <c r="U18" s="37" t="n">
        <v>79</v>
      </c>
      <c r="V18" s="37" t="n">
        <v>75</v>
      </c>
      <c r="W18" s="79" t="n">
        <v>75</v>
      </c>
      <c r="X18" s="37" t="n">
        <v>78</v>
      </c>
      <c r="Y18" s="37" t="n">
        <f aca="false">ROUND(SUM(U18:X18)/4,0)</f>
        <v>77</v>
      </c>
      <c r="Z18" s="77" t="n">
        <f aca="false">IF(ISERROR(ROUND(AVERAGE(F18,K18,P18,U18),0)), 0, ROUND(AVERAGE(F18,K18,P18,U18),0))</f>
        <v>82</v>
      </c>
      <c r="AA18" s="77" t="n">
        <f aca="false">IF(ISERROR(ROUND(AVERAGE(G18,L18,Q18,V18),0)), 0, ROUND(AVERAGE(G18,L18,Q18,V18),0))</f>
        <v>76</v>
      </c>
      <c r="AB18" s="77" t="n">
        <f aca="false">IF(ISERROR(ROUND(AVERAGE(H18,M18,R18,W18),0)), 0, ROUND(AVERAGE(H18,M18,R18,W18),0))</f>
        <v>75</v>
      </c>
      <c r="AC18" s="77" t="n">
        <f aca="false">ROUND(AVERAGE(I18,N18,S18,X18),0)</f>
        <v>78</v>
      </c>
      <c r="AD18" s="37" t="n">
        <f aca="false">ROUND(SUM(Z18:AC18)/4,0)</f>
        <v>78</v>
      </c>
      <c r="AE18" s="78" t="str">
        <f aca="false">IF(AD18&lt;75,"FAILED","PASSED")</f>
        <v>PASSED</v>
      </c>
      <c r="AF18" s="78" t="str">
        <f aca="false">IF(AE18&lt;75,"FAILED","PASSED")</f>
        <v>PASSED</v>
      </c>
      <c r="AG18" s="34"/>
      <c r="AH18" s="34"/>
      <c r="AP18" s="0" t="n">
        <v>89</v>
      </c>
      <c r="AT18" s="0" t="n">
        <v>79</v>
      </c>
      <c r="AX18" s="0" t="n">
        <v>79</v>
      </c>
    </row>
    <row r="19" customFormat="false" ht="15" hidden="false" customHeight="false" outlineLevel="0" collapsed="false">
      <c r="B19" s="28" t="n">
        <v>9</v>
      </c>
      <c r="C19" s="53" t="str">
        <f aca="false">IF('Infos-Card-Male'!B10="", "", 'Infos-Card-Male'!B10)</f>
        <v>ANDALIS, JIBBY ABUZO</v>
      </c>
      <c r="D19" s="53"/>
      <c r="E19" s="53"/>
      <c r="F19" s="36" t="n">
        <v>70</v>
      </c>
      <c r="G19" s="37" t="n">
        <v>70</v>
      </c>
      <c r="H19" s="37" t="n">
        <v>70</v>
      </c>
      <c r="I19" s="37" t="n">
        <v>70</v>
      </c>
      <c r="J19" s="77" t="n">
        <f aca="false">ROUND(SUM(F19:I19)/4,0)</f>
        <v>70</v>
      </c>
      <c r="K19" s="36" t="n">
        <v>70</v>
      </c>
      <c r="L19" s="37" t="n">
        <v>70</v>
      </c>
      <c r="M19" s="37" t="n">
        <v>70</v>
      </c>
      <c r="N19" s="37" t="n">
        <v>70</v>
      </c>
      <c r="O19" s="37" t="n">
        <f aca="false">ROUND(SUM(K19:N19)/4,0)</f>
        <v>70</v>
      </c>
      <c r="P19" s="36" t="n">
        <v>70</v>
      </c>
      <c r="Q19" s="37" t="n">
        <v>70</v>
      </c>
      <c r="R19" s="37" t="n">
        <v>70</v>
      </c>
      <c r="S19" s="37" t="n">
        <v>70</v>
      </c>
      <c r="T19" s="37" t="n">
        <f aca="false">ROUND(SUM(P19:S19)/4,0)</f>
        <v>70</v>
      </c>
      <c r="U19" s="36" t="n">
        <v>70</v>
      </c>
      <c r="V19" s="37" t="n">
        <v>70</v>
      </c>
      <c r="W19" s="37" t="n">
        <v>70</v>
      </c>
      <c r="X19" s="37" t="n">
        <v>70</v>
      </c>
      <c r="Y19" s="37" t="n">
        <f aca="false">ROUND(SUM(U19:X19)/4,0)</f>
        <v>70</v>
      </c>
      <c r="Z19" s="77" t="n">
        <f aca="false">IF(ISERROR(ROUND(AVERAGE(F19,K19,P19,U19),0)), 0, ROUND(AVERAGE(F19,K19,P19,U19),0))</f>
        <v>70</v>
      </c>
      <c r="AA19" s="77" t="n">
        <f aca="false">IF(ISERROR(ROUND(AVERAGE(G19,L19,Q19,V19),0)), 0, ROUND(AVERAGE(G19,L19,Q19,V19),0))</f>
        <v>70</v>
      </c>
      <c r="AB19" s="77" t="n">
        <f aca="false">IF(ISERROR(ROUND(AVERAGE(H19,M19,R19,W19),0)), 0, ROUND(AVERAGE(H19,M19,R19,W19),0))</f>
        <v>70</v>
      </c>
      <c r="AC19" s="77" t="n">
        <f aca="false">ROUND(AVERAGE(I19,N19,S19,X19),0)</f>
        <v>70</v>
      </c>
      <c r="AD19" s="37" t="n">
        <f aca="false">ROUND(SUM(Z19:AC19)/4,0)</f>
        <v>70</v>
      </c>
      <c r="AE19" s="78" t="str">
        <f aca="false">IF(AD19&lt;75,"FAILED","PASSED")</f>
        <v>FAILED</v>
      </c>
      <c r="AF19" s="78" t="str">
        <f aca="false">IF(AE19&lt;75,"FAILED","PASSED")</f>
        <v>PASSED</v>
      </c>
      <c r="AG19" s="34"/>
      <c r="AH19" s="34"/>
    </row>
    <row r="20" customFormat="false" ht="15" hidden="false" customHeight="false" outlineLevel="0" collapsed="false">
      <c r="B20" s="35" t="n">
        <v>10</v>
      </c>
      <c r="C20" s="53" t="str">
        <f aca="false">IF('Infos-Card-Male'!B11="", "", 'Infos-Card-Male'!B11)</f>
        <v>ANDO, PRINCE IVAN REPUYA</v>
      </c>
      <c r="D20" s="53"/>
      <c r="E20" s="53"/>
      <c r="F20" s="36" t="n">
        <v>79</v>
      </c>
      <c r="G20" s="37" t="n">
        <v>75</v>
      </c>
      <c r="H20" s="37" t="n">
        <v>75</v>
      </c>
      <c r="I20" s="37" t="n">
        <v>78</v>
      </c>
      <c r="J20" s="77" t="n">
        <f aca="false">ROUND(SUM(F20:I20)/4,0)</f>
        <v>77</v>
      </c>
      <c r="K20" s="79" t="n">
        <v>79</v>
      </c>
      <c r="L20" s="37" t="n">
        <v>83</v>
      </c>
      <c r="M20" s="37" t="n">
        <v>83</v>
      </c>
      <c r="N20" s="37" t="n">
        <v>83</v>
      </c>
      <c r="O20" s="37" t="n">
        <f aca="false">ROUND(SUM(K20:N20)/4,0)</f>
        <v>82</v>
      </c>
      <c r="P20" s="37" t="n">
        <v>79</v>
      </c>
      <c r="Q20" s="37" t="n">
        <v>78</v>
      </c>
      <c r="R20" s="36" t="n">
        <v>75</v>
      </c>
      <c r="S20" s="37" t="n">
        <v>78</v>
      </c>
      <c r="T20" s="37" t="n">
        <f aca="false">ROUND(SUM(P20:S20)/4,0)</f>
        <v>78</v>
      </c>
      <c r="U20" s="37" t="n">
        <v>79</v>
      </c>
      <c r="V20" s="37" t="n">
        <v>78</v>
      </c>
      <c r="W20" s="79" t="n">
        <v>77</v>
      </c>
      <c r="X20" s="37" t="n">
        <v>78</v>
      </c>
      <c r="Y20" s="37" t="n">
        <f aca="false">ROUND(SUM(U20:X20)/4,0)</f>
        <v>78</v>
      </c>
      <c r="Z20" s="77" t="n">
        <f aca="false">IF(ISERROR(ROUND(AVERAGE(F20,K20,P20,U20),0)), 0, ROUND(AVERAGE(F20,K20,P20,U20),0))</f>
        <v>79</v>
      </c>
      <c r="AA20" s="77" t="n">
        <f aca="false">IF(ISERROR(ROUND(AVERAGE(G20,L20,Q20,V20),0)), 0, ROUND(AVERAGE(G20,L20,Q20,V20),0))</f>
        <v>79</v>
      </c>
      <c r="AB20" s="77" t="n">
        <f aca="false">IF(ISERROR(ROUND(AVERAGE(H20,M20,R20,W20),0)), 0, ROUND(AVERAGE(H20,M20,R20,W20),0))</f>
        <v>78</v>
      </c>
      <c r="AC20" s="77" t="n">
        <f aca="false">ROUND(AVERAGE(I20,N20,S20,X20),0)</f>
        <v>79</v>
      </c>
      <c r="AD20" s="37" t="n">
        <f aca="false">ROUND(SUM(Z20:AC20)/4,0)</f>
        <v>79</v>
      </c>
      <c r="AE20" s="78" t="str">
        <f aca="false">IF(AD20&lt;75,"FAILED","PASSED")</f>
        <v>PASSED</v>
      </c>
      <c r="AF20" s="78" t="str">
        <f aca="false">IF(AE20&lt;75,"FAILED","PASSED")</f>
        <v>PASSED</v>
      </c>
      <c r="AG20" s="34"/>
      <c r="AH20" s="34"/>
      <c r="AP20" s="0" t="n">
        <v>79</v>
      </c>
      <c r="AT20" s="0" t="n">
        <v>79</v>
      </c>
      <c r="AX20" s="0" t="n">
        <v>79</v>
      </c>
    </row>
    <row r="21" customFormat="false" ht="15" hidden="false" customHeight="false" outlineLevel="0" collapsed="false">
      <c r="B21" s="28" t="n">
        <v>11</v>
      </c>
      <c r="C21" s="53" t="str">
        <f aca="false">IF('Infos-Card-Male'!B12="", "", 'Infos-Card-Male'!B12)</f>
        <v>ARCEO, JOHN KENNETH MACASINAG</v>
      </c>
      <c r="D21" s="53"/>
      <c r="E21" s="53"/>
      <c r="F21" s="36" t="n">
        <v>78</v>
      </c>
      <c r="G21" s="37" t="n">
        <v>84</v>
      </c>
      <c r="H21" s="37" t="n">
        <v>75</v>
      </c>
      <c r="I21" s="37" t="n">
        <v>78</v>
      </c>
      <c r="J21" s="77" t="n">
        <f aca="false">ROUND(SUM(F21:I21)/4,0)</f>
        <v>79</v>
      </c>
      <c r="K21" s="79" t="n">
        <v>78</v>
      </c>
      <c r="L21" s="37" t="n">
        <v>79</v>
      </c>
      <c r="M21" s="37" t="n">
        <v>75</v>
      </c>
      <c r="N21" s="37" t="n">
        <v>78</v>
      </c>
      <c r="O21" s="37" t="n">
        <f aca="false">ROUND(SUM(K21:N21)/4,0)</f>
        <v>78</v>
      </c>
      <c r="P21" s="37" t="n">
        <v>78</v>
      </c>
      <c r="Q21" s="37" t="n">
        <v>84</v>
      </c>
      <c r="R21" s="36" t="n">
        <v>75</v>
      </c>
      <c r="S21" s="37" t="n">
        <v>78</v>
      </c>
      <c r="T21" s="37" t="n">
        <f aca="false">ROUND(SUM(P21:S21)/4,0)</f>
        <v>79</v>
      </c>
      <c r="U21" s="37" t="n">
        <v>78</v>
      </c>
      <c r="V21" s="37" t="n">
        <v>83</v>
      </c>
      <c r="W21" s="79" t="n">
        <v>75</v>
      </c>
      <c r="X21" s="37" t="n">
        <v>78</v>
      </c>
      <c r="Y21" s="37" t="n">
        <f aca="false">ROUND(SUM(U21:X21)/4,0)</f>
        <v>79</v>
      </c>
      <c r="Z21" s="77" t="n">
        <f aca="false">IF(ISERROR(ROUND(AVERAGE(F21,K21,P21,U21),0)), 0, ROUND(AVERAGE(F21,K21,P21,U21),0))</f>
        <v>78</v>
      </c>
      <c r="AA21" s="77" t="n">
        <f aca="false">IF(ISERROR(ROUND(AVERAGE(G21,L21,Q21,V21),0)), 0, ROUND(AVERAGE(G21,L21,Q21,V21),0))</f>
        <v>83</v>
      </c>
      <c r="AB21" s="77" t="n">
        <f aca="false">IF(ISERROR(ROUND(AVERAGE(H21,M21,R21,W21),0)), 0, ROUND(AVERAGE(H21,M21,R21,W21),0))</f>
        <v>75</v>
      </c>
      <c r="AC21" s="77" t="n">
        <f aca="false">ROUND(AVERAGE(I21,N21,S21,X21),0)</f>
        <v>78</v>
      </c>
      <c r="AD21" s="37" t="n">
        <f aca="false">ROUND(SUM(Z21:AC21)/4,0)</f>
        <v>79</v>
      </c>
      <c r="AE21" s="78" t="str">
        <f aca="false">IF(AD21&lt;75,"FAILED","PASSED")</f>
        <v>PASSED</v>
      </c>
      <c r="AF21" s="78" t="str">
        <f aca="false">IF(AE21&lt;75,"FAILED","PASSED")</f>
        <v>PASSED</v>
      </c>
      <c r="AG21" s="34"/>
      <c r="AH21" s="34"/>
      <c r="AP21" s="0" t="n">
        <v>78</v>
      </c>
      <c r="AT21" s="0" t="n">
        <v>78</v>
      </c>
      <c r="AX21" s="0" t="n">
        <v>78</v>
      </c>
    </row>
    <row r="22" customFormat="false" ht="15" hidden="false" customHeight="false" outlineLevel="0" collapsed="false">
      <c r="B22" s="35" t="n">
        <v>12</v>
      </c>
      <c r="C22" s="53" t="str">
        <f aca="false">IF('Infos-Card-Male'!B13="", "", 'Infos-Card-Male'!B13)</f>
        <v>ARESGADO, CHRISTIAN MACKY MANUEL</v>
      </c>
      <c r="D22" s="53"/>
      <c r="E22" s="53"/>
      <c r="F22" s="36" t="n">
        <v>75</v>
      </c>
      <c r="G22" s="37" t="n">
        <v>75</v>
      </c>
      <c r="H22" s="37" t="n">
        <v>75</v>
      </c>
      <c r="I22" s="37" t="n">
        <v>78</v>
      </c>
      <c r="J22" s="77" t="n">
        <f aca="false">ROUND(SUM(F22:I22)/4,0)</f>
        <v>76</v>
      </c>
      <c r="K22" s="79" t="n">
        <v>75</v>
      </c>
      <c r="L22" s="37" t="n">
        <v>75</v>
      </c>
      <c r="M22" s="37" t="n">
        <v>75</v>
      </c>
      <c r="N22" s="37" t="n">
        <v>78</v>
      </c>
      <c r="O22" s="37" t="n">
        <f aca="false">ROUND(SUM(K22:N22)/4,0)</f>
        <v>76</v>
      </c>
      <c r="P22" s="37" t="n">
        <v>75</v>
      </c>
      <c r="Q22" s="37" t="n">
        <v>75</v>
      </c>
      <c r="R22" s="36" t="n">
        <v>75</v>
      </c>
      <c r="S22" s="37" t="n">
        <v>78</v>
      </c>
      <c r="T22" s="37" t="n">
        <f aca="false">ROUND(SUM(P22:S22)/4,0)</f>
        <v>76</v>
      </c>
      <c r="U22" s="37" t="n">
        <v>75</v>
      </c>
      <c r="V22" s="37" t="n">
        <v>75</v>
      </c>
      <c r="W22" s="79" t="n">
        <v>75</v>
      </c>
      <c r="X22" s="37" t="n">
        <v>78</v>
      </c>
      <c r="Y22" s="37" t="n">
        <f aca="false">ROUND(SUM(U22:X22)/4,0)</f>
        <v>76</v>
      </c>
      <c r="Z22" s="77" t="n">
        <f aca="false">IF(ISERROR(ROUND(AVERAGE(F22,K22,P22,U22),0)), 0, ROUND(AVERAGE(F22,K22,P22,U22),0))</f>
        <v>75</v>
      </c>
      <c r="AA22" s="77" t="n">
        <f aca="false">IF(ISERROR(ROUND(AVERAGE(G22,L22,Q22,V22),0)), 0, ROUND(AVERAGE(G22,L22,Q22,V22),0))</f>
        <v>75</v>
      </c>
      <c r="AB22" s="77" t="n">
        <f aca="false">IF(ISERROR(ROUND(AVERAGE(H22,M22,R22,W22),0)), 0, ROUND(AVERAGE(H22,M22,R22,W22),0))</f>
        <v>75</v>
      </c>
      <c r="AC22" s="77" t="n">
        <f aca="false">ROUND(AVERAGE(I22,N22,S22,X22),0)</f>
        <v>78</v>
      </c>
      <c r="AD22" s="37" t="n">
        <f aca="false">ROUND(SUM(Z22:AC22)/4,0)</f>
        <v>76</v>
      </c>
      <c r="AE22" s="78" t="str">
        <f aca="false">IF(AD22&lt;75,"FAILED","PASSED")</f>
        <v>PASSED</v>
      </c>
      <c r="AF22" s="78" t="str">
        <f aca="false">IF(AE22&lt;75,"FAILED","PASSED")</f>
        <v>PASSED</v>
      </c>
      <c r="AG22" s="34"/>
      <c r="AH22" s="34"/>
      <c r="AP22" s="0" t="n">
        <v>75</v>
      </c>
      <c r="AT22" s="0" t="n">
        <v>75</v>
      </c>
      <c r="AX22" s="0" t="n">
        <v>75</v>
      </c>
    </row>
    <row r="23" customFormat="false" ht="15" hidden="false" customHeight="false" outlineLevel="0" collapsed="false">
      <c r="B23" s="28" t="n">
        <v>13</v>
      </c>
      <c r="C23" s="53" t="str">
        <f aca="false">IF('Infos-Card-Male'!B14="", "", 'Infos-Card-Male'!B14)</f>
        <v>ARROYO, AGA CEAZAR CAPALARAN</v>
      </c>
      <c r="D23" s="53"/>
      <c r="E23" s="53"/>
      <c r="F23" s="36" t="n">
        <v>79</v>
      </c>
      <c r="G23" s="37" t="n">
        <v>75</v>
      </c>
      <c r="H23" s="37" t="n">
        <v>80</v>
      </c>
      <c r="I23" s="37" t="n">
        <v>81</v>
      </c>
      <c r="J23" s="77" t="n">
        <f aca="false">ROUND(SUM(F23:I23)/4,0)</f>
        <v>79</v>
      </c>
      <c r="K23" s="79" t="n">
        <v>85</v>
      </c>
      <c r="L23" s="37" t="n">
        <v>75</v>
      </c>
      <c r="M23" s="37" t="n">
        <v>75</v>
      </c>
      <c r="N23" s="37" t="n">
        <v>80</v>
      </c>
      <c r="O23" s="37" t="n">
        <f aca="false">ROUND(SUM(K23:N23)/4,0)</f>
        <v>79</v>
      </c>
      <c r="P23" s="37" t="n">
        <v>90</v>
      </c>
      <c r="Q23" s="37" t="n">
        <v>75</v>
      </c>
      <c r="R23" s="36" t="n">
        <v>79</v>
      </c>
      <c r="S23" s="37" t="n">
        <v>80</v>
      </c>
      <c r="T23" s="37" t="n">
        <f aca="false">ROUND(SUM(P23:S23)/4,0)</f>
        <v>81</v>
      </c>
      <c r="U23" s="37" t="n">
        <v>79</v>
      </c>
      <c r="V23" s="37" t="n">
        <v>75</v>
      </c>
      <c r="W23" s="79" t="n">
        <v>78</v>
      </c>
      <c r="X23" s="37" t="n">
        <v>80</v>
      </c>
      <c r="Y23" s="37" t="n">
        <f aca="false">ROUND(SUM(U23:X23)/4,0)</f>
        <v>78</v>
      </c>
      <c r="Z23" s="77" t="n">
        <f aca="false">IF(ISERROR(ROUND(AVERAGE(F23,K23,P23,U23),0)), 0, ROUND(AVERAGE(F23,K23,P23,U23),0))</f>
        <v>83</v>
      </c>
      <c r="AA23" s="77" t="n">
        <f aca="false">IF(ISERROR(ROUND(AVERAGE(G23,L23,Q23,V23),0)), 0, ROUND(AVERAGE(G23,L23,Q23,V23),0))</f>
        <v>75</v>
      </c>
      <c r="AB23" s="77" t="n">
        <f aca="false">IF(ISERROR(ROUND(AVERAGE(H23,M23,R23,W23),0)), 0, ROUND(AVERAGE(H23,M23,R23,W23),0))</f>
        <v>78</v>
      </c>
      <c r="AC23" s="77" t="n">
        <f aca="false">ROUND(AVERAGE(I23,N23,S23,X23),0)</f>
        <v>80</v>
      </c>
      <c r="AD23" s="37" t="n">
        <f aca="false">ROUND(SUM(Z23:AC23)/4,0)</f>
        <v>79</v>
      </c>
      <c r="AE23" s="78" t="str">
        <f aca="false">IF(AD23&lt;75,"FAILED","PASSED")</f>
        <v>PASSED</v>
      </c>
      <c r="AF23" s="78" t="str">
        <f aca="false">IF(AE23&lt;75,"FAILED","PASSED")</f>
        <v>PASSED</v>
      </c>
      <c r="AG23" s="34"/>
      <c r="AH23" s="34"/>
      <c r="AP23" s="0" t="n">
        <v>85</v>
      </c>
      <c r="AT23" s="0" t="n">
        <v>90</v>
      </c>
      <c r="AX23" s="0" t="n">
        <v>79</v>
      </c>
    </row>
    <row r="24" customFormat="false" ht="15" hidden="false" customHeight="false" outlineLevel="0" collapsed="false">
      <c r="B24" s="35" t="n">
        <v>14</v>
      </c>
      <c r="C24" s="53" t="str">
        <f aca="false">IF('Infos-Card-Male'!B15="", "", 'Infos-Card-Male'!B15)</f>
        <v>ASURTO, PRINCE JHADE JEROSO</v>
      </c>
      <c r="D24" s="53"/>
      <c r="E24" s="53"/>
      <c r="F24" s="36" t="n">
        <v>89</v>
      </c>
      <c r="G24" s="37" t="n">
        <v>85</v>
      </c>
      <c r="H24" s="37" t="n">
        <v>75</v>
      </c>
      <c r="I24" s="37" t="n">
        <v>79</v>
      </c>
      <c r="J24" s="77" t="n">
        <f aca="false">ROUND(SUM(F24:I24)/4,0)</f>
        <v>82</v>
      </c>
      <c r="K24" s="79" t="n">
        <v>92</v>
      </c>
      <c r="L24" s="37" t="n">
        <v>87</v>
      </c>
      <c r="M24" s="37" t="n">
        <v>75</v>
      </c>
      <c r="N24" s="37" t="n">
        <v>80</v>
      </c>
      <c r="O24" s="37" t="n">
        <f aca="false">ROUND(SUM(K24:N24)/4,0)</f>
        <v>84</v>
      </c>
      <c r="P24" s="37" t="n">
        <v>94</v>
      </c>
      <c r="Q24" s="37" t="n">
        <v>85</v>
      </c>
      <c r="R24" s="36" t="n">
        <v>75</v>
      </c>
      <c r="S24" s="37" t="n">
        <v>78</v>
      </c>
      <c r="T24" s="37" t="n">
        <f aca="false">ROUND(SUM(P24:S24)/4,0)</f>
        <v>83</v>
      </c>
      <c r="U24" s="37" t="n">
        <v>92</v>
      </c>
      <c r="V24" s="37" t="n">
        <v>84</v>
      </c>
      <c r="W24" s="79" t="n">
        <v>75</v>
      </c>
      <c r="X24" s="37" t="n">
        <v>79</v>
      </c>
      <c r="Y24" s="37" t="n">
        <f aca="false">ROUND(SUM(U24:X24)/4,0)</f>
        <v>83</v>
      </c>
      <c r="Z24" s="77" t="n">
        <f aca="false">IF(ISERROR(ROUND(AVERAGE(F24,K24,P24,U24),0)), 0, ROUND(AVERAGE(F24,K24,P24,U24),0))</f>
        <v>92</v>
      </c>
      <c r="AA24" s="77" t="n">
        <f aca="false">IF(ISERROR(ROUND(AVERAGE(G24,L24,Q24,V24),0)), 0, ROUND(AVERAGE(G24,L24,Q24,V24),0))</f>
        <v>85</v>
      </c>
      <c r="AB24" s="77" t="n">
        <f aca="false">IF(ISERROR(ROUND(AVERAGE(H24,M24,R24,W24),0)), 0, ROUND(AVERAGE(H24,M24,R24,W24),0))</f>
        <v>75</v>
      </c>
      <c r="AC24" s="77" t="n">
        <f aca="false">ROUND(AVERAGE(I24,N24,S24,X24),0)</f>
        <v>79</v>
      </c>
      <c r="AD24" s="37" t="n">
        <f aca="false">ROUND(SUM(Z24:AC24)/4,0)</f>
        <v>83</v>
      </c>
      <c r="AE24" s="78" t="str">
        <f aca="false">IF(AD24&lt;75,"FAILED","PASSED")</f>
        <v>PASSED</v>
      </c>
      <c r="AF24" s="78" t="str">
        <f aca="false">IF(AE24&lt;75,"FAILED","PASSED")</f>
        <v>PASSED</v>
      </c>
      <c r="AG24" s="34"/>
      <c r="AH24" s="34"/>
      <c r="AP24" s="0" t="n">
        <v>92</v>
      </c>
      <c r="AT24" s="0" t="n">
        <v>94</v>
      </c>
      <c r="AX24" s="0" t="n">
        <v>92</v>
      </c>
    </row>
    <row r="25" customFormat="false" ht="15" hidden="false" customHeight="false" outlineLevel="0" collapsed="false">
      <c r="B25" s="28" t="n">
        <v>15</v>
      </c>
      <c r="C25" s="53" t="str">
        <f aca="false">IF('Infos-Card-Male'!B16="", "", 'Infos-Card-Male'!B16)</f>
        <v>AUSTRIA, JAMES BRYAN DIZON</v>
      </c>
      <c r="D25" s="53"/>
      <c r="E25" s="53"/>
      <c r="F25" s="36" t="n">
        <v>77</v>
      </c>
      <c r="G25" s="37" t="n">
        <v>75</v>
      </c>
      <c r="H25" s="37" t="n">
        <v>75</v>
      </c>
      <c r="I25" s="37" t="n">
        <v>78</v>
      </c>
      <c r="J25" s="77" t="n">
        <f aca="false">ROUND(SUM(F25:I25)/4,0)</f>
        <v>76</v>
      </c>
      <c r="K25" s="79" t="n">
        <v>77</v>
      </c>
      <c r="L25" s="37" t="n">
        <v>75</v>
      </c>
      <c r="M25" s="37" t="n">
        <v>75</v>
      </c>
      <c r="N25" s="37" t="n">
        <v>78</v>
      </c>
      <c r="O25" s="37" t="n">
        <f aca="false">ROUND(SUM(K25:N25)/4,0)</f>
        <v>76</v>
      </c>
      <c r="P25" s="37" t="n">
        <v>77</v>
      </c>
      <c r="Q25" s="37" t="n">
        <v>75</v>
      </c>
      <c r="R25" s="36" t="n">
        <v>75</v>
      </c>
      <c r="S25" s="37" t="n">
        <v>78</v>
      </c>
      <c r="T25" s="37" t="n">
        <f aca="false">ROUND(SUM(P25:S25)/4,0)</f>
        <v>76</v>
      </c>
      <c r="U25" s="37" t="n">
        <v>77</v>
      </c>
      <c r="V25" s="37" t="n">
        <v>75</v>
      </c>
      <c r="W25" s="79" t="n">
        <v>75</v>
      </c>
      <c r="X25" s="37" t="n">
        <v>79</v>
      </c>
      <c r="Y25" s="37" t="n">
        <f aca="false">ROUND(SUM(U25:X25)/4,0)</f>
        <v>77</v>
      </c>
      <c r="Z25" s="77" t="n">
        <f aca="false">IF(ISERROR(ROUND(AVERAGE(F25,K25,P25,U25),0)), 0, ROUND(AVERAGE(F25,K25,P25,U25),0))</f>
        <v>77</v>
      </c>
      <c r="AA25" s="77" t="n">
        <f aca="false">IF(ISERROR(ROUND(AVERAGE(G25,L25,Q25,V25),0)), 0, ROUND(AVERAGE(G25,L25,Q25,V25),0))</f>
        <v>75</v>
      </c>
      <c r="AB25" s="77" t="n">
        <f aca="false">IF(ISERROR(ROUND(AVERAGE(H25,M25,R25,W25),0)), 0, ROUND(AVERAGE(H25,M25,R25,W25),0))</f>
        <v>75</v>
      </c>
      <c r="AC25" s="77" t="n">
        <f aca="false">ROUND(AVERAGE(I25,N25,S25,X25),0)</f>
        <v>78</v>
      </c>
      <c r="AD25" s="37" t="n">
        <f aca="false">ROUND(SUM(Z25:AC25)/4,0)</f>
        <v>76</v>
      </c>
      <c r="AE25" s="78" t="str">
        <f aca="false">IF(AD25&lt;75,"FAILED","PASSED")</f>
        <v>PASSED</v>
      </c>
      <c r="AF25" s="78" t="str">
        <f aca="false">IF(AE25&lt;75,"FAILED","PASSED")</f>
        <v>PASSED</v>
      </c>
      <c r="AG25" s="34"/>
      <c r="AH25" s="34"/>
      <c r="AP25" s="0" t="n">
        <v>77</v>
      </c>
      <c r="AT25" s="0" t="n">
        <v>77</v>
      </c>
      <c r="AX25" s="0" t="n">
        <v>77</v>
      </c>
    </row>
    <row r="26" customFormat="false" ht="15" hidden="false" customHeight="false" outlineLevel="0" collapsed="false">
      <c r="B26" s="35" t="n">
        <v>16</v>
      </c>
      <c r="C26" s="53" t="str">
        <f aca="false">IF('Infos-Card-Male'!B17="", "", 'Infos-Card-Male'!B17)</f>
        <v>AVILA, JOB OCFEMIA</v>
      </c>
      <c r="D26" s="53"/>
      <c r="E26" s="53"/>
      <c r="F26" s="36" t="n">
        <v>87</v>
      </c>
      <c r="G26" s="37" t="n">
        <v>86</v>
      </c>
      <c r="H26" s="37" t="n">
        <v>84</v>
      </c>
      <c r="I26" s="37" t="n">
        <v>86</v>
      </c>
      <c r="J26" s="77" t="n">
        <f aca="false">ROUND(SUM(F26:I26)/4,0)</f>
        <v>86</v>
      </c>
      <c r="K26" s="79" t="n">
        <v>88</v>
      </c>
      <c r="L26" s="37" t="n">
        <v>92</v>
      </c>
      <c r="M26" s="37" t="n">
        <v>86</v>
      </c>
      <c r="N26" s="37" t="n">
        <v>89</v>
      </c>
      <c r="O26" s="37" t="n">
        <f aca="false">ROUND(SUM(K26:N26)/4,0)</f>
        <v>89</v>
      </c>
      <c r="P26" s="37" t="n">
        <v>93</v>
      </c>
      <c r="Q26" s="37" t="n">
        <v>84</v>
      </c>
      <c r="R26" s="36" t="n">
        <v>83</v>
      </c>
      <c r="S26" s="37" t="n">
        <v>83</v>
      </c>
      <c r="T26" s="37" t="n">
        <f aca="false">ROUND(SUM(P26:S26)/4,0)</f>
        <v>86</v>
      </c>
      <c r="U26" s="37" t="n">
        <v>90</v>
      </c>
      <c r="V26" s="37" t="n">
        <v>79</v>
      </c>
      <c r="W26" s="79" t="n">
        <v>89</v>
      </c>
      <c r="X26" s="37" t="n">
        <v>89</v>
      </c>
      <c r="Y26" s="37" t="n">
        <f aca="false">ROUND(SUM(U26:X26)/4,0)</f>
        <v>87</v>
      </c>
      <c r="Z26" s="77" t="n">
        <f aca="false">IF(ISERROR(ROUND(AVERAGE(F26,K26,P26,U26),0)), 0, ROUND(AVERAGE(F26,K26,P26,U26),0))</f>
        <v>90</v>
      </c>
      <c r="AA26" s="77" t="n">
        <f aca="false">IF(ISERROR(ROUND(AVERAGE(G26,L26,Q26,V26),0)), 0, ROUND(AVERAGE(G26,L26,Q26,V26),0))</f>
        <v>85</v>
      </c>
      <c r="AB26" s="77" t="n">
        <f aca="false">IF(ISERROR(ROUND(AVERAGE(H26,M26,R26,W26),0)), 0, ROUND(AVERAGE(H26,M26,R26,W26),0))</f>
        <v>86</v>
      </c>
      <c r="AC26" s="77" t="n">
        <f aca="false">ROUND(AVERAGE(I26,N26,S26,X26),0)</f>
        <v>87</v>
      </c>
      <c r="AD26" s="37" t="n">
        <f aca="false">ROUND(SUM(Z26:AC26)/4,0)</f>
        <v>87</v>
      </c>
      <c r="AE26" s="78" t="str">
        <f aca="false">IF(AD26&lt;75,"FAILED","PASSED")</f>
        <v>PASSED</v>
      </c>
      <c r="AF26" s="78" t="str">
        <f aca="false">IF(AE26&lt;75,"FAILED","PASSED")</f>
        <v>PASSED</v>
      </c>
      <c r="AG26" s="34"/>
      <c r="AH26" s="34"/>
      <c r="AP26" s="0" t="n">
        <v>88</v>
      </c>
      <c r="AT26" s="0" t="n">
        <v>93</v>
      </c>
      <c r="AX26" s="0" t="n">
        <v>90</v>
      </c>
    </row>
    <row r="27" customFormat="false" ht="15" hidden="false" customHeight="false" outlineLevel="0" collapsed="false">
      <c r="B27" s="28" t="n">
        <v>17</v>
      </c>
      <c r="C27" s="53" t="str">
        <f aca="false">IF('Infos-Card-Male'!B18="", "", 'Infos-Card-Male'!B18)</f>
        <v>AYON, JUSTINE DELLA</v>
      </c>
      <c r="D27" s="53"/>
      <c r="E27" s="53"/>
      <c r="F27" s="36" t="n">
        <v>78</v>
      </c>
      <c r="G27" s="37" t="n">
        <v>75</v>
      </c>
      <c r="H27" s="37" t="n">
        <v>75</v>
      </c>
      <c r="I27" s="37" t="n">
        <v>78</v>
      </c>
      <c r="J27" s="77" t="n">
        <f aca="false">ROUND(SUM(F27:I27)/4,0)</f>
        <v>77</v>
      </c>
      <c r="K27" s="79" t="n">
        <v>88</v>
      </c>
      <c r="L27" s="37" t="n">
        <v>75</v>
      </c>
      <c r="M27" s="37" t="n">
        <v>75</v>
      </c>
      <c r="N27" s="37" t="n">
        <v>80</v>
      </c>
      <c r="O27" s="37" t="n">
        <f aca="false">ROUND(SUM(K27:N27)/4,0)</f>
        <v>80</v>
      </c>
      <c r="P27" s="37" t="n">
        <v>78</v>
      </c>
      <c r="Q27" s="37" t="n">
        <v>75</v>
      </c>
      <c r="R27" s="36" t="n">
        <v>75</v>
      </c>
      <c r="S27" s="37" t="n">
        <v>78</v>
      </c>
      <c r="T27" s="37" t="n">
        <f aca="false">ROUND(SUM(P27:S27)/4,0)</f>
        <v>77</v>
      </c>
      <c r="U27" s="37" t="n">
        <v>78</v>
      </c>
      <c r="V27" s="37" t="n">
        <v>75</v>
      </c>
      <c r="W27" s="79" t="n">
        <v>76</v>
      </c>
      <c r="X27" s="37" t="n">
        <v>79</v>
      </c>
      <c r="Y27" s="37" t="n">
        <f aca="false">ROUND(SUM(U27:X27)/4,0)</f>
        <v>77</v>
      </c>
      <c r="Z27" s="77" t="n">
        <f aca="false">IF(ISERROR(ROUND(AVERAGE(F27,K27,P27,U27),0)), 0, ROUND(AVERAGE(F27,K27,P27,U27),0))</f>
        <v>81</v>
      </c>
      <c r="AA27" s="77" t="n">
        <f aca="false">IF(ISERROR(ROUND(AVERAGE(G27,L27,Q27,V27),0)), 0, ROUND(AVERAGE(G27,L27,Q27,V27),0))</f>
        <v>75</v>
      </c>
      <c r="AB27" s="77" t="n">
        <f aca="false">IF(ISERROR(ROUND(AVERAGE(H27,M27,R27,W27),0)), 0, ROUND(AVERAGE(H27,M27,R27,W27),0))</f>
        <v>75</v>
      </c>
      <c r="AC27" s="77" t="n">
        <f aca="false">ROUND(AVERAGE(I27,N27,S27,X27),0)</f>
        <v>79</v>
      </c>
      <c r="AD27" s="37" t="n">
        <f aca="false">ROUND(SUM(Z27:AC27)/4,0)</f>
        <v>78</v>
      </c>
      <c r="AE27" s="78" t="str">
        <f aca="false">IF(AD27&lt;75,"FAILED","PASSED")</f>
        <v>PASSED</v>
      </c>
      <c r="AF27" s="78" t="str">
        <f aca="false">IF(AE27&lt;75,"FAILED","PASSED")</f>
        <v>PASSED</v>
      </c>
      <c r="AG27" s="34"/>
      <c r="AH27" s="34"/>
      <c r="AP27" s="0" t="n">
        <v>88</v>
      </c>
      <c r="AT27" s="0" t="n">
        <v>78</v>
      </c>
      <c r="AX27" s="0" t="n">
        <v>78</v>
      </c>
    </row>
    <row r="28" customFormat="false" ht="15" hidden="false" customHeight="false" outlineLevel="0" collapsed="false">
      <c r="B28" s="35" t="n">
        <v>18</v>
      </c>
      <c r="C28" s="53" t="str">
        <f aca="false">IF('Infos-Card-Male'!B19="", "", 'Infos-Card-Male'!B19)</f>
        <v>AYOP, WESLEY MICHEN BALBUENA</v>
      </c>
      <c r="D28" s="53"/>
      <c r="E28" s="53"/>
      <c r="F28" s="36" t="n">
        <v>81</v>
      </c>
      <c r="G28" s="37" t="n">
        <v>75</v>
      </c>
      <c r="H28" s="37" t="n">
        <v>75</v>
      </c>
      <c r="I28" s="37" t="n">
        <v>79</v>
      </c>
      <c r="J28" s="77" t="n">
        <f aca="false">ROUND(SUM(F28:I28)/4,0)</f>
        <v>78</v>
      </c>
      <c r="K28" s="79" t="n">
        <v>81</v>
      </c>
      <c r="L28" s="37" t="n">
        <v>75</v>
      </c>
      <c r="M28" s="37" t="n">
        <v>75</v>
      </c>
      <c r="N28" s="37" t="n">
        <v>78</v>
      </c>
      <c r="O28" s="37" t="n">
        <f aca="false">ROUND(SUM(K28:N28)/4,0)</f>
        <v>77</v>
      </c>
      <c r="P28" s="37" t="n">
        <v>92</v>
      </c>
      <c r="Q28" s="37" t="n">
        <v>79</v>
      </c>
      <c r="R28" s="36" t="n">
        <v>75</v>
      </c>
      <c r="S28" s="37" t="n">
        <v>78</v>
      </c>
      <c r="T28" s="37" t="n">
        <f aca="false">ROUND(SUM(P28:S28)/4,0)</f>
        <v>81</v>
      </c>
      <c r="U28" s="37" t="n">
        <v>81</v>
      </c>
      <c r="V28" s="37" t="n">
        <v>76</v>
      </c>
      <c r="W28" s="79" t="n">
        <v>75</v>
      </c>
      <c r="X28" s="37" t="n">
        <v>78</v>
      </c>
      <c r="Y28" s="37" t="n">
        <f aca="false">ROUND(SUM(U28:X28)/4,0)</f>
        <v>78</v>
      </c>
      <c r="Z28" s="77" t="n">
        <f aca="false">IF(ISERROR(ROUND(AVERAGE(F28,K28,P28,U28),0)), 0, ROUND(AVERAGE(F28,K28,P28,U28),0))</f>
        <v>84</v>
      </c>
      <c r="AA28" s="77" t="n">
        <f aca="false">IF(ISERROR(ROUND(AVERAGE(G28,L28,Q28,V28),0)), 0, ROUND(AVERAGE(G28,L28,Q28,V28),0))</f>
        <v>76</v>
      </c>
      <c r="AB28" s="77" t="n">
        <f aca="false">IF(ISERROR(ROUND(AVERAGE(H28,M28,R28,W28),0)), 0, ROUND(AVERAGE(H28,M28,R28,W28),0))</f>
        <v>75</v>
      </c>
      <c r="AC28" s="77" t="n">
        <f aca="false">ROUND(AVERAGE(I28,N28,S28,X28),0)</f>
        <v>78</v>
      </c>
      <c r="AD28" s="37" t="n">
        <v>79</v>
      </c>
      <c r="AE28" s="78" t="str">
        <f aca="false">IF(AD28&lt;75,"FAILED","PASSED")</f>
        <v>PASSED</v>
      </c>
      <c r="AF28" s="78" t="str">
        <f aca="false">IF(AE28&lt;75,"FAILED","PASSED")</f>
        <v>PASSED</v>
      </c>
      <c r="AG28" s="34"/>
      <c r="AH28" s="34"/>
      <c r="AP28" s="0" t="n">
        <v>81</v>
      </c>
      <c r="AT28" s="0" t="n">
        <v>92</v>
      </c>
      <c r="AX28" s="0" t="n">
        <v>81</v>
      </c>
    </row>
    <row r="29" customFormat="false" ht="15" hidden="false" customHeight="false" outlineLevel="0" collapsed="false">
      <c r="B29" s="28" t="n">
        <v>19</v>
      </c>
      <c r="C29" s="53" t="str">
        <f aca="false">IF('Infos-Card-Male'!B20="", "", 'Infos-Card-Male'!B20)</f>
        <v>AZARCON, JOHN CEDRICK CORTES</v>
      </c>
      <c r="D29" s="53"/>
      <c r="E29" s="53"/>
      <c r="F29" s="36" t="n">
        <v>77</v>
      </c>
      <c r="G29" s="37" t="n">
        <v>75</v>
      </c>
      <c r="H29" s="37" t="n">
        <v>75</v>
      </c>
      <c r="I29" s="37" t="n">
        <v>79</v>
      </c>
      <c r="J29" s="77" t="n">
        <f aca="false">ROUND(SUM(F29:I29)/4,0)</f>
        <v>77</v>
      </c>
      <c r="K29" s="79" t="n">
        <v>81</v>
      </c>
      <c r="L29" s="37" t="n">
        <v>75</v>
      </c>
      <c r="M29" s="37" t="n">
        <v>75</v>
      </c>
      <c r="N29" s="37" t="n">
        <v>78</v>
      </c>
      <c r="O29" s="37" t="n">
        <f aca="false">ROUND(SUM(K29:N29)/4,0)</f>
        <v>77</v>
      </c>
      <c r="P29" s="37" t="n">
        <v>77</v>
      </c>
      <c r="Q29" s="37" t="n">
        <v>75</v>
      </c>
      <c r="R29" s="36" t="n">
        <v>75</v>
      </c>
      <c r="S29" s="37" t="n">
        <v>78</v>
      </c>
      <c r="T29" s="37" t="n">
        <f aca="false">ROUND(SUM(P29:S29)/4,0)</f>
        <v>76</v>
      </c>
      <c r="U29" s="37" t="n">
        <v>77</v>
      </c>
      <c r="V29" s="37" t="n">
        <v>75</v>
      </c>
      <c r="W29" s="79" t="n">
        <v>75</v>
      </c>
      <c r="X29" s="37" t="n">
        <v>78</v>
      </c>
      <c r="Y29" s="37" t="n">
        <f aca="false">ROUND(SUM(U29:X29)/4,0)</f>
        <v>76</v>
      </c>
      <c r="Z29" s="77" t="n">
        <f aca="false">IF(ISERROR(ROUND(AVERAGE(F29,K29,P29,U29),0)), 0, ROUND(AVERAGE(F29,K29,P29,U29),0))</f>
        <v>78</v>
      </c>
      <c r="AA29" s="77" t="n">
        <f aca="false">IF(ISERROR(ROUND(AVERAGE(G29,L29,Q29,V29),0)), 0, ROUND(AVERAGE(G29,L29,Q29,V29),0))</f>
        <v>75</v>
      </c>
      <c r="AB29" s="77" t="n">
        <f aca="false">IF(ISERROR(ROUND(AVERAGE(H29,M29,R29,W29),0)), 0, ROUND(AVERAGE(H29,M29,R29,W29),0))</f>
        <v>75</v>
      </c>
      <c r="AC29" s="77" t="n">
        <f aca="false">ROUND(AVERAGE(I29,N29,S29,X29),0)</f>
        <v>78</v>
      </c>
      <c r="AD29" s="37" t="n">
        <f aca="false">ROUND(SUM(Z29:AC29)/4,0)</f>
        <v>77</v>
      </c>
      <c r="AE29" s="78" t="str">
        <f aca="false">IF(AD29&lt;75,"FAILED","PASSED")</f>
        <v>PASSED</v>
      </c>
      <c r="AF29" s="78" t="str">
        <f aca="false">IF(AE29&lt;75,"FAILED","PASSED")</f>
        <v>PASSED</v>
      </c>
      <c r="AG29" s="34"/>
      <c r="AH29" s="34"/>
      <c r="AP29" s="0" t="n">
        <v>81</v>
      </c>
      <c r="AT29" s="0" t="n">
        <v>77</v>
      </c>
      <c r="AX29" s="0" t="n">
        <v>77</v>
      </c>
    </row>
    <row r="30" customFormat="false" ht="15" hidden="false" customHeight="false" outlineLevel="0" collapsed="false">
      <c r="B30" s="35" t="n">
        <v>20</v>
      </c>
      <c r="C30" s="53" t="str">
        <f aca="false">IF('Infos-Card-Male'!B21="", "", 'Infos-Card-Male'!B21)</f>
        <v>AZORES, JOSHUA SELERIO</v>
      </c>
      <c r="D30" s="53"/>
      <c r="E30" s="53"/>
      <c r="F30" s="36" t="n">
        <v>75</v>
      </c>
      <c r="G30" s="37" t="n">
        <v>86</v>
      </c>
      <c r="H30" s="37" t="n">
        <v>75</v>
      </c>
      <c r="I30" s="37" t="n">
        <v>78</v>
      </c>
      <c r="J30" s="77" t="n">
        <f aca="false">ROUND(SUM(F30:I30)/4,0)</f>
        <v>79</v>
      </c>
      <c r="K30" s="79" t="n">
        <v>75</v>
      </c>
      <c r="L30" s="37" t="n">
        <v>85</v>
      </c>
      <c r="M30" s="37" t="n">
        <v>75</v>
      </c>
      <c r="N30" s="37" t="n">
        <v>78</v>
      </c>
      <c r="O30" s="37" t="n">
        <f aca="false">ROUND(SUM(K30:N30)/4,0)</f>
        <v>78</v>
      </c>
      <c r="P30" s="37" t="n">
        <v>75</v>
      </c>
      <c r="Q30" s="37" t="n">
        <v>83</v>
      </c>
      <c r="R30" s="36" t="n">
        <v>75</v>
      </c>
      <c r="S30" s="37" t="n">
        <v>78</v>
      </c>
      <c r="T30" s="37" t="n">
        <f aca="false">ROUND(SUM(P30:S30)/4,0)</f>
        <v>78</v>
      </c>
      <c r="U30" s="37" t="n">
        <v>75</v>
      </c>
      <c r="V30" s="37" t="n">
        <v>86</v>
      </c>
      <c r="W30" s="79" t="n">
        <v>75</v>
      </c>
      <c r="X30" s="37" t="n">
        <v>78</v>
      </c>
      <c r="Y30" s="37" t="n">
        <f aca="false">ROUND(SUM(U30:X30)/4,0)</f>
        <v>79</v>
      </c>
      <c r="Z30" s="77" t="n">
        <f aca="false">IF(ISERROR(ROUND(AVERAGE(F30,K30,P30,U30),0)), 0, ROUND(AVERAGE(F30,K30,P30,U30),0))</f>
        <v>75</v>
      </c>
      <c r="AA30" s="77" t="n">
        <f aca="false">IF(ISERROR(ROUND(AVERAGE(G30,L30,Q30,V30),0)), 0, ROUND(AVERAGE(G30,L30,Q30,V30),0))</f>
        <v>85</v>
      </c>
      <c r="AB30" s="77" t="n">
        <f aca="false">IF(ISERROR(ROUND(AVERAGE(H30,M30,R30,W30),0)), 0, ROUND(AVERAGE(H30,M30,R30,W30),0))</f>
        <v>75</v>
      </c>
      <c r="AC30" s="77" t="n">
        <f aca="false">ROUND(AVERAGE(I30,N30,S30,X30),0)</f>
        <v>78</v>
      </c>
      <c r="AD30" s="37" t="n">
        <v>79</v>
      </c>
      <c r="AE30" s="78" t="str">
        <f aca="false">IF(AD30&lt;75,"FAILED","PASSED")</f>
        <v>PASSED</v>
      </c>
      <c r="AF30" s="78" t="str">
        <f aca="false">IF(AE30&lt;75,"FAILED","PASSED")</f>
        <v>PASSED</v>
      </c>
      <c r="AG30" s="34"/>
      <c r="AH30" s="34"/>
      <c r="AP30" s="0" t="n">
        <v>75</v>
      </c>
      <c r="AT30" s="0" t="n">
        <v>75</v>
      </c>
      <c r="AX30" s="0" t="n">
        <v>75</v>
      </c>
    </row>
    <row r="31" customFormat="false" ht="15" hidden="false" customHeight="false" outlineLevel="0" collapsed="false">
      <c r="B31" s="28" t="n">
        <v>21</v>
      </c>
      <c r="C31" s="53" t="str">
        <f aca="false">IF('Infos-Card-Male'!B22="", "", 'Infos-Card-Male'!B22)</f>
        <v>BACLAAN, JOVART MATA</v>
      </c>
      <c r="D31" s="53"/>
      <c r="E31" s="53"/>
      <c r="F31" s="36" t="n">
        <v>75</v>
      </c>
      <c r="G31" s="37" t="n">
        <v>75</v>
      </c>
      <c r="H31" s="37" t="n">
        <v>75</v>
      </c>
      <c r="I31" s="37" t="n">
        <v>78</v>
      </c>
      <c r="J31" s="77" t="n">
        <f aca="false">ROUND(SUM(F31:I31)/4,0)</f>
        <v>76</v>
      </c>
      <c r="K31" s="79" t="n">
        <v>75</v>
      </c>
      <c r="L31" s="37" t="n">
        <v>75</v>
      </c>
      <c r="M31" s="37" t="n">
        <v>75</v>
      </c>
      <c r="N31" s="37" t="n">
        <v>78</v>
      </c>
      <c r="O31" s="37" t="n">
        <f aca="false">ROUND(SUM(K31:N31)/4,0)</f>
        <v>76</v>
      </c>
      <c r="P31" s="37" t="n">
        <v>75</v>
      </c>
      <c r="Q31" s="37" t="n">
        <v>75</v>
      </c>
      <c r="R31" s="36" t="n">
        <v>75</v>
      </c>
      <c r="S31" s="37" t="n">
        <v>78</v>
      </c>
      <c r="T31" s="37" t="n">
        <f aca="false">ROUND(SUM(P31:S31)/4,0)</f>
        <v>76</v>
      </c>
      <c r="U31" s="37" t="n">
        <v>75</v>
      </c>
      <c r="V31" s="37" t="n">
        <v>75</v>
      </c>
      <c r="W31" s="79" t="n">
        <v>75</v>
      </c>
      <c r="X31" s="37" t="n">
        <v>78</v>
      </c>
      <c r="Y31" s="37" t="n">
        <f aca="false">ROUND(SUM(U31:X31)/4,0)</f>
        <v>76</v>
      </c>
      <c r="Z31" s="77" t="n">
        <f aca="false">IF(ISERROR(ROUND(AVERAGE(F31,K31,P31,U31),0)), 0, ROUND(AVERAGE(F31,K31,P31,U31),0))</f>
        <v>75</v>
      </c>
      <c r="AA31" s="77" t="n">
        <f aca="false">IF(ISERROR(ROUND(AVERAGE(G31,L31,Q31,V31),0)), 0, ROUND(AVERAGE(G31,L31,Q31,V31),0))</f>
        <v>75</v>
      </c>
      <c r="AB31" s="77" t="n">
        <f aca="false">IF(ISERROR(ROUND(AVERAGE(H31,M31,R31,W31),0)), 0, ROUND(AVERAGE(H31,M31,R31,W31),0))</f>
        <v>75</v>
      </c>
      <c r="AC31" s="77" t="n">
        <f aca="false">ROUND(AVERAGE(I31,N31,S31,X31),0)</f>
        <v>78</v>
      </c>
      <c r="AD31" s="37" t="n">
        <f aca="false">ROUND(SUM(Z31:AC31)/4,0)</f>
        <v>76</v>
      </c>
      <c r="AE31" s="78" t="str">
        <f aca="false">IF(AD31&lt;75,"FAILED","PASSED")</f>
        <v>PASSED</v>
      </c>
      <c r="AF31" s="78" t="str">
        <f aca="false">IF(AE31&lt;75,"FAILED","PASSED")</f>
        <v>PASSED</v>
      </c>
      <c r="AG31" s="34"/>
      <c r="AH31" s="34"/>
      <c r="AP31" s="0" t="n">
        <v>75</v>
      </c>
      <c r="AT31" s="0" t="n">
        <v>75</v>
      </c>
      <c r="AX31" s="0" t="n">
        <v>75</v>
      </c>
    </row>
    <row r="32" customFormat="false" ht="15" hidden="false" customHeight="false" outlineLevel="0" collapsed="false">
      <c r="B32" s="35" t="n">
        <v>22</v>
      </c>
      <c r="C32" s="53" t="str">
        <f aca="false">IF('Infos-Card-Male'!B23="", "", 'Infos-Card-Male'!B23)</f>
        <v/>
      </c>
      <c r="D32" s="53"/>
      <c r="E32" s="53"/>
      <c r="F32" s="36"/>
      <c r="G32" s="37"/>
      <c r="H32" s="37"/>
      <c r="I32" s="37"/>
      <c r="J32" s="77"/>
      <c r="K32" s="79"/>
      <c r="L32" s="37"/>
      <c r="M32" s="37"/>
      <c r="N32" s="37"/>
      <c r="O32" s="37"/>
      <c r="P32" s="37"/>
      <c r="Q32" s="37"/>
      <c r="R32" s="36"/>
      <c r="S32" s="37"/>
      <c r="T32" s="37"/>
      <c r="U32" s="37"/>
      <c r="V32" s="37"/>
      <c r="W32" s="79"/>
      <c r="X32" s="37"/>
      <c r="Y32" s="37"/>
      <c r="Z32" s="77"/>
      <c r="AA32" s="77"/>
      <c r="AB32" s="77"/>
      <c r="AC32" s="77"/>
      <c r="AD32" s="37"/>
      <c r="AE32" s="78"/>
      <c r="AF32" s="78"/>
      <c r="AG32" s="34"/>
      <c r="AH32" s="34"/>
      <c r="AP32" s="0" t="n">
        <v>75</v>
      </c>
      <c r="AT32" s="0" t="n">
        <v>75</v>
      </c>
      <c r="AX32" s="0" t="n">
        <v>75</v>
      </c>
    </row>
    <row r="33" customFormat="false" ht="15" hidden="false" customHeight="false" outlineLevel="0" collapsed="false">
      <c r="B33" s="28" t="n">
        <v>23</v>
      </c>
      <c r="C33" s="53" t="str">
        <f aca="false">IF('Infos-Card-Male'!B24="", "", 'Infos-Card-Male'!B24)</f>
        <v/>
      </c>
      <c r="D33" s="53"/>
      <c r="E33" s="53"/>
      <c r="F33" s="36"/>
      <c r="G33" s="37"/>
      <c r="H33" s="37"/>
      <c r="I33" s="37"/>
      <c r="J33" s="77"/>
      <c r="K33" s="79"/>
      <c r="L33" s="37"/>
      <c r="M33" s="37"/>
      <c r="N33" s="37"/>
      <c r="O33" s="37"/>
      <c r="P33" s="37"/>
      <c r="Q33" s="37"/>
      <c r="R33" s="36"/>
      <c r="S33" s="37"/>
      <c r="T33" s="37"/>
      <c r="U33" s="37"/>
      <c r="V33" s="37"/>
      <c r="W33" s="79"/>
      <c r="X33" s="37"/>
      <c r="Y33" s="37"/>
      <c r="Z33" s="77"/>
      <c r="AA33" s="77"/>
      <c r="AB33" s="77"/>
      <c r="AC33" s="77"/>
      <c r="AD33" s="37"/>
      <c r="AE33" s="78"/>
      <c r="AF33" s="78"/>
      <c r="AG33" s="34"/>
      <c r="AH33" s="34"/>
      <c r="AP33" s="0" t="n">
        <v>92</v>
      </c>
      <c r="AT33" s="0" t="n">
        <v>83</v>
      </c>
      <c r="AX33" s="0" t="n">
        <v>83</v>
      </c>
    </row>
    <row r="34" customFormat="false" ht="15" hidden="false" customHeight="false" outlineLevel="0" collapsed="false">
      <c r="B34" s="35" t="n">
        <v>24</v>
      </c>
      <c r="C34" s="53" t="str">
        <f aca="false">IF('Infos-Card-Male'!B25="", "", 'Infos-Card-Male'!B25)</f>
        <v/>
      </c>
      <c r="D34" s="53"/>
      <c r="E34" s="53"/>
      <c r="F34" s="36"/>
      <c r="G34" s="37"/>
      <c r="H34" s="37"/>
      <c r="I34" s="37"/>
      <c r="J34" s="77"/>
      <c r="K34" s="79"/>
      <c r="L34" s="37"/>
      <c r="M34" s="37"/>
      <c r="N34" s="37"/>
      <c r="O34" s="37"/>
      <c r="P34" s="37"/>
      <c r="Q34" s="37"/>
      <c r="R34" s="36"/>
      <c r="S34" s="37"/>
      <c r="T34" s="37"/>
      <c r="U34" s="37"/>
      <c r="V34" s="37"/>
      <c r="W34" s="79"/>
      <c r="X34" s="37"/>
      <c r="Y34" s="37"/>
      <c r="Z34" s="77"/>
      <c r="AA34" s="77"/>
      <c r="AB34" s="77"/>
      <c r="AC34" s="77"/>
      <c r="AD34" s="37"/>
      <c r="AE34" s="78"/>
      <c r="AF34" s="78"/>
      <c r="AG34" s="34"/>
    </row>
    <row r="35" customFormat="false" ht="15" hidden="false" customHeight="false" outlineLevel="0" collapsed="false">
      <c r="B35" s="28" t="n">
        <v>25</v>
      </c>
      <c r="C35" s="53" t="str">
        <f aca="false">IF('Infos-Card-Male'!B26="", "", 'Infos-Card-Male'!B26)</f>
        <v/>
      </c>
      <c r="D35" s="53"/>
      <c r="E35" s="53"/>
      <c r="F35" s="36"/>
      <c r="G35" s="37"/>
      <c r="H35" s="37"/>
      <c r="I35" s="37"/>
      <c r="J35" s="77"/>
      <c r="K35" s="79"/>
      <c r="L35" s="37"/>
      <c r="M35" s="37"/>
      <c r="N35" s="37"/>
      <c r="O35" s="37"/>
      <c r="P35" s="37"/>
      <c r="Q35" s="37"/>
      <c r="R35" s="36"/>
      <c r="S35" s="37"/>
      <c r="T35" s="37"/>
      <c r="U35" s="37"/>
      <c r="V35" s="37"/>
      <c r="W35" s="79"/>
      <c r="X35" s="37"/>
      <c r="Y35" s="37"/>
      <c r="Z35" s="77"/>
      <c r="AA35" s="77"/>
      <c r="AB35" s="77"/>
      <c r="AC35" s="77"/>
      <c r="AD35" s="37"/>
      <c r="AE35" s="78"/>
      <c r="AF35" s="78"/>
      <c r="AG35" s="34"/>
    </row>
    <row r="36" customFormat="false" ht="15" hidden="false" customHeight="false" outlineLevel="0" collapsed="false">
      <c r="B36" s="35" t="n">
        <v>26</v>
      </c>
      <c r="C36" s="53" t="str">
        <f aca="false">IF('Infos-Card-Male'!B27="", "", 'Infos-Card-Male'!B27)</f>
        <v/>
      </c>
      <c r="D36" s="53"/>
      <c r="E36" s="53"/>
      <c r="F36" s="36"/>
      <c r="G36" s="37"/>
      <c r="H36" s="37"/>
      <c r="I36" s="37"/>
      <c r="J36" s="77"/>
      <c r="K36" s="79"/>
      <c r="L36" s="37"/>
      <c r="M36" s="37"/>
      <c r="N36" s="37"/>
      <c r="O36" s="37"/>
      <c r="P36" s="37"/>
      <c r="Q36" s="37"/>
      <c r="R36" s="36"/>
      <c r="S36" s="37"/>
      <c r="T36" s="37"/>
      <c r="U36" s="37"/>
      <c r="V36" s="37"/>
      <c r="W36" s="79"/>
      <c r="X36" s="37"/>
      <c r="Y36" s="37"/>
      <c r="Z36" s="77"/>
      <c r="AA36" s="77"/>
      <c r="AB36" s="77"/>
      <c r="AC36" s="77"/>
      <c r="AD36" s="37"/>
      <c r="AE36" s="78"/>
      <c r="AF36" s="78"/>
      <c r="AG36" s="34"/>
    </row>
    <row r="37" customFormat="false" ht="15" hidden="false" customHeight="false" outlineLevel="0" collapsed="false">
      <c r="B37" s="28" t="n">
        <v>27</v>
      </c>
      <c r="C37" s="53" t="str">
        <f aca="false">IF('Infos-Card-Male'!B28="", "", 'Infos-Card-Male'!B28)</f>
        <v/>
      </c>
      <c r="D37" s="53"/>
      <c r="E37" s="53"/>
      <c r="F37" s="36"/>
      <c r="G37" s="37"/>
      <c r="H37" s="37"/>
      <c r="I37" s="37"/>
      <c r="J37" s="77"/>
      <c r="K37" s="79"/>
      <c r="L37" s="37"/>
      <c r="M37" s="37"/>
      <c r="N37" s="37"/>
      <c r="O37" s="37"/>
      <c r="P37" s="37"/>
      <c r="Q37" s="37"/>
      <c r="R37" s="36"/>
      <c r="S37" s="37"/>
      <c r="T37" s="37"/>
      <c r="U37" s="37"/>
      <c r="V37" s="37"/>
      <c r="W37" s="79"/>
      <c r="X37" s="37"/>
      <c r="Y37" s="37"/>
      <c r="Z37" s="77"/>
      <c r="AA37" s="77"/>
      <c r="AB37" s="77"/>
      <c r="AC37" s="77"/>
      <c r="AD37" s="37"/>
      <c r="AE37" s="78"/>
      <c r="AF37" s="78"/>
      <c r="AG37" s="34"/>
    </row>
    <row r="38" customFormat="false" ht="15" hidden="false" customHeight="false" outlineLevel="0" collapsed="false">
      <c r="B38" s="35" t="n">
        <v>28</v>
      </c>
      <c r="C38" s="53" t="str">
        <f aca="false">IF('Infos-Card-Male'!B29="", "", 'Infos-Card-Male'!B29)</f>
        <v/>
      </c>
      <c r="D38" s="53"/>
      <c r="E38" s="53"/>
      <c r="F38" s="36"/>
      <c r="G38" s="37"/>
      <c r="H38" s="37"/>
      <c r="I38" s="37"/>
      <c r="J38" s="77"/>
      <c r="K38" s="79"/>
      <c r="L38" s="37"/>
      <c r="M38" s="37"/>
      <c r="N38" s="37"/>
      <c r="O38" s="37"/>
      <c r="P38" s="37"/>
      <c r="Q38" s="37"/>
      <c r="R38" s="36"/>
      <c r="S38" s="37"/>
      <c r="T38" s="37"/>
      <c r="U38" s="37"/>
      <c r="V38" s="37"/>
      <c r="W38" s="79"/>
      <c r="X38" s="37"/>
      <c r="Y38" s="37"/>
      <c r="Z38" s="77"/>
      <c r="AA38" s="77"/>
      <c r="AB38" s="77"/>
      <c r="AC38" s="77"/>
      <c r="AD38" s="37"/>
      <c r="AE38" s="78"/>
      <c r="AF38" s="78"/>
      <c r="AG38" s="34"/>
    </row>
    <row r="39" customFormat="false" ht="15" hidden="false" customHeight="false" outlineLevel="0" collapsed="false">
      <c r="B39" s="28" t="n">
        <v>29</v>
      </c>
      <c r="C39" s="53" t="str">
        <f aca="false">IF('Infos-Card-Male'!B30="", "", 'Infos-Card-Male'!B30)</f>
        <v/>
      </c>
      <c r="D39" s="53"/>
      <c r="E39" s="53"/>
      <c r="F39" s="36"/>
      <c r="G39" s="37"/>
      <c r="H39" s="37"/>
      <c r="I39" s="37"/>
      <c r="J39" s="77"/>
      <c r="K39" s="79"/>
      <c r="L39" s="37"/>
      <c r="M39" s="37"/>
      <c r="N39" s="37"/>
      <c r="O39" s="37"/>
      <c r="P39" s="37"/>
      <c r="Q39" s="37"/>
      <c r="R39" s="36"/>
      <c r="S39" s="37"/>
      <c r="T39" s="37"/>
      <c r="U39" s="37"/>
      <c r="V39" s="37"/>
      <c r="W39" s="79"/>
      <c r="X39" s="37"/>
      <c r="Y39" s="37"/>
      <c r="Z39" s="77"/>
      <c r="AA39" s="77"/>
      <c r="AB39" s="77"/>
      <c r="AC39" s="77"/>
      <c r="AD39" s="37"/>
      <c r="AE39" s="78"/>
      <c r="AF39" s="78"/>
      <c r="AG39" s="34"/>
    </row>
    <row r="40" customFormat="false" ht="15" hidden="false" customHeight="false" outlineLevel="0" collapsed="false">
      <c r="B40" s="35" t="n">
        <v>30</v>
      </c>
      <c r="C40" s="53" t="str">
        <f aca="false">IF('Infos-Card-Male'!B31="", "", 'Infos-Card-Male'!B31)</f>
        <v/>
      </c>
      <c r="D40" s="53"/>
      <c r="E40" s="53"/>
      <c r="F40" s="36"/>
      <c r="G40" s="37"/>
      <c r="H40" s="37"/>
      <c r="I40" s="37"/>
      <c r="J40" s="77"/>
      <c r="K40" s="79"/>
      <c r="L40" s="37"/>
      <c r="M40" s="37"/>
      <c r="N40" s="37"/>
      <c r="O40" s="37"/>
      <c r="P40" s="37"/>
      <c r="Q40" s="37"/>
      <c r="R40" s="36"/>
      <c r="S40" s="37"/>
      <c r="T40" s="37"/>
      <c r="U40" s="37"/>
      <c r="V40" s="37"/>
      <c r="W40" s="79"/>
      <c r="X40" s="37"/>
      <c r="Y40" s="37"/>
      <c r="Z40" s="77"/>
      <c r="AA40" s="77"/>
      <c r="AB40" s="77"/>
      <c r="AC40" s="77"/>
      <c r="AD40" s="37"/>
      <c r="AE40" s="78"/>
      <c r="AF40" s="78"/>
      <c r="AG40" s="34"/>
    </row>
    <row r="41" customFormat="false" ht="15" hidden="false" customHeight="false" outlineLevel="0" collapsed="false">
      <c r="B41" s="28" t="n">
        <v>31</v>
      </c>
      <c r="C41" s="53" t="str">
        <f aca="false">IF('Infos-Card-Male'!B32="", "", 'Infos-Card-Male'!B32)</f>
        <v/>
      </c>
      <c r="D41" s="53"/>
      <c r="E41" s="53"/>
      <c r="F41" s="36"/>
      <c r="G41" s="37"/>
      <c r="H41" s="37"/>
      <c r="I41" s="37"/>
      <c r="J41" s="77"/>
      <c r="K41" s="79"/>
      <c r="L41" s="37"/>
      <c r="M41" s="37"/>
      <c r="N41" s="37"/>
      <c r="O41" s="37"/>
      <c r="P41" s="37"/>
      <c r="Q41" s="37"/>
      <c r="R41" s="36"/>
      <c r="S41" s="37"/>
      <c r="T41" s="37"/>
      <c r="U41" s="37"/>
      <c r="V41" s="37"/>
      <c r="W41" s="79"/>
      <c r="X41" s="37"/>
      <c r="Y41" s="37"/>
      <c r="Z41" s="77"/>
      <c r="AA41" s="77"/>
      <c r="AB41" s="77"/>
      <c r="AC41" s="77"/>
      <c r="AD41" s="37"/>
      <c r="AE41" s="78"/>
      <c r="AF41" s="78"/>
      <c r="AG41" s="34"/>
    </row>
    <row r="42" customFormat="false" ht="15" hidden="false" customHeight="false" outlineLevel="0" collapsed="false">
      <c r="B42" s="35" t="n">
        <v>32</v>
      </c>
      <c r="C42" s="53" t="str">
        <f aca="false">IF('Infos-Card-Male'!B33="", "", 'Infos-Card-Male'!B33)</f>
        <v/>
      </c>
      <c r="D42" s="53"/>
      <c r="E42" s="53"/>
      <c r="F42" s="36"/>
      <c r="G42" s="37"/>
      <c r="H42" s="37"/>
      <c r="I42" s="37"/>
      <c r="J42" s="77"/>
      <c r="K42" s="79"/>
      <c r="L42" s="37"/>
      <c r="M42" s="37"/>
      <c r="N42" s="37"/>
      <c r="O42" s="37"/>
      <c r="P42" s="37"/>
      <c r="Q42" s="37"/>
      <c r="R42" s="36"/>
      <c r="S42" s="37"/>
      <c r="T42" s="37"/>
      <c r="U42" s="37"/>
      <c r="V42" s="37"/>
      <c r="W42" s="79"/>
      <c r="X42" s="37"/>
      <c r="Y42" s="37"/>
      <c r="Z42" s="77"/>
      <c r="AA42" s="77"/>
      <c r="AB42" s="77"/>
      <c r="AC42" s="77"/>
      <c r="AD42" s="37"/>
      <c r="AE42" s="78"/>
      <c r="AF42" s="78"/>
      <c r="AG42" s="34"/>
    </row>
    <row r="43" customFormat="false" ht="15" hidden="false" customHeight="false" outlineLevel="0" collapsed="false">
      <c r="B43" s="28" t="n">
        <v>33</v>
      </c>
      <c r="C43" s="53" t="str">
        <f aca="false">IF('Infos-Card-Male'!B34="", "", 'Infos-Card-Male'!B34)</f>
        <v/>
      </c>
      <c r="D43" s="53"/>
      <c r="E43" s="53"/>
      <c r="F43" s="36"/>
      <c r="G43" s="37"/>
      <c r="H43" s="37"/>
      <c r="I43" s="37"/>
      <c r="J43" s="77"/>
      <c r="K43" s="79"/>
      <c r="L43" s="37"/>
      <c r="M43" s="37"/>
      <c r="N43" s="37"/>
      <c r="O43" s="37"/>
      <c r="P43" s="37"/>
      <c r="Q43" s="37"/>
      <c r="R43" s="36"/>
      <c r="S43" s="37"/>
      <c r="T43" s="37"/>
      <c r="U43" s="37"/>
      <c r="V43" s="37"/>
      <c r="W43" s="79"/>
      <c r="X43" s="37"/>
      <c r="Y43" s="37"/>
      <c r="Z43" s="77"/>
      <c r="AA43" s="77"/>
      <c r="AB43" s="77"/>
      <c r="AC43" s="77"/>
      <c r="AD43" s="37"/>
      <c r="AE43" s="78"/>
      <c r="AF43" s="78"/>
      <c r="AG43" s="34"/>
    </row>
    <row r="44" customFormat="false" ht="15" hidden="false" customHeight="false" outlineLevel="0" collapsed="false">
      <c r="B44" s="35" t="n">
        <v>34</v>
      </c>
      <c r="C44" s="53" t="str">
        <f aca="false">IF('Infos-Card-Male'!B35="", "", 'Infos-Card-Male'!B35)</f>
        <v/>
      </c>
      <c r="D44" s="53"/>
      <c r="E44" s="53"/>
      <c r="F44" s="36"/>
      <c r="G44" s="37"/>
      <c r="H44" s="37"/>
      <c r="I44" s="37"/>
      <c r="J44" s="77"/>
      <c r="K44" s="79"/>
      <c r="L44" s="37"/>
      <c r="M44" s="37"/>
      <c r="N44" s="37"/>
      <c r="O44" s="37"/>
      <c r="P44" s="37"/>
      <c r="Q44" s="37"/>
      <c r="R44" s="36"/>
      <c r="S44" s="37"/>
      <c r="T44" s="37"/>
      <c r="U44" s="37"/>
      <c r="V44" s="37"/>
      <c r="W44" s="79"/>
      <c r="X44" s="37"/>
      <c r="Y44" s="37"/>
      <c r="Z44" s="77"/>
      <c r="AA44" s="77"/>
      <c r="AB44" s="77"/>
      <c r="AC44" s="77"/>
      <c r="AD44" s="37"/>
      <c r="AE44" s="78"/>
      <c r="AF44" s="78"/>
      <c r="AG44" s="34"/>
    </row>
    <row r="45" customFormat="false" ht="15" hidden="false" customHeight="false" outlineLevel="0" collapsed="false">
      <c r="B45" s="28" t="n">
        <v>35</v>
      </c>
      <c r="C45" s="53" t="str">
        <f aca="false">IF('Infos-Card-Male'!B36="", "", 'Infos-Card-Male'!B36)</f>
        <v/>
      </c>
      <c r="D45" s="53"/>
      <c r="E45" s="53"/>
      <c r="F45" s="36"/>
      <c r="G45" s="37"/>
      <c r="H45" s="37"/>
      <c r="I45" s="37"/>
      <c r="J45" s="77"/>
      <c r="K45" s="79"/>
      <c r="L45" s="37"/>
      <c r="M45" s="37"/>
      <c r="N45" s="37"/>
      <c r="O45" s="37"/>
      <c r="P45" s="37"/>
      <c r="Q45" s="37"/>
      <c r="R45" s="36"/>
      <c r="S45" s="37"/>
      <c r="T45" s="37"/>
      <c r="U45" s="37"/>
      <c r="V45" s="37"/>
      <c r="W45" s="79"/>
      <c r="X45" s="37"/>
      <c r="Y45" s="37"/>
      <c r="Z45" s="77"/>
      <c r="AA45" s="77"/>
      <c r="AB45" s="77"/>
      <c r="AC45" s="77"/>
      <c r="AD45" s="37"/>
      <c r="AE45" s="78"/>
      <c r="AF45" s="78"/>
      <c r="AG45" s="34"/>
    </row>
    <row r="46" customFormat="false" ht="13.8" hidden="false" customHeight="false" outlineLevel="0" collapsed="false">
      <c r="B46" s="80" t="s">
        <v>280</v>
      </c>
      <c r="C46" s="80"/>
      <c r="D46" s="80"/>
      <c r="E46" s="80"/>
      <c r="F46" s="36" t="n">
        <f aca="false">COUNTIF(F11:F45,"&lt;75")</f>
        <v>2</v>
      </c>
      <c r="G46" s="37" t="n">
        <f aca="false">COUNTIF(G11:G45,"&lt;75")</f>
        <v>2</v>
      </c>
      <c r="H46" s="37" t="n">
        <f aca="false">COUNTIF(H11:H45,"&lt;75")</f>
        <v>2</v>
      </c>
      <c r="I46" s="37" t="n">
        <f aca="false">COUNTIF(I11:I45,"&lt;75")</f>
        <v>2</v>
      </c>
      <c r="J46" s="37" t="n">
        <f aca="false">COUNTIF(J11:J45,"&lt;75")</f>
        <v>2</v>
      </c>
      <c r="K46" s="79" t="n">
        <f aca="false">COUNTIF(K11:K45,"&lt;75")</f>
        <v>2</v>
      </c>
      <c r="L46" s="37" t="n">
        <f aca="false">COUNTIF(L11:L45,"&lt;75")</f>
        <v>2</v>
      </c>
      <c r="M46" s="37" t="n">
        <f aca="false">COUNTIF(M11:M45,"&lt;75")</f>
        <v>2</v>
      </c>
      <c r="N46" s="37" t="n">
        <f aca="false">COUNTIF(N11:N45,"&lt;75")</f>
        <v>2</v>
      </c>
      <c r="O46" s="37" t="n">
        <f aca="false">COUNTIF(O11:O45,"&lt;75")</f>
        <v>2</v>
      </c>
      <c r="P46" s="37" t="n">
        <f aca="false">COUNTIF(P11:P45,"&lt;75")</f>
        <v>2</v>
      </c>
      <c r="Q46" s="37" t="n">
        <f aca="false">COUNTIF(Q11:Q45,"&lt;75")</f>
        <v>2</v>
      </c>
      <c r="R46" s="36" t="n">
        <f aca="false">COUNTIF(R11:R45,"&lt;75")</f>
        <v>2</v>
      </c>
      <c r="S46" s="37" t="n">
        <f aca="false">COUNTIF(S11:S45,"&lt;75")</f>
        <v>2</v>
      </c>
      <c r="T46" s="37" t="n">
        <f aca="false">COUNTIF(T11:T45,"&lt;75")</f>
        <v>2</v>
      </c>
      <c r="U46" s="37" t="n">
        <f aca="false">COUNTIF(U11:U45,"&lt;75")</f>
        <v>2</v>
      </c>
      <c r="V46" s="37" t="n">
        <f aca="false">COUNTIF(V11:V45,"&lt;75")</f>
        <v>2</v>
      </c>
      <c r="W46" s="79" t="n">
        <f aca="false">COUNTIF(W11:W45,"&lt;75")</f>
        <v>2</v>
      </c>
      <c r="X46" s="37" t="n">
        <f aca="false">COUNTIF(X11:X45,"&lt;75")</f>
        <v>2</v>
      </c>
      <c r="Y46" s="37" t="n">
        <f aca="false">COUNTIF(Y11:Y45,"&lt;75")</f>
        <v>2</v>
      </c>
      <c r="Z46" s="37" t="n">
        <f aca="false">COUNTIF(Z11:Z45,"&lt;75")</f>
        <v>2</v>
      </c>
      <c r="AA46" s="37" t="n">
        <f aca="false">COUNTIF(AA11:AA45,"&lt;75")</f>
        <v>2</v>
      </c>
      <c r="AB46" s="37" t="n">
        <f aca="false">COUNTIF(AB11:AB45,"&lt;75")</f>
        <v>2</v>
      </c>
      <c r="AC46" s="37" t="n">
        <f aca="false">COUNTIF(AC11:AC45,"&lt;75")</f>
        <v>2</v>
      </c>
      <c r="AD46" s="37" t="n">
        <f aca="false">COUNTIF(AD11:AD45,"&lt;75")</f>
        <v>2</v>
      </c>
      <c r="AE46" s="78"/>
      <c r="AF46" s="78"/>
      <c r="AG46" s="58"/>
    </row>
    <row r="47" customFormat="false" ht="13.8" hidden="false" customHeight="false" outlineLevel="0" collapsed="false">
      <c r="B47" s="80" t="s">
        <v>281</v>
      </c>
      <c r="C47" s="80"/>
      <c r="D47" s="80"/>
      <c r="E47" s="80"/>
      <c r="F47" s="41"/>
      <c r="G47" s="42"/>
      <c r="H47" s="42"/>
      <c r="I47" s="42"/>
      <c r="J47" s="42"/>
      <c r="K47" s="81"/>
      <c r="L47" s="42"/>
      <c r="M47" s="42"/>
      <c r="N47" s="42"/>
      <c r="O47" s="42"/>
      <c r="P47" s="42"/>
      <c r="Q47" s="42"/>
      <c r="R47" s="41"/>
      <c r="S47" s="42"/>
      <c r="T47" s="42"/>
      <c r="U47" s="42"/>
      <c r="V47" s="42"/>
      <c r="W47" s="81"/>
      <c r="X47" s="42"/>
      <c r="Y47" s="42"/>
      <c r="Z47" s="42"/>
      <c r="AA47" s="42"/>
      <c r="AB47" s="42"/>
      <c r="AC47" s="42"/>
      <c r="AD47" s="42"/>
      <c r="AE47" s="26"/>
      <c r="AF47" s="26"/>
      <c r="AG47" s="58"/>
    </row>
    <row r="48" customFormat="false" ht="13.8" hidden="false" customHeight="false" outlineLevel="0" collapsed="false">
      <c r="B48" s="80" t="s">
        <v>282</v>
      </c>
      <c r="C48" s="80"/>
      <c r="D48" s="80"/>
      <c r="E48" s="80"/>
      <c r="F48" s="41"/>
      <c r="G48" s="42"/>
      <c r="H48" s="42"/>
      <c r="I48" s="42"/>
      <c r="J48" s="42"/>
      <c r="K48" s="81"/>
      <c r="L48" s="42"/>
      <c r="M48" s="42"/>
      <c r="N48" s="42"/>
      <c r="O48" s="42"/>
      <c r="P48" s="42"/>
      <c r="Q48" s="42"/>
      <c r="R48" s="41"/>
      <c r="S48" s="42"/>
      <c r="T48" s="42"/>
      <c r="U48" s="42"/>
      <c r="V48" s="42"/>
      <c r="W48" s="81"/>
      <c r="X48" s="42"/>
      <c r="Y48" s="42"/>
      <c r="Z48" s="42"/>
      <c r="AA48" s="42"/>
      <c r="AB48" s="42"/>
      <c r="AC48" s="42"/>
      <c r="AD48" s="42"/>
      <c r="AE48" s="26"/>
      <c r="AF48" s="26"/>
      <c r="AG48" s="58"/>
    </row>
    <row r="49" customFormat="false" ht="13.8" hidden="false" customHeight="false" outlineLevel="0" collapsed="false">
      <c r="B49" s="80" t="s">
        <v>283</v>
      </c>
      <c r="C49" s="80"/>
      <c r="D49" s="80"/>
      <c r="E49" s="80"/>
      <c r="F49" s="82"/>
      <c r="G49" s="83"/>
      <c r="H49" s="83"/>
      <c r="I49" s="83"/>
      <c r="J49" s="83"/>
      <c r="K49" s="84"/>
      <c r="L49" s="42"/>
      <c r="M49" s="42"/>
      <c r="N49" s="42"/>
      <c r="O49" s="42"/>
      <c r="P49" s="42"/>
      <c r="Q49" s="42"/>
      <c r="R49" s="82"/>
      <c r="S49" s="83"/>
      <c r="T49" s="83"/>
      <c r="U49" s="83"/>
      <c r="V49" s="83"/>
      <c r="W49" s="84"/>
      <c r="X49" s="42"/>
      <c r="Y49" s="42"/>
      <c r="Z49" s="42"/>
      <c r="AA49" s="42"/>
      <c r="AB49" s="42"/>
      <c r="AC49" s="42"/>
      <c r="AD49" s="42"/>
      <c r="AE49" s="26"/>
      <c r="AF49" s="26"/>
      <c r="AG49" s="58"/>
    </row>
    <row r="50" customFormat="false" ht="13.8" hidden="false" customHeight="false" outlineLevel="0" collapsed="false">
      <c r="AG50" s="58"/>
    </row>
    <row r="51" customFormat="false" ht="13.8" hidden="false" customHeight="false" outlineLevel="0" collapsed="false">
      <c r="C51" s="0" t="s">
        <v>284</v>
      </c>
      <c r="Z51" s="85" t="s">
        <v>284</v>
      </c>
      <c r="AA51" s="85"/>
      <c r="AB51" s="85"/>
      <c r="AC51" s="85"/>
      <c r="AD51" s="85"/>
      <c r="AE51" s="85"/>
      <c r="AG51" s="58"/>
    </row>
    <row r="52" customFormat="false" ht="13.8" hidden="false" customHeight="false" outlineLevel="0" collapsed="false">
      <c r="C52" s="49" t="str">
        <f aca="false">'Class-Infos'!B5</f>
        <v>JOSEPH G. PALISOC</v>
      </c>
      <c r="D52" s="49"/>
      <c r="E52" s="49"/>
      <c r="F52" s="49"/>
      <c r="Z52" s="86" t="s">
        <v>285</v>
      </c>
      <c r="AA52" s="86"/>
      <c r="AB52" s="86"/>
      <c r="AC52" s="86"/>
      <c r="AD52" s="85"/>
      <c r="AE52" s="85"/>
      <c r="AG52" s="58"/>
    </row>
    <row r="53" customFormat="false" ht="13.8" hidden="false" customHeight="false" outlineLevel="0" collapsed="false">
      <c r="C53" s="48" t="s">
        <v>286</v>
      </c>
      <c r="D53" s="48"/>
      <c r="E53" s="48"/>
      <c r="F53" s="48"/>
      <c r="AG53" s="58"/>
    </row>
    <row r="54" customFormat="false" ht="13.8" hidden="false" customHeight="false" outlineLevel="0" collapsed="false">
      <c r="B54" s="87" t="s">
        <v>287</v>
      </c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</row>
    <row r="55" customFormat="false" ht="13.8" hidden="false" customHeight="false" outlineLevel="0" collapsed="false">
      <c r="AG55" s="58"/>
    </row>
    <row r="56" customFormat="false" ht="15" hidden="false" customHeight="false" outlineLevel="0" collapsed="false">
      <c r="B56" s="16" t="s">
        <v>265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58"/>
    </row>
    <row r="57" customFormat="false" ht="19.7" hidden="false" customHeight="false" outlineLevel="0" collapsed="false">
      <c r="B57" s="17" t="s">
        <v>266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58"/>
    </row>
    <row r="58" customFormat="false" ht="15" hidden="false" customHeight="false" outlineLevel="0" collapsed="false">
      <c r="B58" s="16" t="str">
        <f aca="false">CONCATENATE("S.Y. ",'Class-Infos'!B4)</f>
        <v>S.Y. 2020-2021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58"/>
    </row>
    <row r="59" customFormat="false" ht="15" hidden="false" customHeight="false" outlineLevel="0" collapsed="false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58"/>
    </row>
    <row r="60" customFormat="false" ht="15" hidden="false" customHeight="false" outlineLevel="0" collapsed="false">
      <c r="B60" s="18" t="s">
        <v>305</v>
      </c>
      <c r="C60" s="18"/>
      <c r="D60" s="19" t="str">
        <f aca="false">D5</f>
        <v>MAPEH</v>
      </c>
      <c r="E60" s="18"/>
      <c r="F60" s="18"/>
      <c r="Y60" s="18"/>
      <c r="Z60" s="18" t="s">
        <v>293</v>
      </c>
      <c r="AA60" s="18"/>
      <c r="AB60" s="19"/>
      <c r="AC60" s="19" t="str">
        <f aca="false">CONCATENATE('Class-Infos'!B2,"-",'Class-Infos'!B3)</f>
        <v>8-HUBBLE</v>
      </c>
      <c r="AD60" s="18"/>
      <c r="AE60" s="18"/>
      <c r="AF60" s="18"/>
      <c r="AG60" s="58"/>
    </row>
    <row r="61" customFormat="false" ht="15.75" hidden="false" customHeight="true" outlineLevel="0" collapsed="false">
      <c r="B61" s="0" t="s">
        <v>270</v>
      </c>
      <c r="D61" s="21" t="str">
        <f aca="false">'Class-Infos'!H4</f>
        <v>Princess de Jesus</v>
      </c>
      <c r="Y61" s="66"/>
      <c r="Z61" s="66" t="s">
        <v>295</v>
      </c>
      <c r="AA61" s="66"/>
      <c r="AB61" s="67"/>
      <c r="AC61" s="19" t="str">
        <f aca="false">'Class-Infos'!B1</f>
        <v>JONATHAN R. BACOLOD</v>
      </c>
      <c r="AD61" s="66"/>
      <c r="AE61" s="66"/>
      <c r="AF61" s="66"/>
      <c r="AG61" s="58"/>
    </row>
    <row r="62" customFormat="false" ht="15.75" hidden="false" customHeight="true" outlineLevel="0" collapsed="false">
      <c r="D62" s="21"/>
      <c r="Y62" s="68"/>
      <c r="Z62" s="68"/>
      <c r="AA62" s="68"/>
      <c r="AB62" s="88"/>
      <c r="AC62" s="68"/>
      <c r="AD62" s="68"/>
      <c r="AE62" s="68"/>
      <c r="AF62" s="68"/>
      <c r="AG62" s="58"/>
    </row>
    <row r="63" customFormat="false" ht="15.75" hidden="false" customHeight="true" outlineLevel="0" collapsed="false">
      <c r="B63" s="69" t="s">
        <v>288</v>
      </c>
      <c r="C63" s="69"/>
      <c r="D63" s="69"/>
      <c r="E63" s="69"/>
      <c r="F63" s="70" t="s">
        <v>273</v>
      </c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58"/>
    </row>
    <row r="64" customFormat="false" ht="15.75" hidden="false" customHeight="true" outlineLevel="0" collapsed="false">
      <c r="B64" s="69"/>
      <c r="C64" s="69"/>
      <c r="D64" s="69"/>
      <c r="E64" s="69"/>
      <c r="F64" s="72" t="s">
        <v>296</v>
      </c>
      <c r="G64" s="72"/>
      <c r="H64" s="72"/>
      <c r="I64" s="72"/>
      <c r="J64" s="72"/>
      <c r="K64" s="73" t="s">
        <v>297</v>
      </c>
      <c r="L64" s="73"/>
      <c r="M64" s="73"/>
      <c r="N64" s="73"/>
      <c r="O64" s="73"/>
      <c r="P64" s="73" t="s">
        <v>298</v>
      </c>
      <c r="Q64" s="73"/>
      <c r="R64" s="73"/>
      <c r="S64" s="73"/>
      <c r="T64" s="73"/>
      <c r="U64" s="26" t="s">
        <v>299</v>
      </c>
      <c r="V64" s="26"/>
      <c r="W64" s="26"/>
      <c r="X64" s="26"/>
      <c r="Y64" s="26"/>
      <c r="Z64" s="74" t="s">
        <v>21</v>
      </c>
      <c r="AA64" s="74"/>
      <c r="AB64" s="74"/>
      <c r="AC64" s="74"/>
      <c r="AD64" s="74"/>
      <c r="AE64" s="75" t="s">
        <v>279</v>
      </c>
      <c r="AF64" s="75"/>
      <c r="AG64" s="58"/>
    </row>
    <row r="65" customFormat="false" ht="13.8" hidden="false" customHeight="false" outlineLevel="0" collapsed="false">
      <c r="B65" s="69"/>
      <c r="C65" s="69"/>
      <c r="D65" s="69"/>
      <c r="E65" s="69"/>
      <c r="F65" s="76" t="s">
        <v>300</v>
      </c>
      <c r="G65" s="76" t="s">
        <v>301</v>
      </c>
      <c r="H65" s="76" t="s">
        <v>302</v>
      </c>
      <c r="I65" s="76" t="s">
        <v>303</v>
      </c>
      <c r="J65" s="76" t="s">
        <v>304</v>
      </c>
      <c r="K65" s="76" t="s">
        <v>300</v>
      </c>
      <c r="L65" s="76" t="s">
        <v>301</v>
      </c>
      <c r="M65" s="76" t="s">
        <v>302</v>
      </c>
      <c r="N65" s="76" t="s">
        <v>303</v>
      </c>
      <c r="O65" s="76" t="s">
        <v>304</v>
      </c>
      <c r="P65" s="76" t="s">
        <v>300</v>
      </c>
      <c r="Q65" s="76" t="s">
        <v>301</v>
      </c>
      <c r="R65" s="76" t="s">
        <v>302</v>
      </c>
      <c r="S65" s="76" t="s">
        <v>303</v>
      </c>
      <c r="T65" s="76" t="s">
        <v>304</v>
      </c>
      <c r="U65" s="76" t="s">
        <v>300</v>
      </c>
      <c r="V65" s="76" t="s">
        <v>301</v>
      </c>
      <c r="W65" s="76" t="s">
        <v>302</v>
      </c>
      <c r="X65" s="76" t="s">
        <v>303</v>
      </c>
      <c r="Y65" s="76" t="s">
        <v>304</v>
      </c>
      <c r="Z65" s="76" t="s">
        <v>300</v>
      </c>
      <c r="AA65" s="76" t="s">
        <v>301</v>
      </c>
      <c r="AB65" s="76" t="s">
        <v>302</v>
      </c>
      <c r="AC65" s="76" t="s">
        <v>303</v>
      </c>
      <c r="AD65" s="76" t="s">
        <v>304</v>
      </c>
      <c r="AE65" s="75"/>
      <c r="AF65" s="75"/>
      <c r="AG65" s="34"/>
    </row>
    <row r="66" customFormat="false" ht="15" hidden="false" customHeight="false" outlineLevel="0" collapsed="false">
      <c r="B66" s="89" t="n">
        <v>1</v>
      </c>
      <c r="C66" s="90" t="str">
        <f aca="false">IF('Infos-Card-Female'!B2="", "", 'Infos-Card-Female'!B2)</f>
        <v>ABELINDE, LEIRA MAE LEGASPI</v>
      </c>
      <c r="D66" s="90"/>
      <c r="E66" s="90"/>
      <c r="F66" s="37" t="n">
        <v>91</v>
      </c>
      <c r="G66" s="37" t="n">
        <v>96</v>
      </c>
      <c r="H66" s="37" t="n">
        <v>94</v>
      </c>
      <c r="I66" s="37" t="n">
        <v>96</v>
      </c>
      <c r="J66" s="77" t="n">
        <f aca="false">ROUND(SUM(F66:I66)/4,0)</f>
        <v>94</v>
      </c>
      <c r="K66" s="37" t="n">
        <v>92</v>
      </c>
      <c r="L66" s="37" t="n">
        <v>86</v>
      </c>
      <c r="M66" s="37" t="n">
        <v>95</v>
      </c>
      <c r="N66" s="37" t="n">
        <v>96</v>
      </c>
      <c r="O66" s="77" t="n">
        <f aca="false">ROUND(SUM(K66:N66)/4,0)</f>
        <v>92</v>
      </c>
      <c r="P66" s="37" t="n">
        <v>93</v>
      </c>
      <c r="Q66" s="37" t="n">
        <v>80</v>
      </c>
      <c r="R66" s="37" t="n">
        <v>84</v>
      </c>
      <c r="S66" s="37" t="n">
        <v>90</v>
      </c>
      <c r="T66" s="77" t="n">
        <f aca="false">ROUND(SUM(P66:S66)/4,0)</f>
        <v>87</v>
      </c>
      <c r="U66" s="37" t="n">
        <v>82</v>
      </c>
      <c r="V66" s="37" t="n">
        <v>84</v>
      </c>
      <c r="W66" s="37" t="n">
        <v>82</v>
      </c>
      <c r="X66" s="37" t="n">
        <v>86</v>
      </c>
      <c r="Y66" s="77" t="n">
        <f aca="false">ROUND(SUM(U66:X66)/4,0)</f>
        <v>84</v>
      </c>
      <c r="Z66" s="77" t="n">
        <f aca="false">ROUND(AVERAGE(F66,K66,P66,U66),0)</f>
        <v>90</v>
      </c>
      <c r="AA66" s="77" t="n">
        <f aca="false">IF(ISERROR(ROUND(AVERAGE(G66,L66,Q66,V66),0)), 0, ROUND(AVERAGE(G66,L66,Q66,V66),0))</f>
        <v>87</v>
      </c>
      <c r="AB66" s="77" t="n">
        <f aca="false">IF(ISERROR(ROUND(AVERAGE(H66,M66,R66,W66),0)), 0, ROUND(AVERAGE(H66,M66,R66,W66),0))</f>
        <v>89</v>
      </c>
      <c r="AC66" s="77" t="n">
        <f aca="false">ROUND(AVERAGE(I66,N66,S66,X66),0)</f>
        <v>92</v>
      </c>
      <c r="AD66" s="77" t="n">
        <f aca="false">ROUND(SUM(Z66:AC66)/4,0)</f>
        <v>90</v>
      </c>
      <c r="AE66" s="78" t="str">
        <f aca="false">IF(AD66&lt;75,"FAILED","PASSED")</f>
        <v>PASSED</v>
      </c>
      <c r="AF66" s="78" t="str">
        <f aca="false">IF(AE66&lt;75,"FAILED","PASSED")</f>
        <v>PASSED</v>
      </c>
      <c r="AG66" s="34"/>
      <c r="AH66" s="34"/>
      <c r="AP66" s="0" t="n">
        <v>92</v>
      </c>
      <c r="AT66" s="0" t="n">
        <v>93</v>
      </c>
      <c r="AW66" s="0" t="n">
        <v>88</v>
      </c>
      <c r="AX66" s="0" t="n">
        <v>82</v>
      </c>
    </row>
    <row r="67" customFormat="false" ht="15" hidden="false" customHeight="false" outlineLevel="0" collapsed="false">
      <c r="B67" s="91" t="n">
        <v>2</v>
      </c>
      <c r="C67" s="90" t="str">
        <f aca="false">IF('Infos-Card-Female'!B3="", "", 'Infos-Card-Female'!B3)</f>
        <v>ABOT, ALISSA KAYL CUSTODIO</v>
      </c>
      <c r="D67" s="90"/>
      <c r="E67" s="90"/>
      <c r="F67" s="36" t="n">
        <v>79</v>
      </c>
      <c r="G67" s="37" t="n">
        <v>85</v>
      </c>
      <c r="H67" s="37" t="n">
        <v>84</v>
      </c>
      <c r="I67" s="37" t="n">
        <v>89</v>
      </c>
      <c r="J67" s="77" t="n">
        <f aca="false">ROUND(SUM(F67:I67)/4,0)</f>
        <v>84</v>
      </c>
      <c r="K67" s="79" t="n">
        <v>85</v>
      </c>
      <c r="L67" s="37" t="n">
        <v>90</v>
      </c>
      <c r="M67" s="37" t="n">
        <v>83</v>
      </c>
      <c r="N67" s="37" t="n">
        <v>87</v>
      </c>
      <c r="O67" s="77" t="n">
        <f aca="false">ROUND(SUM(K67:N67)/4,0)</f>
        <v>86</v>
      </c>
      <c r="P67" s="37" t="n">
        <v>79</v>
      </c>
      <c r="Q67" s="37" t="n">
        <v>75</v>
      </c>
      <c r="R67" s="36" t="n">
        <v>75</v>
      </c>
      <c r="S67" s="37" t="n">
        <v>85</v>
      </c>
      <c r="T67" s="77" t="n">
        <f aca="false">ROUND(SUM(P67:S67)/4,0)</f>
        <v>79</v>
      </c>
      <c r="U67" s="37" t="n">
        <v>88</v>
      </c>
      <c r="V67" s="37" t="n">
        <v>75</v>
      </c>
      <c r="W67" s="79" t="n">
        <v>83</v>
      </c>
      <c r="X67" s="37" t="n">
        <v>86</v>
      </c>
      <c r="Y67" s="77" t="n">
        <f aca="false">ROUND(SUM(U67:X67)/4,0)</f>
        <v>83</v>
      </c>
      <c r="Z67" s="77" t="n">
        <f aca="false">ROUND(AVERAGE(F67,K67,P67,U67),0)</f>
        <v>83</v>
      </c>
      <c r="AA67" s="77" t="n">
        <f aca="false">IF(ISERROR(ROUND(AVERAGE(G67,L67,Q67,V67),0)), 0, ROUND(AVERAGE(G67,L67,Q67,V67),0))</f>
        <v>81</v>
      </c>
      <c r="AB67" s="77" t="n">
        <f aca="false">IF(ISERROR(ROUND(AVERAGE(H67,M67,R67,W67),0)), 0, ROUND(AVERAGE(H67,M67,R67,W67),0))</f>
        <v>81</v>
      </c>
      <c r="AC67" s="77" t="n">
        <f aca="false">ROUND(AVERAGE(I67,N67,S67,X67),0)</f>
        <v>87</v>
      </c>
      <c r="AD67" s="77" t="n">
        <f aca="false">ROUND(SUM(Z67:AC67)/4,0)</f>
        <v>83</v>
      </c>
      <c r="AE67" s="78" t="str">
        <f aca="false">IF(AD67&lt;75,"FAILED","PASSED")</f>
        <v>PASSED</v>
      </c>
      <c r="AF67" s="78" t="str">
        <f aca="false">IF(AE67&lt;75,"FAILED","PASSED")</f>
        <v>PASSED</v>
      </c>
      <c r="AG67" s="34"/>
      <c r="AH67" s="34"/>
      <c r="AP67" s="0" t="n">
        <v>85</v>
      </c>
      <c r="AT67" s="0" t="n">
        <v>79</v>
      </c>
      <c r="AW67" s="0" t="n">
        <v>91</v>
      </c>
      <c r="AX67" s="0" t="n">
        <v>88</v>
      </c>
    </row>
    <row r="68" customFormat="false" ht="15" hidden="false" customHeight="false" outlineLevel="0" collapsed="false">
      <c r="B68" s="91" t="n">
        <v>3</v>
      </c>
      <c r="C68" s="90" t="str">
        <f aca="false">IF('Infos-Card-Female'!B4="", "", 'Infos-Card-Female'!B4)</f>
        <v>ADONA, PRINCESS LUMAWIG</v>
      </c>
      <c r="D68" s="90"/>
      <c r="E68" s="90"/>
      <c r="F68" s="36" t="n">
        <v>77</v>
      </c>
      <c r="G68" s="37" t="n">
        <v>79</v>
      </c>
      <c r="H68" s="37" t="n">
        <v>75</v>
      </c>
      <c r="I68" s="37" t="n">
        <v>80</v>
      </c>
      <c r="J68" s="77" t="n">
        <f aca="false">ROUND(SUM(F68:I68)/4,0)</f>
        <v>78</v>
      </c>
      <c r="K68" s="79" t="n">
        <v>81</v>
      </c>
      <c r="L68" s="37" t="n">
        <v>91</v>
      </c>
      <c r="M68" s="37" t="n">
        <v>75</v>
      </c>
      <c r="N68" s="37" t="n">
        <v>80</v>
      </c>
      <c r="O68" s="77" t="n">
        <f aca="false">ROUND(SUM(K68:N68)/4,0)</f>
        <v>82</v>
      </c>
      <c r="P68" s="37" t="n">
        <v>77</v>
      </c>
      <c r="Q68" s="37" t="n">
        <v>81</v>
      </c>
      <c r="R68" s="36" t="n">
        <v>75</v>
      </c>
      <c r="S68" s="37" t="n">
        <v>80</v>
      </c>
      <c r="T68" s="77" t="n">
        <f aca="false">ROUND(SUM(P68:S68)/4,0)</f>
        <v>78</v>
      </c>
      <c r="U68" s="37" t="n">
        <v>77</v>
      </c>
      <c r="V68" s="37" t="n">
        <v>90</v>
      </c>
      <c r="W68" s="79" t="n">
        <v>75</v>
      </c>
      <c r="X68" s="37" t="n">
        <v>80</v>
      </c>
      <c r="Y68" s="77" t="n">
        <f aca="false">ROUND(SUM(U68:X68)/4,0)</f>
        <v>81</v>
      </c>
      <c r="Z68" s="77" t="n">
        <f aca="false">ROUND(AVERAGE(F68,K68,P68,U68),0)</f>
        <v>78</v>
      </c>
      <c r="AA68" s="77" t="n">
        <f aca="false">IF(ISERROR(ROUND(AVERAGE(G68,L68,Q68,V68),0)), 0, ROUND(AVERAGE(G68,L68,Q68,V68),0))</f>
        <v>85</v>
      </c>
      <c r="AB68" s="77" t="n">
        <f aca="false">IF(ISERROR(ROUND(AVERAGE(H68,M68,R68,W68),0)), 0, ROUND(AVERAGE(H68,M68,R68,W68),0))</f>
        <v>75</v>
      </c>
      <c r="AC68" s="77" t="n">
        <f aca="false">ROUND(AVERAGE(I68,N68,S68,X68),0)</f>
        <v>80</v>
      </c>
      <c r="AD68" s="77" t="n">
        <f aca="false">ROUND(SUM(Z68:AC68)/4,0)</f>
        <v>80</v>
      </c>
      <c r="AE68" s="78" t="str">
        <f aca="false">IF(AD68&lt;75,"FAILED","PASSED")</f>
        <v>PASSED</v>
      </c>
      <c r="AF68" s="78" t="str">
        <f aca="false">IF(AE68&lt;75,"FAILED","PASSED")</f>
        <v>PASSED</v>
      </c>
      <c r="AG68" s="34"/>
      <c r="AH68" s="34"/>
      <c r="AP68" s="0" t="n">
        <v>81</v>
      </c>
      <c r="AT68" s="0" t="n">
        <v>77</v>
      </c>
      <c r="AW68" s="0" t="n">
        <v>84</v>
      </c>
      <c r="AX68" s="0" t="n">
        <v>77</v>
      </c>
    </row>
    <row r="69" customFormat="false" ht="15" hidden="false" customHeight="false" outlineLevel="0" collapsed="false">
      <c r="B69" s="91" t="n">
        <v>4</v>
      </c>
      <c r="C69" s="90" t="str">
        <f aca="false">IF('Infos-Card-Female'!B5="", "", 'Infos-Card-Female'!B5)</f>
        <v>AGAM, AIZEN CHING</v>
      </c>
      <c r="D69" s="90"/>
      <c r="E69" s="90"/>
      <c r="F69" s="36" t="n">
        <v>96</v>
      </c>
      <c r="G69" s="37" t="n">
        <v>95</v>
      </c>
      <c r="H69" s="37" t="n">
        <v>96</v>
      </c>
      <c r="I69" s="37" t="n">
        <v>98</v>
      </c>
      <c r="J69" s="77" t="n">
        <f aca="false">ROUND(SUM(F69:I69)/4,0)</f>
        <v>96</v>
      </c>
      <c r="K69" s="79" t="n">
        <v>96</v>
      </c>
      <c r="L69" s="37" t="n">
        <v>96</v>
      </c>
      <c r="M69" s="37" t="n">
        <v>95</v>
      </c>
      <c r="N69" s="37" t="n">
        <v>97</v>
      </c>
      <c r="O69" s="77" t="n">
        <f aca="false">ROUND(SUM(K69:N69)/4,0)</f>
        <v>96</v>
      </c>
      <c r="P69" s="37" t="n">
        <v>96</v>
      </c>
      <c r="Q69" s="37" t="n">
        <v>97</v>
      </c>
      <c r="R69" s="36" t="n">
        <v>95</v>
      </c>
      <c r="S69" s="37" t="n">
        <v>97</v>
      </c>
      <c r="T69" s="77" t="n">
        <f aca="false">ROUND(SUM(P69:S69)/4,0)</f>
        <v>96</v>
      </c>
      <c r="U69" s="37" t="n">
        <v>96</v>
      </c>
      <c r="V69" s="37" t="n">
        <v>97</v>
      </c>
      <c r="W69" s="79" t="n">
        <v>95</v>
      </c>
      <c r="X69" s="37" t="n">
        <v>97</v>
      </c>
      <c r="Y69" s="77" t="n">
        <f aca="false">ROUND(SUM(U69:X69)/4,0)</f>
        <v>96</v>
      </c>
      <c r="Z69" s="77" t="n">
        <f aca="false">ROUND(AVERAGE(F69,K69,P69,U69),0)</f>
        <v>96</v>
      </c>
      <c r="AA69" s="77" t="n">
        <f aca="false">IF(ISERROR(ROUND(AVERAGE(G69,L69,Q69,V69),0)), 0, ROUND(AVERAGE(G69,L69,Q69,V69),0))</f>
        <v>96</v>
      </c>
      <c r="AB69" s="77" t="n">
        <f aca="false">IF(ISERROR(ROUND(AVERAGE(H69,M69,R69,W69),0)), 0, ROUND(AVERAGE(H69,M69,R69,W69),0))</f>
        <v>95</v>
      </c>
      <c r="AC69" s="77" t="n">
        <f aca="false">ROUND(AVERAGE(I69,N69,S69,X69),0)</f>
        <v>97</v>
      </c>
      <c r="AD69" s="77" t="n">
        <f aca="false">ROUND(SUM(Z69:AC69)/4,0)</f>
        <v>96</v>
      </c>
      <c r="AE69" s="78" t="str">
        <f aca="false">IF(AD69&lt;75,"FAILED","PASSED")</f>
        <v>PASSED</v>
      </c>
      <c r="AF69" s="78" t="str">
        <f aca="false">IF(AE69&lt;75,"FAILED","PASSED")</f>
        <v>PASSED</v>
      </c>
      <c r="AG69" s="34"/>
      <c r="AH69" s="34"/>
      <c r="AP69" s="0" t="n">
        <v>96</v>
      </c>
      <c r="AT69" s="0" t="n">
        <v>96</v>
      </c>
      <c r="AW69" s="0" t="n">
        <v>91</v>
      </c>
      <c r="AX69" s="0" t="n">
        <v>96</v>
      </c>
    </row>
    <row r="70" customFormat="false" ht="15" hidden="false" customHeight="false" outlineLevel="0" collapsed="false">
      <c r="B70" s="91" t="n">
        <v>5</v>
      </c>
      <c r="C70" s="90" t="str">
        <f aca="false">IF('Infos-Card-Female'!B6="", "", 'Infos-Card-Female'!B6)</f>
        <v>AGUTAYA, DOREEN FAJARDO</v>
      </c>
      <c r="D70" s="90"/>
      <c r="E70" s="90"/>
      <c r="F70" s="36" t="n">
        <v>90</v>
      </c>
      <c r="G70" s="37" t="n">
        <v>75</v>
      </c>
      <c r="H70" s="37" t="n">
        <v>83</v>
      </c>
      <c r="I70" s="37" t="n">
        <v>86</v>
      </c>
      <c r="J70" s="77" t="n">
        <f aca="false">ROUND(SUM(F70:I70)/4,0)</f>
        <v>84</v>
      </c>
      <c r="K70" s="79" t="n">
        <v>92</v>
      </c>
      <c r="L70" s="37" t="n">
        <v>85</v>
      </c>
      <c r="M70" s="37" t="n">
        <v>86</v>
      </c>
      <c r="N70" s="37" t="n">
        <v>89</v>
      </c>
      <c r="O70" s="77" t="n">
        <f aca="false">ROUND(SUM(K70:N70)/4,0)</f>
        <v>88</v>
      </c>
      <c r="P70" s="37" t="n">
        <v>92</v>
      </c>
      <c r="Q70" s="37" t="n">
        <v>75</v>
      </c>
      <c r="R70" s="36" t="n">
        <v>89</v>
      </c>
      <c r="S70" s="37" t="n">
        <v>90</v>
      </c>
      <c r="T70" s="77" t="n">
        <f aca="false">ROUND(SUM(P70:S70)/4,0)</f>
        <v>87</v>
      </c>
      <c r="U70" s="37" t="n">
        <v>91</v>
      </c>
      <c r="V70" s="37" t="n">
        <v>75</v>
      </c>
      <c r="W70" s="79" t="n">
        <v>77</v>
      </c>
      <c r="X70" s="37" t="n">
        <v>83</v>
      </c>
      <c r="Y70" s="77" t="n">
        <f aca="false">ROUND(SUM(U70:X70)/4,0)</f>
        <v>82</v>
      </c>
      <c r="Z70" s="77" t="n">
        <f aca="false">ROUND(AVERAGE(F70,K70,P70,U70),0)</f>
        <v>91</v>
      </c>
      <c r="AA70" s="77" t="n">
        <f aca="false">IF(ISERROR(ROUND(AVERAGE(G70,L70,Q70,V70),0)), 0, ROUND(AVERAGE(G70,L70,Q70,V70),0))</f>
        <v>78</v>
      </c>
      <c r="AB70" s="77" t="n">
        <f aca="false">IF(ISERROR(ROUND(AVERAGE(H70,M70,R70,W70),0)), 0, ROUND(AVERAGE(H70,M70,R70,W70),0))</f>
        <v>84</v>
      </c>
      <c r="AC70" s="77" t="n">
        <f aca="false">ROUND(AVERAGE(I70,N70,S70,X70),0)</f>
        <v>87</v>
      </c>
      <c r="AD70" s="77" t="n">
        <f aca="false">ROUND(SUM(Z70:AC70)/4,0)</f>
        <v>85</v>
      </c>
      <c r="AE70" s="78" t="str">
        <f aca="false">IF(AD70&lt;75,"FAILED","PASSED")</f>
        <v>PASSED</v>
      </c>
      <c r="AF70" s="78" t="str">
        <f aca="false">IF(AE70&lt;75,"FAILED","PASSED")</f>
        <v>PASSED</v>
      </c>
      <c r="AG70" s="34"/>
      <c r="AH70" s="34"/>
      <c r="AP70" s="0" t="n">
        <v>92</v>
      </c>
      <c r="AT70" s="0" t="n">
        <v>92</v>
      </c>
      <c r="AW70" s="0" t="n">
        <v>83</v>
      </c>
      <c r="AX70" s="0" t="n">
        <v>91</v>
      </c>
    </row>
    <row r="71" customFormat="false" ht="15" hidden="false" customHeight="false" outlineLevel="0" collapsed="false">
      <c r="B71" s="91" t="n">
        <v>6</v>
      </c>
      <c r="C71" s="90" t="str">
        <f aca="false">IF('Infos-Card-Female'!B7="", "", 'Infos-Card-Female'!B7)</f>
        <v>ALANANO, XYRIE LOUISE GRATA</v>
      </c>
      <c r="D71" s="90"/>
      <c r="E71" s="90"/>
      <c r="F71" s="36" t="n">
        <v>93</v>
      </c>
      <c r="G71" s="37" t="n">
        <v>91</v>
      </c>
      <c r="H71" s="37" t="n">
        <v>95</v>
      </c>
      <c r="I71" s="37" t="n">
        <v>95</v>
      </c>
      <c r="J71" s="77" t="n">
        <f aca="false">ROUND(SUM(F71:I71)/4,0)</f>
        <v>94</v>
      </c>
      <c r="K71" s="79" t="n">
        <v>93</v>
      </c>
      <c r="L71" s="37" t="n">
        <v>84</v>
      </c>
      <c r="M71" s="37" t="n">
        <v>93</v>
      </c>
      <c r="N71" s="37" t="n">
        <v>95</v>
      </c>
      <c r="O71" s="77" t="n">
        <f aca="false">ROUND(SUM(K71:N71)/4,0)</f>
        <v>91</v>
      </c>
      <c r="P71" s="37" t="n">
        <v>94</v>
      </c>
      <c r="Q71" s="37" t="n">
        <v>89</v>
      </c>
      <c r="R71" s="36" t="n">
        <v>95</v>
      </c>
      <c r="S71" s="37" t="n">
        <v>95</v>
      </c>
      <c r="T71" s="77" t="n">
        <f aca="false">ROUND(SUM(P71:S71)/4,0)</f>
        <v>93</v>
      </c>
      <c r="U71" s="37" t="n">
        <v>91</v>
      </c>
      <c r="V71" s="37" t="n">
        <v>90</v>
      </c>
      <c r="W71" s="79" t="n">
        <v>91</v>
      </c>
      <c r="X71" s="37" t="n">
        <v>93</v>
      </c>
      <c r="Y71" s="77" t="n">
        <f aca="false">ROUND(SUM(U71:X71)/4,0)</f>
        <v>91</v>
      </c>
      <c r="Z71" s="77" t="n">
        <f aca="false">ROUND(AVERAGE(F71,K71,P71,U71),0)</f>
        <v>93</v>
      </c>
      <c r="AA71" s="77" t="n">
        <f aca="false">IF(ISERROR(ROUND(AVERAGE(G71,L71,Q71,V71),0)), 0, ROUND(AVERAGE(G71,L71,Q71,V71),0))</f>
        <v>89</v>
      </c>
      <c r="AB71" s="77" t="n">
        <f aca="false">IF(ISERROR(ROUND(AVERAGE(H71,M71,R71,W71),0)), 0, ROUND(AVERAGE(H71,M71,R71,W71),0))</f>
        <v>94</v>
      </c>
      <c r="AC71" s="77" t="n">
        <f aca="false">ROUND(AVERAGE(I71,N71,S71,X71),0)</f>
        <v>95</v>
      </c>
      <c r="AD71" s="77" t="n">
        <f aca="false">ROUND(SUM(Z71:AC71)/4,0)</f>
        <v>93</v>
      </c>
      <c r="AE71" s="78" t="str">
        <f aca="false">IF(AD71&lt;75,"FAILED","PASSED")</f>
        <v>PASSED</v>
      </c>
      <c r="AF71" s="78" t="str">
        <f aca="false">IF(AE71&lt;75,"FAILED","PASSED")</f>
        <v>PASSED</v>
      </c>
      <c r="AG71" s="34"/>
      <c r="AH71" s="34"/>
      <c r="AP71" s="0" t="n">
        <v>93</v>
      </c>
      <c r="AT71" s="0" t="n">
        <v>94</v>
      </c>
      <c r="AW71" s="0" t="n">
        <v>86</v>
      </c>
      <c r="AX71" s="0" t="n">
        <v>91</v>
      </c>
    </row>
    <row r="72" customFormat="false" ht="15" hidden="false" customHeight="false" outlineLevel="0" collapsed="false">
      <c r="B72" s="91" t="n">
        <v>7</v>
      </c>
      <c r="C72" s="90" t="str">
        <f aca="false">IF('Infos-Card-Female'!B8="", "", 'Infos-Card-Female'!B8)</f>
        <v>ALBAO, PRISCILA JOY APALIT</v>
      </c>
      <c r="D72" s="90"/>
      <c r="E72" s="90"/>
      <c r="F72" s="36" t="n">
        <v>84</v>
      </c>
      <c r="G72" s="37" t="n">
        <v>85</v>
      </c>
      <c r="H72" s="37" t="n">
        <v>75</v>
      </c>
      <c r="I72" s="37" t="n">
        <v>87</v>
      </c>
      <c r="J72" s="77" t="n">
        <f aca="false">ROUND(SUM(F72:I72)/4,0)</f>
        <v>83</v>
      </c>
      <c r="K72" s="79" t="n">
        <v>94</v>
      </c>
      <c r="L72" s="37" t="n">
        <v>83</v>
      </c>
      <c r="M72" s="37" t="n">
        <v>75</v>
      </c>
      <c r="N72" s="37" t="n">
        <v>85</v>
      </c>
      <c r="O72" s="77" t="n">
        <f aca="false">ROUND(SUM(K72:N72)/4,0)</f>
        <v>84</v>
      </c>
      <c r="P72" s="37" t="n">
        <v>84</v>
      </c>
      <c r="Q72" s="37" t="n">
        <v>85</v>
      </c>
      <c r="R72" s="36" t="n">
        <v>75</v>
      </c>
      <c r="S72" s="37" t="n">
        <v>85</v>
      </c>
      <c r="T72" s="77" t="n">
        <f aca="false">ROUND(SUM(P72:S72)/4,0)</f>
        <v>82</v>
      </c>
      <c r="U72" s="37" t="n">
        <v>84</v>
      </c>
      <c r="V72" s="37" t="n">
        <v>84</v>
      </c>
      <c r="W72" s="79" t="n">
        <v>75</v>
      </c>
      <c r="X72" s="37" t="n">
        <v>80</v>
      </c>
      <c r="Y72" s="77" t="n">
        <f aca="false">ROUND(SUM(U72:X72)/4,0)</f>
        <v>81</v>
      </c>
      <c r="Z72" s="77" t="n">
        <f aca="false">ROUND(AVERAGE(F72,K72,P72,U72),0)</f>
        <v>87</v>
      </c>
      <c r="AA72" s="77" t="n">
        <f aca="false">IF(ISERROR(ROUND(AVERAGE(G72,L72,Q72,V72),0)), 0, ROUND(AVERAGE(G72,L72,Q72,V72),0))</f>
        <v>84</v>
      </c>
      <c r="AB72" s="77" t="n">
        <f aca="false">IF(ISERROR(ROUND(AVERAGE(H72,M72,R72,W72),0)), 0, ROUND(AVERAGE(H72,M72,R72,W72),0))</f>
        <v>75</v>
      </c>
      <c r="AC72" s="77" t="n">
        <f aca="false">ROUND(AVERAGE(I72,N72,S72,X72),0)</f>
        <v>84</v>
      </c>
      <c r="AD72" s="77" t="n">
        <f aca="false">ROUND(SUM(Z72:AC72)/4,0)</f>
        <v>83</v>
      </c>
      <c r="AE72" s="78" t="str">
        <f aca="false">IF(AD72&lt;75,"FAILED","PASSED")</f>
        <v>PASSED</v>
      </c>
      <c r="AF72" s="78" t="str">
        <f aca="false">IF(AE72&lt;75,"FAILED","PASSED")</f>
        <v>PASSED</v>
      </c>
      <c r="AG72" s="34"/>
      <c r="AH72" s="34"/>
      <c r="AP72" s="0" t="n">
        <v>94</v>
      </c>
      <c r="AT72" s="0" t="n">
        <v>84</v>
      </c>
      <c r="AW72" s="0" t="n">
        <v>86</v>
      </c>
      <c r="AX72" s="0" t="n">
        <v>84</v>
      </c>
    </row>
    <row r="73" customFormat="false" ht="15" hidden="false" customHeight="false" outlineLevel="0" collapsed="false">
      <c r="B73" s="91" t="n">
        <v>8</v>
      </c>
      <c r="C73" s="90" t="str">
        <f aca="false">IF('Infos-Card-Female'!B9="", "", 'Infos-Card-Female'!B9)</f>
        <v>ALBIOLA, PRINCES DIANE FACTOR</v>
      </c>
      <c r="D73" s="90"/>
      <c r="E73" s="90"/>
      <c r="F73" s="36" t="n">
        <v>75</v>
      </c>
      <c r="G73" s="37" t="n">
        <v>70</v>
      </c>
      <c r="H73" s="37" t="n">
        <v>70</v>
      </c>
      <c r="I73" s="37" t="n">
        <v>70</v>
      </c>
      <c r="J73" s="77" t="n">
        <f aca="false">ROUND(SUM(F73:I73)/4,0)</f>
        <v>71</v>
      </c>
      <c r="K73" s="79" t="n">
        <v>75</v>
      </c>
      <c r="L73" s="37" t="n">
        <v>70</v>
      </c>
      <c r="M73" s="37" t="n">
        <v>70</v>
      </c>
      <c r="N73" s="37" t="n">
        <v>70</v>
      </c>
      <c r="O73" s="77" t="n">
        <f aca="false">ROUND(SUM(K73:N73)/4,0)</f>
        <v>71</v>
      </c>
      <c r="P73" s="37" t="n">
        <v>75</v>
      </c>
      <c r="Q73" s="37" t="n">
        <v>70</v>
      </c>
      <c r="R73" s="37" t="n">
        <v>70</v>
      </c>
      <c r="S73" s="37" t="n">
        <v>70</v>
      </c>
      <c r="T73" s="77" t="n">
        <f aca="false">ROUND(SUM(P73:S73)/4,0)</f>
        <v>71</v>
      </c>
      <c r="U73" s="37" t="n">
        <v>75</v>
      </c>
      <c r="V73" s="37" t="n">
        <v>70</v>
      </c>
      <c r="W73" s="37" t="n">
        <v>70</v>
      </c>
      <c r="X73" s="37" t="n">
        <v>70</v>
      </c>
      <c r="Y73" s="77" t="n">
        <f aca="false">ROUND(SUM(U73:X73)/4,0)</f>
        <v>71</v>
      </c>
      <c r="Z73" s="77" t="n">
        <f aca="false">ROUND(AVERAGE(F73,K73,P73,U73),0)</f>
        <v>75</v>
      </c>
      <c r="AA73" s="77" t="n">
        <f aca="false">IF(ISERROR(ROUND(AVERAGE(G73,L73,Q73,V73),0)), 0, ROUND(AVERAGE(G73,L73,Q73,V73),0))</f>
        <v>70</v>
      </c>
      <c r="AB73" s="77" t="n">
        <f aca="false">IF(ISERROR(ROUND(AVERAGE(H73,M73,R73,W73),0)), 0, ROUND(AVERAGE(H73,M73,R73,W73),0))</f>
        <v>70</v>
      </c>
      <c r="AC73" s="77" t="n">
        <f aca="false">ROUND(AVERAGE(I73,N73,S73,X73),0)</f>
        <v>70</v>
      </c>
      <c r="AD73" s="77" t="n">
        <f aca="false">ROUND(SUM(Z73:AC73)/4,0)</f>
        <v>71</v>
      </c>
      <c r="AE73" s="78" t="str">
        <f aca="false">IF(AD73&lt;75,"FAILED","PASSED")</f>
        <v>FAILED</v>
      </c>
      <c r="AF73" s="78" t="str">
        <f aca="false">IF(AE73&lt;75,"FAILED","PASSED")</f>
        <v>PASSED</v>
      </c>
      <c r="AG73" s="34"/>
      <c r="AH73" s="34"/>
      <c r="AP73" s="0" t="n">
        <v>75</v>
      </c>
      <c r="AT73" s="0" t="n">
        <v>75</v>
      </c>
      <c r="AW73" s="0" t="n">
        <v>86</v>
      </c>
      <c r="AX73" s="0" t="n">
        <v>75</v>
      </c>
    </row>
    <row r="74" customFormat="false" ht="15" hidden="false" customHeight="false" outlineLevel="0" collapsed="false">
      <c r="B74" s="91" t="n">
        <v>9</v>
      </c>
      <c r="C74" s="90" t="str">
        <f aca="false">IF('Infos-Card-Female'!B10="", "", 'Infos-Card-Female'!B10)</f>
        <v>ALCANTARA, MICHAELLA JEN RODELAS</v>
      </c>
      <c r="D74" s="90"/>
      <c r="E74" s="90"/>
      <c r="F74" s="36" t="n">
        <v>80</v>
      </c>
      <c r="G74" s="37" t="n">
        <v>70</v>
      </c>
      <c r="H74" s="37" t="n">
        <v>70</v>
      </c>
      <c r="I74" s="37" t="n">
        <v>70</v>
      </c>
      <c r="J74" s="77" t="n">
        <f aca="false">ROUND(SUM(F74:I74)/4,0)</f>
        <v>73</v>
      </c>
      <c r="K74" s="79" t="n">
        <v>75</v>
      </c>
      <c r="L74" s="37" t="n">
        <v>70</v>
      </c>
      <c r="M74" s="37" t="n">
        <v>70</v>
      </c>
      <c r="N74" s="37" t="n">
        <v>70</v>
      </c>
      <c r="O74" s="77" t="n">
        <f aca="false">ROUND(SUM(K74:N74)/4,0)</f>
        <v>71</v>
      </c>
      <c r="P74" s="37" t="n">
        <v>75</v>
      </c>
      <c r="Q74" s="37" t="n">
        <v>70</v>
      </c>
      <c r="R74" s="37" t="n">
        <v>70</v>
      </c>
      <c r="S74" s="37" t="n">
        <v>70</v>
      </c>
      <c r="T74" s="77" t="n">
        <f aca="false">ROUND(SUM(P74:S74)/4,0)</f>
        <v>71</v>
      </c>
      <c r="U74" s="37" t="n">
        <v>75</v>
      </c>
      <c r="V74" s="37" t="n">
        <v>70</v>
      </c>
      <c r="W74" s="37" t="n">
        <v>70</v>
      </c>
      <c r="X74" s="37" t="n">
        <v>70</v>
      </c>
      <c r="Y74" s="77" t="n">
        <f aca="false">ROUND(SUM(U74:X74)/4,0)</f>
        <v>71</v>
      </c>
      <c r="Z74" s="77" t="n">
        <f aca="false">ROUND(AVERAGE(F74,K74,P74,U74),0)</f>
        <v>76</v>
      </c>
      <c r="AA74" s="77" t="n">
        <f aca="false">IF(ISERROR(ROUND(AVERAGE(G74,L74,Q74,V74),0)), 0, ROUND(AVERAGE(G74,L74,Q74,V74),0))</f>
        <v>70</v>
      </c>
      <c r="AB74" s="77" t="n">
        <f aca="false">IF(ISERROR(ROUND(AVERAGE(H74,M74,R74,W74),0)), 0, ROUND(AVERAGE(H74,M74,R74,W74),0))</f>
        <v>70</v>
      </c>
      <c r="AC74" s="77" t="n">
        <f aca="false">ROUND(AVERAGE(I74,N74,S74,X74),0)</f>
        <v>70</v>
      </c>
      <c r="AD74" s="77" t="n">
        <f aca="false">ROUND(SUM(Z74:AC74)/4,0)</f>
        <v>72</v>
      </c>
      <c r="AE74" s="78" t="str">
        <f aca="false">IF(AD74&lt;75,"FAILED","PASSED")</f>
        <v>FAILED</v>
      </c>
      <c r="AF74" s="78" t="str">
        <f aca="false">IF(AE74&lt;75,"FAILED","PASSED")</f>
        <v>PASSED</v>
      </c>
      <c r="AG74" s="34"/>
      <c r="AH74" s="34"/>
      <c r="AP74" s="0" t="n">
        <v>75</v>
      </c>
      <c r="AT74" s="0" t="n">
        <v>75</v>
      </c>
      <c r="AW74" s="0" t="n">
        <v>85</v>
      </c>
      <c r="AX74" s="0" t="n">
        <v>75</v>
      </c>
    </row>
    <row r="75" customFormat="false" ht="15" hidden="false" customHeight="false" outlineLevel="0" collapsed="false">
      <c r="B75" s="91" t="n">
        <v>10</v>
      </c>
      <c r="C75" s="90" t="str">
        <f aca="false">IF('Infos-Card-Female'!B11="", "", 'Infos-Card-Female'!B11)</f>
        <v>ALCANTARA, ZYLEE ANGELA MATILLANO</v>
      </c>
      <c r="D75" s="90"/>
      <c r="E75" s="90"/>
      <c r="F75" s="36" t="n">
        <v>82</v>
      </c>
      <c r="G75" s="37" t="n">
        <v>91</v>
      </c>
      <c r="H75" s="37" t="n">
        <v>94</v>
      </c>
      <c r="I75" s="37" t="n">
        <v>94</v>
      </c>
      <c r="J75" s="77" t="n">
        <f aca="false">ROUND(SUM(F75:I75)/4,0)</f>
        <v>90</v>
      </c>
      <c r="K75" s="79" t="n">
        <v>92</v>
      </c>
      <c r="L75" s="37" t="n">
        <v>90</v>
      </c>
      <c r="M75" s="37" t="n">
        <v>92</v>
      </c>
      <c r="N75" s="37" t="n">
        <v>93</v>
      </c>
      <c r="O75" s="77" t="n">
        <f aca="false">ROUND(SUM(K75:N75)/4,0)</f>
        <v>92</v>
      </c>
      <c r="P75" s="37" t="n">
        <v>93</v>
      </c>
      <c r="Q75" s="37" t="n">
        <v>78</v>
      </c>
      <c r="R75" s="36" t="n">
        <v>92</v>
      </c>
      <c r="S75" s="37" t="n">
        <v>92</v>
      </c>
      <c r="T75" s="77" t="n">
        <f aca="false">ROUND(SUM(P75:S75)/4,0)</f>
        <v>89</v>
      </c>
      <c r="U75" s="37" t="n">
        <v>90</v>
      </c>
      <c r="V75" s="37" t="n">
        <v>91</v>
      </c>
      <c r="W75" s="79" t="n">
        <v>92</v>
      </c>
      <c r="X75" s="37" t="n">
        <v>92</v>
      </c>
      <c r="Y75" s="77" t="n">
        <f aca="false">ROUND(SUM(U75:X75)/4,0)</f>
        <v>91</v>
      </c>
      <c r="Z75" s="77" t="n">
        <f aca="false">ROUND(AVERAGE(F75,K75,P75,U75),0)</f>
        <v>89</v>
      </c>
      <c r="AA75" s="77" t="n">
        <f aca="false">IF(ISERROR(ROUND(AVERAGE(G75,L75,Q75,V75),0)), 0, ROUND(AVERAGE(G75,L75,Q75,V75),0))</f>
        <v>88</v>
      </c>
      <c r="AB75" s="77" t="n">
        <f aca="false">IF(ISERROR(ROUND(AVERAGE(H75,M75,R75,W75),0)), 0, ROUND(AVERAGE(H75,M75,R75,W75),0))</f>
        <v>93</v>
      </c>
      <c r="AC75" s="77" t="n">
        <f aca="false">ROUND(AVERAGE(I75,N75,S75,X75),0)</f>
        <v>93</v>
      </c>
      <c r="AD75" s="77" t="n">
        <f aca="false">ROUND(SUM(Z75:AC75)/4,0)</f>
        <v>91</v>
      </c>
      <c r="AE75" s="78" t="str">
        <f aca="false">IF(AD75&lt;75,"FAILED","PASSED")</f>
        <v>PASSED</v>
      </c>
      <c r="AF75" s="78" t="str">
        <f aca="false">IF(AE75&lt;75,"FAILED","PASSED")</f>
        <v>PASSED</v>
      </c>
      <c r="AG75" s="34"/>
      <c r="AH75" s="34"/>
      <c r="AP75" s="0" t="n">
        <v>92</v>
      </c>
      <c r="AT75" s="0" t="n">
        <v>93</v>
      </c>
      <c r="AW75" s="0" t="n">
        <v>83</v>
      </c>
      <c r="AX75" s="0" t="n">
        <v>90</v>
      </c>
    </row>
    <row r="76" customFormat="false" ht="15" hidden="false" customHeight="false" outlineLevel="0" collapsed="false">
      <c r="B76" s="91" t="n">
        <v>11</v>
      </c>
      <c r="C76" s="90" t="str">
        <f aca="false">IF('Infos-Card-Female'!B12="", "", 'Infos-Card-Female'!B12)</f>
        <v>ALCAZARIN, JILLIANE FLORES</v>
      </c>
      <c r="D76" s="90"/>
      <c r="E76" s="90"/>
      <c r="F76" s="36" t="n">
        <v>80</v>
      </c>
      <c r="G76" s="37" t="n">
        <v>86</v>
      </c>
      <c r="H76" s="37" t="n">
        <v>75</v>
      </c>
      <c r="I76" s="37" t="n">
        <v>87</v>
      </c>
      <c r="J76" s="77" t="n">
        <f aca="false">ROUND(SUM(F76:I76)/4,0)</f>
        <v>82</v>
      </c>
      <c r="K76" s="79" t="n">
        <v>80</v>
      </c>
      <c r="L76" s="37" t="n">
        <v>84</v>
      </c>
      <c r="M76" s="37" t="n">
        <v>75</v>
      </c>
      <c r="N76" s="37" t="n">
        <v>85</v>
      </c>
      <c r="O76" s="77" t="n">
        <f aca="false">ROUND(SUM(K76:N76)/4,0)</f>
        <v>81</v>
      </c>
      <c r="P76" s="37" t="n">
        <v>90</v>
      </c>
      <c r="Q76" s="37" t="n">
        <v>85</v>
      </c>
      <c r="R76" s="36" t="n">
        <v>75</v>
      </c>
      <c r="S76" s="37" t="n">
        <v>83</v>
      </c>
      <c r="T76" s="77" t="n">
        <f aca="false">ROUND(SUM(P76:S76)/4,0)</f>
        <v>83</v>
      </c>
      <c r="U76" s="37" t="n">
        <v>80</v>
      </c>
      <c r="V76" s="37" t="n">
        <v>85</v>
      </c>
      <c r="W76" s="79" t="n">
        <v>75</v>
      </c>
      <c r="X76" s="37" t="n">
        <v>83</v>
      </c>
      <c r="Y76" s="77" t="n">
        <f aca="false">ROUND(SUM(U76:X76)/4,0)</f>
        <v>81</v>
      </c>
      <c r="Z76" s="77" t="n">
        <f aca="false">ROUND(AVERAGE(F76,K76,P76,U76),0)</f>
        <v>83</v>
      </c>
      <c r="AA76" s="77" t="n">
        <f aca="false">IF(ISERROR(ROUND(AVERAGE(G76,L76,Q76,V76),0)), 0, ROUND(AVERAGE(G76,L76,Q76,V76),0))</f>
        <v>85</v>
      </c>
      <c r="AB76" s="77" t="n">
        <f aca="false">IF(ISERROR(ROUND(AVERAGE(H76,M76,R76,W76),0)), 0, ROUND(AVERAGE(H76,M76,R76,W76),0))</f>
        <v>75</v>
      </c>
      <c r="AC76" s="77" t="n">
        <f aca="false">ROUND(AVERAGE(I76,N76,S76,X76),0)</f>
        <v>85</v>
      </c>
      <c r="AD76" s="77" t="n">
        <f aca="false">ROUND(SUM(Z76:AC76)/4,0)</f>
        <v>82</v>
      </c>
      <c r="AE76" s="78" t="str">
        <f aca="false">IF(AD76&lt;75,"FAILED","PASSED")</f>
        <v>PASSED</v>
      </c>
      <c r="AF76" s="78" t="str">
        <f aca="false">IF(AE76&lt;75,"FAILED","PASSED")</f>
        <v>PASSED</v>
      </c>
      <c r="AG76" s="34"/>
      <c r="AH76" s="34"/>
      <c r="AP76" s="0" t="n">
        <v>80</v>
      </c>
      <c r="AT76" s="0" t="n">
        <v>90</v>
      </c>
      <c r="AW76" s="0" t="n">
        <v>88</v>
      </c>
      <c r="AX76" s="0" t="n">
        <v>80</v>
      </c>
    </row>
    <row r="77" customFormat="false" ht="15" hidden="false" customHeight="false" outlineLevel="0" collapsed="false">
      <c r="B77" s="91" t="n">
        <v>12</v>
      </c>
      <c r="C77" s="90" t="str">
        <f aca="false">IF('Infos-Card-Female'!B13="", "", 'Infos-Card-Female'!B13)</f>
        <v>AMBULO, PRINCESS ANNE BASILIO</v>
      </c>
      <c r="D77" s="90"/>
      <c r="E77" s="90"/>
      <c r="F77" s="36" t="n">
        <v>75</v>
      </c>
      <c r="G77" s="37" t="n">
        <v>75</v>
      </c>
      <c r="H77" s="37" t="n">
        <v>70</v>
      </c>
      <c r="I77" s="37" t="n">
        <v>79</v>
      </c>
      <c r="J77" s="77" t="n">
        <f aca="false">ROUND(SUM(F77:I77)/4,0)</f>
        <v>75</v>
      </c>
      <c r="K77" s="79" t="n">
        <v>75</v>
      </c>
      <c r="L77" s="37" t="n">
        <v>75</v>
      </c>
      <c r="M77" s="37" t="n">
        <v>70</v>
      </c>
      <c r="N77" s="37" t="n">
        <v>79</v>
      </c>
      <c r="O77" s="77" t="n">
        <f aca="false">ROUND(SUM(K77:N77)/4,0)</f>
        <v>75</v>
      </c>
      <c r="P77" s="37" t="n">
        <v>75</v>
      </c>
      <c r="Q77" s="37" t="n">
        <v>75</v>
      </c>
      <c r="R77" s="36" t="n">
        <v>70</v>
      </c>
      <c r="S77" s="37" t="n">
        <v>79</v>
      </c>
      <c r="T77" s="77" t="n">
        <f aca="false">ROUND(SUM(P77:S77)/4,0)</f>
        <v>75</v>
      </c>
      <c r="U77" s="37" t="n">
        <v>75</v>
      </c>
      <c r="V77" s="37" t="n">
        <v>75</v>
      </c>
      <c r="W77" s="79" t="n">
        <v>70</v>
      </c>
      <c r="X77" s="37" t="n">
        <v>79</v>
      </c>
      <c r="Y77" s="77" t="n">
        <f aca="false">ROUND(SUM(U77:X77)/4,0)</f>
        <v>75</v>
      </c>
      <c r="Z77" s="77" t="n">
        <f aca="false">ROUND(AVERAGE(F77,K77,P77,U77),0)</f>
        <v>75</v>
      </c>
      <c r="AA77" s="77" t="n">
        <f aca="false">IF(ISERROR(ROUND(AVERAGE(G77,L77,Q77,V77),0)), 0, ROUND(AVERAGE(G77,L77,Q77,V77),0))</f>
        <v>75</v>
      </c>
      <c r="AB77" s="77" t="n">
        <f aca="false">IF(ISERROR(ROUND(AVERAGE(H77,M77,R77,W77),0)), 0, ROUND(AVERAGE(H77,M77,R77,W77),0))</f>
        <v>70</v>
      </c>
      <c r="AC77" s="77" t="n">
        <f aca="false">ROUND(AVERAGE(I77,N77,S77,X77),0)</f>
        <v>79</v>
      </c>
      <c r="AD77" s="77" t="n">
        <f aca="false">ROUND(SUM(Z77:AC77)/4,0)</f>
        <v>75</v>
      </c>
      <c r="AE77" s="78" t="str">
        <f aca="false">IF(AD77&lt;75,"FAILED","PASSED")</f>
        <v>PASSED</v>
      </c>
      <c r="AF77" s="78" t="str">
        <f aca="false">IF(AE77&lt;75,"FAILED","PASSED")</f>
        <v>PASSED</v>
      </c>
      <c r="AG77" s="34"/>
      <c r="AH77" s="34"/>
      <c r="AP77" s="0" t="n">
        <v>75</v>
      </c>
      <c r="AT77" s="0" t="n">
        <v>75</v>
      </c>
      <c r="AW77" s="0" t="n">
        <v>88</v>
      </c>
      <c r="AX77" s="0" t="n">
        <v>75</v>
      </c>
    </row>
    <row r="78" customFormat="false" ht="15" hidden="false" customHeight="false" outlineLevel="0" collapsed="false">
      <c r="B78" s="91" t="n">
        <v>13</v>
      </c>
      <c r="C78" s="90" t="str">
        <f aca="false">IF('Infos-Card-Female'!B14="", "", 'Infos-Card-Female'!B14)</f>
        <v>APOCAY, MA LORRIENE PATAUEG</v>
      </c>
      <c r="D78" s="90"/>
      <c r="E78" s="90"/>
      <c r="F78" s="36" t="n">
        <v>77</v>
      </c>
      <c r="G78" s="37" t="n">
        <v>76</v>
      </c>
      <c r="H78" s="37" t="n">
        <v>76</v>
      </c>
      <c r="I78" s="37" t="n">
        <v>79</v>
      </c>
      <c r="J78" s="77" t="n">
        <f aca="false">ROUND(SUM(F78:I78)/4,0)</f>
        <v>77</v>
      </c>
      <c r="K78" s="79" t="n">
        <v>77</v>
      </c>
      <c r="L78" s="37" t="n">
        <v>78</v>
      </c>
      <c r="M78" s="37" t="n">
        <v>75</v>
      </c>
      <c r="N78" s="37" t="n">
        <v>79</v>
      </c>
      <c r="O78" s="77" t="n">
        <f aca="false">ROUND(SUM(K78:N78)/4,0)</f>
        <v>77</v>
      </c>
      <c r="P78" s="37" t="n">
        <v>86</v>
      </c>
      <c r="Q78" s="37" t="n">
        <v>81</v>
      </c>
      <c r="R78" s="36" t="n">
        <v>81</v>
      </c>
      <c r="S78" s="37" t="n">
        <v>85</v>
      </c>
      <c r="T78" s="77" t="n">
        <f aca="false">ROUND(SUM(P78:S78)/4,0)</f>
        <v>83</v>
      </c>
      <c r="U78" s="37" t="n">
        <v>77</v>
      </c>
      <c r="V78" s="37" t="n">
        <v>83</v>
      </c>
      <c r="W78" s="79" t="n">
        <v>78</v>
      </c>
      <c r="X78" s="37" t="n">
        <v>82</v>
      </c>
      <c r="Y78" s="77" t="n">
        <f aca="false">ROUND(SUM(U78:X78)/4,0)</f>
        <v>80</v>
      </c>
      <c r="Z78" s="77" t="n">
        <f aca="false">ROUND(AVERAGE(F78,K78,P78,U78),0)</f>
        <v>79</v>
      </c>
      <c r="AA78" s="77" t="n">
        <f aca="false">IF(ISERROR(ROUND(AVERAGE(G78,L78,Q78,V78),0)), 0, ROUND(AVERAGE(G78,L78,Q78,V78),0))</f>
        <v>80</v>
      </c>
      <c r="AB78" s="77" t="n">
        <f aca="false">IF(ISERROR(ROUND(AVERAGE(H78,M78,R78,W78),0)), 0, ROUND(AVERAGE(H78,M78,R78,W78),0))</f>
        <v>78</v>
      </c>
      <c r="AC78" s="77" t="n">
        <f aca="false">ROUND(AVERAGE(I78,N78,S78,X78),0)</f>
        <v>81</v>
      </c>
      <c r="AD78" s="77" t="n">
        <f aca="false">ROUND(SUM(Z78:AC78)/4,0)</f>
        <v>80</v>
      </c>
      <c r="AE78" s="78" t="str">
        <f aca="false">IF(AD78&lt;75,"FAILED","PASSED")</f>
        <v>PASSED</v>
      </c>
      <c r="AF78" s="78" t="str">
        <f aca="false">IF(AE78&lt;75,"FAILED","PASSED")</f>
        <v>PASSED</v>
      </c>
      <c r="AG78" s="34"/>
      <c r="AH78" s="34"/>
      <c r="AP78" s="0" t="n">
        <v>77</v>
      </c>
      <c r="AT78" s="0" t="n">
        <v>86</v>
      </c>
      <c r="AW78" s="0" t="n">
        <v>83</v>
      </c>
      <c r="AX78" s="0" t="n">
        <v>77</v>
      </c>
    </row>
    <row r="79" customFormat="false" ht="15" hidden="false" customHeight="false" outlineLevel="0" collapsed="false">
      <c r="B79" s="91" t="n">
        <v>14</v>
      </c>
      <c r="C79" s="90" t="str">
        <f aca="false">IF('Infos-Card-Female'!B15="", "", 'Infos-Card-Female'!B15)</f>
        <v>ARANDA, MARY ANGEL PILARCA</v>
      </c>
      <c r="D79" s="90"/>
      <c r="E79" s="90"/>
      <c r="F79" s="36" t="n">
        <v>81</v>
      </c>
      <c r="G79" s="37" t="n">
        <v>86</v>
      </c>
      <c r="H79" s="37" t="n">
        <v>75</v>
      </c>
      <c r="I79" s="37" t="n">
        <v>86</v>
      </c>
      <c r="J79" s="77" t="n">
        <f aca="false">ROUND(SUM(F79:I79)/4,0)</f>
        <v>82</v>
      </c>
      <c r="K79" s="79" t="n">
        <v>81</v>
      </c>
      <c r="L79" s="37" t="n">
        <v>81</v>
      </c>
      <c r="M79" s="37" t="n">
        <v>75</v>
      </c>
      <c r="N79" s="37" t="n">
        <v>80</v>
      </c>
      <c r="O79" s="77" t="n">
        <f aca="false">ROUND(SUM(K79:N79)/4,0)</f>
        <v>79</v>
      </c>
      <c r="P79" s="37" t="n">
        <v>92</v>
      </c>
      <c r="Q79" s="37" t="n">
        <v>81</v>
      </c>
      <c r="R79" s="36" t="n">
        <v>75</v>
      </c>
      <c r="S79" s="37" t="n">
        <v>80</v>
      </c>
      <c r="T79" s="77" t="n">
        <f aca="false">ROUND(SUM(P79:S79)/4,0)</f>
        <v>82</v>
      </c>
      <c r="U79" s="37" t="n">
        <v>81</v>
      </c>
      <c r="V79" s="37" t="n">
        <v>81</v>
      </c>
      <c r="W79" s="79" t="n">
        <v>75</v>
      </c>
      <c r="X79" s="37" t="n">
        <v>80</v>
      </c>
      <c r="Y79" s="77" t="n">
        <f aca="false">ROUND(SUM(U79:X79)/4,0)</f>
        <v>79</v>
      </c>
      <c r="Z79" s="77" t="n">
        <f aca="false">ROUND(AVERAGE(F79,K79,P79,U79),0)</f>
        <v>84</v>
      </c>
      <c r="AA79" s="77" t="n">
        <f aca="false">IF(ISERROR(ROUND(AVERAGE(G79,L79,Q79,V79),0)), 0, ROUND(AVERAGE(G79,L79,Q79,V79),0))</f>
        <v>82</v>
      </c>
      <c r="AB79" s="77" t="n">
        <f aca="false">IF(ISERROR(ROUND(AVERAGE(H79,M79,R79,W79),0)), 0, ROUND(AVERAGE(H79,M79,R79,W79),0))</f>
        <v>75</v>
      </c>
      <c r="AC79" s="77" t="n">
        <f aca="false">ROUND(AVERAGE(I79,N79,S79,X79),0)</f>
        <v>82</v>
      </c>
      <c r="AD79" s="77" t="n">
        <f aca="false">ROUND(SUM(Z79:AC79)/4,0)</f>
        <v>81</v>
      </c>
      <c r="AE79" s="78" t="str">
        <f aca="false">IF(AD79&lt;75,"FAILED","PASSED")</f>
        <v>PASSED</v>
      </c>
      <c r="AF79" s="78" t="str">
        <f aca="false">IF(AE79&lt;75,"FAILED","PASSED")</f>
        <v>PASSED</v>
      </c>
      <c r="AG79" s="34"/>
      <c r="AH79" s="34"/>
      <c r="AP79" s="0" t="n">
        <v>81</v>
      </c>
      <c r="AT79" s="0" t="n">
        <v>92</v>
      </c>
      <c r="AW79" s="0" t="n">
        <v>87</v>
      </c>
      <c r="AX79" s="0" t="n">
        <v>81</v>
      </c>
    </row>
    <row r="80" customFormat="false" ht="15" hidden="false" customHeight="false" outlineLevel="0" collapsed="false">
      <c r="B80" s="91" t="n">
        <v>15</v>
      </c>
      <c r="C80" s="90" t="str">
        <f aca="false">IF('Infos-Card-Female'!B16="", "", 'Infos-Card-Female'!B16)</f>
        <v>ARCANGEL, MIKA ELLA CAMIGLA</v>
      </c>
      <c r="D80" s="90"/>
      <c r="E80" s="90"/>
      <c r="F80" s="36" t="n">
        <v>88</v>
      </c>
      <c r="G80" s="37" t="n">
        <v>86</v>
      </c>
      <c r="H80" s="37" t="n">
        <v>75</v>
      </c>
      <c r="I80" s="37" t="n">
        <v>86</v>
      </c>
      <c r="J80" s="77" t="n">
        <f aca="false">ROUND(SUM(F80:I80)/4,0)</f>
        <v>84</v>
      </c>
      <c r="K80" s="79" t="n">
        <v>90</v>
      </c>
      <c r="L80" s="37" t="n">
        <v>83</v>
      </c>
      <c r="M80" s="37" t="n">
        <v>75</v>
      </c>
      <c r="N80" s="37" t="n">
        <v>86</v>
      </c>
      <c r="O80" s="77" t="n">
        <f aca="false">ROUND(SUM(K80:N80)/4,0)</f>
        <v>84</v>
      </c>
      <c r="P80" s="37" t="n">
        <v>94</v>
      </c>
      <c r="Q80" s="37" t="n">
        <v>85</v>
      </c>
      <c r="R80" s="36" t="n">
        <v>75</v>
      </c>
      <c r="S80" s="37" t="n">
        <v>84</v>
      </c>
      <c r="T80" s="77" t="n">
        <f aca="false">ROUND(SUM(P80:S80)/4,0)</f>
        <v>85</v>
      </c>
      <c r="U80" s="37" t="n">
        <v>90</v>
      </c>
      <c r="V80" s="37" t="n">
        <v>86</v>
      </c>
      <c r="W80" s="79" t="n">
        <v>75</v>
      </c>
      <c r="X80" s="37" t="n">
        <v>83</v>
      </c>
      <c r="Y80" s="77" t="n">
        <f aca="false">ROUND(SUM(U80:X80)/4,0)</f>
        <v>84</v>
      </c>
      <c r="Z80" s="77" t="n">
        <f aca="false">ROUND(AVERAGE(F80,K80,P80,U80),0)</f>
        <v>91</v>
      </c>
      <c r="AA80" s="77" t="n">
        <f aca="false">IF(ISERROR(ROUND(AVERAGE(G80,L80,Q80,V80),0)), 0, ROUND(AVERAGE(G80,L80,Q80,V80),0))</f>
        <v>85</v>
      </c>
      <c r="AB80" s="77" t="n">
        <f aca="false">IF(ISERROR(ROUND(AVERAGE(H80,M80,R80,W80),0)), 0, ROUND(AVERAGE(H80,M80,R80,W80),0))</f>
        <v>75</v>
      </c>
      <c r="AC80" s="77" t="n">
        <f aca="false">ROUND(AVERAGE(I80,N80,S80,X80),0)</f>
        <v>85</v>
      </c>
      <c r="AD80" s="77" t="n">
        <f aca="false">ROUND(SUM(Z80:AC80)/4,0)</f>
        <v>84</v>
      </c>
      <c r="AE80" s="78" t="str">
        <f aca="false">IF(AD80&lt;75,"FAILED","PASSED")</f>
        <v>PASSED</v>
      </c>
      <c r="AF80" s="78" t="str">
        <f aca="false">IF(AE80&lt;75,"FAILED","PASSED")</f>
        <v>PASSED</v>
      </c>
      <c r="AG80" s="34"/>
      <c r="AH80" s="34"/>
      <c r="AP80" s="0" t="n">
        <v>90</v>
      </c>
      <c r="AT80" s="0" t="n">
        <v>94</v>
      </c>
      <c r="AW80" s="0" t="n">
        <v>88</v>
      </c>
      <c r="AX80" s="0" t="n">
        <v>90</v>
      </c>
    </row>
    <row r="81" customFormat="false" ht="15" hidden="false" customHeight="false" outlineLevel="0" collapsed="false">
      <c r="B81" s="91" t="n">
        <v>16</v>
      </c>
      <c r="C81" s="90" t="str">
        <f aca="false">IF('Infos-Card-Female'!B17="", "", 'Infos-Card-Female'!B17)</f>
        <v>AREVALO, MA. GLAIZA CAMERO</v>
      </c>
      <c r="D81" s="90"/>
      <c r="E81" s="90"/>
      <c r="F81" s="36" t="n">
        <v>91</v>
      </c>
      <c r="G81" s="37" t="n">
        <v>96</v>
      </c>
      <c r="H81" s="37" t="n">
        <v>96</v>
      </c>
      <c r="I81" s="37" t="n">
        <v>96</v>
      </c>
      <c r="J81" s="77" t="n">
        <f aca="false">ROUND(SUM(F81:I81)/4,0)</f>
        <v>95</v>
      </c>
      <c r="K81" s="79" t="n">
        <v>91</v>
      </c>
      <c r="L81" s="37" t="n">
        <v>95</v>
      </c>
      <c r="M81" s="37" t="n">
        <v>96</v>
      </c>
      <c r="N81" s="37" t="n">
        <v>96</v>
      </c>
      <c r="O81" s="77" t="n">
        <f aca="false">ROUND(SUM(K81:N81)/4,0)</f>
        <v>95</v>
      </c>
      <c r="P81" s="37" t="n">
        <v>92</v>
      </c>
      <c r="Q81" s="37" t="n">
        <v>96</v>
      </c>
      <c r="R81" s="36" t="n">
        <v>97</v>
      </c>
      <c r="S81" s="37" t="n">
        <v>97</v>
      </c>
      <c r="T81" s="77" t="n">
        <f aca="false">ROUND(SUM(P81:S81)/4,0)</f>
        <v>96</v>
      </c>
      <c r="U81" s="37" t="n">
        <v>92</v>
      </c>
      <c r="V81" s="37" t="n">
        <v>95</v>
      </c>
      <c r="W81" s="79" t="n">
        <v>94</v>
      </c>
      <c r="X81" s="37" t="n">
        <v>95</v>
      </c>
      <c r="Y81" s="77" t="n">
        <f aca="false">ROUND(SUM(U81:X81)/4,0)</f>
        <v>94</v>
      </c>
      <c r="Z81" s="77" t="n">
        <f aca="false">ROUND(AVERAGE(F81,K81,P81,U81),0)</f>
        <v>92</v>
      </c>
      <c r="AA81" s="77" t="n">
        <f aca="false">IF(ISERROR(ROUND(AVERAGE(G81,L81,Q81,V81),0)), 0, ROUND(AVERAGE(G81,L81,Q81,V81),0))</f>
        <v>96</v>
      </c>
      <c r="AB81" s="77" t="n">
        <f aca="false">IF(ISERROR(ROUND(AVERAGE(H81,M81,R81,W81),0)), 0, ROUND(AVERAGE(H81,M81,R81,W81),0))</f>
        <v>96</v>
      </c>
      <c r="AC81" s="77" t="n">
        <f aca="false">ROUND(AVERAGE(I81,N81,S81,X81),0)</f>
        <v>96</v>
      </c>
      <c r="AD81" s="77" t="n">
        <f aca="false">ROUND(SUM(Z81:AC81)/4,0)</f>
        <v>95</v>
      </c>
      <c r="AE81" s="78" t="str">
        <f aca="false">IF(AD81&lt;75,"FAILED","PASSED")</f>
        <v>PASSED</v>
      </c>
      <c r="AF81" s="78" t="str">
        <f aca="false">IF(AE81&lt;75,"FAILED","PASSED")</f>
        <v>PASSED</v>
      </c>
      <c r="AG81" s="34"/>
      <c r="AH81" s="34"/>
      <c r="AP81" s="0" t="n">
        <v>91</v>
      </c>
      <c r="AT81" s="0" t="n">
        <v>92</v>
      </c>
      <c r="AW81" s="0" t="n">
        <v>85</v>
      </c>
      <c r="AX81" s="0" t="n">
        <v>92</v>
      </c>
    </row>
    <row r="82" customFormat="false" ht="15" hidden="false" customHeight="false" outlineLevel="0" collapsed="false">
      <c r="B82" s="91" t="n">
        <v>17</v>
      </c>
      <c r="C82" s="90" t="str">
        <f aca="false">IF('Infos-Card-Female'!B18="", "", 'Infos-Card-Female'!B18)</f>
        <v>ATCHOCO, CHRISTINE NARCISO</v>
      </c>
      <c r="D82" s="90"/>
      <c r="E82" s="90"/>
      <c r="F82" s="36" t="n">
        <v>82</v>
      </c>
      <c r="G82" s="37" t="n">
        <v>75</v>
      </c>
      <c r="H82" s="37" t="n">
        <v>77</v>
      </c>
      <c r="I82" s="37" t="n">
        <v>80</v>
      </c>
      <c r="J82" s="77" t="n">
        <f aca="false">ROUND(SUM(F82:I82)/4,0)</f>
        <v>79</v>
      </c>
      <c r="K82" s="79" t="n">
        <v>88</v>
      </c>
      <c r="L82" s="37" t="n">
        <v>75</v>
      </c>
      <c r="M82" s="37" t="n">
        <v>76</v>
      </c>
      <c r="N82" s="37" t="n">
        <v>80</v>
      </c>
      <c r="O82" s="77" t="n">
        <f aca="false">ROUND(SUM(K82:N82)/4,0)</f>
        <v>80</v>
      </c>
      <c r="P82" s="37" t="n">
        <v>93</v>
      </c>
      <c r="Q82" s="37" t="n">
        <v>75</v>
      </c>
      <c r="R82" s="36" t="n">
        <v>77</v>
      </c>
      <c r="S82" s="37" t="n">
        <v>80</v>
      </c>
      <c r="T82" s="77" t="n">
        <f aca="false">ROUND(SUM(P82:S82)/4,0)</f>
        <v>81</v>
      </c>
      <c r="U82" s="37" t="n">
        <v>82</v>
      </c>
      <c r="V82" s="37" t="n">
        <v>75</v>
      </c>
      <c r="W82" s="79" t="n">
        <v>76</v>
      </c>
      <c r="X82" s="37" t="n">
        <v>80</v>
      </c>
      <c r="Y82" s="77" t="n">
        <f aca="false">ROUND(SUM(U82:X82)/4,0)</f>
        <v>78</v>
      </c>
      <c r="Z82" s="77" t="n">
        <f aca="false">ROUND(AVERAGE(F82,K82,P82,U82),0)</f>
        <v>86</v>
      </c>
      <c r="AA82" s="77" t="n">
        <f aca="false">IF(ISERROR(ROUND(AVERAGE(G82,L82,Q82,V82),0)), 0, ROUND(AVERAGE(G82,L82,Q82,V82),0))</f>
        <v>75</v>
      </c>
      <c r="AB82" s="77" t="n">
        <f aca="false">IF(ISERROR(ROUND(AVERAGE(H82,M82,R82,W82),0)), 0, ROUND(AVERAGE(H82,M82,R82,W82),0))</f>
        <v>77</v>
      </c>
      <c r="AC82" s="77" t="n">
        <f aca="false">ROUND(AVERAGE(I82,N82,S82,X82),0)</f>
        <v>80</v>
      </c>
      <c r="AD82" s="77" t="n">
        <f aca="false">ROUND(SUM(Z82:AC82)/4,0)</f>
        <v>80</v>
      </c>
      <c r="AE82" s="78" t="str">
        <f aca="false">IF(AD82&lt;75,"FAILED","PASSED")</f>
        <v>PASSED</v>
      </c>
      <c r="AF82" s="78" t="str">
        <f aca="false">IF(AE82&lt;75,"FAILED","PASSED")</f>
        <v>PASSED</v>
      </c>
      <c r="AG82" s="34"/>
      <c r="AH82" s="34"/>
      <c r="AP82" s="0" t="n">
        <v>88</v>
      </c>
      <c r="AT82" s="0" t="n">
        <v>93</v>
      </c>
      <c r="AW82" s="0" t="n">
        <v>86</v>
      </c>
      <c r="AX82" s="0" t="n">
        <v>82</v>
      </c>
    </row>
    <row r="83" customFormat="false" ht="15" hidden="false" customHeight="false" outlineLevel="0" collapsed="false">
      <c r="B83" s="91" t="n">
        <v>18</v>
      </c>
      <c r="C83" s="90" t="str">
        <f aca="false">IF('Infos-Card-Female'!B19="", "", 'Infos-Card-Female'!B19)</f>
        <v>AVECILLA, JEAN RAIZHEN SALAZAR</v>
      </c>
      <c r="D83" s="90"/>
      <c r="E83" s="90"/>
      <c r="F83" s="36" t="n">
        <v>78</v>
      </c>
      <c r="G83" s="37" t="n">
        <v>75</v>
      </c>
      <c r="H83" s="37" t="n">
        <v>75</v>
      </c>
      <c r="I83" s="37" t="n">
        <v>79</v>
      </c>
      <c r="J83" s="77" t="n">
        <f aca="false">ROUND(SUM(F83:I83)/4,0)</f>
        <v>77</v>
      </c>
      <c r="K83" s="79" t="n">
        <v>85</v>
      </c>
      <c r="L83" s="37" t="n">
        <v>83</v>
      </c>
      <c r="M83" s="37" t="n">
        <v>75</v>
      </c>
      <c r="N83" s="37" t="n">
        <v>79</v>
      </c>
      <c r="O83" s="77" t="n">
        <f aca="false">ROUND(SUM(K83:N83)/4,0)</f>
        <v>81</v>
      </c>
      <c r="P83" s="37" t="n">
        <v>87</v>
      </c>
      <c r="Q83" s="37" t="n">
        <v>75</v>
      </c>
      <c r="R83" s="36" t="n">
        <v>75</v>
      </c>
      <c r="S83" s="37" t="n">
        <v>79</v>
      </c>
      <c r="T83" s="77" t="n">
        <f aca="false">ROUND(SUM(P83:S83)/4,0)</f>
        <v>79</v>
      </c>
      <c r="U83" s="37" t="n">
        <v>85</v>
      </c>
      <c r="V83" s="37" t="n">
        <v>78</v>
      </c>
      <c r="W83" s="79" t="n">
        <v>77</v>
      </c>
      <c r="X83" s="37" t="n">
        <v>80</v>
      </c>
      <c r="Y83" s="77" t="n">
        <f aca="false">ROUND(SUM(U83:X83)/4,0)</f>
        <v>80</v>
      </c>
      <c r="Z83" s="77" t="n">
        <f aca="false">ROUND(AVERAGE(F83,K83,P83,U83),0)</f>
        <v>84</v>
      </c>
      <c r="AA83" s="77" t="n">
        <f aca="false">IF(ISERROR(ROUND(AVERAGE(G83,L83,Q83,V83),0)), 0, ROUND(AVERAGE(G83,L83,Q83,V83),0))</f>
        <v>78</v>
      </c>
      <c r="AB83" s="77" t="n">
        <f aca="false">IF(ISERROR(ROUND(AVERAGE(H83,M83,R83,W83),0)), 0, ROUND(AVERAGE(H83,M83,R83,W83),0))</f>
        <v>76</v>
      </c>
      <c r="AC83" s="77" t="n">
        <f aca="false">ROUND(AVERAGE(I83,N83,S83,X83),0)</f>
        <v>79</v>
      </c>
      <c r="AD83" s="77" t="n">
        <f aca="false">ROUND(SUM(Z83:AC83)/4,0)</f>
        <v>79</v>
      </c>
      <c r="AE83" s="78" t="str">
        <f aca="false">IF(AD83&lt;75,"FAILED","PASSED")</f>
        <v>PASSED</v>
      </c>
      <c r="AF83" s="78" t="str">
        <f aca="false">IF(AE83&lt;75,"FAILED","PASSED")</f>
        <v>PASSED</v>
      </c>
      <c r="AG83" s="34"/>
      <c r="AH83" s="34"/>
      <c r="AP83" s="0" t="n">
        <v>85</v>
      </c>
      <c r="AT83" s="0" t="n">
        <v>87</v>
      </c>
      <c r="AW83" s="0" t="n">
        <v>84</v>
      </c>
      <c r="AX83" s="0" t="n">
        <v>85</v>
      </c>
    </row>
    <row r="84" customFormat="false" ht="15" hidden="false" customHeight="false" outlineLevel="0" collapsed="false">
      <c r="B84" s="91" t="n">
        <v>19</v>
      </c>
      <c r="C84" s="90" t="str">
        <f aca="false">IF('Infos-Card-Female'!B20="", "", 'Infos-Card-Female'!B20)</f>
        <v>AXALAN, PRINCESS DENISE CUALES</v>
      </c>
      <c r="D84" s="90"/>
      <c r="E84" s="90"/>
      <c r="F84" s="36" t="n">
        <v>94</v>
      </c>
      <c r="G84" s="37" t="n">
        <v>92</v>
      </c>
      <c r="H84" s="37" t="n">
        <v>88</v>
      </c>
      <c r="I84" s="37" t="n">
        <v>90</v>
      </c>
      <c r="J84" s="77" t="n">
        <f aca="false">ROUND(SUM(F84:I84)/4,0)</f>
        <v>91</v>
      </c>
      <c r="K84" s="79" t="n">
        <v>92</v>
      </c>
      <c r="L84" s="37" t="n">
        <v>91</v>
      </c>
      <c r="M84" s="37" t="n">
        <v>88</v>
      </c>
      <c r="N84" s="37" t="n">
        <v>90</v>
      </c>
      <c r="O84" s="77" t="n">
        <f aca="false">ROUND(SUM(K84:N84)/4,0)</f>
        <v>90</v>
      </c>
      <c r="P84" s="37" t="n">
        <v>94</v>
      </c>
      <c r="Q84" s="37" t="n">
        <v>91</v>
      </c>
      <c r="R84" s="36" t="n">
        <v>95</v>
      </c>
      <c r="S84" s="37" t="n">
        <v>95</v>
      </c>
      <c r="T84" s="77" t="n">
        <f aca="false">ROUND(SUM(P84:S84)/4,0)</f>
        <v>94</v>
      </c>
      <c r="U84" s="37" t="n">
        <v>92</v>
      </c>
      <c r="V84" s="37" t="n">
        <v>90</v>
      </c>
      <c r="W84" s="79" t="n">
        <v>91</v>
      </c>
      <c r="X84" s="37" t="n">
        <v>92</v>
      </c>
      <c r="Y84" s="77" t="n">
        <f aca="false">ROUND(SUM(U84:X84)/4,0)</f>
        <v>91</v>
      </c>
      <c r="Z84" s="77" t="n">
        <f aca="false">ROUND(AVERAGE(F84,K84,P84,U84),0)</f>
        <v>93</v>
      </c>
      <c r="AA84" s="77" t="n">
        <f aca="false">IF(ISERROR(ROUND(AVERAGE(G84,L84,Q84,V84),0)), 0, ROUND(AVERAGE(G84,L84,Q84,V84),0))</f>
        <v>91</v>
      </c>
      <c r="AB84" s="77" t="n">
        <f aca="false">IF(ISERROR(ROUND(AVERAGE(H84,M84,R84,W84),0)), 0, ROUND(AVERAGE(H84,M84,R84,W84),0))</f>
        <v>91</v>
      </c>
      <c r="AC84" s="77" t="n">
        <f aca="false">ROUND(AVERAGE(I84,N84,S84,X84),0)</f>
        <v>92</v>
      </c>
      <c r="AD84" s="77" t="n">
        <f aca="false">ROUND(SUM(Z84:AC84)/4,0)</f>
        <v>92</v>
      </c>
      <c r="AE84" s="78" t="str">
        <f aca="false">IF(AD84&lt;75,"FAILED","PASSED")</f>
        <v>PASSED</v>
      </c>
      <c r="AF84" s="78" t="str">
        <f aca="false">IF(AE84&lt;75,"FAILED","PASSED")</f>
        <v>PASSED</v>
      </c>
      <c r="AG84" s="34"/>
      <c r="AH84" s="34"/>
      <c r="AP84" s="0" t="n">
        <v>92</v>
      </c>
      <c r="AT84" s="0" t="n">
        <v>94</v>
      </c>
      <c r="AW84" s="0" t="n">
        <v>87</v>
      </c>
      <c r="AX84" s="0" t="n">
        <v>92</v>
      </c>
    </row>
    <row r="85" customFormat="false" ht="15" hidden="false" customHeight="false" outlineLevel="0" collapsed="false">
      <c r="B85" s="91" t="n">
        <v>20</v>
      </c>
      <c r="C85" s="90" t="str">
        <f aca="false">IF('Infos-Card-Female'!B21="", "", 'Infos-Card-Female'!B21)</f>
        <v>AYON, JELIAN ALICAWAY</v>
      </c>
      <c r="D85" s="90"/>
      <c r="E85" s="90"/>
      <c r="F85" s="36" t="n">
        <v>89</v>
      </c>
      <c r="G85" s="37" t="n">
        <v>95</v>
      </c>
      <c r="H85" s="37" t="n">
        <v>94</v>
      </c>
      <c r="I85" s="37" t="n">
        <v>94</v>
      </c>
      <c r="J85" s="77" t="n">
        <f aca="false">ROUND(SUM(F85:I85)/4,0)</f>
        <v>93</v>
      </c>
      <c r="K85" s="79" t="n">
        <v>82</v>
      </c>
      <c r="L85" s="37" t="n">
        <v>92</v>
      </c>
      <c r="M85" s="37" t="n">
        <v>95</v>
      </c>
      <c r="N85" s="37" t="n">
        <v>96</v>
      </c>
      <c r="O85" s="77" t="n">
        <f aca="false">ROUND(SUM(K85:N85)/4,0)</f>
        <v>91</v>
      </c>
      <c r="P85" s="37" t="n">
        <v>89</v>
      </c>
      <c r="Q85" s="37" t="n">
        <v>95</v>
      </c>
      <c r="R85" s="36" t="n">
        <v>96</v>
      </c>
      <c r="S85" s="37" t="n">
        <v>96</v>
      </c>
      <c r="T85" s="77" t="n">
        <f aca="false">ROUND(SUM(P85:S85)/4,0)</f>
        <v>94</v>
      </c>
      <c r="U85" s="37" t="n">
        <v>79</v>
      </c>
      <c r="V85" s="37" t="n">
        <v>95</v>
      </c>
      <c r="W85" s="79" t="n">
        <v>86</v>
      </c>
      <c r="X85" s="37" t="n">
        <v>90</v>
      </c>
      <c r="Y85" s="77" t="n">
        <f aca="false">ROUND(SUM(U85:X85)/4,0)</f>
        <v>88</v>
      </c>
      <c r="Z85" s="77" t="n">
        <f aca="false">ROUND(AVERAGE(F85,K85,P85,U85),0)</f>
        <v>85</v>
      </c>
      <c r="AA85" s="77" t="n">
        <f aca="false">IF(ISERROR(ROUND(AVERAGE(G85,L85,Q85,V85),0)), 0, ROUND(AVERAGE(G85,L85,Q85,V85),0))</f>
        <v>94</v>
      </c>
      <c r="AB85" s="77" t="n">
        <f aca="false">IF(ISERROR(ROUND(AVERAGE(H85,M85,R85,W85),0)), 0, ROUND(AVERAGE(H85,M85,R85,W85),0))</f>
        <v>93</v>
      </c>
      <c r="AC85" s="77" t="n">
        <f aca="false">ROUND(AVERAGE(I85,N85,S85,X85),0)</f>
        <v>94</v>
      </c>
      <c r="AD85" s="77" t="n">
        <f aca="false">ROUND(SUM(Z85:AC85)/4,0)</f>
        <v>92</v>
      </c>
      <c r="AE85" s="78" t="str">
        <f aca="false">IF(AD85&lt;75,"FAILED","PASSED")</f>
        <v>PASSED</v>
      </c>
      <c r="AF85" s="78" t="str">
        <f aca="false">IF(AE85&lt;75,"FAILED","PASSED")</f>
        <v>PASSED</v>
      </c>
      <c r="AG85" s="34"/>
      <c r="AH85" s="34"/>
      <c r="AP85" s="0" t="n">
        <v>82</v>
      </c>
      <c r="AT85" s="0" t="n">
        <v>89</v>
      </c>
      <c r="AW85" s="0" t="n">
        <v>88</v>
      </c>
      <c r="AX85" s="0" t="n">
        <v>79</v>
      </c>
    </row>
    <row r="86" customFormat="false" ht="15" hidden="false" customHeight="false" outlineLevel="0" collapsed="false">
      <c r="B86" s="91" t="n">
        <v>21</v>
      </c>
      <c r="C86" s="90" t="str">
        <f aca="false">IF('Infos-Card-Female'!B22="", "", 'Infos-Card-Female'!B22)</f>
        <v>AZUCENAS, JURIELYN</v>
      </c>
      <c r="D86" s="90"/>
      <c r="E86" s="90"/>
      <c r="F86" s="36" t="n">
        <v>77</v>
      </c>
      <c r="G86" s="37" t="n">
        <v>75</v>
      </c>
      <c r="H86" s="37" t="n">
        <v>75</v>
      </c>
      <c r="I86" s="37" t="n">
        <v>76</v>
      </c>
      <c r="J86" s="77" t="n">
        <f aca="false">ROUND(SUM(F86:I86)/4,0)</f>
        <v>76</v>
      </c>
      <c r="K86" s="79" t="n">
        <v>82</v>
      </c>
      <c r="L86" s="37" t="n">
        <v>75</v>
      </c>
      <c r="M86" s="37" t="n">
        <v>75</v>
      </c>
      <c r="N86" s="37" t="n">
        <v>80</v>
      </c>
      <c r="O86" s="77" t="n">
        <f aca="false">ROUND(SUM(K86:N86)/4,0)</f>
        <v>78</v>
      </c>
      <c r="P86" s="37" t="n">
        <v>77</v>
      </c>
      <c r="Q86" s="37" t="n">
        <v>75</v>
      </c>
      <c r="R86" s="36" t="n">
        <v>76</v>
      </c>
      <c r="S86" s="37" t="n">
        <v>79</v>
      </c>
      <c r="T86" s="77" t="n">
        <f aca="false">ROUND(SUM(P86:S86)/4,0)</f>
        <v>77</v>
      </c>
      <c r="U86" s="37" t="n">
        <v>77</v>
      </c>
      <c r="V86" s="37" t="n">
        <v>75</v>
      </c>
      <c r="W86" s="79" t="n">
        <v>75</v>
      </c>
      <c r="X86" s="37" t="n">
        <v>79</v>
      </c>
      <c r="Y86" s="77" t="n">
        <f aca="false">ROUND(SUM(U86:X86)/4,0)</f>
        <v>77</v>
      </c>
      <c r="Z86" s="77" t="n">
        <f aca="false">ROUND(AVERAGE(F86,K86,P86,U86),0)</f>
        <v>78</v>
      </c>
      <c r="AA86" s="77" t="n">
        <f aca="false">IF(ISERROR(ROUND(AVERAGE(G86,L86,Q86,V86),0)), 0, ROUND(AVERAGE(G86,L86,Q86,V86),0))</f>
        <v>75</v>
      </c>
      <c r="AB86" s="77" t="n">
        <f aca="false">IF(ISERROR(ROUND(AVERAGE(H86,M86,R86,W86),0)), 0, ROUND(AVERAGE(H86,M86,R86,W86),0))</f>
        <v>75</v>
      </c>
      <c r="AC86" s="77" t="n">
        <f aca="false">ROUND(AVERAGE(I86,N86,S86,X86),0)</f>
        <v>79</v>
      </c>
      <c r="AD86" s="77" t="n">
        <f aca="false">ROUND(SUM(Z86:AC86)/4,0)</f>
        <v>77</v>
      </c>
      <c r="AE86" s="78" t="str">
        <f aca="false">IF(AD86&lt;75,"FAILED","PASSED")</f>
        <v>PASSED</v>
      </c>
      <c r="AF86" s="78" t="str">
        <f aca="false">IF(AE86&lt;75,"FAILED","PASSED")</f>
        <v>PASSED</v>
      </c>
      <c r="AG86" s="34"/>
      <c r="AH86" s="34"/>
      <c r="AP86" s="0" t="n">
        <v>82</v>
      </c>
      <c r="AT86" s="0" t="n">
        <v>77</v>
      </c>
      <c r="AW86" s="0" t="n">
        <v>85</v>
      </c>
      <c r="AX86" s="0" t="n">
        <v>77</v>
      </c>
    </row>
    <row r="87" customFormat="false" ht="15" hidden="false" customHeight="false" outlineLevel="0" collapsed="false">
      <c r="B87" s="91" t="n">
        <v>22</v>
      </c>
      <c r="C87" s="90" t="str">
        <f aca="false">IF('Infos-Card-Female'!B23="", "", 'Infos-Card-Female'!B23)</f>
        <v>BAGUIO, ELMERA BALANSAG</v>
      </c>
      <c r="D87" s="90"/>
      <c r="E87" s="90"/>
      <c r="F87" s="36" t="n">
        <v>79</v>
      </c>
      <c r="G87" s="37" t="n">
        <v>75</v>
      </c>
      <c r="H87" s="37" t="n">
        <v>75</v>
      </c>
      <c r="I87" s="37" t="n">
        <v>76</v>
      </c>
      <c r="J87" s="77" t="n">
        <f aca="false">ROUND(SUM(F87:I87)/4,0)</f>
        <v>76</v>
      </c>
      <c r="K87" s="79" t="n">
        <v>79</v>
      </c>
      <c r="L87" s="37" t="n">
        <v>75</v>
      </c>
      <c r="M87" s="37" t="n">
        <v>75</v>
      </c>
      <c r="N87" s="37" t="n">
        <v>80</v>
      </c>
      <c r="O87" s="77" t="n">
        <f aca="false">ROUND(SUM(K87:N87)/4,0)</f>
        <v>77</v>
      </c>
      <c r="P87" s="37" t="n">
        <v>79</v>
      </c>
      <c r="Q87" s="37" t="n">
        <v>75</v>
      </c>
      <c r="R87" s="36" t="n">
        <v>75</v>
      </c>
      <c r="S87" s="37" t="n">
        <v>79</v>
      </c>
      <c r="T87" s="77" t="n">
        <f aca="false">ROUND(SUM(P87:S87)/4,0)</f>
        <v>77</v>
      </c>
      <c r="U87" s="37" t="n">
        <v>79</v>
      </c>
      <c r="V87" s="37" t="n">
        <v>75</v>
      </c>
      <c r="W87" s="79" t="n">
        <v>75</v>
      </c>
      <c r="X87" s="37" t="n">
        <v>79</v>
      </c>
      <c r="Y87" s="77" t="n">
        <f aca="false">ROUND(SUM(U87:X87)/4,0)</f>
        <v>77</v>
      </c>
      <c r="Z87" s="77" t="n">
        <f aca="false">ROUND(AVERAGE(F87,K87,P87,U87),0)</f>
        <v>79</v>
      </c>
      <c r="AA87" s="77" t="n">
        <f aca="false">IF(ISERROR(ROUND(AVERAGE(G87,L87,Q87,V87),0)), 0, ROUND(AVERAGE(G87,L87,Q87,V87),0))</f>
        <v>75</v>
      </c>
      <c r="AB87" s="77" t="n">
        <f aca="false">IF(ISERROR(ROUND(AVERAGE(H87,M87,R87,W87),0)), 0, ROUND(AVERAGE(H87,M87,R87,W87),0))</f>
        <v>75</v>
      </c>
      <c r="AC87" s="77" t="n">
        <f aca="false">ROUND(AVERAGE(I87,N87,S87,X87),0)</f>
        <v>79</v>
      </c>
      <c r="AD87" s="77" t="n">
        <f aca="false">ROUND(SUM(Z87:AC87)/4,0)</f>
        <v>77</v>
      </c>
      <c r="AE87" s="78" t="str">
        <f aca="false">IF(AD87&lt;75,"FAILED","PASSED")</f>
        <v>PASSED</v>
      </c>
      <c r="AF87" s="78" t="str">
        <f aca="false">IF(AE87&lt;75,"FAILED","PASSED")</f>
        <v>PASSED</v>
      </c>
      <c r="AG87" s="34"/>
      <c r="AH87" s="34"/>
      <c r="AP87" s="0" t="n">
        <v>79</v>
      </c>
      <c r="AT87" s="0" t="n">
        <v>79</v>
      </c>
      <c r="AW87" s="0" t="n">
        <v>88</v>
      </c>
      <c r="AX87" s="0" t="n">
        <v>79</v>
      </c>
    </row>
    <row r="88" customFormat="false" ht="15" hidden="false" customHeight="false" outlineLevel="0" collapsed="false">
      <c r="B88" s="91" t="n">
        <v>23</v>
      </c>
      <c r="C88" s="90" t="str">
        <f aca="false">IF('Infos-Card-Female'!B24="", "", 'Infos-Card-Female'!B24)</f>
        <v>ILUSTRICIMO, BEA CLAIRE IGNACIO</v>
      </c>
      <c r="D88" s="90"/>
      <c r="E88" s="90"/>
      <c r="F88" s="36" t="n">
        <v>90</v>
      </c>
      <c r="G88" s="37" t="n">
        <v>95</v>
      </c>
      <c r="H88" s="37" t="n">
        <v>90</v>
      </c>
      <c r="I88" s="37" t="n">
        <v>95</v>
      </c>
      <c r="J88" s="77" t="n">
        <f aca="false">ROUND(SUM(F88:I88)/4,0)</f>
        <v>93</v>
      </c>
      <c r="K88" s="79" t="n">
        <v>91</v>
      </c>
      <c r="L88" s="37" t="n">
        <v>94</v>
      </c>
      <c r="M88" s="37" t="n">
        <v>87</v>
      </c>
      <c r="N88" s="37" t="n">
        <v>90</v>
      </c>
      <c r="O88" s="77" t="n">
        <f aca="false">ROUND(SUM(K88:N88)/4,0)</f>
        <v>91</v>
      </c>
      <c r="P88" s="37" t="n">
        <v>91</v>
      </c>
      <c r="Q88" s="37" t="n">
        <v>88</v>
      </c>
      <c r="R88" s="36" t="n">
        <v>91</v>
      </c>
      <c r="S88" s="37" t="n">
        <v>94</v>
      </c>
      <c r="T88" s="77" t="n">
        <f aca="false">ROUND(SUM(P88:S88)/4,0)</f>
        <v>91</v>
      </c>
      <c r="U88" s="37" t="n">
        <v>90</v>
      </c>
      <c r="V88" s="37" t="n">
        <v>90</v>
      </c>
      <c r="W88" s="79" t="n">
        <v>87</v>
      </c>
      <c r="X88" s="37" t="n">
        <v>90</v>
      </c>
      <c r="Y88" s="77" t="n">
        <f aca="false">ROUND(SUM(U88:X88)/4,0)</f>
        <v>89</v>
      </c>
      <c r="Z88" s="77" t="n">
        <f aca="false">ROUND(AVERAGE(F88,K88,P88,U88),0)</f>
        <v>91</v>
      </c>
      <c r="AA88" s="77" t="n">
        <f aca="false">IF(ISERROR(ROUND(AVERAGE(G88,L88,Q88,V88),0)), 0, ROUND(AVERAGE(G88,L88,Q88,V88),0))</f>
        <v>92</v>
      </c>
      <c r="AB88" s="77" t="n">
        <f aca="false">IF(ISERROR(ROUND(AVERAGE(H88,M88,R88,W88),0)), 0, ROUND(AVERAGE(H88,M88,R88,W88),0))</f>
        <v>89</v>
      </c>
      <c r="AC88" s="77" t="n">
        <f aca="false">ROUND(AVERAGE(I88,N88,S88,X88),0)</f>
        <v>92</v>
      </c>
      <c r="AD88" s="77" t="n">
        <f aca="false">ROUND(SUM(Z88:AC88)/4,0)</f>
        <v>91</v>
      </c>
      <c r="AE88" s="78" t="str">
        <f aca="false">IF(AD88&lt;75,"FAILED","PASSED")</f>
        <v>PASSED</v>
      </c>
      <c r="AF88" s="78" t="str">
        <f aca="false">IF(AE88&lt;75,"FAILED","PASSED")</f>
        <v>PASSED</v>
      </c>
      <c r="AG88" s="34"/>
      <c r="AH88" s="34"/>
      <c r="AP88" s="0" t="n">
        <v>91</v>
      </c>
      <c r="AT88" s="0" t="n">
        <v>91</v>
      </c>
      <c r="AX88" s="0" t="n">
        <v>90</v>
      </c>
    </row>
    <row r="89" customFormat="false" ht="15" hidden="false" customHeight="false" outlineLevel="0" collapsed="false">
      <c r="B89" s="91" t="n">
        <v>24</v>
      </c>
      <c r="C89" s="90" t="str">
        <f aca="false">IF('Infos-Card-Female'!B25="", "", 'Infos-Card-Female'!B25)</f>
        <v>SARDIDO, GEMMA LEE SORIANO</v>
      </c>
      <c r="D89" s="90"/>
      <c r="E89" s="90"/>
      <c r="F89" s="36" t="n">
        <v>80</v>
      </c>
      <c r="G89" s="37" t="n">
        <v>75</v>
      </c>
      <c r="H89" s="37" t="n">
        <v>75</v>
      </c>
      <c r="I89" s="37" t="n">
        <v>75</v>
      </c>
      <c r="J89" s="77" t="n">
        <f aca="false">ROUND(SUM(F89:I89)/4,0)</f>
        <v>76</v>
      </c>
      <c r="K89" s="79" t="n">
        <v>80</v>
      </c>
      <c r="L89" s="37" t="n">
        <v>85</v>
      </c>
      <c r="M89" s="37" t="n">
        <v>75</v>
      </c>
      <c r="N89" s="37" t="n">
        <v>75</v>
      </c>
      <c r="O89" s="77" t="n">
        <f aca="false">ROUND(SUM(K89:N89)/4,0)</f>
        <v>79</v>
      </c>
      <c r="P89" s="37" t="n">
        <v>80</v>
      </c>
      <c r="Q89" s="37" t="n">
        <v>75</v>
      </c>
      <c r="R89" s="36" t="n">
        <v>75</v>
      </c>
      <c r="S89" s="37" t="n">
        <v>79</v>
      </c>
      <c r="T89" s="77" t="n">
        <f aca="false">ROUND(SUM(P89:S89)/4,0)</f>
        <v>77</v>
      </c>
      <c r="U89" s="37" t="n">
        <v>80</v>
      </c>
      <c r="V89" s="37" t="n">
        <v>75</v>
      </c>
      <c r="W89" s="79" t="n">
        <v>75</v>
      </c>
      <c r="X89" s="37" t="n">
        <v>79</v>
      </c>
      <c r="Y89" s="77" t="n">
        <f aca="false">ROUND(SUM(U89:X89)/4,0)</f>
        <v>77</v>
      </c>
      <c r="Z89" s="77" t="n">
        <f aca="false">ROUND(AVERAGE(F89,K89,P89,U89),0)</f>
        <v>80</v>
      </c>
      <c r="AA89" s="77" t="n">
        <f aca="false">IF(ISERROR(ROUND(AVERAGE(G89,L89,Q89,V89),0)), 0, ROUND(AVERAGE(G89,L89,Q89,V89),0))</f>
        <v>78</v>
      </c>
      <c r="AB89" s="77" t="n">
        <f aca="false">IF(ISERROR(ROUND(AVERAGE(H89,M89,R89,W89),0)), 0, ROUND(AVERAGE(H89,M89,R89,W89),0))</f>
        <v>75</v>
      </c>
      <c r="AC89" s="77" t="n">
        <f aca="false">ROUND(AVERAGE(I89,N89,S89,X89),0)</f>
        <v>77</v>
      </c>
      <c r="AD89" s="77" t="n">
        <f aca="false">ROUND(SUM(Z89:AC89)/4,0)</f>
        <v>78</v>
      </c>
      <c r="AE89" s="78" t="str">
        <f aca="false">IF(AD89&lt;75,"FAILED","PASSED")</f>
        <v>PASSED</v>
      </c>
      <c r="AF89" s="78" t="str">
        <f aca="false">IF(AE89&lt;75,"FAILED","PASSED")</f>
        <v>PASSED</v>
      </c>
      <c r="AG89" s="34"/>
      <c r="AH89" s="34"/>
      <c r="AP89" s="0" t="n">
        <v>80</v>
      </c>
      <c r="AT89" s="0" t="n">
        <v>80</v>
      </c>
      <c r="AX89" s="0" t="n">
        <v>80</v>
      </c>
    </row>
    <row r="90" customFormat="false" ht="15" hidden="true" customHeight="false" outlineLevel="0" collapsed="false">
      <c r="B90" s="91" t="n">
        <v>25</v>
      </c>
      <c r="C90" s="92" t="e">
        <f aca="false">IF(#REF!="", "", #REF!)</f>
        <v>#REF!</v>
      </c>
      <c r="D90" s="92"/>
      <c r="E90" s="92"/>
      <c r="F90" s="36"/>
      <c r="G90" s="37"/>
      <c r="H90" s="37"/>
      <c r="I90" s="37"/>
      <c r="J90" s="77"/>
      <c r="K90" s="79"/>
      <c r="L90" s="37"/>
      <c r="M90" s="37"/>
      <c r="N90" s="37"/>
      <c r="O90" s="77"/>
      <c r="P90" s="37"/>
      <c r="Q90" s="37"/>
      <c r="R90" s="36"/>
      <c r="S90" s="37"/>
      <c r="T90" s="77"/>
      <c r="U90" s="37"/>
      <c r="V90" s="37"/>
      <c r="W90" s="79"/>
      <c r="X90" s="37"/>
      <c r="Y90" s="77"/>
      <c r="Z90" s="77"/>
      <c r="AA90" s="77"/>
      <c r="AB90" s="77"/>
      <c r="AC90" s="77"/>
      <c r="AD90" s="77"/>
      <c r="AE90" s="78" t="str">
        <f aca="false">IF(AD90&lt;75,"FAILED","PASSED")</f>
        <v>FAILED</v>
      </c>
      <c r="AF90" s="78" t="str">
        <f aca="false">IF(AE90&lt;75,"FAILED","PASSED")</f>
        <v>PASSED</v>
      </c>
    </row>
    <row r="91" customFormat="false" ht="15" hidden="true" customHeight="false" outlineLevel="0" collapsed="false">
      <c r="B91" s="91" t="n">
        <v>26</v>
      </c>
      <c r="C91" s="92" t="e">
        <f aca="false">IF(#REF!="", "", #REF!)</f>
        <v>#REF!</v>
      </c>
      <c r="D91" s="92"/>
      <c r="E91" s="92"/>
      <c r="F91" s="36"/>
      <c r="G91" s="37"/>
      <c r="H91" s="37"/>
      <c r="I91" s="37"/>
      <c r="J91" s="77"/>
      <c r="K91" s="79"/>
      <c r="L91" s="37"/>
      <c r="M91" s="37"/>
      <c r="N91" s="37"/>
      <c r="O91" s="77"/>
      <c r="P91" s="37"/>
      <c r="Q91" s="37"/>
      <c r="R91" s="36"/>
      <c r="S91" s="37"/>
      <c r="T91" s="77"/>
      <c r="U91" s="37"/>
      <c r="V91" s="37"/>
      <c r="W91" s="79"/>
      <c r="X91" s="37"/>
      <c r="Y91" s="77"/>
      <c r="Z91" s="77"/>
      <c r="AA91" s="77"/>
      <c r="AB91" s="77"/>
      <c r="AC91" s="77"/>
      <c r="AD91" s="77"/>
      <c r="AE91" s="78" t="str">
        <f aca="false">IF(AD91&lt;75,"FAILED","PASSED")</f>
        <v>FAILED</v>
      </c>
      <c r="AF91" s="78" t="str">
        <f aca="false">IF(AE91&lt;75,"FAILED","PASSED")</f>
        <v>PASSED</v>
      </c>
    </row>
    <row r="92" customFormat="false" ht="15" hidden="true" customHeight="false" outlineLevel="0" collapsed="false">
      <c r="B92" s="91" t="n">
        <v>27</v>
      </c>
      <c r="C92" s="92" t="e">
        <f aca="false">IF(#REF!="", "", #REF!)</f>
        <v>#REF!</v>
      </c>
      <c r="D92" s="92"/>
      <c r="E92" s="92"/>
      <c r="F92" s="36"/>
      <c r="G92" s="37"/>
      <c r="H92" s="37"/>
      <c r="I92" s="37"/>
      <c r="J92" s="77"/>
      <c r="K92" s="79"/>
      <c r="L92" s="37"/>
      <c r="M92" s="37"/>
      <c r="N92" s="37"/>
      <c r="O92" s="77"/>
      <c r="P92" s="37"/>
      <c r="Q92" s="37"/>
      <c r="R92" s="36"/>
      <c r="S92" s="37"/>
      <c r="T92" s="77"/>
      <c r="U92" s="37"/>
      <c r="V92" s="37"/>
      <c r="W92" s="79"/>
      <c r="X92" s="37"/>
      <c r="Y92" s="77"/>
      <c r="Z92" s="77"/>
      <c r="AA92" s="77"/>
      <c r="AB92" s="77"/>
      <c r="AC92" s="77"/>
      <c r="AD92" s="77"/>
      <c r="AE92" s="78" t="str">
        <f aca="false">IF(AD92&lt;75,"FAILED","PASSED")</f>
        <v>FAILED</v>
      </c>
      <c r="AF92" s="78" t="str">
        <f aca="false">IF(AE92&lt;75,"FAILED","PASSED")</f>
        <v>PASSED</v>
      </c>
    </row>
    <row r="93" customFormat="false" ht="15" hidden="true" customHeight="false" outlineLevel="0" collapsed="false">
      <c r="B93" s="91" t="n">
        <v>28</v>
      </c>
      <c r="C93" s="92" t="e">
        <f aca="false">IF(#REF!="", "", #REF!)</f>
        <v>#REF!</v>
      </c>
      <c r="D93" s="92"/>
      <c r="E93" s="92"/>
      <c r="F93" s="36"/>
      <c r="G93" s="37"/>
      <c r="H93" s="37"/>
      <c r="I93" s="37"/>
      <c r="J93" s="77"/>
      <c r="K93" s="79"/>
      <c r="L93" s="37"/>
      <c r="M93" s="37"/>
      <c r="N93" s="37"/>
      <c r="O93" s="77"/>
      <c r="P93" s="37"/>
      <c r="Q93" s="37"/>
      <c r="R93" s="36"/>
      <c r="S93" s="37"/>
      <c r="T93" s="77"/>
      <c r="U93" s="37"/>
      <c r="V93" s="37"/>
      <c r="W93" s="79"/>
      <c r="X93" s="37"/>
      <c r="Y93" s="77"/>
      <c r="Z93" s="77"/>
      <c r="AA93" s="77"/>
      <c r="AB93" s="77"/>
      <c r="AC93" s="77"/>
      <c r="AD93" s="77"/>
      <c r="AE93" s="78" t="str">
        <f aca="false">IF(AD93&lt;75,"FAILED","PASSED")</f>
        <v>FAILED</v>
      </c>
      <c r="AF93" s="78" t="str">
        <f aca="false">IF(AE93&lt;75,"FAILED","PASSED")</f>
        <v>PASSED</v>
      </c>
    </row>
    <row r="94" customFormat="false" ht="15" hidden="true" customHeight="false" outlineLevel="0" collapsed="false">
      <c r="B94" s="91" t="n">
        <v>29</v>
      </c>
      <c r="C94" s="92" t="e">
        <f aca="false">IF(#REF!="", "", #REF!)</f>
        <v>#REF!</v>
      </c>
      <c r="D94" s="92"/>
      <c r="E94" s="92"/>
      <c r="F94" s="36"/>
      <c r="G94" s="37"/>
      <c r="H94" s="37"/>
      <c r="I94" s="37"/>
      <c r="J94" s="77"/>
      <c r="K94" s="79"/>
      <c r="L94" s="37"/>
      <c r="M94" s="37"/>
      <c r="N94" s="37"/>
      <c r="O94" s="77"/>
      <c r="P94" s="37"/>
      <c r="Q94" s="37"/>
      <c r="R94" s="36"/>
      <c r="S94" s="37"/>
      <c r="T94" s="77"/>
      <c r="U94" s="37"/>
      <c r="V94" s="37"/>
      <c r="W94" s="79"/>
      <c r="X94" s="37"/>
      <c r="Y94" s="77"/>
      <c r="Z94" s="77"/>
      <c r="AA94" s="77"/>
      <c r="AB94" s="77"/>
      <c r="AC94" s="77"/>
      <c r="AD94" s="77"/>
      <c r="AE94" s="78" t="str">
        <f aca="false">IF(AD94&lt;75,"FAILED","PASSED")</f>
        <v>FAILED</v>
      </c>
      <c r="AF94" s="78" t="str">
        <f aca="false">IF(AE94&lt;75,"FAILED","PASSED")</f>
        <v>PASSED</v>
      </c>
    </row>
    <row r="95" customFormat="false" ht="15" hidden="true" customHeight="false" outlineLevel="0" collapsed="false">
      <c r="B95" s="91" t="n">
        <v>30</v>
      </c>
      <c r="C95" s="93" t="e">
        <f aca="false">IF(#REF!="", "", #REF!)</f>
        <v>#REF!</v>
      </c>
      <c r="D95" s="93"/>
      <c r="E95" s="93"/>
      <c r="F95" s="36"/>
      <c r="G95" s="37"/>
      <c r="H95" s="37"/>
      <c r="I95" s="37"/>
      <c r="J95" s="37"/>
      <c r="K95" s="79"/>
      <c r="L95" s="37"/>
      <c r="M95" s="37"/>
      <c r="N95" s="37"/>
      <c r="O95" s="37"/>
      <c r="P95" s="37"/>
      <c r="Q95" s="37"/>
      <c r="R95" s="36"/>
      <c r="S95" s="37"/>
      <c r="T95" s="37"/>
      <c r="U95" s="37"/>
      <c r="V95" s="37"/>
      <c r="W95" s="79"/>
      <c r="X95" s="37"/>
      <c r="Y95" s="77"/>
      <c r="Z95" s="77"/>
      <c r="AA95" s="77"/>
      <c r="AB95" s="37"/>
      <c r="AC95" s="37"/>
      <c r="AD95" s="37"/>
      <c r="AE95" s="78" t="str">
        <f aca="false">IF(AD95&lt;75,"FAILED","PASSED")</f>
        <v>FAILED</v>
      </c>
      <c r="AF95" s="78" t="str">
        <f aca="false">IF(AE95&lt;75,"FAILED","PASSED")</f>
        <v>PASSED</v>
      </c>
    </row>
    <row r="96" customFormat="false" ht="15" hidden="true" customHeight="false" outlineLevel="0" collapsed="false">
      <c r="B96" s="91" t="n">
        <v>31</v>
      </c>
      <c r="C96" s="94" t="e">
        <f aca="false">IF(#REF!="", "", #REF!)</f>
        <v>#REF!</v>
      </c>
      <c r="D96" s="94"/>
      <c r="E96" s="94"/>
      <c r="F96" s="36"/>
      <c r="G96" s="37"/>
      <c r="H96" s="37"/>
      <c r="I96" s="37"/>
      <c r="J96" s="77"/>
      <c r="K96" s="79"/>
      <c r="L96" s="37"/>
      <c r="M96" s="37"/>
      <c r="N96" s="37"/>
      <c r="O96" s="77"/>
      <c r="P96" s="37"/>
      <c r="Q96" s="37"/>
      <c r="R96" s="36"/>
      <c r="S96" s="37"/>
      <c r="T96" s="77"/>
      <c r="U96" s="37"/>
      <c r="V96" s="37"/>
      <c r="W96" s="79"/>
      <c r="X96" s="37"/>
      <c r="Y96" s="77"/>
      <c r="Z96" s="77"/>
      <c r="AA96" s="77"/>
      <c r="AB96" s="77"/>
      <c r="AC96" s="77"/>
      <c r="AD96" s="77"/>
      <c r="AE96" s="78" t="str">
        <f aca="false">IF(AD96&lt;75,"FAILED","PASSED")</f>
        <v>FAILED</v>
      </c>
      <c r="AF96" s="78" t="str">
        <f aca="false">IF(AE96&lt;75,"FAILED","PASSED")</f>
        <v>PASSED</v>
      </c>
    </row>
    <row r="97" customFormat="false" ht="15" hidden="true" customHeight="false" outlineLevel="0" collapsed="false">
      <c r="B97" s="91" t="n">
        <v>32</v>
      </c>
      <c r="C97" s="94" t="e">
        <f aca="false">IF(#REF!="", "", #REF!)</f>
        <v>#REF!</v>
      </c>
      <c r="D97" s="94"/>
      <c r="E97" s="94"/>
      <c r="F97" s="36"/>
      <c r="G97" s="37"/>
      <c r="H97" s="37"/>
      <c r="I97" s="37"/>
      <c r="J97" s="77"/>
      <c r="K97" s="79"/>
      <c r="L97" s="37"/>
      <c r="M97" s="37"/>
      <c r="N97" s="37"/>
      <c r="O97" s="77"/>
      <c r="P97" s="37"/>
      <c r="Q97" s="37"/>
      <c r="R97" s="36"/>
      <c r="S97" s="37"/>
      <c r="T97" s="77"/>
      <c r="U97" s="37"/>
      <c r="V97" s="37"/>
      <c r="W97" s="79"/>
      <c r="X97" s="37"/>
      <c r="Y97" s="77"/>
      <c r="Z97" s="77"/>
      <c r="AA97" s="77"/>
      <c r="AB97" s="77"/>
      <c r="AC97" s="77"/>
      <c r="AD97" s="77"/>
      <c r="AE97" s="78"/>
      <c r="AF97" s="78"/>
    </row>
    <row r="98" customFormat="false" ht="15" hidden="true" customHeight="false" outlineLevel="0" collapsed="false">
      <c r="B98" s="91" t="n">
        <v>33</v>
      </c>
      <c r="C98" s="94" t="e">
        <f aca="false">IF(#REF!="", "", #REF!)</f>
        <v>#REF!</v>
      </c>
      <c r="D98" s="94"/>
      <c r="E98" s="94"/>
      <c r="F98" s="36"/>
      <c r="G98" s="37"/>
      <c r="H98" s="37"/>
      <c r="I98" s="37"/>
      <c r="J98" s="77"/>
      <c r="K98" s="79"/>
      <c r="L98" s="37"/>
      <c r="M98" s="37"/>
      <c r="N98" s="37"/>
      <c r="O98" s="77"/>
      <c r="P98" s="37"/>
      <c r="Q98" s="37"/>
      <c r="R98" s="36"/>
      <c r="S98" s="37"/>
      <c r="T98" s="77"/>
      <c r="U98" s="37"/>
      <c r="V98" s="37"/>
      <c r="W98" s="79"/>
      <c r="X98" s="37"/>
      <c r="Y98" s="77"/>
      <c r="Z98" s="77"/>
      <c r="AA98" s="77"/>
      <c r="AB98" s="77"/>
      <c r="AC98" s="77"/>
      <c r="AD98" s="77"/>
      <c r="AE98" s="78"/>
      <c r="AF98" s="78"/>
    </row>
    <row r="99" customFormat="false" ht="15" hidden="true" customHeight="false" outlineLevel="0" collapsed="false">
      <c r="B99" s="91" t="n">
        <v>34</v>
      </c>
      <c r="C99" s="94" t="e">
        <f aca="false">IF(#REF!="", "", #REF!)</f>
        <v>#REF!</v>
      </c>
      <c r="D99" s="94"/>
      <c r="E99" s="94"/>
      <c r="F99" s="36"/>
      <c r="G99" s="37"/>
      <c r="H99" s="37"/>
      <c r="I99" s="37"/>
      <c r="J99" s="37"/>
      <c r="K99" s="79"/>
      <c r="L99" s="37"/>
      <c r="M99" s="37"/>
      <c r="N99" s="37"/>
      <c r="O99" s="37"/>
      <c r="P99" s="37"/>
      <c r="Q99" s="37"/>
      <c r="R99" s="36"/>
      <c r="S99" s="37"/>
      <c r="T99" s="37"/>
      <c r="U99" s="37"/>
      <c r="V99" s="37"/>
      <c r="W99" s="79"/>
      <c r="X99" s="37"/>
      <c r="Y99" s="37"/>
      <c r="Z99" s="77"/>
      <c r="AA99" s="77"/>
      <c r="AB99" s="37"/>
      <c r="AC99" s="37"/>
      <c r="AD99" s="37"/>
      <c r="AE99" s="78"/>
      <c r="AF99" s="78"/>
    </row>
    <row r="100" customFormat="false" ht="15" hidden="true" customHeight="false" outlineLevel="0" collapsed="false">
      <c r="B100" s="91" t="n">
        <v>35</v>
      </c>
      <c r="C100" s="94" t="e">
        <f aca="false">IF(#REF!="", "", #REF!)</f>
        <v>#REF!</v>
      </c>
      <c r="D100" s="94"/>
      <c r="E100" s="94"/>
      <c r="F100" s="36"/>
      <c r="G100" s="37"/>
      <c r="H100" s="37"/>
      <c r="I100" s="37"/>
      <c r="J100" s="37"/>
      <c r="K100" s="79"/>
      <c r="L100" s="37"/>
      <c r="M100" s="37"/>
      <c r="N100" s="37"/>
      <c r="O100" s="37"/>
      <c r="P100" s="37"/>
      <c r="Q100" s="37"/>
      <c r="R100" s="36"/>
      <c r="S100" s="37"/>
      <c r="T100" s="37"/>
      <c r="U100" s="37"/>
      <c r="V100" s="37"/>
      <c r="W100" s="79"/>
      <c r="X100" s="37"/>
      <c r="Y100" s="37"/>
      <c r="Z100" s="77"/>
      <c r="AA100" s="77"/>
      <c r="AB100" s="37"/>
      <c r="AC100" s="37"/>
      <c r="AD100" s="37"/>
      <c r="AE100" s="78"/>
      <c r="AF100" s="78"/>
    </row>
    <row r="101" customFormat="false" ht="13.8" hidden="false" customHeight="false" outlineLevel="0" collapsed="false">
      <c r="B101" s="80" t="s">
        <v>280</v>
      </c>
      <c r="C101" s="80"/>
      <c r="D101" s="80"/>
      <c r="E101" s="80"/>
      <c r="F101" s="36" t="n">
        <f aca="false">COUNTIF(F66:F100,"&lt;75")</f>
        <v>0</v>
      </c>
      <c r="G101" s="37" t="n">
        <f aca="false">COUNTIF(G66:G100,"&lt;75")</f>
        <v>2</v>
      </c>
      <c r="H101" s="37" t="n">
        <f aca="false">COUNTIF(H66:H100,"&lt;75")</f>
        <v>3</v>
      </c>
      <c r="I101" s="37" t="n">
        <f aca="false">COUNTIF(I66:I100,"&lt;75")</f>
        <v>2</v>
      </c>
      <c r="J101" s="37" t="n">
        <f aca="false">COUNTIF(J66:J100,"&lt;75")</f>
        <v>2</v>
      </c>
      <c r="K101" s="79" t="n">
        <f aca="false">COUNTIF(K66:K100,"&lt;75")</f>
        <v>0</v>
      </c>
      <c r="L101" s="37" t="n">
        <f aca="false">COUNTIF(L66:L100,"&lt;75")</f>
        <v>2</v>
      </c>
      <c r="M101" s="37" t="n">
        <f aca="false">COUNTIF(M66:M100,"&lt;75")</f>
        <v>3</v>
      </c>
      <c r="N101" s="37" t="n">
        <f aca="false">COUNTIF(N66:N100,"&lt;75")</f>
        <v>2</v>
      </c>
      <c r="O101" s="37" t="n">
        <f aca="false">COUNTIF(O66:O100,"&lt;75")</f>
        <v>2</v>
      </c>
      <c r="P101" s="37" t="n">
        <f aca="false">COUNTIF(P66:P100,"&lt;75")</f>
        <v>0</v>
      </c>
      <c r="Q101" s="37" t="n">
        <f aca="false">COUNTIF(Q66:Q100,"&lt;75")</f>
        <v>2</v>
      </c>
      <c r="R101" s="36" t="n">
        <f aca="false">COUNTIF(R66:R100,"&lt;75")</f>
        <v>3</v>
      </c>
      <c r="S101" s="37" t="n">
        <f aca="false">COUNTIF(S66:S100,"&lt;75")</f>
        <v>2</v>
      </c>
      <c r="T101" s="37" t="n">
        <f aca="false">COUNTIF(T66:T100,"&lt;75")</f>
        <v>2</v>
      </c>
      <c r="U101" s="37" t="n">
        <f aca="false">COUNTIF(U66:U100,"&lt;75")</f>
        <v>0</v>
      </c>
      <c r="V101" s="37" t="n">
        <f aca="false">COUNTIF(V66:V100,"&lt;75")</f>
        <v>2</v>
      </c>
      <c r="W101" s="79" t="n">
        <f aca="false">COUNTIF(W66:W100,"&lt;75")</f>
        <v>3</v>
      </c>
      <c r="X101" s="37" t="n">
        <f aca="false">COUNTIF(X66:X100,"&lt;75")</f>
        <v>2</v>
      </c>
      <c r="Y101" s="37" t="n">
        <f aca="false">COUNTIF(Y66:Y100,"&lt;75")</f>
        <v>2</v>
      </c>
      <c r="Z101" s="37" t="n">
        <f aca="false">COUNTIF(Z66:Z100,"&lt;75")</f>
        <v>0</v>
      </c>
      <c r="AA101" s="37" t="n">
        <f aca="false">COUNTIF(AA66:AA100,"&lt;75")</f>
        <v>2</v>
      </c>
      <c r="AB101" s="37" t="n">
        <f aca="false">COUNTIF(AB66:AB100,"&lt;75")</f>
        <v>3</v>
      </c>
      <c r="AC101" s="37" t="n">
        <f aca="false">COUNTIF(AC66:AC100,"&lt;75")</f>
        <v>2</v>
      </c>
      <c r="AD101" s="37" t="n">
        <f aca="false">COUNTIF(AD66:AD100,"&lt;75")</f>
        <v>2</v>
      </c>
      <c r="AE101" s="78"/>
      <c r="AF101" s="78"/>
    </row>
    <row r="102" customFormat="false" ht="13.8" hidden="false" customHeight="false" outlineLevel="0" collapsed="false">
      <c r="B102" s="80" t="s">
        <v>281</v>
      </c>
      <c r="C102" s="80"/>
      <c r="D102" s="80"/>
      <c r="E102" s="80"/>
      <c r="F102" s="36"/>
      <c r="G102" s="37"/>
      <c r="H102" s="37"/>
      <c r="I102" s="37"/>
      <c r="J102" s="37"/>
      <c r="K102" s="79"/>
      <c r="L102" s="37"/>
      <c r="M102" s="37"/>
      <c r="N102" s="37"/>
      <c r="O102" s="37"/>
      <c r="P102" s="37"/>
      <c r="Q102" s="37"/>
      <c r="R102" s="36"/>
      <c r="S102" s="37"/>
      <c r="T102" s="37"/>
      <c r="U102" s="37"/>
      <c r="V102" s="37"/>
      <c r="W102" s="79"/>
      <c r="X102" s="37"/>
      <c r="Y102" s="37"/>
      <c r="Z102" s="37"/>
      <c r="AA102" s="37"/>
      <c r="AB102" s="37"/>
      <c r="AC102" s="37"/>
      <c r="AD102" s="37"/>
      <c r="AE102" s="78"/>
      <c r="AF102" s="78"/>
    </row>
    <row r="103" customFormat="false" ht="13.8" hidden="false" customHeight="false" outlineLevel="0" collapsed="false">
      <c r="B103" s="80" t="s">
        <v>282</v>
      </c>
      <c r="C103" s="80"/>
      <c r="D103" s="80"/>
      <c r="E103" s="80"/>
      <c r="F103" s="41"/>
      <c r="G103" s="42"/>
      <c r="H103" s="42"/>
      <c r="I103" s="42"/>
      <c r="J103" s="42"/>
      <c r="K103" s="81"/>
      <c r="L103" s="42"/>
      <c r="M103" s="42"/>
      <c r="N103" s="42"/>
      <c r="O103" s="42"/>
      <c r="P103" s="42"/>
      <c r="Q103" s="42"/>
      <c r="R103" s="41"/>
      <c r="S103" s="42"/>
      <c r="T103" s="42"/>
      <c r="U103" s="42"/>
      <c r="V103" s="42"/>
      <c r="W103" s="81"/>
      <c r="X103" s="42"/>
      <c r="Y103" s="42"/>
      <c r="Z103" s="42"/>
      <c r="AA103" s="42"/>
      <c r="AB103" s="42"/>
      <c r="AC103" s="42"/>
      <c r="AD103" s="42"/>
      <c r="AE103" s="26"/>
      <c r="AF103" s="26"/>
    </row>
    <row r="104" customFormat="false" ht="13.8" hidden="false" customHeight="false" outlineLevel="0" collapsed="false">
      <c r="B104" s="80" t="s">
        <v>283</v>
      </c>
      <c r="C104" s="80"/>
      <c r="D104" s="80"/>
      <c r="E104" s="80"/>
      <c r="F104" s="82"/>
      <c r="G104" s="83"/>
      <c r="H104" s="83"/>
      <c r="I104" s="83"/>
      <c r="J104" s="83"/>
      <c r="K104" s="84"/>
      <c r="L104" s="42"/>
      <c r="M104" s="42"/>
      <c r="N104" s="42"/>
      <c r="O104" s="42"/>
      <c r="P104" s="42"/>
      <c r="Q104" s="42"/>
      <c r="R104" s="82"/>
      <c r="S104" s="83"/>
      <c r="T104" s="83"/>
      <c r="U104" s="83"/>
      <c r="V104" s="83"/>
      <c r="W104" s="84"/>
      <c r="X104" s="42"/>
      <c r="Y104" s="42"/>
      <c r="Z104" s="42"/>
      <c r="AA104" s="42"/>
      <c r="AB104" s="42"/>
      <c r="AC104" s="42"/>
      <c r="AD104" s="42"/>
      <c r="AE104" s="26"/>
      <c r="AF104" s="26"/>
    </row>
    <row r="106" customFormat="false" ht="13.8" hidden="false" customHeight="false" outlineLevel="0" collapsed="false">
      <c r="C106" s="0" t="s">
        <v>284</v>
      </c>
      <c r="Z106" s="85" t="s">
        <v>284</v>
      </c>
      <c r="AA106" s="85"/>
      <c r="AB106" s="85"/>
      <c r="AC106" s="85"/>
      <c r="AD106" s="85"/>
      <c r="AE106" s="85"/>
    </row>
    <row r="107" customFormat="false" ht="13.8" hidden="false" customHeight="false" outlineLevel="0" collapsed="false">
      <c r="C107" s="49" t="str">
        <f aca="false">'Class-Infos'!B5</f>
        <v>JOSEPH G. PALISOC</v>
      </c>
      <c r="D107" s="49"/>
      <c r="E107" s="49"/>
      <c r="F107" s="49"/>
      <c r="Z107" s="86" t="s">
        <v>285</v>
      </c>
      <c r="AA107" s="86"/>
      <c r="AB107" s="86"/>
      <c r="AC107" s="86"/>
      <c r="AD107" s="85"/>
      <c r="AE107" s="85"/>
    </row>
    <row r="108" customFormat="false" ht="13.8" hidden="false" customHeight="false" outlineLevel="0" collapsed="false">
      <c r="C108" s="48" t="s">
        <v>286</v>
      </c>
      <c r="D108" s="48"/>
      <c r="E108" s="48"/>
      <c r="F108" s="48"/>
    </row>
    <row r="109" customFormat="false" ht="13.8" hidden="false" customHeight="false" outlineLevel="0" collapsed="false">
      <c r="B109" s="87" t="s">
        <v>287</v>
      </c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</sheetData>
  <mergeCells count="185">
    <mergeCell ref="B1:AF1"/>
    <mergeCell ref="B2:AF2"/>
    <mergeCell ref="B3:AF3"/>
    <mergeCell ref="B8:E10"/>
    <mergeCell ref="F8:AF8"/>
    <mergeCell ref="AJ8:AN8"/>
    <mergeCell ref="F9:J9"/>
    <mergeCell ref="K9:O9"/>
    <mergeCell ref="P9:T9"/>
    <mergeCell ref="U9:Y9"/>
    <mergeCell ref="Z9:AD9"/>
    <mergeCell ref="AE9:AF10"/>
    <mergeCell ref="C11:E11"/>
    <mergeCell ref="AE11:AF11"/>
    <mergeCell ref="C12:E12"/>
    <mergeCell ref="AE12:AF12"/>
    <mergeCell ref="C13:E13"/>
    <mergeCell ref="AE13:AF13"/>
    <mergeCell ref="C14:E14"/>
    <mergeCell ref="AE14:AF14"/>
    <mergeCell ref="C15:E15"/>
    <mergeCell ref="AE15:AF15"/>
    <mergeCell ref="C16:E16"/>
    <mergeCell ref="AE16:AF16"/>
    <mergeCell ref="C17:E17"/>
    <mergeCell ref="AE17:AF17"/>
    <mergeCell ref="C18:E18"/>
    <mergeCell ref="AE18:AF18"/>
    <mergeCell ref="C19:E19"/>
    <mergeCell ref="AE19:AF19"/>
    <mergeCell ref="C20:E20"/>
    <mergeCell ref="AE20:AF20"/>
    <mergeCell ref="C21:E21"/>
    <mergeCell ref="AE21:AF21"/>
    <mergeCell ref="C22:E22"/>
    <mergeCell ref="AE22:AF22"/>
    <mergeCell ref="C23:E23"/>
    <mergeCell ref="AE23:AF23"/>
    <mergeCell ref="C24:E24"/>
    <mergeCell ref="AE24:AF24"/>
    <mergeCell ref="C25:E25"/>
    <mergeCell ref="AE25:AF25"/>
    <mergeCell ref="C26:E26"/>
    <mergeCell ref="AE26:AF26"/>
    <mergeCell ref="C27:E27"/>
    <mergeCell ref="AE27:AF27"/>
    <mergeCell ref="C28:E28"/>
    <mergeCell ref="AE28:AF28"/>
    <mergeCell ref="C29:E29"/>
    <mergeCell ref="AE29:AF29"/>
    <mergeCell ref="C30:E30"/>
    <mergeCell ref="AE30:AF30"/>
    <mergeCell ref="C31:E31"/>
    <mergeCell ref="AE31:AF31"/>
    <mergeCell ref="C32:E32"/>
    <mergeCell ref="AE32:AF32"/>
    <mergeCell ref="C33:E33"/>
    <mergeCell ref="AE33:AF33"/>
    <mergeCell ref="C34:E34"/>
    <mergeCell ref="AE34:AF34"/>
    <mergeCell ref="C35:E35"/>
    <mergeCell ref="AE35:AF35"/>
    <mergeCell ref="C36:E36"/>
    <mergeCell ref="AE36:AF36"/>
    <mergeCell ref="C37:E37"/>
    <mergeCell ref="AE37:AF37"/>
    <mergeCell ref="C38:E38"/>
    <mergeCell ref="AE38:AF38"/>
    <mergeCell ref="C39:E39"/>
    <mergeCell ref="AE39:AF39"/>
    <mergeCell ref="C40:E40"/>
    <mergeCell ref="AE40:AF40"/>
    <mergeCell ref="C41:E41"/>
    <mergeCell ref="AE41:AF41"/>
    <mergeCell ref="C42:E42"/>
    <mergeCell ref="AE42:AF42"/>
    <mergeCell ref="C43:E43"/>
    <mergeCell ref="AE43:AF43"/>
    <mergeCell ref="C44:E44"/>
    <mergeCell ref="AE44:AF44"/>
    <mergeCell ref="C45:E45"/>
    <mergeCell ref="AE45:AF45"/>
    <mergeCell ref="B46:E46"/>
    <mergeCell ref="AE46:AF46"/>
    <mergeCell ref="B47:E47"/>
    <mergeCell ref="AE47:AF47"/>
    <mergeCell ref="B48:E48"/>
    <mergeCell ref="AE48:AF48"/>
    <mergeCell ref="B49:E49"/>
    <mergeCell ref="AE49:AF49"/>
    <mergeCell ref="C52:F52"/>
    <mergeCell ref="C53:F53"/>
    <mergeCell ref="B54:AG54"/>
    <mergeCell ref="B56:AF56"/>
    <mergeCell ref="B57:AF57"/>
    <mergeCell ref="B58:AF58"/>
    <mergeCell ref="B63:E65"/>
    <mergeCell ref="F63:AF63"/>
    <mergeCell ref="F64:J64"/>
    <mergeCell ref="K64:O64"/>
    <mergeCell ref="P64:T64"/>
    <mergeCell ref="U64:Y64"/>
    <mergeCell ref="Z64:AD64"/>
    <mergeCell ref="AE64:AF65"/>
    <mergeCell ref="C66:E66"/>
    <mergeCell ref="AE66:AF66"/>
    <mergeCell ref="C67:E67"/>
    <mergeCell ref="AE67:AF67"/>
    <mergeCell ref="C68:E68"/>
    <mergeCell ref="AE68:AF68"/>
    <mergeCell ref="C69:E69"/>
    <mergeCell ref="AE69:AF69"/>
    <mergeCell ref="C70:E70"/>
    <mergeCell ref="AE70:AF70"/>
    <mergeCell ref="C71:E71"/>
    <mergeCell ref="AE71:AF71"/>
    <mergeCell ref="C72:E72"/>
    <mergeCell ref="AE72:AF72"/>
    <mergeCell ref="C73:E73"/>
    <mergeCell ref="AE73:AF73"/>
    <mergeCell ref="C74:E74"/>
    <mergeCell ref="AE74:AF74"/>
    <mergeCell ref="C75:E75"/>
    <mergeCell ref="AE75:AF75"/>
    <mergeCell ref="C76:E76"/>
    <mergeCell ref="AE76:AF76"/>
    <mergeCell ref="C77:E77"/>
    <mergeCell ref="AE77:AF77"/>
    <mergeCell ref="C78:E78"/>
    <mergeCell ref="AE78:AF78"/>
    <mergeCell ref="C79:E79"/>
    <mergeCell ref="AE79:AF79"/>
    <mergeCell ref="C80:E80"/>
    <mergeCell ref="AE80:AF80"/>
    <mergeCell ref="C81:E81"/>
    <mergeCell ref="AE81:AF81"/>
    <mergeCell ref="C82:E82"/>
    <mergeCell ref="AE82:AF82"/>
    <mergeCell ref="C83:E83"/>
    <mergeCell ref="AE83:AF83"/>
    <mergeCell ref="C84:E84"/>
    <mergeCell ref="AE84:AF84"/>
    <mergeCell ref="C85:E85"/>
    <mergeCell ref="AE85:AF85"/>
    <mergeCell ref="C86:E86"/>
    <mergeCell ref="AE86:AF86"/>
    <mergeCell ref="C87:E87"/>
    <mergeCell ref="AE87:AF87"/>
    <mergeCell ref="C88:E88"/>
    <mergeCell ref="AE88:AF88"/>
    <mergeCell ref="C89:E89"/>
    <mergeCell ref="AE89:AF89"/>
    <mergeCell ref="C90:E90"/>
    <mergeCell ref="AE90:AF90"/>
    <mergeCell ref="C91:E91"/>
    <mergeCell ref="AE91:AF91"/>
    <mergeCell ref="C92:E92"/>
    <mergeCell ref="AE92:AF92"/>
    <mergeCell ref="C93:E93"/>
    <mergeCell ref="AE93:AF93"/>
    <mergeCell ref="C94:E94"/>
    <mergeCell ref="AE94:AF94"/>
    <mergeCell ref="C95:E95"/>
    <mergeCell ref="AE95:AF95"/>
    <mergeCell ref="C96:E96"/>
    <mergeCell ref="AE96:AF96"/>
    <mergeCell ref="C97:E97"/>
    <mergeCell ref="AE97:AF97"/>
    <mergeCell ref="C98:E98"/>
    <mergeCell ref="AE98:AF98"/>
    <mergeCell ref="C99:E99"/>
    <mergeCell ref="AE99:AF99"/>
    <mergeCell ref="C100:E100"/>
    <mergeCell ref="AE100:AF100"/>
    <mergeCell ref="B101:E101"/>
    <mergeCell ref="AE101:AF101"/>
    <mergeCell ref="B102:E102"/>
    <mergeCell ref="AE102:AF102"/>
    <mergeCell ref="B103:E103"/>
    <mergeCell ref="AE103:AF103"/>
    <mergeCell ref="B104:E104"/>
    <mergeCell ref="AE104:AF104"/>
    <mergeCell ref="C107:F107"/>
    <mergeCell ref="C108:F108"/>
    <mergeCell ref="B109:AG109"/>
  </mergeCells>
  <printOptions headings="false" gridLines="false" gridLinesSet="true" horizontalCentered="false" verticalCentered="false"/>
  <pageMargins left="0" right="0" top="0" bottom="0" header="0.511805555555555" footer="0.511805555555555"/>
  <pageSetup paperSize="5" scale="83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4BD97"/>
    <pageSetUpPr fitToPage="false"/>
  </sheetPr>
  <dimension ref="B2:AG87"/>
  <sheetViews>
    <sheetView showFormulas="false" showGridLines="false" showRowColHeaders="true" showZeros="true" rightToLeft="false" tabSelected="false" showOutlineSymbols="true" defaultGridColor="true" view="normal" topLeftCell="A62" colorId="64" zoomScale="110" zoomScaleNormal="110" zoomScalePageLayoutView="100" workbookViewId="0">
      <selection pane="topLeft" activeCell="D77" activeCellId="0" sqref="D77"/>
    </sheetView>
  </sheetViews>
  <sheetFormatPr defaultColWidth="7.1640625" defaultRowHeight="13.8" zeroHeight="false" outlineLevelRow="0" outlineLevelCol="0"/>
  <cols>
    <col collapsed="false" customWidth="true" hidden="false" outlineLevel="0" max="1" min="1" style="0" width="2.13"/>
    <col collapsed="false" customWidth="true" hidden="false" outlineLevel="0" max="2" min="2" style="0" width="4.05"/>
    <col collapsed="false" customWidth="true" hidden="false" outlineLevel="0" max="3" min="3" style="0" width="29.89"/>
    <col collapsed="false" customWidth="true" hidden="false" outlineLevel="0" max="4" min="4" style="0" width="6.62"/>
    <col collapsed="false" customWidth="true" hidden="true" outlineLevel="0" max="5" min="5" style="0" width="4.49"/>
    <col collapsed="false" customWidth="true" hidden="false" outlineLevel="0" max="6" min="6" style="0" width="5.98"/>
    <col collapsed="false" customWidth="true" hidden="true" outlineLevel="0" max="7" min="7" style="0" width="4.49"/>
    <col collapsed="false" customWidth="true" hidden="false" outlineLevel="0" max="8" min="8" style="0" width="5.13"/>
    <col collapsed="false" customWidth="true" hidden="true" outlineLevel="0" max="9" min="9" style="0" width="4.49"/>
    <col collapsed="false" customWidth="true" hidden="false" outlineLevel="0" max="10" min="10" style="0" width="6.19"/>
    <col collapsed="false" customWidth="true" hidden="true" outlineLevel="0" max="11" min="11" style="0" width="4.49"/>
    <col collapsed="false" customWidth="true" hidden="false" outlineLevel="0" max="12" min="12" style="0" width="5.76"/>
    <col collapsed="false" customWidth="true" hidden="true" outlineLevel="0" max="13" min="13" style="0" width="4.49"/>
    <col collapsed="false" customWidth="true" hidden="false" outlineLevel="0" max="14" min="14" style="0" width="5.98"/>
    <col collapsed="false" customWidth="true" hidden="true" outlineLevel="0" max="15" min="15" style="0" width="4.49"/>
    <col collapsed="false" customWidth="true" hidden="false" outlineLevel="0" max="16" min="16" style="0" width="5.76"/>
    <col collapsed="false" customWidth="true" hidden="true" outlineLevel="0" max="17" min="17" style="0" width="4.49"/>
    <col collapsed="false" customWidth="true" hidden="false" outlineLevel="0" max="18" min="18" style="0" width="5.98"/>
    <col collapsed="false" customWidth="true" hidden="true" outlineLevel="0" max="19" min="19" style="0" width="4.49"/>
    <col collapsed="false" customWidth="true" hidden="false" outlineLevel="0" max="20" min="20" style="0" width="6.19"/>
    <col collapsed="false" customWidth="true" hidden="true" outlineLevel="0" max="21" min="21" style="0" width="4.49"/>
    <col collapsed="false" customWidth="true" hidden="false" outlineLevel="0" max="22" min="22" style="0" width="6.19"/>
    <col collapsed="false" customWidth="true" hidden="true" outlineLevel="0" max="23" min="23" style="0" width="4.49"/>
    <col collapsed="false" customWidth="true" hidden="false" outlineLevel="0" max="24" min="24" style="0" width="5.55"/>
    <col collapsed="false" customWidth="true" hidden="true" outlineLevel="0" max="25" min="25" style="0" width="4.49"/>
    <col collapsed="false" customWidth="true" hidden="false" outlineLevel="0" max="26" min="26" style="0" width="6.19"/>
    <col collapsed="false" customWidth="true" hidden="true" outlineLevel="0" max="27" min="27" style="0" width="4.49"/>
    <col collapsed="false" customWidth="true" hidden="false" outlineLevel="0" max="28" min="28" style="0" width="6.7"/>
    <col collapsed="false" customWidth="true" hidden="false" outlineLevel="0" max="29" min="29" style="0" width="6.94"/>
    <col collapsed="false" customWidth="false" hidden="true" outlineLevel="0" max="31" min="30" style="0" width="7.15"/>
  </cols>
  <sheetData>
    <row r="2" customFormat="false" ht="15.75" hidden="false" customHeight="true" outlineLevel="0" collapsed="false">
      <c r="B2" s="95" t="s">
        <v>306</v>
      </c>
      <c r="C2" s="95"/>
      <c r="D2" s="96"/>
      <c r="E2" s="96"/>
      <c r="F2" s="96"/>
      <c r="G2" s="96"/>
      <c r="H2" s="96"/>
      <c r="I2" s="96"/>
      <c r="J2" s="96"/>
      <c r="K2" s="96"/>
      <c r="L2" s="96"/>
      <c r="M2" s="97"/>
      <c r="N2" s="97"/>
      <c r="O2" s="97"/>
      <c r="P2" s="97"/>
      <c r="Q2" s="97"/>
    </row>
    <row r="3" customFormat="false" ht="15.75" hidden="false" customHeight="true" outlineLevel="0" collapsed="false">
      <c r="B3" s="95" t="s">
        <v>307</v>
      </c>
      <c r="C3" s="95"/>
      <c r="D3" s="98"/>
      <c r="E3" s="98"/>
      <c r="F3" s="98"/>
      <c r="G3" s="98"/>
      <c r="H3" s="98"/>
      <c r="I3" s="98"/>
      <c r="J3" s="98"/>
      <c r="K3" s="98"/>
      <c r="L3" s="98"/>
      <c r="M3" s="97"/>
      <c r="N3" s="97"/>
      <c r="O3" s="97"/>
      <c r="P3" s="97"/>
      <c r="Q3" s="97"/>
    </row>
    <row r="4" customFormat="false" ht="16.5" hidden="false" customHeight="true" outlineLevel="0" collapsed="false">
      <c r="B4" s="95" t="s">
        <v>308</v>
      </c>
      <c r="C4" s="95"/>
      <c r="D4" s="99"/>
      <c r="E4" s="99"/>
      <c r="F4" s="99"/>
      <c r="G4" s="99"/>
      <c r="H4" s="99"/>
      <c r="I4" s="99"/>
      <c r="J4" s="99"/>
      <c r="K4" s="99"/>
      <c r="L4" s="99"/>
      <c r="M4" s="97"/>
      <c r="N4" s="97"/>
      <c r="O4" s="97"/>
      <c r="P4" s="97"/>
      <c r="Q4" s="97"/>
    </row>
    <row r="5" customFormat="false" ht="13.8" hidden="false" customHeight="false" outlineLevel="0" collapsed="false">
      <c r="B5" s="100" t="s">
        <v>309</v>
      </c>
      <c r="C5" s="100"/>
      <c r="D5" s="101"/>
      <c r="E5" s="101"/>
      <c r="F5" s="101"/>
      <c r="G5" s="101"/>
      <c r="H5" s="101"/>
      <c r="I5" s="101"/>
      <c r="J5" s="101"/>
      <c r="K5" s="101"/>
      <c r="L5" s="101"/>
      <c r="M5" s="97"/>
      <c r="N5" s="97"/>
      <c r="O5" s="97"/>
      <c r="P5" s="97"/>
      <c r="Q5" s="97"/>
    </row>
    <row r="6" customFormat="false" ht="15" hidden="false" customHeight="true" outlineLevel="0" collapsed="false">
      <c r="B6" s="102" t="s">
        <v>310</v>
      </c>
      <c r="C6" s="102"/>
      <c r="D6" s="103"/>
      <c r="E6" s="103"/>
      <c r="F6" s="103"/>
      <c r="G6" s="103"/>
      <c r="H6" s="103"/>
      <c r="I6" s="103"/>
      <c r="J6" s="103"/>
      <c r="K6" s="103"/>
      <c r="L6" s="103"/>
      <c r="M6" s="97"/>
      <c r="N6" s="97"/>
      <c r="O6" s="97"/>
      <c r="P6" s="97"/>
      <c r="Q6" s="97"/>
    </row>
    <row r="7" customFormat="false" ht="15.75" hidden="false" customHeight="true" outlineLevel="0" collapsed="false">
      <c r="B7" s="104" t="s">
        <v>272</v>
      </c>
      <c r="C7" s="104"/>
      <c r="D7" s="105" t="s">
        <v>268</v>
      </c>
      <c r="E7" s="105"/>
      <c r="F7" s="106" t="s">
        <v>289</v>
      </c>
      <c r="G7" s="106"/>
      <c r="H7" s="107" t="s">
        <v>311</v>
      </c>
      <c r="I7" s="107"/>
      <c r="J7" s="108" t="s">
        <v>312</v>
      </c>
      <c r="K7" s="108"/>
      <c r="L7" s="109" t="s">
        <v>313</v>
      </c>
      <c r="M7" s="109"/>
      <c r="N7" s="110" t="s">
        <v>314</v>
      </c>
      <c r="O7" s="110"/>
      <c r="P7" s="111" t="s">
        <v>15</v>
      </c>
      <c r="Q7" s="111"/>
      <c r="R7" s="112" t="s">
        <v>21</v>
      </c>
      <c r="S7" s="112"/>
      <c r="T7" s="112" t="s">
        <v>296</v>
      </c>
      <c r="U7" s="112"/>
      <c r="V7" s="112" t="s">
        <v>297</v>
      </c>
      <c r="W7" s="112"/>
      <c r="X7" s="112" t="s">
        <v>315</v>
      </c>
      <c r="Y7" s="112"/>
      <c r="Z7" s="112" t="s">
        <v>299</v>
      </c>
      <c r="AA7" s="113"/>
      <c r="AB7" s="114" t="s">
        <v>316</v>
      </c>
      <c r="AC7" s="115" t="s">
        <v>317</v>
      </c>
    </row>
    <row r="8" customFormat="false" ht="13.8" hidden="false" customHeight="false" outlineLevel="0" collapsed="false">
      <c r="B8" s="104"/>
      <c r="C8" s="104"/>
      <c r="D8" s="116" t="s">
        <v>318</v>
      </c>
      <c r="E8" s="117" t="s">
        <v>317</v>
      </c>
      <c r="F8" s="118" t="s">
        <v>318</v>
      </c>
      <c r="G8" s="117" t="s">
        <v>317</v>
      </c>
      <c r="H8" s="118" t="s">
        <v>318</v>
      </c>
      <c r="I8" s="117" t="s">
        <v>317</v>
      </c>
      <c r="J8" s="118" t="s">
        <v>318</v>
      </c>
      <c r="K8" s="117" t="s">
        <v>317</v>
      </c>
      <c r="L8" s="118" t="s">
        <v>318</v>
      </c>
      <c r="M8" s="117" t="s">
        <v>317</v>
      </c>
      <c r="N8" s="118" t="s">
        <v>318</v>
      </c>
      <c r="O8" s="117" t="s">
        <v>317</v>
      </c>
      <c r="P8" s="118" t="s">
        <v>318</v>
      </c>
      <c r="Q8" s="117" t="s">
        <v>317</v>
      </c>
      <c r="R8" s="118" t="s">
        <v>318</v>
      </c>
      <c r="S8" s="117" t="s">
        <v>317</v>
      </c>
      <c r="T8" s="118" t="s">
        <v>318</v>
      </c>
      <c r="U8" s="117" t="s">
        <v>317</v>
      </c>
      <c r="V8" s="118" t="s">
        <v>318</v>
      </c>
      <c r="W8" s="117" t="s">
        <v>317</v>
      </c>
      <c r="X8" s="118" t="s">
        <v>318</v>
      </c>
      <c r="Y8" s="117" t="s">
        <v>317</v>
      </c>
      <c r="Z8" s="118" t="s">
        <v>318</v>
      </c>
      <c r="AA8" s="119" t="s">
        <v>317</v>
      </c>
      <c r="AB8" s="114"/>
      <c r="AC8" s="115"/>
    </row>
    <row r="9" customFormat="false" ht="15.75" hidden="false" customHeight="true" outlineLevel="0" collapsed="false">
      <c r="B9" s="104"/>
      <c r="C9" s="104"/>
      <c r="D9" s="120" t="s">
        <v>319</v>
      </c>
      <c r="E9" s="117"/>
      <c r="F9" s="121" t="s">
        <v>319</v>
      </c>
      <c r="G9" s="117"/>
      <c r="H9" s="121" t="s">
        <v>319</v>
      </c>
      <c r="I9" s="117"/>
      <c r="J9" s="121" t="s">
        <v>319</v>
      </c>
      <c r="K9" s="117"/>
      <c r="L9" s="122" t="s">
        <v>319</v>
      </c>
      <c r="M9" s="117"/>
      <c r="N9" s="121" t="s">
        <v>319</v>
      </c>
      <c r="O9" s="117"/>
      <c r="P9" s="121" t="s">
        <v>319</v>
      </c>
      <c r="Q9" s="117"/>
      <c r="R9" s="121" t="s">
        <v>319</v>
      </c>
      <c r="S9" s="117"/>
      <c r="T9" s="121" t="s">
        <v>319</v>
      </c>
      <c r="U9" s="117"/>
      <c r="V9" s="121" t="s">
        <v>319</v>
      </c>
      <c r="W9" s="117"/>
      <c r="X9" s="121" t="s">
        <v>319</v>
      </c>
      <c r="Y9" s="117"/>
      <c r="Z9" s="121" t="s">
        <v>319</v>
      </c>
      <c r="AA9" s="119"/>
      <c r="AB9" s="114"/>
      <c r="AC9" s="115"/>
    </row>
    <row r="10" customFormat="false" ht="15" hidden="false" customHeight="true" outlineLevel="0" collapsed="false">
      <c r="B10" s="123" t="n">
        <v>1</v>
      </c>
      <c r="C10" s="124" t="str">
        <f aca="false">IF('Infos-Card-Male'!B2="", "", 'Infos-Card-Male'!B2)</f>
        <v>ABAY ABAY, IAN JAY PARINIAS</v>
      </c>
      <c r="D10" s="125" t="n">
        <f aca="false">Fil!F11</f>
        <v>78</v>
      </c>
      <c r="E10" s="126"/>
      <c r="F10" s="127" t="n">
        <f aca="false">Eng!F11</f>
        <v>80</v>
      </c>
      <c r="G10" s="126"/>
      <c r="H10" s="125" t="n">
        <f aca="false">Math!F11</f>
        <v>82</v>
      </c>
      <c r="I10" s="126"/>
      <c r="J10" s="125" t="n">
        <f aca="false">Sci!F11</f>
        <v>82</v>
      </c>
      <c r="K10" s="128"/>
      <c r="L10" s="129" t="n">
        <f aca="false">AP!F11</f>
        <v>75</v>
      </c>
      <c r="M10" s="130"/>
      <c r="N10" s="127" t="n">
        <f aca="false">ESP!F11</f>
        <v>86</v>
      </c>
      <c r="O10" s="126"/>
      <c r="P10" s="131" t="n">
        <f aca="false">TLE!F11</f>
        <v>87</v>
      </c>
      <c r="Q10" s="126"/>
      <c r="R10" s="126" t="n">
        <f aca="false">MAPEH!Z11</f>
        <v>86</v>
      </c>
      <c r="S10" s="126"/>
      <c r="T10" s="127" t="n">
        <f aca="false">MAPEH!F11</f>
        <v>85</v>
      </c>
      <c r="U10" s="126" t="n">
        <f aca="false">MAPEH!G11</f>
        <v>85</v>
      </c>
      <c r="V10" s="127" t="n">
        <f aca="false">MAPEH!K11</f>
        <v>88</v>
      </c>
      <c r="W10" s="126" t="n">
        <f aca="false">MAPEH!I11</f>
        <v>80</v>
      </c>
      <c r="X10" s="127" t="n">
        <f aca="false">MAPEH!P11</f>
        <v>81</v>
      </c>
      <c r="Y10" s="126" t="n">
        <f aca="false">MAPEH!K11</f>
        <v>88</v>
      </c>
      <c r="Z10" s="125" t="n">
        <f aca="false">MAPEH!U11</f>
        <v>89</v>
      </c>
      <c r="AA10" s="126" t="n">
        <f aca="false">RANK(Z10,Z$10:Z$76)</f>
        <v>11</v>
      </c>
      <c r="AB10" s="132" t="n">
        <f aca="false">(R10+P10+N10+L10+J10+H10+F10+D10)/8</f>
        <v>82</v>
      </c>
      <c r="AC10" s="126" t="n">
        <f aca="false">RANK(AB10,AB$10:AB$75)</f>
        <v>12</v>
      </c>
      <c r="AD10" s="0" t="n">
        <f aca="false">IF(AB10&lt;75, 0, 1)</f>
        <v>1</v>
      </c>
      <c r="AE10" s="0" t="str">
        <f aca="false">IF(D10=MAX(D$10:D$75),$C10,"")</f>
        <v/>
      </c>
      <c r="AG10" s="0" t="str">
        <f aca="false">IF(F10=MAX(F$10:F$75),$C10,"")</f>
        <v/>
      </c>
    </row>
    <row r="11" customFormat="false" ht="15" hidden="false" customHeight="true" outlineLevel="0" collapsed="false">
      <c r="B11" s="61" t="n">
        <v>2</v>
      </c>
      <c r="C11" s="124" t="str">
        <f aca="false">IF('Infos-Card-Male'!B3="", "", 'Infos-Card-Male'!B3)</f>
        <v>ACOSTA, JOHN CARLO ANION</v>
      </c>
      <c r="D11" s="125" t="n">
        <f aca="false">Fil!F12</f>
        <v>73</v>
      </c>
      <c r="E11" s="126"/>
      <c r="F11" s="127" t="n">
        <f aca="false">Eng!F12</f>
        <v>70</v>
      </c>
      <c r="G11" s="126"/>
      <c r="H11" s="125" t="n">
        <f aca="false">Math!F12</f>
        <v>70</v>
      </c>
      <c r="I11" s="126"/>
      <c r="J11" s="125" t="n">
        <f aca="false">Sci!F12</f>
        <v>70</v>
      </c>
      <c r="K11" s="128"/>
      <c r="L11" s="129" t="n">
        <f aca="false">AP!F12</f>
        <v>74</v>
      </c>
      <c r="M11" s="130"/>
      <c r="N11" s="127" t="n">
        <f aca="false">ESP!F12</f>
        <v>70</v>
      </c>
      <c r="O11" s="126"/>
      <c r="P11" s="131" t="n">
        <f aca="false">TLE!F12</f>
        <v>70</v>
      </c>
      <c r="Q11" s="126"/>
      <c r="R11" s="126" t="n">
        <f aca="false">MAPEH!Z12</f>
        <v>70</v>
      </c>
      <c r="S11" s="126"/>
      <c r="T11" s="127" t="n">
        <f aca="false">MAPEH!F12</f>
        <v>70</v>
      </c>
      <c r="U11" s="126" t="n">
        <f aca="false">MAPEH!G12</f>
        <v>70</v>
      </c>
      <c r="V11" s="127" t="n">
        <f aca="false">MAPEH!K12</f>
        <v>70</v>
      </c>
      <c r="W11" s="126" t="n">
        <f aca="false">MAPEH!I12</f>
        <v>70</v>
      </c>
      <c r="X11" s="127" t="n">
        <f aca="false">MAPEH!P12</f>
        <v>70</v>
      </c>
      <c r="Y11" s="126" t="n">
        <f aca="false">MAPEH!K12</f>
        <v>70</v>
      </c>
      <c r="Z11" s="125" t="n">
        <f aca="false">MAPEH!U12</f>
        <v>70</v>
      </c>
      <c r="AA11" s="126" t="n">
        <f aca="false">RANK(Z11,Z$10:Z$76)</f>
        <v>43</v>
      </c>
      <c r="AB11" s="132" t="n">
        <f aca="false">(R11+P11+N11+L11+J11+H11+F11+D11)/8</f>
        <v>70.875</v>
      </c>
      <c r="AC11" s="126" t="n">
        <f aca="false">RANK(AB11,AB$10:AB$75)</f>
        <v>43</v>
      </c>
      <c r="AD11" s="0" t="n">
        <v>0</v>
      </c>
      <c r="AE11" s="0" t="str">
        <f aca="false">IF(D11=MAX(D$10:D$75),$C11,"")</f>
        <v/>
      </c>
      <c r="AG11" s="0" t="str">
        <f aca="false">IF(F11=MAX(F$10:F$75),$C11,"")</f>
        <v/>
      </c>
    </row>
    <row r="12" s="22" customFormat="true" ht="15" hidden="false" customHeight="true" outlineLevel="0" collapsed="false">
      <c r="B12" s="123" t="n">
        <v>3</v>
      </c>
      <c r="C12" s="124" t="str">
        <f aca="false">IF('Infos-Card-Male'!B4="", "", 'Infos-Card-Male'!B4)</f>
        <v>ACOSTA, SHAMERAINE MOLINA</v>
      </c>
      <c r="D12" s="125" t="n">
        <f aca="false">Fil!F13</f>
        <v>75</v>
      </c>
      <c r="E12" s="126"/>
      <c r="F12" s="127" t="n">
        <f aca="false">Eng!F13</f>
        <v>75</v>
      </c>
      <c r="G12" s="126"/>
      <c r="H12" s="125" t="n">
        <f aca="false">Math!F13</f>
        <v>74</v>
      </c>
      <c r="I12" s="126"/>
      <c r="J12" s="125" t="n">
        <f aca="false">Sci!F13</f>
        <v>77</v>
      </c>
      <c r="K12" s="128"/>
      <c r="L12" s="129" t="n">
        <f aca="false">AP!F13</f>
        <v>78</v>
      </c>
      <c r="M12" s="130"/>
      <c r="N12" s="127" t="n">
        <f aca="false">ESP!F13</f>
        <v>70</v>
      </c>
      <c r="O12" s="126"/>
      <c r="P12" s="131" t="n">
        <f aca="false">TLE!F13</f>
        <v>75</v>
      </c>
      <c r="Q12" s="126"/>
      <c r="R12" s="126" t="n">
        <f aca="false">MAPEH!Z13</f>
        <v>80</v>
      </c>
      <c r="S12" s="126"/>
      <c r="T12" s="127" t="n">
        <f aca="false">MAPEH!F13</f>
        <v>80</v>
      </c>
      <c r="U12" s="126" t="n">
        <f aca="false">MAPEH!G13</f>
        <v>75</v>
      </c>
      <c r="V12" s="127" t="n">
        <f aca="false">MAPEH!K13</f>
        <v>80</v>
      </c>
      <c r="W12" s="126" t="n">
        <f aca="false">MAPEH!I13</f>
        <v>78</v>
      </c>
      <c r="X12" s="127" t="n">
        <f aca="false">MAPEH!P13</f>
        <v>80</v>
      </c>
      <c r="Y12" s="126" t="n">
        <f aca="false">MAPEH!K13</f>
        <v>80</v>
      </c>
      <c r="Z12" s="125" t="n">
        <f aca="false">MAPEH!U13</f>
        <v>80</v>
      </c>
      <c r="AA12" s="126" t="n">
        <f aca="false">RANK(Z12,Z$10:Z$76)</f>
        <v>20</v>
      </c>
      <c r="AB12" s="132" t="n">
        <f aca="false">(R12+P12+N12+L12+J12+H12+F12+D12)/8</f>
        <v>75.5</v>
      </c>
      <c r="AC12" s="126" t="n">
        <f aca="false">RANK(AB12,AB$10:AB$75)</f>
        <v>35</v>
      </c>
      <c r="AD12" s="0" t="n">
        <f aca="false">IF(AB12&lt;75, 0, 1)</f>
        <v>1</v>
      </c>
      <c r="AE12" s="22" t="str">
        <f aca="false">IF(D12=MAX(D$10:D$75),$C12,"")</f>
        <v/>
      </c>
      <c r="AG12" s="22" t="str">
        <f aca="false">IF(F12=MAX(F$10:F$75),$C12,"")</f>
        <v/>
      </c>
    </row>
    <row r="13" customFormat="false" ht="15" hidden="false" customHeight="true" outlineLevel="0" collapsed="false">
      <c r="B13" s="61" t="n">
        <v>4</v>
      </c>
      <c r="C13" s="124" t="str">
        <f aca="false">IF('Infos-Card-Male'!B5="", "", 'Infos-Card-Male'!B5)</f>
        <v>AGUS, ALMOND RAPHAEL JALBAY</v>
      </c>
      <c r="D13" s="125" t="n">
        <f aca="false">Fil!F14</f>
        <v>75</v>
      </c>
      <c r="E13" s="126"/>
      <c r="F13" s="127" t="n">
        <f aca="false">Eng!F14</f>
        <v>75</v>
      </c>
      <c r="G13" s="126"/>
      <c r="H13" s="125" t="n">
        <f aca="false">Math!F14</f>
        <v>72</v>
      </c>
      <c r="I13" s="126"/>
      <c r="J13" s="125" t="n">
        <f aca="false">Sci!F14</f>
        <v>78</v>
      </c>
      <c r="K13" s="128"/>
      <c r="L13" s="129" t="n">
        <f aca="false">AP!F14</f>
        <v>77</v>
      </c>
      <c r="M13" s="130"/>
      <c r="N13" s="127" t="n">
        <f aca="false">ESP!F14</f>
        <v>77</v>
      </c>
      <c r="O13" s="126"/>
      <c r="P13" s="131" t="n">
        <f aca="false">TLE!F14</f>
        <v>75</v>
      </c>
      <c r="Q13" s="126"/>
      <c r="R13" s="126" t="n">
        <f aca="false">MAPEH!Z14</f>
        <v>77</v>
      </c>
      <c r="S13" s="126"/>
      <c r="T13" s="127" t="n">
        <f aca="false">MAPEH!F14</f>
        <v>77</v>
      </c>
      <c r="U13" s="126" t="n">
        <f aca="false">MAPEH!G14</f>
        <v>75</v>
      </c>
      <c r="V13" s="127" t="n">
        <f aca="false">MAPEH!K14</f>
        <v>77</v>
      </c>
      <c r="W13" s="126" t="n">
        <f aca="false">MAPEH!I14</f>
        <v>78</v>
      </c>
      <c r="X13" s="127" t="n">
        <f aca="false">MAPEH!P14</f>
        <v>77</v>
      </c>
      <c r="Y13" s="126" t="n">
        <f aca="false">MAPEH!K14</f>
        <v>77</v>
      </c>
      <c r="Z13" s="125" t="n">
        <f aca="false">MAPEH!U14</f>
        <v>77</v>
      </c>
      <c r="AA13" s="126" t="n">
        <f aca="false">RANK(Z13,Z$10:Z$76)</f>
        <v>29</v>
      </c>
      <c r="AB13" s="132" t="n">
        <f aca="false">(R13+P13+N13+L13+J13+H13+F13+D13)/8</f>
        <v>75.75</v>
      </c>
      <c r="AC13" s="126" t="n">
        <f aca="false">RANK(AB13,AB$10:AB$75)</f>
        <v>32</v>
      </c>
      <c r="AD13" s="0" t="n">
        <f aca="false">IF(AB13&lt;75, 0, 1)</f>
        <v>1</v>
      </c>
      <c r="AE13" s="0" t="str">
        <f aca="false">IF(D13=MAX(D$10:D$75),$C13,"")</f>
        <v/>
      </c>
      <c r="AG13" s="0" t="str">
        <f aca="false">IF(F13=MAX(F$10:F$75),$C13,"")</f>
        <v/>
      </c>
    </row>
    <row r="14" customFormat="false" ht="15" hidden="false" customHeight="true" outlineLevel="0" collapsed="false">
      <c r="B14" s="123" t="n">
        <v>5</v>
      </c>
      <c r="C14" s="124" t="str">
        <f aca="false">IF('Infos-Card-Male'!B6="", "", 'Infos-Card-Male'!B6)</f>
        <v>ALEJANDRO, JEREMY LOPEZ</v>
      </c>
      <c r="D14" s="125" t="n">
        <f aca="false">Fil!F15</f>
        <v>75</v>
      </c>
      <c r="E14" s="126"/>
      <c r="F14" s="127" t="n">
        <f aca="false">Eng!F15</f>
        <v>79</v>
      </c>
      <c r="G14" s="126"/>
      <c r="H14" s="125" t="n">
        <f aca="false">Math!F15</f>
        <v>74</v>
      </c>
      <c r="I14" s="126"/>
      <c r="J14" s="125" t="n">
        <f aca="false">Sci!F15</f>
        <v>76</v>
      </c>
      <c r="K14" s="128"/>
      <c r="L14" s="129" t="n">
        <f aca="false">AP!F15</f>
        <v>75</v>
      </c>
      <c r="M14" s="130"/>
      <c r="N14" s="127" t="n">
        <f aca="false">ESP!F15</f>
        <v>76</v>
      </c>
      <c r="O14" s="126"/>
      <c r="P14" s="131" t="n">
        <f aca="false">TLE!F15</f>
        <v>75</v>
      </c>
      <c r="Q14" s="126"/>
      <c r="R14" s="126" t="n">
        <f aca="false">MAPEH!Z15</f>
        <v>77</v>
      </c>
      <c r="S14" s="126"/>
      <c r="T14" s="127" t="n">
        <f aca="false">MAPEH!F15</f>
        <v>77</v>
      </c>
      <c r="U14" s="126" t="n">
        <f aca="false">MAPEH!G15</f>
        <v>75</v>
      </c>
      <c r="V14" s="127" t="n">
        <f aca="false">MAPEH!K15</f>
        <v>77</v>
      </c>
      <c r="W14" s="126" t="n">
        <f aca="false">MAPEH!I15</f>
        <v>78</v>
      </c>
      <c r="X14" s="127" t="n">
        <f aca="false">MAPEH!P15</f>
        <v>77</v>
      </c>
      <c r="Y14" s="126" t="n">
        <f aca="false">MAPEH!K15</f>
        <v>77</v>
      </c>
      <c r="Z14" s="125" t="n">
        <f aca="false">MAPEH!U15</f>
        <v>77</v>
      </c>
      <c r="AA14" s="126" t="n">
        <f aca="false">RANK(Z14,Z$10:Z$76)</f>
        <v>29</v>
      </c>
      <c r="AB14" s="132" t="n">
        <f aca="false">(R14+P14+N14+L14+J14+H14+F14+D14)/8</f>
        <v>75.875</v>
      </c>
      <c r="AC14" s="126" t="n">
        <f aca="false">RANK(AB14,AB$10:AB$75)</f>
        <v>31</v>
      </c>
      <c r="AD14" s="0" t="n">
        <f aca="false">IF(AB14&lt;75, 0, 1)</f>
        <v>1</v>
      </c>
      <c r="AE14" s="0" t="str">
        <f aca="false">IF(D14=MAX(D$10:D$75),$C14,"")</f>
        <v/>
      </c>
      <c r="AG14" s="0" t="str">
        <f aca="false">IF(F14=MAX(F$10:F$75),$C14,"")</f>
        <v/>
      </c>
    </row>
    <row r="15" customFormat="false" ht="15" hidden="false" customHeight="true" outlineLevel="0" collapsed="false">
      <c r="B15" s="61" t="n">
        <v>6</v>
      </c>
      <c r="C15" s="124" t="str">
        <f aca="false">IF('Infos-Card-Male'!B7="", "", 'Infos-Card-Male'!B7)</f>
        <v>ALEJANDRO, MARK AGBUYA</v>
      </c>
      <c r="D15" s="125" t="n">
        <f aca="false">Fil!F16</f>
        <v>80</v>
      </c>
      <c r="E15" s="126"/>
      <c r="F15" s="127" t="n">
        <f aca="false">Eng!F16</f>
        <v>87</v>
      </c>
      <c r="G15" s="126"/>
      <c r="H15" s="125" t="n">
        <f aca="false">Math!F16</f>
        <v>84</v>
      </c>
      <c r="I15" s="126"/>
      <c r="J15" s="125" t="n">
        <f aca="false">Sci!F16</f>
        <v>83</v>
      </c>
      <c r="K15" s="128"/>
      <c r="L15" s="129" t="n">
        <f aca="false">AP!F16</f>
        <v>75</v>
      </c>
      <c r="M15" s="130"/>
      <c r="N15" s="127" t="n">
        <f aca="false">ESP!F16</f>
        <v>85</v>
      </c>
      <c r="O15" s="126"/>
      <c r="P15" s="131" t="n">
        <f aca="false">TLE!F16</f>
        <v>79</v>
      </c>
      <c r="Q15" s="126"/>
      <c r="R15" s="126" t="n">
        <f aca="false">MAPEH!Z16</f>
        <v>83</v>
      </c>
      <c r="S15" s="126"/>
      <c r="T15" s="127" t="n">
        <f aca="false">MAPEH!F16</f>
        <v>79</v>
      </c>
      <c r="U15" s="126" t="n">
        <f aca="false">MAPEH!G16</f>
        <v>85</v>
      </c>
      <c r="V15" s="127" t="n">
        <f aca="false">MAPEH!K16</f>
        <v>88</v>
      </c>
      <c r="W15" s="126" t="n">
        <f aca="false">MAPEH!I16</f>
        <v>90</v>
      </c>
      <c r="X15" s="127" t="n">
        <f aca="false">MAPEH!P16</f>
        <v>79</v>
      </c>
      <c r="Y15" s="126" t="n">
        <f aca="false">MAPEH!K16</f>
        <v>88</v>
      </c>
      <c r="Z15" s="125" t="n">
        <f aca="false">MAPEH!U16</f>
        <v>86</v>
      </c>
      <c r="AA15" s="126" t="n">
        <f aca="false">RANK(Z15,Z$10:Z$76)</f>
        <v>13</v>
      </c>
      <c r="AB15" s="132" t="n">
        <f aca="false">(R15+P15+N15+L15+J15+H15+F15+D15)/8</f>
        <v>82</v>
      </c>
      <c r="AC15" s="126" t="n">
        <f aca="false">RANK(AB15,AB$10:AB$75)</f>
        <v>12</v>
      </c>
      <c r="AD15" s="0" t="n">
        <f aca="false">IF(AB15&lt;75, 0, 1)</f>
        <v>1</v>
      </c>
      <c r="AE15" s="0" t="str">
        <f aca="false">IF(D15=MAX(D$10:D$75),$C15,"")</f>
        <v/>
      </c>
      <c r="AG15" s="0" t="str">
        <f aca="false">IF(F15=MAX(F$10:F$75),$C15,"")</f>
        <v/>
      </c>
    </row>
    <row r="16" customFormat="false" ht="15" hidden="false" customHeight="true" outlineLevel="0" collapsed="false">
      <c r="B16" s="123" t="n">
        <v>7</v>
      </c>
      <c r="C16" s="124" t="str">
        <f aca="false">IF('Infos-Card-Male'!B8="", "", 'Infos-Card-Male'!B8)</f>
        <v>ALETER, JHAY MHARK BOLAÑOS</v>
      </c>
      <c r="D16" s="125" t="n">
        <f aca="false">Fil!F17</f>
        <v>73</v>
      </c>
      <c r="E16" s="126"/>
      <c r="F16" s="127" t="n">
        <f aca="false">Eng!F17</f>
        <v>75</v>
      </c>
      <c r="G16" s="126"/>
      <c r="H16" s="125" t="n">
        <f aca="false">Math!F17</f>
        <v>74</v>
      </c>
      <c r="I16" s="126"/>
      <c r="J16" s="125" t="n">
        <f aca="false">Sci!F17</f>
        <v>75</v>
      </c>
      <c r="K16" s="128"/>
      <c r="L16" s="129" t="n">
        <f aca="false">AP!F17</f>
        <v>77</v>
      </c>
      <c r="M16" s="130"/>
      <c r="N16" s="127" t="n">
        <f aca="false">ESP!F17</f>
        <v>75</v>
      </c>
      <c r="O16" s="126"/>
      <c r="P16" s="131" t="n">
        <f aca="false">TLE!F17</f>
        <v>80</v>
      </c>
      <c r="Q16" s="126"/>
      <c r="R16" s="126" t="n">
        <f aca="false">MAPEH!Z17</f>
        <v>77</v>
      </c>
      <c r="S16" s="126"/>
      <c r="T16" s="127" t="n">
        <f aca="false">MAPEH!F17</f>
        <v>77</v>
      </c>
      <c r="U16" s="126" t="n">
        <f aca="false">MAPEH!G17</f>
        <v>75</v>
      </c>
      <c r="V16" s="127" t="n">
        <f aca="false">MAPEH!K17</f>
        <v>77</v>
      </c>
      <c r="W16" s="126" t="n">
        <f aca="false">MAPEH!I17</f>
        <v>78</v>
      </c>
      <c r="X16" s="127" t="n">
        <f aca="false">MAPEH!P17</f>
        <v>77</v>
      </c>
      <c r="Y16" s="126" t="n">
        <f aca="false">MAPEH!K17</f>
        <v>77</v>
      </c>
      <c r="Z16" s="125" t="n">
        <f aca="false">MAPEH!U17</f>
        <v>77</v>
      </c>
      <c r="AA16" s="126" t="n">
        <f aca="false">RANK(Z16,Z$10:Z$76)</f>
        <v>29</v>
      </c>
      <c r="AB16" s="132" t="n">
        <f aca="false">(R16+P16+N16+L16+J16+H16+F16+D16)/8</f>
        <v>75.75</v>
      </c>
      <c r="AC16" s="126" t="n">
        <f aca="false">RANK(AB16,AB$10:AB$75)</f>
        <v>32</v>
      </c>
      <c r="AD16" s="0" t="n">
        <f aca="false">IF(AB16&lt;75, 0, 1)</f>
        <v>1</v>
      </c>
      <c r="AE16" s="0" t="str">
        <f aca="false">IF(D16=MAX(D$10:D$75),$C16,"")</f>
        <v/>
      </c>
      <c r="AG16" s="0" t="str">
        <f aca="false">IF(F16=MAX(F$10:F$75),$C16,"")</f>
        <v/>
      </c>
    </row>
    <row r="17" customFormat="false" ht="15" hidden="false" customHeight="true" outlineLevel="0" collapsed="false">
      <c r="B17" s="61" t="n">
        <v>8</v>
      </c>
      <c r="C17" s="124" t="str">
        <f aca="false">IF('Infos-Card-Male'!B9="", "", 'Infos-Card-Male'!B9)</f>
        <v>AMACIO, KHURT FRYAN RANIEN</v>
      </c>
      <c r="D17" s="125" t="n">
        <f aca="false">Fil!F18</f>
        <v>75</v>
      </c>
      <c r="E17" s="126"/>
      <c r="F17" s="127" t="n">
        <f aca="false">Eng!F18</f>
        <v>76</v>
      </c>
      <c r="G17" s="126"/>
      <c r="H17" s="125" t="n">
        <f aca="false">Math!F18</f>
        <v>74</v>
      </c>
      <c r="I17" s="126"/>
      <c r="J17" s="125" t="n">
        <f aca="false">Sci!F18</f>
        <v>78</v>
      </c>
      <c r="K17" s="128"/>
      <c r="L17" s="129" t="n">
        <f aca="false">AP!F18</f>
        <v>77</v>
      </c>
      <c r="M17" s="130"/>
      <c r="N17" s="127" t="n">
        <f aca="false">ESP!F18</f>
        <v>75</v>
      </c>
      <c r="O17" s="126"/>
      <c r="P17" s="131" t="n">
        <f aca="false">TLE!F18</f>
        <v>77</v>
      </c>
      <c r="Q17" s="126"/>
      <c r="R17" s="126" t="n">
        <f aca="false">MAPEH!Z18</f>
        <v>82</v>
      </c>
      <c r="S17" s="126"/>
      <c r="T17" s="127" t="n">
        <f aca="false">MAPEH!F18</f>
        <v>79</v>
      </c>
      <c r="U17" s="126" t="n">
        <f aca="false">MAPEH!G18</f>
        <v>75</v>
      </c>
      <c r="V17" s="127" t="n">
        <f aca="false">MAPEH!K18</f>
        <v>89</v>
      </c>
      <c r="W17" s="126" t="n">
        <f aca="false">MAPEH!I18</f>
        <v>78</v>
      </c>
      <c r="X17" s="127" t="n">
        <f aca="false">MAPEH!P18</f>
        <v>79</v>
      </c>
      <c r="Y17" s="126" t="n">
        <f aca="false">MAPEH!K18</f>
        <v>89</v>
      </c>
      <c r="Z17" s="125" t="n">
        <f aca="false">MAPEH!U18</f>
        <v>79</v>
      </c>
      <c r="AA17" s="126" t="n">
        <f aca="false">RANK(Z17,Z$10:Z$76)</f>
        <v>22</v>
      </c>
      <c r="AB17" s="132" t="n">
        <f aca="false">(R17+P17+N17+L17+J17+H17+F17+D17)/8</f>
        <v>76.75</v>
      </c>
      <c r="AC17" s="126" t="n">
        <f aca="false">RANK(AB17,AB$10:AB$75)</f>
        <v>27</v>
      </c>
      <c r="AD17" s="0" t="n">
        <f aca="false">IF(AB17&lt;75, 0, 1)</f>
        <v>1</v>
      </c>
      <c r="AE17" s="0" t="str">
        <f aca="false">IF(D17=MAX(D$10:D$75),$C17,"")</f>
        <v/>
      </c>
      <c r="AG17" s="0" t="str">
        <f aca="false">IF(F17=MAX(F$10:F$75),$C17,"")</f>
        <v/>
      </c>
    </row>
    <row r="18" customFormat="false" ht="15" hidden="false" customHeight="true" outlineLevel="0" collapsed="false">
      <c r="B18" s="123" t="n">
        <v>9</v>
      </c>
      <c r="C18" s="124" t="str">
        <f aca="false">IF('Infos-Card-Male'!B10="", "", 'Infos-Card-Male'!B10)</f>
        <v>ANDALIS, JIBBY ABUZO</v>
      </c>
      <c r="D18" s="125" t="n">
        <f aca="false">Fil!F19</f>
        <v>73</v>
      </c>
      <c r="E18" s="126"/>
      <c r="F18" s="127" t="n">
        <f aca="false">Eng!F19</f>
        <v>70</v>
      </c>
      <c r="G18" s="126"/>
      <c r="H18" s="125" t="n">
        <f aca="false">Math!F19</f>
        <v>70</v>
      </c>
      <c r="I18" s="126"/>
      <c r="J18" s="125" t="n">
        <f aca="false">Sci!F19</f>
        <v>75</v>
      </c>
      <c r="K18" s="128"/>
      <c r="L18" s="129" t="n">
        <f aca="false">AP!F19</f>
        <v>74</v>
      </c>
      <c r="M18" s="130"/>
      <c r="N18" s="127" t="n">
        <f aca="false">ESP!F19</f>
        <v>70</v>
      </c>
      <c r="O18" s="126"/>
      <c r="P18" s="131" t="n">
        <f aca="false">TLE!F19</f>
        <v>70</v>
      </c>
      <c r="Q18" s="126"/>
      <c r="R18" s="126" t="n">
        <f aca="false">MAPEH!Z19</f>
        <v>70</v>
      </c>
      <c r="S18" s="126"/>
      <c r="T18" s="127" t="n">
        <f aca="false">MAPEH!F19</f>
        <v>70</v>
      </c>
      <c r="U18" s="126" t="n">
        <f aca="false">MAPEH!G19</f>
        <v>70</v>
      </c>
      <c r="V18" s="127" t="n">
        <f aca="false">MAPEH!K19</f>
        <v>70</v>
      </c>
      <c r="W18" s="126" t="n">
        <f aca="false">MAPEH!I19</f>
        <v>70</v>
      </c>
      <c r="X18" s="127" t="n">
        <f aca="false">MAPEH!P19</f>
        <v>70</v>
      </c>
      <c r="Y18" s="126" t="n">
        <f aca="false">MAPEH!K19</f>
        <v>70</v>
      </c>
      <c r="Z18" s="125" t="n">
        <f aca="false">MAPEH!U19</f>
        <v>70</v>
      </c>
      <c r="AA18" s="126" t="n">
        <f aca="false">RANK(Z18,Z$10:Z$76)</f>
        <v>43</v>
      </c>
      <c r="AB18" s="132" t="n">
        <f aca="false">(R18+P18+N18+L18+J18+H18+F18+D18)/8</f>
        <v>71.5</v>
      </c>
      <c r="AC18" s="126" t="n">
        <f aca="false">RANK(AB18,AB$10:AB$75)</f>
        <v>42</v>
      </c>
      <c r="AD18" s="0" t="n">
        <v>0</v>
      </c>
      <c r="AE18" s="0" t="str">
        <f aca="false">IF(D18=MAX(D$10:D$75),$C18,"")</f>
        <v/>
      </c>
      <c r="AG18" s="0" t="str">
        <f aca="false">IF(F18=MAX(F$10:F$75),$C18,"")</f>
        <v/>
      </c>
    </row>
    <row r="19" customFormat="false" ht="15" hidden="false" customHeight="true" outlineLevel="0" collapsed="false">
      <c r="B19" s="61" t="n">
        <v>10</v>
      </c>
      <c r="C19" s="124" t="str">
        <f aca="false">IF('Infos-Card-Male'!B11="", "", 'Infos-Card-Male'!B11)</f>
        <v>ANDO, PRINCE IVAN REPUYA</v>
      </c>
      <c r="D19" s="125" t="n">
        <f aca="false">Fil!F20</f>
        <v>75</v>
      </c>
      <c r="E19" s="126"/>
      <c r="F19" s="127" t="n">
        <f aca="false">Eng!F20</f>
        <v>79</v>
      </c>
      <c r="G19" s="126"/>
      <c r="H19" s="125" t="n">
        <f aca="false">Math!F20</f>
        <v>77</v>
      </c>
      <c r="I19" s="126"/>
      <c r="J19" s="125" t="n">
        <f aca="false">Sci!F20</f>
        <v>77</v>
      </c>
      <c r="K19" s="128"/>
      <c r="L19" s="129" t="n">
        <f aca="false">AP!F20</f>
        <v>77</v>
      </c>
      <c r="M19" s="130"/>
      <c r="N19" s="127" t="n">
        <f aca="false">ESP!F20</f>
        <v>77</v>
      </c>
      <c r="O19" s="126"/>
      <c r="P19" s="131" t="n">
        <f aca="false">TLE!F20</f>
        <v>75</v>
      </c>
      <c r="Q19" s="126"/>
      <c r="R19" s="126" t="n">
        <f aca="false">MAPEH!Z20</f>
        <v>79</v>
      </c>
      <c r="S19" s="126"/>
      <c r="T19" s="127" t="n">
        <f aca="false">MAPEH!F20</f>
        <v>79</v>
      </c>
      <c r="U19" s="126" t="n">
        <f aca="false">MAPEH!G20</f>
        <v>75</v>
      </c>
      <c r="V19" s="127" t="n">
        <f aca="false">MAPEH!K20</f>
        <v>79</v>
      </c>
      <c r="W19" s="126" t="n">
        <f aca="false">MAPEH!I20</f>
        <v>78</v>
      </c>
      <c r="X19" s="127" t="n">
        <f aca="false">MAPEH!P20</f>
        <v>79</v>
      </c>
      <c r="Y19" s="126" t="n">
        <f aca="false">MAPEH!K20</f>
        <v>79</v>
      </c>
      <c r="Z19" s="125" t="n">
        <f aca="false">MAPEH!U20</f>
        <v>79</v>
      </c>
      <c r="AA19" s="126" t="n">
        <f aca="false">RANK(Z19,Z$10:Z$76)</f>
        <v>22</v>
      </c>
      <c r="AB19" s="132" t="n">
        <f aca="false">(R19+P19+N19+L19+J19+H19+F19+D19)/8</f>
        <v>77</v>
      </c>
      <c r="AC19" s="126" t="n">
        <f aca="false">RANK(AB19,AB$10:AB$75)</f>
        <v>26</v>
      </c>
      <c r="AD19" s="0" t="n">
        <f aca="false">IF(AB19&lt;75, 0, 1)</f>
        <v>1</v>
      </c>
      <c r="AE19" s="0" t="str">
        <f aca="false">IF(D19=MAX(D$10:D$75),$C19,"")</f>
        <v/>
      </c>
      <c r="AG19" s="0" t="str">
        <f aca="false">IF(F19=MAX(F$10:F$75),$C19,"")</f>
        <v/>
      </c>
    </row>
    <row r="20" customFormat="false" ht="15" hidden="false" customHeight="true" outlineLevel="0" collapsed="false">
      <c r="B20" s="123" t="n">
        <v>11</v>
      </c>
      <c r="C20" s="124" t="str">
        <f aca="false">IF('Infos-Card-Male'!B12="", "", 'Infos-Card-Male'!B12)</f>
        <v>ARCEO, JOHN KENNETH MACASINAG</v>
      </c>
      <c r="D20" s="125" t="n">
        <f aca="false">Fil!F21</f>
        <v>75</v>
      </c>
      <c r="E20" s="126"/>
      <c r="F20" s="127" t="n">
        <f aca="false">Eng!F21</f>
        <v>75</v>
      </c>
      <c r="G20" s="126"/>
      <c r="H20" s="125" t="n">
        <f aca="false">Math!F21</f>
        <v>76</v>
      </c>
      <c r="I20" s="126"/>
      <c r="J20" s="125" t="n">
        <f aca="false">Sci!F21</f>
        <v>78</v>
      </c>
      <c r="K20" s="128"/>
      <c r="L20" s="129" t="n">
        <f aca="false">AP!F21</f>
        <v>75</v>
      </c>
      <c r="M20" s="130"/>
      <c r="N20" s="127" t="n">
        <f aca="false">ESP!F21</f>
        <v>81</v>
      </c>
      <c r="O20" s="126"/>
      <c r="P20" s="131" t="n">
        <f aca="false">TLE!F21</f>
        <v>79</v>
      </c>
      <c r="Q20" s="126"/>
      <c r="R20" s="126" t="n">
        <f aca="false">MAPEH!Z21</f>
        <v>78</v>
      </c>
      <c r="S20" s="126"/>
      <c r="T20" s="127" t="n">
        <f aca="false">MAPEH!F21</f>
        <v>78</v>
      </c>
      <c r="U20" s="126" t="n">
        <f aca="false">MAPEH!G21</f>
        <v>84</v>
      </c>
      <c r="V20" s="127" t="n">
        <f aca="false">MAPEH!K21</f>
        <v>78</v>
      </c>
      <c r="W20" s="126" t="n">
        <f aca="false">MAPEH!I21</f>
        <v>78</v>
      </c>
      <c r="X20" s="127" t="n">
        <f aca="false">MAPEH!P21</f>
        <v>78</v>
      </c>
      <c r="Y20" s="126" t="n">
        <f aca="false">MAPEH!K21</f>
        <v>78</v>
      </c>
      <c r="Z20" s="125" t="n">
        <f aca="false">MAPEH!U21</f>
        <v>78</v>
      </c>
      <c r="AA20" s="126" t="n">
        <f aca="false">RANK(Z20,Z$10:Z$76)</f>
        <v>27</v>
      </c>
      <c r="AB20" s="132" t="n">
        <f aca="false">(R20+P20+N20+L20+J20+H20+F20+D20)/8</f>
        <v>77.125</v>
      </c>
      <c r="AC20" s="126" t="n">
        <f aca="false">RANK(AB20,AB$10:AB$75)</f>
        <v>25</v>
      </c>
      <c r="AD20" s="0" t="n">
        <f aca="false">IF(AB20&lt;75, 0, 1)</f>
        <v>1</v>
      </c>
      <c r="AE20" s="0" t="str">
        <f aca="false">IF(D20=MAX(D$10:D$75),$C20,"")</f>
        <v/>
      </c>
      <c r="AG20" s="0" t="str">
        <f aca="false">IF(F20=MAX(F$10:F$75),$C20,"")</f>
        <v/>
      </c>
    </row>
    <row r="21" customFormat="false" ht="15" hidden="false" customHeight="true" outlineLevel="0" collapsed="false">
      <c r="B21" s="61" t="n">
        <v>12</v>
      </c>
      <c r="C21" s="124" t="str">
        <f aca="false">IF('Infos-Card-Male'!B13="", "", 'Infos-Card-Male'!B13)</f>
        <v>ARESGADO, CHRISTIAN MACKY MANUEL</v>
      </c>
      <c r="D21" s="125" t="n">
        <f aca="false">Fil!F22</f>
        <v>75</v>
      </c>
      <c r="E21" s="126"/>
      <c r="F21" s="127" t="n">
        <f aca="false">Eng!F22</f>
        <v>75</v>
      </c>
      <c r="G21" s="126"/>
      <c r="H21" s="125" t="n">
        <f aca="false">Math!F22</f>
        <v>74</v>
      </c>
      <c r="I21" s="126"/>
      <c r="J21" s="125" t="n">
        <f aca="false">Sci!F22</f>
        <v>76</v>
      </c>
      <c r="K21" s="128"/>
      <c r="L21" s="129" t="n">
        <f aca="false">AP!F22</f>
        <v>74</v>
      </c>
      <c r="M21" s="130"/>
      <c r="N21" s="127" t="n">
        <f aca="false">ESP!F22</f>
        <v>75</v>
      </c>
      <c r="O21" s="126"/>
      <c r="P21" s="131" t="n">
        <f aca="false">TLE!F22</f>
        <v>75</v>
      </c>
      <c r="Q21" s="126"/>
      <c r="R21" s="126" t="n">
        <f aca="false">MAPEH!Z22</f>
        <v>75</v>
      </c>
      <c r="S21" s="126"/>
      <c r="T21" s="127" t="n">
        <f aca="false">MAPEH!F22</f>
        <v>75</v>
      </c>
      <c r="U21" s="126" t="n">
        <f aca="false">MAPEH!G22</f>
        <v>75</v>
      </c>
      <c r="V21" s="127" t="n">
        <f aca="false">MAPEH!K22</f>
        <v>75</v>
      </c>
      <c r="W21" s="126" t="n">
        <f aca="false">MAPEH!I22</f>
        <v>78</v>
      </c>
      <c r="X21" s="127" t="n">
        <f aca="false">MAPEH!P22</f>
        <v>75</v>
      </c>
      <c r="Y21" s="126" t="n">
        <f aca="false">MAPEH!K22</f>
        <v>75</v>
      </c>
      <c r="Z21" s="125" t="n">
        <f aca="false">MAPEH!U22</f>
        <v>75</v>
      </c>
      <c r="AA21" s="126" t="n">
        <f aca="false">RANK(Z21,Z$10:Z$76)</f>
        <v>37</v>
      </c>
      <c r="AB21" s="132" t="n">
        <f aca="false">(R21+P21+N21+L21+J21+H21+F21+D21)/8</f>
        <v>74.875</v>
      </c>
      <c r="AC21" s="126" t="n">
        <f aca="false">RANK(AB21,AB$10:AB$75)</f>
        <v>38</v>
      </c>
      <c r="AD21" s="0" t="n">
        <f aca="false">IF(AB21&lt;75, 0, 1)</f>
        <v>0</v>
      </c>
      <c r="AE21" s="0" t="str">
        <f aca="false">IF(D21=MAX(D$10:D$75),$C21,"")</f>
        <v/>
      </c>
      <c r="AG21" s="0" t="str">
        <f aca="false">IF(F21=MAX(F$10:F$75),$C21,"")</f>
        <v/>
      </c>
    </row>
    <row r="22" customFormat="false" ht="15" hidden="false" customHeight="true" outlineLevel="0" collapsed="false">
      <c r="B22" s="123" t="n">
        <v>13</v>
      </c>
      <c r="C22" s="124" t="str">
        <f aca="false">IF('Infos-Card-Male'!B14="", "", 'Infos-Card-Male'!B14)</f>
        <v>ARROYO, AGA CEAZAR CAPALARAN</v>
      </c>
      <c r="D22" s="125" t="n">
        <f aca="false">Fil!F23</f>
        <v>75</v>
      </c>
      <c r="E22" s="126"/>
      <c r="F22" s="127" t="n">
        <f aca="false">Eng!F23</f>
        <v>77</v>
      </c>
      <c r="G22" s="126"/>
      <c r="H22" s="125" t="n">
        <f aca="false">Math!F23</f>
        <v>75</v>
      </c>
      <c r="I22" s="126"/>
      <c r="J22" s="125" t="n">
        <f aca="false">Sci!F23</f>
        <v>78</v>
      </c>
      <c r="K22" s="128"/>
      <c r="L22" s="129" t="n">
        <f aca="false">AP!F23</f>
        <v>76</v>
      </c>
      <c r="M22" s="130"/>
      <c r="N22" s="127" t="n">
        <f aca="false">ESP!F23</f>
        <v>75</v>
      </c>
      <c r="O22" s="126"/>
      <c r="P22" s="131" t="n">
        <f aca="false">TLE!F23</f>
        <v>75</v>
      </c>
      <c r="Q22" s="126"/>
      <c r="R22" s="126" t="n">
        <f aca="false">MAPEH!Z23</f>
        <v>83</v>
      </c>
      <c r="S22" s="126"/>
      <c r="T22" s="127" t="n">
        <f aca="false">MAPEH!F23</f>
        <v>79</v>
      </c>
      <c r="U22" s="126" t="n">
        <f aca="false">MAPEH!G23</f>
        <v>75</v>
      </c>
      <c r="V22" s="127" t="n">
        <f aca="false">MAPEH!K23</f>
        <v>85</v>
      </c>
      <c r="W22" s="126" t="n">
        <f aca="false">MAPEH!I23</f>
        <v>81</v>
      </c>
      <c r="X22" s="127" t="n">
        <f aca="false">MAPEH!P23</f>
        <v>90</v>
      </c>
      <c r="Y22" s="126" t="n">
        <f aca="false">MAPEH!K23</f>
        <v>85</v>
      </c>
      <c r="Z22" s="125" t="n">
        <f aca="false">MAPEH!U23</f>
        <v>79</v>
      </c>
      <c r="AA22" s="126" t="n">
        <f aca="false">RANK(Z22,Z$10:Z$76)</f>
        <v>22</v>
      </c>
      <c r="AB22" s="132" t="n">
        <f aca="false">(R22+P22+N22+L22+J22+H22+F22+D22)/8</f>
        <v>76.75</v>
      </c>
      <c r="AC22" s="126" t="n">
        <f aca="false">RANK(AB22,AB$10:AB$75)</f>
        <v>27</v>
      </c>
      <c r="AD22" s="0" t="n">
        <f aca="false">IF(AB22&lt;75, 0, 1)</f>
        <v>1</v>
      </c>
      <c r="AE22" s="0" t="str">
        <f aca="false">IF(D22=MAX(D$10:D$75),$C22,"")</f>
        <v/>
      </c>
      <c r="AG22" s="0" t="str">
        <f aca="false">IF(F22=MAX(F$10:F$75),$C22,"")</f>
        <v/>
      </c>
    </row>
    <row r="23" customFormat="false" ht="15" hidden="false" customHeight="true" outlineLevel="0" collapsed="false">
      <c r="B23" s="61" t="n">
        <v>14</v>
      </c>
      <c r="C23" s="124" t="str">
        <f aca="false">IF('Infos-Card-Male'!B15="", "", 'Infos-Card-Male'!B15)</f>
        <v>ASURTO, PRINCE JHADE JEROSO</v>
      </c>
      <c r="D23" s="125" t="n">
        <f aca="false">Fil!F24</f>
        <v>87</v>
      </c>
      <c r="E23" s="126"/>
      <c r="F23" s="127" t="n">
        <f aca="false">Eng!F24</f>
        <v>85</v>
      </c>
      <c r="G23" s="126"/>
      <c r="H23" s="125" t="n">
        <f aca="false">Math!F24</f>
        <v>85</v>
      </c>
      <c r="I23" s="126"/>
      <c r="J23" s="125" t="n">
        <f aca="false">Sci!F24</f>
        <v>78</v>
      </c>
      <c r="K23" s="128"/>
      <c r="L23" s="129" t="n">
        <f aca="false">AP!F24</f>
        <v>80</v>
      </c>
      <c r="M23" s="130"/>
      <c r="N23" s="127" t="n">
        <f aca="false">ESP!F24</f>
        <v>89</v>
      </c>
      <c r="O23" s="126"/>
      <c r="P23" s="131" t="n">
        <f aca="false">TLE!F24</f>
        <v>94</v>
      </c>
      <c r="Q23" s="126"/>
      <c r="R23" s="126" t="n">
        <f aca="false">MAPEH!Z24</f>
        <v>92</v>
      </c>
      <c r="S23" s="126"/>
      <c r="T23" s="127" t="n">
        <f aca="false">MAPEH!F24</f>
        <v>89</v>
      </c>
      <c r="U23" s="126" t="n">
        <f aca="false">MAPEH!G24</f>
        <v>85</v>
      </c>
      <c r="V23" s="127" t="n">
        <f aca="false">MAPEH!K24</f>
        <v>92</v>
      </c>
      <c r="W23" s="126" t="n">
        <f aca="false">MAPEH!I24</f>
        <v>79</v>
      </c>
      <c r="X23" s="127" t="n">
        <f aca="false">MAPEH!P24</f>
        <v>94</v>
      </c>
      <c r="Y23" s="126" t="n">
        <f aca="false">MAPEH!K24</f>
        <v>92</v>
      </c>
      <c r="Z23" s="125" t="n">
        <f aca="false">MAPEH!U24</f>
        <v>92</v>
      </c>
      <c r="AA23" s="126" t="n">
        <f aca="false">RANK(Z23,Z$10:Z$76)</f>
        <v>2</v>
      </c>
      <c r="AB23" s="132" t="n">
        <f aca="false">(R23+P23+N23+L23+J23+H23+F23+D23)/8</f>
        <v>86.25</v>
      </c>
      <c r="AC23" s="126" t="n">
        <f aca="false">RANK(AB23,AB$10:AB$75)</f>
        <v>6</v>
      </c>
      <c r="AD23" s="0" t="n">
        <f aca="false">IF(AB23&lt;75, 0, 1)</f>
        <v>1</v>
      </c>
      <c r="AE23" s="0" t="str">
        <f aca="false">IF(D23=MAX(D$10:D$75),$C23,"")</f>
        <v/>
      </c>
      <c r="AG23" s="0" t="str">
        <f aca="false">IF(F23=MAX(F$10:F$75),$C23,"")</f>
        <v/>
      </c>
    </row>
    <row r="24" customFormat="false" ht="15" hidden="false" customHeight="true" outlineLevel="0" collapsed="false">
      <c r="B24" s="123" t="n">
        <v>15</v>
      </c>
      <c r="C24" s="124" t="str">
        <f aca="false">IF('Infos-Card-Male'!B16="", "", 'Infos-Card-Male'!B16)</f>
        <v>AUSTRIA, JAMES BRYAN DIZON</v>
      </c>
      <c r="D24" s="125" t="n">
        <f aca="false">Fil!F25</f>
        <v>73</v>
      </c>
      <c r="E24" s="126"/>
      <c r="F24" s="127" t="n">
        <f aca="false">Eng!F25</f>
        <v>75</v>
      </c>
      <c r="G24" s="126"/>
      <c r="H24" s="125" t="n">
        <f aca="false">Math!F25</f>
        <v>76</v>
      </c>
      <c r="I24" s="126"/>
      <c r="J24" s="125" t="n">
        <f aca="false">Sci!F25</f>
        <v>77</v>
      </c>
      <c r="K24" s="128"/>
      <c r="L24" s="129" t="n">
        <f aca="false">AP!F25</f>
        <v>75</v>
      </c>
      <c r="M24" s="130"/>
      <c r="N24" s="127" t="n">
        <f aca="false">ESP!F25</f>
        <v>75</v>
      </c>
      <c r="O24" s="126"/>
      <c r="P24" s="131" t="n">
        <f aca="false">TLE!F25</f>
        <v>75</v>
      </c>
      <c r="Q24" s="126"/>
      <c r="R24" s="126" t="n">
        <f aca="false">MAPEH!Z25</f>
        <v>77</v>
      </c>
      <c r="S24" s="126"/>
      <c r="T24" s="127" t="n">
        <f aca="false">MAPEH!F25</f>
        <v>77</v>
      </c>
      <c r="U24" s="126" t="n">
        <f aca="false">MAPEH!G25</f>
        <v>75</v>
      </c>
      <c r="V24" s="127" t="n">
        <f aca="false">MAPEH!K25</f>
        <v>77</v>
      </c>
      <c r="W24" s="126" t="n">
        <f aca="false">MAPEH!I25</f>
        <v>78</v>
      </c>
      <c r="X24" s="127" t="n">
        <f aca="false">MAPEH!P25</f>
        <v>77</v>
      </c>
      <c r="Y24" s="126" t="n">
        <f aca="false">MAPEH!K25</f>
        <v>77</v>
      </c>
      <c r="Z24" s="125" t="n">
        <f aca="false">MAPEH!U25</f>
        <v>77</v>
      </c>
      <c r="AA24" s="126" t="n">
        <f aca="false">RANK(Z24,Z$10:Z$76)</f>
        <v>29</v>
      </c>
      <c r="AB24" s="132" t="n">
        <f aca="false">(R24+P24+N24+L24+J24+H24+F24+D24)/8</f>
        <v>75.375</v>
      </c>
      <c r="AC24" s="126" t="n">
        <f aca="false">RANK(AB24,AB$10:AB$75)</f>
        <v>36</v>
      </c>
      <c r="AD24" s="0" t="n">
        <f aca="false">IF(AB24&lt;75, 0, 1)</f>
        <v>1</v>
      </c>
      <c r="AE24" s="0" t="str">
        <f aca="false">IF(D24=MAX(D$10:D$75),$C24,"")</f>
        <v/>
      </c>
      <c r="AG24" s="0" t="str">
        <f aca="false">IF(F24=MAX(F$10:F$75),$C24,"")</f>
        <v/>
      </c>
    </row>
    <row r="25" customFormat="false" ht="15" hidden="false" customHeight="true" outlineLevel="0" collapsed="false">
      <c r="B25" s="61" t="n">
        <v>16</v>
      </c>
      <c r="C25" s="124" t="str">
        <f aca="false">IF('Infos-Card-Male'!B17="", "", 'Infos-Card-Male'!B17)</f>
        <v>AVILA, JOB OCFEMIA</v>
      </c>
      <c r="D25" s="125" t="n">
        <f aca="false">Fil!F26</f>
        <v>79</v>
      </c>
      <c r="E25" s="126"/>
      <c r="F25" s="127" t="n">
        <f aca="false">Eng!F26</f>
        <v>80</v>
      </c>
      <c r="G25" s="126"/>
      <c r="H25" s="125" t="n">
        <f aca="false">Math!F26</f>
        <v>80</v>
      </c>
      <c r="I25" s="126"/>
      <c r="J25" s="125" t="n">
        <f aca="false">Sci!F26</f>
        <v>83</v>
      </c>
      <c r="K25" s="128"/>
      <c r="L25" s="129" t="n">
        <f aca="false">AP!F26</f>
        <v>77</v>
      </c>
      <c r="M25" s="130"/>
      <c r="N25" s="127" t="n">
        <f aca="false">ESP!F26</f>
        <v>90</v>
      </c>
      <c r="O25" s="126"/>
      <c r="P25" s="131" t="n">
        <f aca="false">TLE!F26</f>
        <v>81</v>
      </c>
      <c r="Q25" s="126"/>
      <c r="R25" s="126" t="n">
        <f aca="false">MAPEH!Z26</f>
        <v>90</v>
      </c>
      <c r="S25" s="126"/>
      <c r="T25" s="127" t="n">
        <f aca="false">MAPEH!F26</f>
        <v>87</v>
      </c>
      <c r="U25" s="126" t="n">
        <f aca="false">MAPEH!G26</f>
        <v>86</v>
      </c>
      <c r="V25" s="127" t="n">
        <f aca="false">MAPEH!K26</f>
        <v>88</v>
      </c>
      <c r="W25" s="126" t="n">
        <f aca="false">MAPEH!I26</f>
        <v>86</v>
      </c>
      <c r="X25" s="127" t="n">
        <f aca="false">MAPEH!P26</f>
        <v>93</v>
      </c>
      <c r="Y25" s="126" t="n">
        <f aca="false">MAPEH!K26</f>
        <v>88</v>
      </c>
      <c r="Z25" s="125" t="n">
        <f aca="false">MAPEH!U26</f>
        <v>90</v>
      </c>
      <c r="AA25" s="126" t="n">
        <f aca="false">RANK(Z25,Z$10:Z$76)</f>
        <v>7</v>
      </c>
      <c r="AB25" s="132" t="n">
        <f aca="false">(R25+P25+N25+L25+J25+H25+F25+D25)/8</f>
        <v>82.5</v>
      </c>
      <c r="AC25" s="126" t="n">
        <f aca="false">RANK(AB25,AB$10:AB$75)</f>
        <v>11</v>
      </c>
      <c r="AD25" s="0" t="n">
        <f aca="false">IF(AB25&lt;75, 0, 1)</f>
        <v>1</v>
      </c>
      <c r="AE25" s="0" t="str">
        <f aca="false">IF(D25=MAX(D$10:D$75),$C25,"")</f>
        <v/>
      </c>
      <c r="AG25" s="0" t="str">
        <f aca="false">IF(F25=MAX(F$10:F$75),$C25,"")</f>
        <v/>
      </c>
    </row>
    <row r="26" customFormat="false" ht="15" hidden="false" customHeight="true" outlineLevel="0" collapsed="false">
      <c r="B26" s="123" t="n">
        <v>17</v>
      </c>
      <c r="C26" s="124" t="str">
        <f aca="false">IF('Infos-Card-Male'!B18="", "", 'Infos-Card-Male'!B18)</f>
        <v>AYON, JUSTINE DELLA</v>
      </c>
      <c r="D26" s="125" t="n">
        <f aca="false">Fil!F27</f>
        <v>75</v>
      </c>
      <c r="E26" s="126"/>
      <c r="F26" s="127" t="n">
        <f aca="false">Eng!F27</f>
        <v>82</v>
      </c>
      <c r="G26" s="126"/>
      <c r="H26" s="125" t="n">
        <f aca="false">Math!F27</f>
        <v>78</v>
      </c>
      <c r="I26" s="126"/>
      <c r="J26" s="125" t="n">
        <f aca="false">Sci!F27</f>
        <v>76</v>
      </c>
      <c r="K26" s="128"/>
      <c r="L26" s="129" t="n">
        <f aca="false">AP!F27</f>
        <v>77</v>
      </c>
      <c r="M26" s="130"/>
      <c r="N26" s="127" t="n">
        <f aca="false">ESP!F27</f>
        <v>85</v>
      </c>
      <c r="O26" s="126"/>
      <c r="P26" s="131" t="n">
        <f aca="false">TLE!F27</f>
        <v>76</v>
      </c>
      <c r="Q26" s="126"/>
      <c r="R26" s="126" t="n">
        <f aca="false">MAPEH!Z27</f>
        <v>81</v>
      </c>
      <c r="S26" s="126"/>
      <c r="T26" s="127" t="n">
        <f aca="false">MAPEH!F27</f>
        <v>78</v>
      </c>
      <c r="U26" s="126" t="n">
        <f aca="false">MAPEH!G27</f>
        <v>75</v>
      </c>
      <c r="V26" s="127" t="n">
        <f aca="false">MAPEH!K27</f>
        <v>88</v>
      </c>
      <c r="W26" s="126" t="n">
        <f aca="false">MAPEH!I27</f>
        <v>78</v>
      </c>
      <c r="X26" s="127" t="n">
        <f aca="false">MAPEH!P27</f>
        <v>78</v>
      </c>
      <c r="Y26" s="126" t="n">
        <f aca="false">MAPEH!K27</f>
        <v>88</v>
      </c>
      <c r="Z26" s="125" t="n">
        <f aca="false">MAPEH!U27</f>
        <v>78</v>
      </c>
      <c r="AA26" s="126" t="n">
        <f aca="false">RANK(Z26,Z$10:Z$76)</f>
        <v>27</v>
      </c>
      <c r="AB26" s="132" t="n">
        <f aca="false">(R26+P26+N26+L26+J26+H26+F26+D26)/8</f>
        <v>78.75</v>
      </c>
      <c r="AC26" s="126" t="n">
        <f aca="false">RANK(AB26,AB$10:AB$75)</f>
        <v>18</v>
      </c>
      <c r="AD26" s="0" t="n">
        <f aca="false">IF(AB26&lt;75, 0, 1)</f>
        <v>1</v>
      </c>
      <c r="AE26" s="0" t="str">
        <f aca="false">IF(D26=MAX(D$10:D$75),$C26,"")</f>
        <v/>
      </c>
      <c r="AG26" s="0" t="str">
        <f aca="false">IF(F26=MAX(F$10:F$75),$C26,"")</f>
        <v/>
      </c>
    </row>
    <row r="27" customFormat="false" ht="15" hidden="false" customHeight="true" outlineLevel="0" collapsed="false">
      <c r="B27" s="61" t="n">
        <v>18</v>
      </c>
      <c r="C27" s="124" t="str">
        <f aca="false">IF('Infos-Card-Male'!B19="", "", 'Infos-Card-Male'!B19)</f>
        <v>AYOP, WESLEY MICHEN BALBUENA</v>
      </c>
      <c r="D27" s="125" t="n">
        <f aca="false">Fil!F28</f>
        <v>76</v>
      </c>
      <c r="E27" s="126"/>
      <c r="F27" s="127" t="n">
        <f aca="false">Eng!F28</f>
        <v>80</v>
      </c>
      <c r="G27" s="126"/>
      <c r="H27" s="125" t="n">
        <f aca="false">Math!F28</f>
        <v>74</v>
      </c>
      <c r="I27" s="126"/>
      <c r="J27" s="125" t="n">
        <f aca="false">Sci!F28</f>
        <v>79</v>
      </c>
      <c r="K27" s="128"/>
      <c r="L27" s="129" t="n">
        <f aca="false">AP!F28</f>
        <v>78</v>
      </c>
      <c r="M27" s="130"/>
      <c r="N27" s="127" t="n">
        <f aca="false">ESP!F28</f>
        <v>78</v>
      </c>
      <c r="O27" s="126"/>
      <c r="P27" s="131" t="n">
        <f aca="false">TLE!F28</f>
        <v>77</v>
      </c>
      <c r="Q27" s="126"/>
      <c r="R27" s="126" t="n">
        <f aca="false">MAPEH!Z28</f>
        <v>84</v>
      </c>
      <c r="S27" s="126"/>
      <c r="T27" s="127" t="n">
        <f aca="false">MAPEH!F28</f>
        <v>81</v>
      </c>
      <c r="U27" s="126" t="n">
        <f aca="false">MAPEH!G28</f>
        <v>75</v>
      </c>
      <c r="V27" s="127" t="n">
        <f aca="false">MAPEH!K28</f>
        <v>81</v>
      </c>
      <c r="W27" s="126" t="n">
        <f aca="false">MAPEH!I28</f>
        <v>79</v>
      </c>
      <c r="X27" s="127" t="n">
        <f aca="false">MAPEH!P28</f>
        <v>92</v>
      </c>
      <c r="Y27" s="126" t="n">
        <f aca="false">MAPEH!K28</f>
        <v>81</v>
      </c>
      <c r="Z27" s="125" t="n">
        <f aca="false">MAPEH!U28</f>
        <v>81</v>
      </c>
      <c r="AA27" s="126" t="n">
        <f aca="false">RANK(Z27,Z$10:Z$76)</f>
        <v>18</v>
      </c>
      <c r="AB27" s="132" t="n">
        <f aca="false">(R27+P27+N27+L27+J27+H27+F27+D27)/8</f>
        <v>78.25</v>
      </c>
      <c r="AC27" s="126" t="n">
        <f aca="false">RANK(AB27,AB$10:AB$75)</f>
        <v>22</v>
      </c>
      <c r="AD27" s="0" t="n">
        <f aca="false">IF(AB27&lt;75, 0, 1)</f>
        <v>1</v>
      </c>
      <c r="AE27" s="0" t="str">
        <f aca="false">IF(D27=MAX(D$10:D$75),$C27,"")</f>
        <v/>
      </c>
      <c r="AG27" s="0" t="str">
        <f aca="false">IF(F27=MAX(F$10:F$75),$C27,"")</f>
        <v/>
      </c>
    </row>
    <row r="28" customFormat="false" ht="15" hidden="false" customHeight="true" outlineLevel="0" collapsed="false">
      <c r="B28" s="123" t="n">
        <v>19</v>
      </c>
      <c r="C28" s="124" t="str">
        <f aca="false">IF('Infos-Card-Male'!B20="", "", 'Infos-Card-Male'!B20)</f>
        <v>AZARCON, JOHN CEDRICK CORTES</v>
      </c>
      <c r="D28" s="125" t="n">
        <f aca="false">Fil!F29</f>
        <v>75</v>
      </c>
      <c r="E28" s="126"/>
      <c r="F28" s="127" t="n">
        <f aca="false">Eng!F29</f>
        <v>77</v>
      </c>
      <c r="G28" s="126"/>
      <c r="H28" s="125" t="n">
        <f aca="false">Math!F29</f>
        <v>74</v>
      </c>
      <c r="I28" s="126"/>
      <c r="J28" s="125" t="n">
        <f aca="false">Sci!F29</f>
        <v>77</v>
      </c>
      <c r="K28" s="128"/>
      <c r="L28" s="129" t="n">
        <f aca="false">AP!F29</f>
        <v>76</v>
      </c>
      <c r="M28" s="130"/>
      <c r="N28" s="127" t="n">
        <f aca="false">ESP!F29</f>
        <v>75</v>
      </c>
      <c r="O28" s="126"/>
      <c r="P28" s="131" t="n">
        <f aca="false">TLE!F29</f>
        <v>79</v>
      </c>
      <c r="Q28" s="126"/>
      <c r="R28" s="126" t="n">
        <f aca="false">MAPEH!Z29</f>
        <v>78</v>
      </c>
      <c r="S28" s="126"/>
      <c r="T28" s="127" t="n">
        <f aca="false">MAPEH!F29</f>
        <v>77</v>
      </c>
      <c r="U28" s="126" t="n">
        <f aca="false">MAPEH!G29</f>
        <v>75</v>
      </c>
      <c r="V28" s="127" t="n">
        <f aca="false">MAPEH!K29</f>
        <v>81</v>
      </c>
      <c r="W28" s="126" t="n">
        <f aca="false">MAPEH!I29</f>
        <v>79</v>
      </c>
      <c r="X28" s="127" t="n">
        <f aca="false">MAPEH!P29</f>
        <v>77</v>
      </c>
      <c r="Y28" s="126" t="n">
        <f aca="false">MAPEH!K29</f>
        <v>81</v>
      </c>
      <c r="Z28" s="125" t="n">
        <f aca="false">MAPEH!U29</f>
        <v>77</v>
      </c>
      <c r="AA28" s="126" t="n">
        <f aca="false">RANK(Z28,Z$10:Z$76)</f>
        <v>29</v>
      </c>
      <c r="AB28" s="132" t="n">
        <f aca="false">(R28+P28+N28+L28+J28+H28+F28+D28)/8</f>
        <v>76.375</v>
      </c>
      <c r="AC28" s="126" t="n">
        <f aca="false">RANK(AB28,AB$10:AB$75)</f>
        <v>29</v>
      </c>
      <c r="AD28" s="0" t="n">
        <f aca="false">IF(AB28&lt;75, 0, 1)</f>
        <v>1</v>
      </c>
      <c r="AE28" s="0" t="str">
        <f aca="false">IF(D28=MAX(D$10:D$75),$C28,"")</f>
        <v/>
      </c>
      <c r="AG28" s="0" t="str">
        <f aca="false">IF(F28=MAX(F$10:F$75),$C28,"")</f>
        <v/>
      </c>
    </row>
    <row r="29" customFormat="false" ht="15" hidden="false" customHeight="true" outlineLevel="0" collapsed="false">
      <c r="B29" s="61" t="n">
        <v>20</v>
      </c>
      <c r="C29" s="124" t="str">
        <f aca="false">IF('Infos-Card-Male'!B21="", "", 'Infos-Card-Male'!B21)</f>
        <v>AZORES, JOSHUA SELERIO</v>
      </c>
      <c r="D29" s="125" t="n">
        <f aca="false">Fil!F30</f>
        <v>75</v>
      </c>
      <c r="E29" s="126"/>
      <c r="F29" s="127" t="n">
        <f aca="false">Eng!F30</f>
        <v>75</v>
      </c>
      <c r="G29" s="126"/>
      <c r="H29" s="125" t="n">
        <f aca="false">Math!F30</f>
        <v>74</v>
      </c>
      <c r="I29" s="126"/>
      <c r="J29" s="125" t="n">
        <f aca="false">Sci!F30</f>
        <v>75</v>
      </c>
      <c r="K29" s="128"/>
      <c r="L29" s="129" t="n">
        <f aca="false">AP!F30</f>
        <v>74</v>
      </c>
      <c r="M29" s="130"/>
      <c r="N29" s="127" t="n">
        <f aca="false">ESP!F30</f>
        <v>70</v>
      </c>
      <c r="O29" s="126"/>
      <c r="P29" s="131" t="n">
        <f aca="false">TLE!F30</f>
        <v>75</v>
      </c>
      <c r="Q29" s="126"/>
      <c r="R29" s="126" t="n">
        <f aca="false">MAPEH!Z30</f>
        <v>75</v>
      </c>
      <c r="S29" s="126"/>
      <c r="T29" s="127" t="n">
        <f aca="false">MAPEH!F30</f>
        <v>75</v>
      </c>
      <c r="U29" s="126" t="n">
        <f aca="false">MAPEH!G30</f>
        <v>86</v>
      </c>
      <c r="V29" s="127" t="n">
        <f aca="false">MAPEH!K30</f>
        <v>75</v>
      </c>
      <c r="W29" s="126" t="n">
        <f aca="false">MAPEH!I30</f>
        <v>78</v>
      </c>
      <c r="X29" s="127" t="n">
        <f aca="false">MAPEH!P30</f>
        <v>75</v>
      </c>
      <c r="Y29" s="126" t="n">
        <f aca="false">MAPEH!K30</f>
        <v>75</v>
      </c>
      <c r="Z29" s="125" t="n">
        <f aca="false">MAPEH!U30</f>
        <v>75</v>
      </c>
      <c r="AA29" s="126" t="n">
        <f aca="false">RANK(Z29,Z$10:Z$76)</f>
        <v>37</v>
      </c>
      <c r="AB29" s="132" t="n">
        <f aca="false">(R29+P29+N29+L29+J29+H29+F29+D29)/8</f>
        <v>74.125</v>
      </c>
      <c r="AC29" s="126" t="n">
        <f aca="false">RANK(AB29,AB$10:AB$75)</f>
        <v>40</v>
      </c>
      <c r="AD29" s="0" t="n">
        <f aca="false">IF(AB29&lt;75, 0, 1)</f>
        <v>0</v>
      </c>
      <c r="AE29" s="0" t="str">
        <f aca="false">IF(D29=MAX(D$10:D$75),$C29,"")</f>
        <v/>
      </c>
      <c r="AG29" s="0" t="str">
        <f aca="false">IF(F29=MAX(F$10:F$75),$C29,"")</f>
        <v/>
      </c>
    </row>
    <row r="30" customFormat="false" ht="15" hidden="false" customHeight="true" outlineLevel="0" collapsed="false">
      <c r="B30" s="123" t="n">
        <v>21</v>
      </c>
      <c r="C30" s="124" t="str">
        <f aca="false">IF('Infos-Card-Male'!B22="", "", 'Infos-Card-Male'!B22)</f>
        <v>BACLAAN, JOVART MATA</v>
      </c>
      <c r="D30" s="125" t="n">
        <f aca="false">Fil!F31</f>
        <v>77</v>
      </c>
      <c r="E30" s="126"/>
      <c r="F30" s="127" t="n">
        <f aca="false">Eng!F31</f>
        <v>75</v>
      </c>
      <c r="G30" s="126"/>
      <c r="H30" s="125" t="n">
        <f aca="false">Math!F31</f>
        <v>74</v>
      </c>
      <c r="I30" s="126"/>
      <c r="J30" s="125" t="n">
        <f aca="false">Sci!F31</f>
        <v>76</v>
      </c>
      <c r="K30" s="128"/>
      <c r="L30" s="129" t="n">
        <f aca="false">AP!F31</f>
        <v>74</v>
      </c>
      <c r="M30" s="130"/>
      <c r="N30" s="127" t="n">
        <f aca="false">ESP!F31</f>
        <v>75</v>
      </c>
      <c r="O30" s="126"/>
      <c r="P30" s="131" t="n">
        <f aca="false">TLE!F31</f>
        <v>75</v>
      </c>
      <c r="Q30" s="126"/>
      <c r="R30" s="126" t="n">
        <f aca="false">MAPEH!Z31</f>
        <v>75</v>
      </c>
      <c r="S30" s="126"/>
      <c r="T30" s="127" t="n">
        <f aca="false">MAPEH!F31</f>
        <v>75</v>
      </c>
      <c r="U30" s="126" t="n">
        <f aca="false">MAPEH!G31</f>
        <v>75</v>
      </c>
      <c r="V30" s="127" t="n">
        <f aca="false">MAPEH!K31</f>
        <v>75</v>
      </c>
      <c r="W30" s="126" t="n">
        <f aca="false">MAPEH!I31</f>
        <v>78</v>
      </c>
      <c r="X30" s="127" t="n">
        <f aca="false">MAPEH!P31</f>
        <v>75</v>
      </c>
      <c r="Y30" s="126" t="n">
        <f aca="false">MAPEH!K31</f>
        <v>75</v>
      </c>
      <c r="Z30" s="125" t="n">
        <f aca="false">MAPEH!U31</f>
        <v>75</v>
      </c>
      <c r="AA30" s="126" t="n">
        <f aca="false">RANK(Z30,Z$10:Z$76)</f>
        <v>37</v>
      </c>
      <c r="AB30" s="132" t="n">
        <f aca="false">(R30+P30+N30+L30+J30+H30+F30+D30)/8</f>
        <v>75.125</v>
      </c>
      <c r="AC30" s="126" t="n">
        <f aca="false">RANK(AB30,AB$10:AB$75)</f>
        <v>37</v>
      </c>
      <c r="AD30" s="0" t="n">
        <f aca="false">IF(AB30&lt;75, 0, 1)</f>
        <v>1</v>
      </c>
      <c r="AE30" s="0" t="str">
        <f aca="false">IF(D30=MAX(D$10:D$75),$C30,"")</f>
        <v/>
      </c>
      <c r="AG30" s="0" t="str">
        <f aca="false">IF(F30=MAX(F$10:F$75),$C30,"")</f>
        <v/>
      </c>
    </row>
    <row r="31" customFormat="false" ht="15" hidden="false" customHeight="true" outlineLevel="0" collapsed="false">
      <c r="B31" s="61" t="n">
        <v>22</v>
      </c>
      <c r="C31" s="124" t="str">
        <f aca="false">IF('Infos-Card-Male'!B23="", "", 'Infos-Card-Male'!B23)</f>
        <v/>
      </c>
      <c r="D31" s="125"/>
      <c r="E31" s="126"/>
      <c r="F31" s="127"/>
      <c r="G31" s="126"/>
      <c r="H31" s="125"/>
      <c r="I31" s="126"/>
      <c r="J31" s="125"/>
      <c r="K31" s="128"/>
      <c r="L31" s="133"/>
      <c r="M31" s="130"/>
      <c r="N31" s="127"/>
      <c r="O31" s="126"/>
      <c r="P31" s="131"/>
      <c r="Q31" s="126"/>
      <c r="R31" s="126"/>
      <c r="S31" s="126"/>
      <c r="T31" s="127"/>
      <c r="U31" s="126"/>
      <c r="V31" s="127"/>
      <c r="W31" s="126"/>
      <c r="X31" s="127"/>
      <c r="Y31" s="126"/>
      <c r="Z31" s="125"/>
      <c r="AA31" s="126"/>
      <c r="AB31" s="132"/>
      <c r="AC31" s="126"/>
      <c r="AD31" s="0" t="n">
        <f aca="false">IF(AB31&lt;75, 0, 1)</f>
        <v>0</v>
      </c>
      <c r="AE31" s="0" t="str">
        <f aca="false">IF(D31=MAX(D$10:D$75),$C31,"")</f>
        <v/>
      </c>
      <c r="AG31" s="0" t="str">
        <f aca="false">IF(F31=MAX(F$10:F$75),$C31,"")</f>
        <v/>
      </c>
    </row>
    <row r="32" customFormat="false" ht="15" hidden="false" customHeight="true" outlineLevel="0" collapsed="false">
      <c r="B32" s="123" t="n">
        <v>23</v>
      </c>
      <c r="C32" s="124" t="str">
        <f aca="false">IF('Infos-Card-Male'!B24="", "", 'Infos-Card-Male'!B24)</f>
        <v/>
      </c>
      <c r="D32" s="125"/>
      <c r="E32" s="126"/>
      <c r="F32" s="127"/>
      <c r="G32" s="126"/>
      <c r="H32" s="125"/>
      <c r="I32" s="126"/>
      <c r="J32" s="125"/>
      <c r="K32" s="128"/>
      <c r="L32" s="133"/>
      <c r="M32" s="130"/>
      <c r="N32" s="127"/>
      <c r="O32" s="126"/>
      <c r="P32" s="131"/>
      <c r="Q32" s="126"/>
      <c r="R32" s="126"/>
      <c r="S32" s="126"/>
      <c r="T32" s="127"/>
      <c r="U32" s="126"/>
      <c r="V32" s="127"/>
      <c r="W32" s="126"/>
      <c r="X32" s="127"/>
      <c r="Y32" s="126"/>
      <c r="Z32" s="125"/>
      <c r="AA32" s="126"/>
      <c r="AB32" s="132"/>
      <c r="AC32" s="126"/>
      <c r="AD32" s="0" t="n">
        <f aca="false">IF(AB32&lt;75, 0, 1)</f>
        <v>0</v>
      </c>
      <c r="AE32" s="0" t="str">
        <f aca="false">IF(D32=MAX(D$10:D$75),$C32,"")</f>
        <v/>
      </c>
      <c r="AG32" s="0" t="str">
        <f aca="false">IF(F32=MAX(F$10:F$75),$C32,"")</f>
        <v/>
      </c>
    </row>
    <row r="33" customFormat="false" ht="15" hidden="false" customHeight="true" outlineLevel="0" collapsed="false">
      <c r="B33" s="61" t="n">
        <v>24</v>
      </c>
      <c r="C33" s="124" t="str">
        <f aca="false">IF('Infos-Card-Male'!B25="", "", 'Infos-Card-Male'!B25)</f>
        <v/>
      </c>
      <c r="D33" s="125"/>
      <c r="E33" s="126"/>
      <c r="F33" s="127"/>
      <c r="G33" s="126"/>
      <c r="H33" s="125"/>
      <c r="I33" s="126"/>
      <c r="J33" s="125"/>
      <c r="K33" s="128"/>
      <c r="L33" s="133"/>
      <c r="M33" s="130"/>
      <c r="N33" s="127"/>
      <c r="O33" s="126"/>
      <c r="P33" s="131"/>
      <c r="Q33" s="126"/>
      <c r="R33" s="126"/>
      <c r="S33" s="126"/>
      <c r="T33" s="127"/>
      <c r="U33" s="126"/>
      <c r="V33" s="127"/>
      <c r="W33" s="126"/>
      <c r="X33" s="127"/>
      <c r="Y33" s="126"/>
      <c r="Z33" s="125"/>
      <c r="AA33" s="126"/>
      <c r="AB33" s="132"/>
      <c r="AC33" s="126"/>
    </row>
    <row r="34" customFormat="false" ht="15" hidden="false" customHeight="true" outlineLevel="0" collapsed="false">
      <c r="B34" s="123" t="n">
        <v>25</v>
      </c>
      <c r="C34" s="124" t="str">
        <f aca="false">IF('Infos-Card-Male'!B26="", "", 'Infos-Card-Male'!B26)</f>
        <v/>
      </c>
      <c r="D34" s="125"/>
      <c r="E34" s="126"/>
      <c r="F34" s="127"/>
      <c r="G34" s="126"/>
      <c r="H34" s="125"/>
      <c r="I34" s="126"/>
      <c r="J34" s="125"/>
      <c r="K34" s="128"/>
      <c r="L34" s="133"/>
      <c r="M34" s="130"/>
      <c r="N34" s="127"/>
      <c r="O34" s="126"/>
      <c r="P34" s="131"/>
      <c r="Q34" s="126"/>
      <c r="R34" s="126"/>
      <c r="S34" s="126"/>
      <c r="T34" s="127"/>
      <c r="U34" s="126"/>
      <c r="V34" s="127"/>
      <c r="W34" s="126"/>
      <c r="X34" s="127"/>
      <c r="Y34" s="126"/>
      <c r="Z34" s="125"/>
      <c r="AA34" s="126"/>
      <c r="AB34" s="132"/>
      <c r="AC34" s="126"/>
    </row>
    <row r="35" customFormat="false" ht="15" hidden="false" customHeight="true" outlineLevel="0" collapsed="false">
      <c r="B35" s="61" t="n">
        <v>26</v>
      </c>
      <c r="C35" s="124" t="str">
        <f aca="false">IF('Infos-Card-Male'!B27="", "", 'Infos-Card-Male'!B27)</f>
        <v/>
      </c>
      <c r="D35" s="125"/>
      <c r="E35" s="126"/>
      <c r="F35" s="127"/>
      <c r="G35" s="126"/>
      <c r="H35" s="125"/>
      <c r="I35" s="126"/>
      <c r="J35" s="125"/>
      <c r="K35" s="128"/>
      <c r="L35" s="133"/>
      <c r="M35" s="130"/>
      <c r="N35" s="127"/>
      <c r="O35" s="126"/>
      <c r="P35" s="131"/>
      <c r="Q35" s="126"/>
      <c r="R35" s="126"/>
      <c r="S35" s="126"/>
      <c r="T35" s="127"/>
      <c r="U35" s="126"/>
      <c r="V35" s="127"/>
      <c r="W35" s="126"/>
      <c r="X35" s="127"/>
      <c r="Y35" s="126"/>
      <c r="Z35" s="125"/>
      <c r="AA35" s="126"/>
      <c r="AB35" s="132"/>
      <c r="AC35" s="126"/>
      <c r="AE35" s="0" t="str">
        <f aca="false">IF(D35=MAX(D$10:D$75),$C35,"")</f>
        <v/>
      </c>
      <c r="AG35" s="0" t="str">
        <f aca="false">IF(F35=MAX(F$10:F$75),$C35,"")</f>
        <v/>
      </c>
    </row>
    <row r="36" customFormat="false" ht="15" hidden="false" customHeight="true" outlineLevel="0" collapsed="false">
      <c r="B36" s="134"/>
      <c r="C36" s="135"/>
      <c r="D36" s="71"/>
      <c r="E36" s="136"/>
      <c r="F36" s="137"/>
      <c r="G36" s="136"/>
      <c r="H36" s="71"/>
      <c r="I36" s="136"/>
      <c r="J36" s="71"/>
      <c r="K36" s="136"/>
      <c r="L36" s="137"/>
      <c r="M36" s="136"/>
      <c r="N36" s="137"/>
      <c r="O36" s="136"/>
      <c r="P36" s="138"/>
      <c r="Q36" s="136"/>
      <c r="R36" s="136"/>
      <c r="S36" s="136"/>
      <c r="T36" s="137"/>
      <c r="U36" s="136"/>
      <c r="V36" s="137"/>
      <c r="W36" s="136"/>
      <c r="X36" s="137"/>
      <c r="Y36" s="136"/>
      <c r="Z36" s="71"/>
      <c r="AA36" s="136"/>
      <c r="AB36" s="139"/>
      <c r="AC36" s="136"/>
      <c r="AE36" s="0" t="str">
        <f aca="false">IF(D36=MAX(D$10:D$75),$C36,"")</f>
        <v/>
      </c>
      <c r="AG36" s="0" t="str">
        <f aca="false">IF(F36=MAX(F$10:F$75),$C36,"")</f>
        <v/>
      </c>
    </row>
    <row r="37" customFormat="false" ht="15" hidden="true" customHeight="true" outlineLevel="0" collapsed="false">
      <c r="B37" s="140"/>
      <c r="C37" s="135" t="e">
        <f aca="false">IF(#REF!="", "", #REF!)</f>
        <v>#REF!</v>
      </c>
      <c r="D37" s="71"/>
      <c r="E37" s="136"/>
      <c r="F37" s="137"/>
      <c r="G37" s="136"/>
      <c r="H37" s="71"/>
      <c r="I37" s="136"/>
      <c r="J37" s="71"/>
      <c r="K37" s="136"/>
      <c r="L37" s="137"/>
      <c r="M37" s="136"/>
      <c r="N37" s="137"/>
      <c r="O37" s="136"/>
      <c r="P37" s="138"/>
      <c r="Q37" s="136"/>
      <c r="R37" s="136"/>
      <c r="S37" s="136"/>
      <c r="T37" s="137"/>
      <c r="U37" s="136"/>
      <c r="V37" s="137"/>
      <c r="W37" s="136"/>
      <c r="X37" s="137"/>
      <c r="Y37" s="136"/>
      <c r="Z37" s="71"/>
      <c r="AA37" s="136"/>
      <c r="AB37" s="139"/>
      <c r="AC37" s="136"/>
      <c r="AE37" s="0" t="str">
        <f aca="false">IF(D37=MAX(D$10:D$75),$C37,"")</f>
        <v/>
      </c>
      <c r="AG37" s="0" t="str">
        <f aca="false">IF(F37=MAX(F$10:F$75),$C37,"")</f>
        <v/>
      </c>
    </row>
    <row r="38" customFormat="false" ht="15" hidden="true" customHeight="true" outlineLevel="0" collapsed="false">
      <c r="B38" s="140"/>
      <c r="C38" s="135" t="e">
        <f aca="false">IF(#REF!="", "", #REF!)</f>
        <v>#REF!</v>
      </c>
      <c r="D38" s="71"/>
      <c r="E38" s="136"/>
      <c r="F38" s="137"/>
      <c r="G38" s="136"/>
      <c r="H38" s="71"/>
      <c r="I38" s="136"/>
      <c r="J38" s="71"/>
      <c r="K38" s="136"/>
      <c r="L38" s="137"/>
      <c r="M38" s="136"/>
      <c r="N38" s="137"/>
      <c r="O38" s="136"/>
      <c r="P38" s="138"/>
      <c r="Q38" s="136"/>
      <c r="R38" s="136"/>
      <c r="S38" s="136"/>
      <c r="T38" s="137"/>
      <c r="U38" s="136"/>
      <c r="V38" s="137"/>
      <c r="W38" s="136"/>
      <c r="X38" s="137"/>
      <c r="Y38" s="136"/>
      <c r="Z38" s="71"/>
      <c r="AA38" s="136"/>
      <c r="AB38" s="139"/>
      <c r="AC38" s="136"/>
      <c r="AE38" s="0" t="str">
        <f aca="false">IF(D38=MAX(D$10:D$75),$C38,"")</f>
        <v/>
      </c>
      <c r="AG38" s="0" t="str">
        <f aca="false">IF(F38=MAX(F$10:F$75),$C38,"")</f>
        <v/>
      </c>
    </row>
    <row r="39" customFormat="false" ht="15" hidden="true" customHeight="true" outlineLevel="0" collapsed="false">
      <c r="B39" s="140"/>
      <c r="C39" s="135" t="e">
        <f aca="false">IF(#REF!="", "", #REF!)</f>
        <v>#REF!</v>
      </c>
      <c r="D39" s="71"/>
      <c r="E39" s="136"/>
      <c r="F39" s="137"/>
      <c r="G39" s="136"/>
      <c r="H39" s="71"/>
      <c r="I39" s="136"/>
      <c r="J39" s="71"/>
      <c r="K39" s="136"/>
      <c r="L39" s="137"/>
      <c r="M39" s="136"/>
      <c r="N39" s="137"/>
      <c r="O39" s="136"/>
      <c r="P39" s="138"/>
      <c r="Q39" s="136"/>
      <c r="R39" s="136"/>
      <c r="S39" s="136"/>
      <c r="T39" s="137"/>
      <c r="U39" s="136"/>
      <c r="V39" s="137"/>
      <c r="W39" s="136"/>
      <c r="X39" s="137"/>
      <c r="Y39" s="136"/>
      <c r="Z39" s="71"/>
      <c r="AA39" s="136"/>
      <c r="AB39" s="139"/>
      <c r="AC39" s="136"/>
      <c r="AE39" s="0" t="str">
        <f aca="false">IF(D39=MAX(D$10:D$75),$C39,"")</f>
        <v/>
      </c>
      <c r="AG39" s="0" t="str">
        <f aca="false">IF(F39=MAX(F$10:F$75),$C39,"")</f>
        <v/>
      </c>
    </row>
    <row r="40" customFormat="false" ht="15" hidden="true" customHeight="true" outlineLevel="0" collapsed="false">
      <c r="B40" s="140"/>
      <c r="C40" s="135" t="e">
        <f aca="false">IF(#REF!="", "", #REF!)</f>
        <v>#REF!</v>
      </c>
      <c r="D40" s="71"/>
      <c r="E40" s="136"/>
      <c r="F40" s="137"/>
      <c r="G40" s="136"/>
      <c r="H40" s="71"/>
      <c r="I40" s="136"/>
      <c r="J40" s="71"/>
      <c r="K40" s="136"/>
      <c r="L40" s="137"/>
      <c r="M40" s="136"/>
      <c r="N40" s="137"/>
      <c r="O40" s="136"/>
      <c r="P40" s="138"/>
      <c r="Q40" s="136"/>
      <c r="R40" s="136"/>
      <c r="S40" s="136"/>
      <c r="T40" s="137"/>
      <c r="U40" s="136"/>
      <c r="V40" s="137"/>
      <c r="W40" s="136"/>
      <c r="X40" s="137"/>
      <c r="Y40" s="136"/>
      <c r="Z40" s="71"/>
      <c r="AA40" s="136"/>
      <c r="AB40" s="139"/>
      <c r="AC40" s="136"/>
      <c r="AE40" s="0" t="str">
        <f aca="false">IF(D40=MAX(D$10:D$75),$C40,"")</f>
        <v/>
      </c>
      <c r="AG40" s="0" t="str">
        <f aca="false">IF(F40=MAX(F$10:F$75),$C40,"")</f>
        <v/>
      </c>
    </row>
    <row r="41" customFormat="false" ht="15" hidden="true" customHeight="true" outlineLevel="0" collapsed="false">
      <c r="B41" s="140"/>
      <c r="C41" s="135" t="e">
        <f aca="false">IF(#REF!="", "", #REF!)</f>
        <v>#REF!</v>
      </c>
      <c r="D41" s="71"/>
      <c r="E41" s="136"/>
      <c r="F41" s="137"/>
      <c r="G41" s="136"/>
      <c r="H41" s="71"/>
      <c r="I41" s="136"/>
      <c r="J41" s="71"/>
      <c r="K41" s="136"/>
      <c r="L41" s="137"/>
      <c r="M41" s="136"/>
      <c r="N41" s="137"/>
      <c r="O41" s="136"/>
      <c r="P41" s="138"/>
      <c r="Q41" s="136"/>
      <c r="R41" s="136"/>
      <c r="S41" s="136"/>
      <c r="T41" s="137"/>
      <c r="U41" s="136"/>
      <c r="V41" s="137"/>
      <c r="W41" s="136"/>
      <c r="X41" s="137"/>
      <c r="Y41" s="136"/>
      <c r="Z41" s="71"/>
      <c r="AA41" s="136"/>
      <c r="AB41" s="139"/>
      <c r="AC41" s="136"/>
      <c r="AE41" s="0" t="str">
        <f aca="false">IF(D41=MAX(D$10:D$75),$C41,"")</f>
        <v/>
      </c>
      <c r="AG41" s="0" t="str">
        <f aca="false">IF(F41=MAX(F$10:F$75),$C41,"")</f>
        <v/>
      </c>
    </row>
    <row r="42" customFormat="false" ht="15" hidden="true" customHeight="true" outlineLevel="0" collapsed="false">
      <c r="B42" s="140"/>
      <c r="C42" s="135" t="e">
        <f aca="false">IF(#REF!="", "", #REF!)</f>
        <v>#REF!</v>
      </c>
      <c r="D42" s="71"/>
      <c r="E42" s="136"/>
      <c r="F42" s="137"/>
      <c r="G42" s="136"/>
      <c r="H42" s="71"/>
      <c r="I42" s="136"/>
      <c r="J42" s="71"/>
      <c r="K42" s="136"/>
      <c r="L42" s="137"/>
      <c r="M42" s="136"/>
      <c r="N42" s="137"/>
      <c r="O42" s="136"/>
      <c r="P42" s="138"/>
      <c r="Q42" s="136"/>
      <c r="R42" s="136"/>
      <c r="S42" s="136"/>
      <c r="T42" s="137"/>
      <c r="U42" s="136"/>
      <c r="V42" s="137"/>
      <c r="W42" s="136"/>
      <c r="X42" s="137"/>
      <c r="Y42" s="136"/>
      <c r="Z42" s="71"/>
      <c r="AA42" s="136"/>
      <c r="AB42" s="139"/>
      <c r="AC42" s="136"/>
      <c r="AE42" s="0" t="str">
        <f aca="false">IF(D42=MAX(D$10:D$75),$C42,"")</f>
        <v/>
      </c>
      <c r="AG42" s="0" t="str">
        <f aca="false">IF(F42=MAX(F$10:F$75),$C42,"")</f>
        <v/>
      </c>
    </row>
    <row r="43" customFormat="false" ht="15" hidden="true" customHeight="true" outlineLevel="0" collapsed="false">
      <c r="B43" s="140"/>
      <c r="C43" s="135" t="e">
        <f aca="false">IF(#REF!="", "", #REF!)</f>
        <v>#REF!</v>
      </c>
      <c r="D43" s="71"/>
      <c r="E43" s="141"/>
      <c r="F43" s="137"/>
      <c r="G43" s="141"/>
      <c r="H43" s="71"/>
      <c r="I43" s="141"/>
      <c r="J43" s="71"/>
      <c r="K43" s="141"/>
      <c r="L43" s="142"/>
      <c r="M43" s="141"/>
      <c r="N43" s="137"/>
      <c r="O43" s="141"/>
      <c r="P43" s="138"/>
      <c r="Q43" s="141"/>
      <c r="R43" s="143"/>
      <c r="S43" s="141"/>
      <c r="T43" s="142"/>
      <c r="U43" s="141"/>
      <c r="V43" s="142"/>
      <c r="W43" s="141"/>
      <c r="X43" s="142"/>
      <c r="Y43" s="141"/>
      <c r="Z43" s="144"/>
      <c r="AA43" s="141"/>
      <c r="AB43" s="145"/>
      <c r="AC43" s="141"/>
      <c r="AE43" s="0" t="str">
        <f aca="false">IF(D43=MAX(D$10:D$75),$C43,"")</f>
        <v/>
      </c>
      <c r="AG43" s="0" t="str">
        <f aca="false">IF(F43=MAX(F$10:F$75),$C43,"")</f>
        <v/>
      </c>
    </row>
    <row r="44" customFormat="false" ht="15" hidden="true" customHeight="true" outlineLevel="0" collapsed="false">
      <c r="B44" s="140"/>
      <c r="C44" s="135" t="e">
        <f aca="false">IF(#REF!="", "", #REF!)</f>
        <v>#REF!</v>
      </c>
      <c r="D44" s="71"/>
      <c r="E44" s="141"/>
      <c r="F44" s="137"/>
      <c r="G44" s="141"/>
      <c r="H44" s="71"/>
      <c r="I44" s="141"/>
      <c r="J44" s="71"/>
      <c r="K44" s="141"/>
      <c r="L44" s="142"/>
      <c r="M44" s="141"/>
      <c r="N44" s="137"/>
      <c r="O44" s="141"/>
      <c r="P44" s="138"/>
      <c r="Q44" s="141"/>
      <c r="R44" s="143"/>
      <c r="S44" s="141"/>
      <c r="T44" s="142"/>
      <c r="U44" s="141"/>
      <c r="V44" s="142"/>
      <c r="W44" s="141"/>
      <c r="X44" s="142"/>
      <c r="Y44" s="141"/>
      <c r="Z44" s="144"/>
      <c r="AA44" s="141"/>
      <c r="AB44" s="145"/>
      <c r="AC44" s="141"/>
      <c r="AE44" s="0" t="str">
        <f aca="false">IF(D44=MAX(D$10:D$75),$C44,"")</f>
        <v/>
      </c>
      <c r="AG44" s="0" t="str">
        <f aca="false">IF(F44=MAX(F$10:F$75),$C44,"")</f>
        <v/>
      </c>
    </row>
    <row r="45" customFormat="false" ht="15" hidden="true" customHeight="false" outlineLevel="0" collapsed="false">
      <c r="B45" s="146"/>
      <c r="C45" s="147"/>
      <c r="D45" s="71"/>
      <c r="E45" s="141"/>
      <c r="F45" s="137"/>
      <c r="G45" s="141"/>
      <c r="H45" s="71"/>
      <c r="I45" s="141"/>
      <c r="J45" s="71"/>
      <c r="K45" s="141"/>
      <c r="L45" s="142"/>
      <c r="M45" s="141"/>
      <c r="N45" s="137"/>
      <c r="O45" s="141"/>
      <c r="P45" s="138"/>
      <c r="Q45" s="141"/>
      <c r="R45" s="143"/>
      <c r="S45" s="141"/>
      <c r="T45" s="142"/>
      <c r="U45" s="141"/>
      <c r="V45" s="142"/>
      <c r="W45" s="141"/>
      <c r="X45" s="142"/>
      <c r="Y45" s="141"/>
      <c r="Z45" s="71"/>
      <c r="AA45" s="141"/>
      <c r="AB45" s="145"/>
      <c r="AC45" s="141"/>
      <c r="AE45" s="0" t="str">
        <f aca="false">IF(D45=MAX(D$10:D$75),$C45,"")</f>
        <v/>
      </c>
      <c r="AG45" s="0" t="str">
        <f aca="false">IF(F45=MAX(F$10:F$75),$C45,"")</f>
        <v/>
      </c>
    </row>
    <row r="46" customFormat="false" ht="15.75" hidden="false" customHeight="true" outlineLevel="0" collapsed="false">
      <c r="B46" s="148" t="s">
        <v>306</v>
      </c>
      <c r="C46" s="148"/>
      <c r="D46" s="96"/>
      <c r="E46" s="96"/>
      <c r="F46" s="96"/>
      <c r="G46" s="96"/>
      <c r="H46" s="96"/>
      <c r="I46" s="96"/>
      <c r="J46" s="96"/>
      <c r="K46" s="96"/>
      <c r="L46" s="96"/>
      <c r="M46" s="97"/>
      <c r="N46" s="97"/>
      <c r="O46" s="97"/>
      <c r="P46" s="97"/>
      <c r="Q46" s="97"/>
      <c r="AE46" s="0" t="str">
        <f aca="false">IF(D46=MAX(D$10:D$75),$C46,"")</f>
        <v/>
      </c>
      <c r="AG46" s="0" t="str">
        <f aca="false">IF(F46=MAX(F$10:F$75),$C46,"")</f>
        <v/>
      </c>
    </row>
    <row r="47" customFormat="false" ht="15.75" hidden="false" customHeight="true" outlineLevel="0" collapsed="false">
      <c r="B47" s="95" t="str">
        <f aca="false">B3</f>
        <v>Grading Period:  FIRST</v>
      </c>
      <c r="C47" s="95"/>
      <c r="D47" s="98"/>
      <c r="E47" s="98"/>
      <c r="F47" s="98"/>
      <c r="G47" s="98"/>
      <c r="H47" s="98"/>
      <c r="I47" s="98"/>
      <c r="J47" s="98"/>
      <c r="K47" s="98"/>
      <c r="L47" s="98"/>
      <c r="M47" s="97"/>
      <c r="N47" s="97"/>
      <c r="O47" s="97"/>
      <c r="P47" s="97"/>
      <c r="Q47" s="97"/>
      <c r="AE47" s="0" t="str">
        <f aca="false">IF(D47=MAX(D$10:D$75),$C47,"")</f>
        <v/>
      </c>
      <c r="AG47" s="0" t="str">
        <f aca="false">IF(F47=MAX(F$10:F$75),$C47,"")</f>
        <v/>
      </c>
    </row>
    <row r="48" customFormat="false" ht="15.75" hidden="false" customHeight="true" outlineLevel="0" collapsed="false">
      <c r="B48" s="95" t="str">
        <f aca="false">B4</f>
        <v>Year &amp; Section: 8-HUBBLE</v>
      </c>
      <c r="C48" s="95"/>
      <c r="D48" s="99"/>
      <c r="E48" s="99"/>
      <c r="F48" s="99"/>
      <c r="G48" s="99"/>
      <c r="H48" s="99"/>
      <c r="I48" s="99"/>
      <c r="J48" s="99"/>
      <c r="K48" s="99"/>
      <c r="L48" s="99"/>
      <c r="M48" s="97"/>
      <c r="N48" s="97"/>
      <c r="O48" s="97"/>
      <c r="P48" s="97"/>
      <c r="Q48" s="97"/>
      <c r="AE48" s="0" t="str">
        <f aca="false">IF(D48=MAX(D$10:D$75),$C48,"")</f>
        <v/>
      </c>
      <c r="AG48" s="0" t="str">
        <f aca="false">IF(F48=MAX(F$10:F$75),$C48,"")</f>
        <v/>
      </c>
    </row>
    <row r="49" customFormat="false" ht="15" hidden="false" customHeight="true" outlineLevel="0" collapsed="false">
      <c r="B49" s="95" t="str">
        <f aca="false">B5</f>
        <v>School Year: 2020-2021</v>
      </c>
      <c r="C49" s="95"/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AE49" s="0" t="str">
        <f aca="false">IF(D49=MAX(D$10:D$75),$C49,"")</f>
        <v/>
      </c>
      <c r="AG49" s="0" t="str">
        <f aca="false">IF(F49=MAX(F$10:F$75),$C49,"")</f>
        <v/>
      </c>
    </row>
    <row r="50" customFormat="false" ht="17.25" hidden="false" customHeight="true" outlineLevel="0" collapsed="false">
      <c r="B50" s="95" t="str">
        <f aca="false">B6</f>
        <v>Adviser: MR. JONATHAN R. BACOLOD</v>
      </c>
      <c r="C50" s="95"/>
      <c r="D50" s="103"/>
      <c r="E50" s="103"/>
      <c r="F50" s="103"/>
      <c r="G50" s="103"/>
      <c r="H50" s="103"/>
      <c r="I50" s="103"/>
      <c r="J50" s="103"/>
      <c r="K50" s="103"/>
      <c r="L50" s="103"/>
      <c r="M50" s="97"/>
      <c r="N50" s="97"/>
      <c r="O50" s="97"/>
      <c r="P50" s="97"/>
      <c r="Q50" s="97"/>
      <c r="AE50" s="0" t="str">
        <f aca="false">IF(D50=MAX(D$10:D$75),$C50,"")</f>
        <v/>
      </c>
      <c r="AG50" s="0" t="str">
        <f aca="false">IF(F50=MAX(F$10:F$75),$C50,"")</f>
        <v/>
      </c>
    </row>
    <row r="51" customFormat="false" ht="17.25" hidden="false" customHeight="true" outlineLevel="0" collapsed="false">
      <c r="B51" s="149" t="s">
        <v>288</v>
      </c>
      <c r="C51" s="149"/>
      <c r="D51" s="150" t="s">
        <v>268</v>
      </c>
      <c r="E51" s="150"/>
      <c r="F51" s="106" t="s">
        <v>289</v>
      </c>
      <c r="G51" s="106"/>
      <c r="H51" s="107" t="s">
        <v>311</v>
      </c>
      <c r="I51" s="107"/>
      <c r="J51" s="108" t="s">
        <v>312</v>
      </c>
      <c r="K51" s="108"/>
      <c r="L51" s="109" t="s">
        <v>313</v>
      </c>
      <c r="M51" s="109"/>
      <c r="N51" s="110" t="s">
        <v>314</v>
      </c>
      <c r="O51" s="110"/>
      <c r="P51" s="111" t="s">
        <v>15</v>
      </c>
      <c r="Q51" s="111"/>
      <c r="R51" s="112" t="s">
        <v>21</v>
      </c>
      <c r="S51" s="112"/>
      <c r="T51" s="112" t="s">
        <v>296</v>
      </c>
      <c r="U51" s="112"/>
      <c r="V51" s="112" t="s">
        <v>297</v>
      </c>
      <c r="W51" s="112"/>
      <c r="X51" s="112" t="s">
        <v>315</v>
      </c>
      <c r="Y51" s="112"/>
      <c r="Z51" s="112" t="s">
        <v>299</v>
      </c>
      <c r="AA51" s="151"/>
      <c r="AB51" s="152" t="s">
        <v>316</v>
      </c>
      <c r="AC51" s="115" t="s">
        <v>317</v>
      </c>
      <c r="AE51" s="0" t="str">
        <f aca="false">IF(D51=MAX(D$10:D$75),$C51,"")</f>
        <v/>
      </c>
      <c r="AG51" s="0" t="str">
        <f aca="false">IF(F51=MAX(F$10:F$75),$C51,"")</f>
        <v/>
      </c>
    </row>
    <row r="52" customFormat="false" ht="15.75" hidden="false" customHeight="true" outlineLevel="0" collapsed="false">
      <c r="B52" s="149"/>
      <c r="C52" s="149"/>
      <c r="D52" s="153" t="s">
        <v>318</v>
      </c>
      <c r="E52" s="154" t="s">
        <v>317</v>
      </c>
      <c r="F52" s="153" t="s">
        <v>318</v>
      </c>
      <c r="G52" s="154" t="s">
        <v>317</v>
      </c>
      <c r="H52" s="153" t="s">
        <v>318</v>
      </c>
      <c r="I52" s="154" t="s">
        <v>317</v>
      </c>
      <c r="J52" s="153" t="s">
        <v>318</v>
      </c>
      <c r="K52" s="154" t="s">
        <v>317</v>
      </c>
      <c r="L52" s="153" t="s">
        <v>318</v>
      </c>
      <c r="M52" s="154" t="s">
        <v>317</v>
      </c>
      <c r="N52" s="153" t="s">
        <v>318</v>
      </c>
      <c r="O52" s="154" t="s">
        <v>317</v>
      </c>
      <c r="P52" s="153" t="s">
        <v>318</v>
      </c>
      <c r="Q52" s="154" t="s">
        <v>317</v>
      </c>
      <c r="R52" s="153" t="s">
        <v>318</v>
      </c>
      <c r="S52" s="154" t="s">
        <v>317</v>
      </c>
      <c r="T52" s="153" t="s">
        <v>318</v>
      </c>
      <c r="U52" s="154" t="s">
        <v>317</v>
      </c>
      <c r="V52" s="153" t="s">
        <v>318</v>
      </c>
      <c r="W52" s="154" t="s">
        <v>317</v>
      </c>
      <c r="X52" s="153" t="s">
        <v>318</v>
      </c>
      <c r="Y52" s="154" t="s">
        <v>317</v>
      </c>
      <c r="Z52" s="153" t="s">
        <v>318</v>
      </c>
      <c r="AA52" s="154" t="s">
        <v>317</v>
      </c>
      <c r="AB52" s="155"/>
      <c r="AC52" s="156"/>
      <c r="AE52" s="0" t="str">
        <f aca="false">IF(D52=MAX(D$10:D$75),$C52,"")</f>
        <v/>
      </c>
      <c r="AG52" s="0" t="str">
        <f aca="false">IF(F52=MAX(F$10:F$75),$C52,"")</f>
        <v/>
      </c>
    </row>
    <row r="53" customFormat="false" ht="16.5" hidden="false" customHeight="true" outlineLevel="0" collapsed="false">
      <c r="B53" s="149"/>
      <c r="C53" s="149"/>
      <c r="D53" s="121" t="s">
        <v>319</v>
      </c>
      <c r="E53" s="119"/>
      <c r="F53" s="121" t="s">
        <v>319</v>
      </c>
      <c r="G53" s="119"/>
      <c r="H53" s="121" t="s">
        <v>319</v>
      </c>
      <c r="I53" s="119"/>
      <c r="J53" s="121" t="s">
        <v>319</v>
      </c>
      <c r="K53" s="119"/>
      <c r="L53" s="122" t="s">
        <v>319</v>
      </c>
      <c r="M53" s="119"/>
      <c r="N53" s="121" t="s">
        <v>319</v>
      </c>
      <c r="O53" s="119"/>
      <c r="P53" s="121" t="s">
        <v>319</v>
      </c>
      <c r="Q53" s="119"/>
      <c r="R53" s="121" t="s">
        <v>319</v>
      </c>
      <c r="S53" s="119"/>
      <c r="T53" s="121" t="s">
        <v>319</v>
      </c>
      <c r="U53" s="119"/>
      <c r="V53" s="121" t="s">
        <v>319</v>
      </c>
      <c r="W53" s="119"/>
      <c r="X53" s="121" t="s">
        <v>319</v>
      </c>
      <c r="Y53" s="119"/>
      <c r="Z53" s="121" t="s">
        <v>319</v>
      </c>
      <c r="AA53" s="119"/>
      <c r="AB53" s="155"/>
      <c r="AC53" s="156"/>
      <c r="AE53" s="0" t="str">
        <f aca="false">IF(D53=MAX(D$10:D$75),$C53,"")</f>
        <v/>
      </c>
      <c r="AG53" s="0" t="str">
        <f aca="false">IF(F53=MAX(F$10:F$75),$C53,"")</f>
        <v/>
      </c>
    </row>
    <row r="54" customFormat="false" ht="15" hidden="false" customHeight="true" outlineLevel="0" collapsed="false">
      <c r="B54" s="61" t="n">
        <v>1</v>
      </c>
      <c r="C54" s="124" t="str">
        <f aca="false">IF('Infos-Card-Female'!B2="", "", 'Infos-Card-Female'!B2)</f>
        <v>ABELINDE, LEIRA MAE LEGASPI</v>
      </c>
      <c r="D54" s="125" t="n">
        <f aca="false">Fil!F75</f>
        <v>79</v>
      </c>
      <c r="E54" s="157"/>
      <c r="F54" s="127" t="n">
        <f aca="false">Eng!F75</f>
        <v>81</v>
      </c>
      <c r="G54" s="157"/>
      <c r="H54" s="125" t="n">
        <f aca="false">Math!F75</f>
        <v>88</v>
      </c>
      <c r="I54" s="157"/>
      <c r="J54" s="125" t="n">
        <f aca="false">Sci!F75</f>
        <v>83</v>
      </c>
      <c r="K54" s="158"/>
      <c r="L54" s="129" t="n">
        <f aca="false">AP!F75</f>
        <v>84</v>
      </c>
      <c r="M54" s="159"/>
      <c r="N54" s="127" t="n">
        <f aca="false">ESP!F75</f>
        <v>88</v>
      </c>
      <c r="O54" s="157"/>
      <c r="P54" s="131" t="n">
        <f aca="false">TLE!F75</f>
        <v>86</v>
      </c>
      <c r="Q54" s="157"/>
      <c r="R54" s="126" t="n">
        <f aca="false">MAPEH!Z66</f>
        <v>90</v>
      </c>
      <c r="S54" s="157"/>
      <c r="T54" s="127" t="n">
        <f aca="false">MAPEH!F66</f>
        <v>91</v>
      </c>
      <c r="U54" s="157"/>
      <c r="V54" s="127" t="n">
        <f aca="false">MAPEH!K66</f>
        <v>92</v>
      </c>
      <c r="W54" s="157"/>
      <c r="X54" s="127" t="n">
        <f aca="false">MAPEH!P66</f>
        <v>93</v>
      </c>
      <c r="Y54" s="157"/>
      <c r="Z54" s="125" t="n">
        <f aca="false">MAPEH!U66</f>
        <v>82</v>
      </c>
      <c r="AA54" s="157" t="n">
        <f aca="false">RANK(Z54,Z$10:Z$76)</f>
        <v>16</v>
      </c>
      <c r="AB54" s="132" t="n">
        <f aca="false">(R54+P54+N54+L54+J54+H54+F54+D54)/8</f>
        <v>84.875</v>
      </c>
      <c r="AC54" s="126" t="n">
        <f aca="false">RANK(AB54,AB$10:AB$84)</f>
        <v>11</v>
      </c>
      <c r="AD54" s="0" t="n">
        <f aca="false">IF(AB54&lt;75, 0, 1)</f>
        <v>1</v>
      </c>
      <c r="AE54" s="0" t="str">
        <f aca="false">IF(D54=MAX(D$10:D$75),$C54,"")</f>
        <v/>
      </c>
      <c r="AG54" s="0" t="str">
        <f aca="false">IF(F54=MAX(F$10:F$75),$C54,"")</f>
        <v/>
      </c>
    </row>
    <row r="55" customFormat="false" ht="15" hidden="false" customHeight="true" outlineLevel="0" collapsed="false">
      <c r="B55" s="61" t="n">
        <v>2</v>
      </c>
      <c r="C55" s="124" t="str">
        <f aca="false">IF('Infos-Card-Female'!B3="", "", 'Infos-Card-Female'!B3)</f>
        <v>ABOT, ALISSA KAYL CUSTODIO</v>
      </c>
      <c r="D55" s="125" t="n">
        <f aca="false">Fil!F76</f>
        <v>80</v>
      </c>
      <c r="E55" s="157"/>
      <c r="F55" s="127" t="n">
        <f aca="false">Eng!F76</f>
        <v>80</v>
      </c>
      <c r="G55" s="157"/>
      <c r="H55" s="125" t="n">
        <f aca="false">Math!F76</f>
        <v>74</v>
      </c>
      <c r="I55" s="157"/>
      <c r="J55" s="125" t="n">
        <f aca="false">Sci!F76</f>
        <v>77</v>
      </c>
      <c r="K55" s="158"/>
      <c r="L55" s="129" t="n">
        <f aca="false">AP!F76</f>
        <v>75</v>
      </c>
      <c r="M55" s="159"/>
      <c r="N55" s="127" t="n">
        <f aca="false">ESP!F76</f>
        <v>88</v>
      </c>
      <c r="O55" s="157"/>
      <c r="P55" s="131" t="n">
        <f aca="false">TLE!F76</f>
        <v>79</v>
      </c>
      <c r="Q55" s="157"/>
      <c r="R55" s="126" t="n">
        <f aca="false">MAPEH!Z67</f>
        <v>83</v>
      </c>
      <c r="S55" s="157"/>
      <c r="T55" s="127" t="n">
        <f aca="false">MAPEH!F67</f>
        <v>79</v>
      </c>
      <c r="U55" s="157"/>
      <c r="V55" s="127" t="n">
        <f aca="false">MAPEH!K67</f>
        <v>85</v>
      </c>
      <c r="W55" s="157"/>
      <c r="X55" s="127" t="n">
        <f aca="false">MAPEH!P67</f>
        <v>79</v>
      </c>
      <c r="Y55" s="157"/>
      <c r="Z55" s="125" t="n">
        <f aca="false">MAPEH!U67</f>
        <v>88</v>
      </c>
      <c r="AA55" s="157" t="n">
        <f aca="false">RANK(Z55,Z$10:Z$76)</f>
        <v>12</v>
      </c>
      <c r="AB55" s="132" t="n">
        <f aca="false">(R55+P55+N55+L55+J55+H55+F55+D55)/8</f>
        <v>79.5</v>
      </c>
      <c r="AC55" s="126" t="n">
        <f aca="false">RANK(AB55,AB$10:AB$84)</f>
        <v>18</v>
      </c>
      <c r="AD55" s="0" t="n">
        <f aca="false">IF(AB55&lt;75, 0, 1)</f>
        <v>1</v>
      </c>
      <c r="AE55" s="0" t="str">
        <f aca="false">IF(D55=MAX(D$10:D$75),$C55,"")</f>
        <v/>
      </c>
      <c r="AG55" s="0" t="str">
        <f aca="false">IF(F55=MAX(F$10:F$75),$C55,"")</f>
        <v/>
      </c>
    </row>
    <row r="56" customFormat="false" ht="15" hidden="false" customHeight="true" outlineLevel="0" collapsed="false">
      <c r="B56" s="61" t="n">
        <v>3</v>
      </c>
      <c r="C56" s="124" t="str">
        <f aca="false">IF('Infos-Card-Female'!B4="", "", 'Infos-Card-Female'!B4)</f>
        <v>ADONA, PRINCESS LUMAWIG</v>
      </c>
      <c r="D56" s="125" t="n">
        <f aca="false">Fil!F77</f>
        <v>75</v>
      </c>
      <c r="E56" s="157"/>
      <c r="F56" s="127" t="n">
        <f aca="false">Eng!F77</f>
        <v>79</v>
      </c>
      <c r="G56" s="157"/>
      <c r="H56" s="125" t="n">
        <f aca="false">Math!F77</f>
        <v>76</v>
      </c>
      <c r="I56" s="157"/>
      <c r="J56" s="125" t="n">
        <f aca="false">Sci!F77</f>
        <v>78</v>
      </c>
      <c r="K56" s="158"/>
      <c r="L56" s="129" t="n">
        <f aca="false">AP!F77</f>
        <v>80</v>
      </c>
      <c r="M56" s="159"/>
      <c r="N56" s="127" t="n">
        <f aca="false">ESP!F77</f>
        <v>83</v>
      </c>
      <c r="O56" s="157"/>
      <c r="P56" s="131" t="n">
        <f aca="false">TLE!F77</f>
        <v>75</v>
      </c>
      <c r="Q56" s="157"/>
      <c r="R56" s="126" t="n">
        <f aca="false">MAPEH!Z68</f>
        <v>78</v>
      </c>
      <c r="S56" s="157"/>
      <c r="T56" s="127" t="n">
        <f aca="false">MAPEH!F68</f>
        <v>77</v>
      </c>
      <c r="U56" s="157"/>
      <c r="V56" s="127" t="n">
        <f aca="false">MAPEH!K68</f>
        <v>81</v>
      </c>
      <c r="W56" s="157"/>
      <c r="X56" s="127" t="n">
        <f aca="false">MAPEH!P68</f>
        <v>77</v>
      </c>
      <c r="Y56" s="157"/>
      <c r="Z56" s="125" t="n">
        <f aca="false">MAPEH!U68</f>
        <v>77</v>
      </c>
      <c r="AA56" s="157" t="n">
        <f aca="false">RANK(Z56,Z$10:Z$76)</f>
        <v>29</v>
      </c>
      <c r="AB56" s="132" t="n">
        <f aca="false">(R56+P56+N56+L56+J56+H56+F56+D56)/8</f>
        <v>78</v>
      </c>
      <c r="AC56" s="126" t="n">
        <f aca="false">RANK(AB56,AB$10:AB$84)</f>
        <v>24</v>
      </c>
      <c r="AD56" s="0" t="n">
        <f aca="false">IF(AB56&lt;75, 0, 1)</f>
        <v>1</v>
      </c>
      <c r="AE56" s="0" t="str">
        <f aca="false">IF(D56=MAX(D$10:D$75),$C56,"")</f>
        <v/>
      </c>
      <c r="AG56" s="0" t="str">
        <f aca="false">IF(F56=MAX(F$10:F$75),$C56,"")</f>
        <v/>
      </c>
    </row>
    <row r="57" customFormat="false" ht="15" hidden="false" customHeight="true" outlineLevel="0" collapsed="false">
      <c r="B57" s="61" t="n">
        <v>4</v>
      </c>
      <c r="C57" s="124" t="str">
        <f aca="false">IF('Infos-Card-Female'!B5="", "", 'Infos-Card-Female'!B5)</f>
        <v>AGAM, AIZEN CHING</v>
      </c>
      <c r="D57" s="125" t="n">
        <f aca="false">Fil!F78</f>
        <v>88</v>
      </c>
      <c r="E57" s="157"/>
      <c r="F57" s="127" t="n">
        <f aca="false">Eng!F78</f>
        <v>92</v>
      </c>
      <c r="G57" s="157"/>
      <c r="H57" s="125" t="n">
        <f aca="false">Math!F78</f>
        <v>93</v>
      </c>
      <c r="I57" s="157"/>
      <c r="J57" s="125" t="n">
        <f aca="false">Sci!F78</f>
        <v>89</v>
      </c>
      <c r="K57" s="158"/>
      <c r="L57" s="129" t="n">
        <f aca="false">AP!F78</f>
        <v>83</v>
      </c>
      <c r="M57" s="159"/>
      <c r="N57" s="127" t="n">
        <f aca="false">ESP!F78</f>
        <v>93</v>
      </c>
      <c r="O57" s="157"/>
      <c r="P57" s="131" t="n">
        <f aca="false">TLE!F78</f>
        <v>95</v>
      </c>
      <c r="Q57" s="157"/>
      <c r="R57" s="126" t="n">
        <f aca="false">MAPEH!Z69</f>
        <v>96</v>
      </c>
      <c r="S57" s="157"/>
      <c r="T57" s="127" t="n">
        <f aca="false">MAPEH!F69</f>
        <v>96</v>
      </c>
      <c r="U57" s="157"/>
      <c r="V57" s="127" t="n">
        <f aca="false">MAPEH!K69</f>
        <v>96</v>
      </c>
      <c r="W57" s="157"/>
      <c r="X57" s="127" t="n">
        <f aca="false">MAPEH!P69</f>
        <v>96</v>
      </c>
      <c r="Y57" s="157"/>
      <c r="Z57" s="125" t="n">
        <f aca="false">MAPEH!U69</f>
        <v>96</v>
      </c>
      <c r="AA57" s="157" t="n">
        <f aca="false">RANK(Z57,Z$10:Z$76)</f>
        <v>1</v>
      </c>
      <c r="AB57" s="132" t="n">
        <f aca="false">(R57+P57+N57+L57+J57+H57+F57+D57)/8</f>
        <v>91.125</v>
      </c>
      <c r="AC57" s="126" t="n">
        <f aca="false">RANK(AB57,AB$10:AB$84)</f>
        <v>1</v>
      </c>
      <c r="AD57" s="0" t="n">
        <f aca="false">IF(AB57&lt;75, 0, 1)</f>
        <v>1</v>
      </c>
      <c r="AE57" s="0" t="str">
        <f aca="false">IF(D57=MAX(D$10:D$75),$C57,"")</f>
        <v>AGAM, AIZEN CHING</v>
      </c>
    </row>
    <row r="58" customFormat="false" ht="15" hidden="false" customHeight="true" outlineLevel="0" collapsed="false">
      <c r="B58" s="61" t="n">
        <v>5</v>
      </c>
      <c r="C58" s="124" t="str">
        <f aca="false">IF('Infos-Card-Female'!B6="", "", 'Infos-Card-Female'!B6)</f>
        <v>AGUTAYA, DOREEN FAJARDO</v>
      </c>
      <c r="D58" s="125" t="n">
        <f aca="false">Fil!F79</f>
        <v>86</v>
      </c>
      <c r="E58" s="157"/>
      <c r="F58" s="127" t="n">
        <f aca="false">Eng!F79</f>
        <v>90</v>
      </c>
      <c r="G58" s="157"/>
      <c r="H58" s="125" t="n">
        <f aca="false">Math!F79</f>
        <v>80</v>
      </c>
      <c r="I58" s="157"/>
      <c r="J58" s="125" t="n">
        <f aca="false">Sci!F79</f>
        <v>88</v>
      </c>
      <c r="K58" s="158"/>
      <c r="L58" s="129" t="n">
        <f aca="false">AP!F79</f>
        <v>80</v>
      </c>
      <c r="M58" s="159"/>
      <c r="N58" s="127" t="n">
        <f aca="false">ESP!F79</f>
        <v>89</v>
      </c>
      <c r="O58" s="157"/>
      <c r="P58" s="131" t="n">
        <f aca="false">TLE!F79</f>
        <v>86</v>
      </c>
      <c r="Q58" s="157"/>
      <c r="R58" s="126" t="n">
        <f aca="false">MAPEH!Z70</f>
        <v>91</v>
      </c>
      <c r="S58" s="157"/>
      <c r="T58" s="127" t="n">
        <f aca="false">MAPEH!F70</f>
        <v>90</v>
      </c>
      <c r="U58" s="157"/>
      <c r="V58" s="127" t="n">
        <f aca="false">MAPEH!K70</f>
        <v>92</v>
      </c>
      <c r="W58" s="157"/>
      <c r="X58" s="127" t="n">
        <f aca="false">MAPEH!P70</f>
        <v>92</v>
      </c>
      <c r="Y58" s="157"/>
      <c r="Z58" s="125" t="n">
        <f aca="false">MAPEH!U70</f>
        <v>91</v>
      </c>
      <c r="AA58" s="157" t="n">
        <f aca="false">RANK(Z58,Z$10:Z$76)</f>
        <v>5</v>
      </c>
      <c r="AB58" s="132" t="n">
        <f aca="false">(R58+P58+N58+L58+J58+H58+F58+D58)/8</f>
        <v>86.25</v>
      </c>
      <c r="AC58" s="126" t="n">
        <f aca="false">RANK(AB58,AB$10:AB$84)</f>
        <v>7</v>
      </c>
      <c r="AD58" s="0" t="n">
        <f aca="false">IF(AB58&lt;75, 0, 1)</f>
        <v>1</v>
      </c>
      <c r="AE58" s="0" t="str">
        <f aca="false">IF(D58=MAX(D$10:D$75),$C58,"")</f>
        <v/>
      </c>
      <c r="AG58" s="0" t="str">
        <f aca="false">IF(F58=MAX(F$10:F$75),$C58,"")</f>
        <v/>
      </c>
    </row>
    <row r="59" s="22" customFormat="true" ht="15" hidden="false" customHeight="true" outlineLevel="0" collapsed="false">
      <c r="B59" s="61" t="n">
        <v>6</v>
      </c>
      <c r="C59" s="124" t="str">
        <f aca="false">IF('Infos-Card-Female'!B7="", "", 'Infos-Card-Female'!B7)</f>
        <v>ALANANO, XYRIE LOUISE GRATA</v>
      </c>
      <c r="D59" s="125" t="n">
        <f aca="false">Fil!F80</f>
        <v>86</v>
      </c>
      <c r="E59" s="157"/>
      <c r="F59" s="127" t="n">
        <f aca="false">Eng!F80</f>
        <v>91</v>
      </c>
      <c r="G59" s="157"/>
      <c r="H59" s="125" t="n">
        <f aca="false">Math!F80</f>
        <v>87</v>
      </c>
      <c r="I59" s="157"/>
      <c r="J59" s="125" t="n">
        <f aca="false">Sci!F80</f>
        <v>89</v>
      </c>
      <c r="K59" s="158"/>
      <c r="L59" s="129" t="n">
        <f aca="false">AP!F80</f>
        <v>83</v>
      </c>
      <c r="M59" s="159"/>
      <c r="N59" s="127" t="n">
        <f aca="false">ESP!F80</f>
        <v>92</v>
      </c>
      <c r="O59" s="157"/>
      <c r="P59" s="131" t="n">
        <f aca="false">TLE!F80</f>
        <v>90</v>
      </c>
      <c r="Q59" s="157"/>
      <c r="R59" s="126" t="n">
        <f aca="false">MAPEH!Z71</f>
        <v>93</v>
      </c>
      <c r="S59" s="157"/>
      <c r="T59" s="127" t="n">
        <f aca="false">MAPEH!F71</f>
        <v>93</v>
      </c>
      <c r="U59" s="157"/>
      <c r="V59" s="127" t="n">
        <f aca="false">MAPEH!K71</f>
        <v>93</v>
      </c>
      <c r="W59" s="157"/>
      <c r="X59" s="127" t="n">
        <f aca="false">MAPEH!P71</f>
        <v>94</v>
      </c>
      <c r="Y59" s="157"/>
      <c r="Z59" s="125" t="n">
        <f aca="false">MAPEH!U71</f>
        <v>91</v>
      </c>
      <c r="AA59" s="157" t="n">
        <f aca="false">RANK(Z59,Z$10:Z$76)</f>
        <v>5</v>
      </c>
      <c r="AB59" s="132" t="n">
        <f aca="false">(R59+P59+N59+L59+J59+H59+F59+D59)/8</f>
        <v>88.875</v>
      </c>
      <c r="AC59" s="126" t="n">
        <f aca="false">RANK(AB59,AB$10:AB$84)</f>
        <v>3</v>
      </c>
      <c r="AD59" s="0" t="n">
        <f aca="false">IF(AB59&lt;75, 0, 1)</f>
        <v>1</v>
      </c>
      <c r="AE59" s="22" t="str">
        <f aca="false">IF(D59=MAX(D$10:D$75),$C59,"")</f>
        <v/>
      </c>
      <c r="AG59" s="22" t="str">
        <f aca="false">IF(F59=MAX(F$10:F$75),$C59,"")</f>
        <v/>
      </c>
    </row>
    <row r="60" customFormat="false" ht="15" hidden="false" customHeight="true" outlineLevel="0" collapsed="false">
      <c r="B60" s="61" t="n">
        <v>7</v>
      </c>
      <c r="C60" s="124" t="str">
        <f aca="false">IF('Infos-Card-Female'!B8="", "", 'Infos-Card-Female'!B8)</f>
        <v>ALBAO, PRISCILA JOY APALIT</v>
      </c>
      <c r="D60" s="125" t="n">
        <f aca="false">Fil!F81</f>
        <v>77</v>
      </c>
      <c r="E60" s="157"/>
      <c r="F60" s="127" t="n">
        <f aca="false">Eng!F81</f>
        <v>83</v>
      </c>
      <c r="G60" s="157"/>
      <c r="H60" s="125" t="n">
        <f aca="false">Math!F81</f>
        <v>82</v>
      </c>
      <c r="I60" s="157"/>
      <c r="J60" s="125" t="n">
        <f aca="false">Sci!F81</f>
        <v>89</v>
      </c>
      <c r="K60" s="158"/>
      <c r="L60" s="129" t="n">
        <f aca="false">AP!F81</f>
        <v>79</v>
      </c>
      <c r="M60" s="159"/>
      <c r="N60" s="127" t="n">
        <f aca="false">ESP!F81</f>
        <v>89</v>
      </c>
      <c r="O60" s="157"/>
      <c r="P60" s="131" t="n">
        <f aca="false">TLE!F81</f>
        <v>94</v>
      </c>
      <c r="Q60" s="157"/>
      <c r="R60" s="126" t="n">
        <f aca="false">MAPEH!Z72</f>
        <v>87</v>
      </c>
      <c r="S60" s="157"/>
      <c r="T60" s="127" t="n">
        <f aca="false">MAPEH!F72</f>
        <v>84</v>
      </c>
      <c r="U60" s="157"/>
      <c r="V60" s="127" t="n">
        <f aca="false">MAPEH!K72</f>
        <v>94</v>
      </c>
      <c r="W60" s="157"/>
      <c r="X60" s="127" t="n">
        <f aca="false">MAPEH!P72</f>
        <v>84</v>
      </c>
      <c r="Y60" s="157"/>
      <c r="Z60" s="125" t="n">
        <f aca="false">MAPEH!U72</f>
        <v>84</v>
      </c>
      <c r="AA60" s="157" t="n">
        <f aca="false">RANK(Z60,Z$10:Z$76)</f>
        <v>15</v>
      </c>
      <c r="AB60" s="132" t="n">
        <f aca="false">(R60+P60+N60+L60+J60+H60+F60+D60)/8</f>
        <v>85</v>
      </c>
      <c r="AC60" s="126" t="n">
        <f aca="false">RANK(AB60,AB$10:AB$84)</f>
        <v>10</v>
      </c>
      <c r="AD60" s="0" t="n">
        <f aca="false">IF(AB60&lt;75, 0, 1)</f>
        <v>1</v>
      </c>
      <c r="AE60" s="0" t="str">
        <f aca="false">IF(D60=MAX(D$10:D$75),$C60,"")</f>
        <v/>
      </c>
      <c r="AG60" s="0" t="str">
        <f aca="false">IF(F60=MAX(F$10:F$75),$C60,"")</f>
        <v/>
      </c>
    </row>
    <row r="61" customFormat="false" ht="15" hidden="false" customHeight="true" outlineLevel="0" collapsed="false">
      <c r="B61" s="61" t="n">
        <v>8</v>
      </c>
      <c r="C61" s="124" t="str">
        <f aca="false">IF('Infos-Card-Female'!B9="", "", 'Infos-Card-Female'!B9)</f>
        <v>ALBIOLA, PRINCES DIANE FACTOR</v>
      </c>
      <c r="D61" s="125" t="n">
        <f aca="false">Fil!F82</f>
        <v>73</v>
      </c>
      <c r="E61" s="157"/>
      <c r="F61" s="127" t="n">
        <f aca="false">Eng!F82</f>
        <v>76</v>
      </c>
      <c r="G61" s="157"/>
      <c r="H61" s="125" t="n">
        <f aca="false">Math!F82</f>
        <v>72</v>
      </c>
      <c r="I61" s="157"/>
      <c r="J61" s="125" t="n">
        <f aca="false">Sci!F82</f>
        <v>75</v>
      </c>
      <c r="K61" s="158"/>
      <c r="L61" s="129" t="n">
        <f aca="false">AP!F82</f>
        <v>74</v>
      </c>
      <c r="M61" s="159"/>
      <c r="N61" s="127" t="n">
        <f aca="false">ESP!F82</f>
        <v>72</v>
      </c>
      <c r="O61" s="157"/>
      <c r="P61" s="131" t="n">
        <f aca="false">TLE!F82</f>
        <v>70</v>
      </c>
      <c r="Q61" s="157"/>
      <c r="R61" s="126" t="n">
        <f aca="false">MAPEH!Z73</f>
        <v>75</v>
      </c>
      <c r="S61" s="157"/>
      <c r="T61" s="127" t="n">
        <f aca="false">MAPEH!F73</f>
        <v>75</v>
      </c>
      <c r="U61" s="157"/>
      <c r="V61" s="127" t="n">
        <f aca="false">MAPEH!K73</f>
        <v>75</v>
      </c>
      <c r="W61" s="157"/>
      <c r="X61" s="127" t="n">
        <f aca="false">MAPEH!P73</f>
        <v>75</v>
      </c>
      <c r="Y61" s="157"/>
      <c r="Z61" s="125" t="n">
        <f aca="false">MAPEH!U73</f>
        <v>75</v>
      </c>
      <c r="AA61" s="157" t="n">
        <f aca="false">RANK(Z61,Z$10:Z$76)</f>
        <v>37</v>
      </c>
      <c r="AB61" s="132" t="n">
        <f aca="false">(R61+P61+N61+L61+J61+H61+F61+D61)/8</f>
        <v>73.375</v>
      </c>
      <c r="AC61" s="126" t="n">
        <f aca="false">RANK(AB61,AB$10:AB$84)</f>
        <v>43</v>
      </c>
      <c r="AD61" s="0" t="n">
        <f aca="false">IF(AB61&lt;75, 0, 1)</f>
        <v>0</v>
      </c>
      <c r="AE61" s="0" t="str">
        <f aca="false">IF(D61=MAX(D$10:D$75),$C61,"")</f>
        <v/>
      </c>
      <c r="AG61" s="0" t="str">
        <f aca="false">IF(F61=MAX(F$10:F$75),$C61,"")</f>
        <v/>
      </c>
    </row>
    <row r="62" customFormat="false" ht="15" hidden="false" customHeight="true" outlineLevel="0" collapsed="false">
      <c r="B62" s="61" t="n">
        <v>9</v>
      </c>
      <c r="C62" s="124" t="str">
        <f aca="false">IF('Infos-Card-Female'!B10="", "", 'Infos-Card-Female'!B10)</f>
        <v>ALCANTARA, MICHAELLA JEN RODELAS</v>
      </c>
      <c r="D62" s="125" t="n">
        <f aca="false">Fil!F83</f>
        <v>73</v>
      </c>
      <c r="E62" s="157"/>
      <c r="F62" s="127" t="n">
        <f aca="false">Eng!F83</f>
        <v>70</v>
      </c>
      <c r="G62" s="157"/>
      <c r="H62" s="125" t="n">
        <f aca="false">Math!F83</f>
        <v>74</v>
      </c>
      <c r="I62" s="157"/>
      <c r="J62" s="125" t="n">
        <f aca="false">Sci!F83</f>
        <v>77</v>
      </c>
      <c r="K62" s="158"/>
      <c r="L62" s="129" t="n">
        <f aca="false">AP!F83</f>
        <v>74</v>
      </c>
      <c r="M62" s="159"/>
      <c r="N62" s="127" t="n">
        <f aca="false">ESP!F83</f>
        <v>75</v>
      </c>
      <c r="O62" s="157"/>
      <c r="P62" s="131" t="n">
        <f aca="false">TLE!F83</f>
        <v>75</v>
      </c>
      <c r="Q62" s="157"/>
      <c r="R62" s="126" t="n">
        <f aca="false">MAPEH!Z74</f>
        <v>76</v>
      </c>
      <c r="S62" s="157"/>
      <c r="T62" s="127" t="n">
        <f aca="false">MAPEH!F74</f>
        <v>80</v>
      </c>
      <c r="U62" s="157"/>
      <c r="V62" s="127" t="n">
        <f aca="false">MAPEH!K74</f>
        <v>75</v>
      </c>
      <c r="W62" s="157"/>
      <c r="X62" s="127" t="n">
        <f aca="false">MAPEH!P74</f>
        <v>75</v>
      </c>
      <c r="Y62" s="157"/>
      <c r="Z62" s="125" t="n">
        <f aca="false">MAPEH!U74</f>
        <v>75</v>
      </c>
      <c r="AA62" s="157" t="n">
        <f aca="false">RANK(Z62,Z$10:Z$76)</f>
        <v>37</v>
      </c>
      <c r="AB62" s="132" t="n">
        <f aca="false">(R62+P62+N62+L62+J62+H62+F62+D62)/8</f>
        <v>74.25</v>
      </c>
      <c r="AC62" s="126" t="n">
        <f aca="false">RANK(AB62,AB$10:AB$84)</f>
        <v>40</v>
      </c>
      <c r="AD62" s="0" t="n">
        <f aca="false">IF(AB62&lt;75, 0, 1)</f>
        <v>0</v>
      </c>
      <c r="AE62" s="0" t="str">
        <f aca="false">IF(D62=MAX(D$10:D$75),$C62,"")</f>
        <v/>
      </c>
      <c r="AG62" s="0" t="str">
        <f aca="false">IF(F62=MAX(F$10:F$75),$C62,"")</f>
        <v/>
      </c>
    </row>
    <row r="63" customFormat="false" ht="15" hidden="false" customHeight="true" outlineLevel="0" collapsed="false">
      <c r="B63" s="61" t="n">
        <v>10</v>
      </c>
      <c r="C63" s="124" t="str">
        <f aca="false">IF('Infos-Card-Female'!B11="", "", 'Infos-Card-Female'!B11)</f>
        <v>ALCANTARA, ZYLEE ANGELA MATILLANO</v>
      </c>
      <c r="D63" s="125" t="n">
        <f aca="false">Fil!F84</f>
        <v>82</v>
      </c>
      <c r="E63" s="157"/>
      <c r="F63" s="127" t="n">
        <f aca="false">Eng!F84</f>
        <v>85</v>
      </c>
      <c r="G63" s="157"/>
      <c r="H63" s="125" t="n">
        <f aca="false">Math!F84</f>
        <v>84</v>
      </c>
      <c r="I63" s="157"/>
      <c r="J63" s="125" t="n">
        <f aca="false">Sci!F84</f>
        <v>87</v>
      </c>
      <c r="K63" s="158"/>
      <c r="L63" s="129" t="n">
        <f aca="false">AP!F84</f>
        <v>79</v>
      </c>
      <c r="M63" s="159"/>
      <c r="N63" s="127" t="n">
        <f aca="false">ESP!F84</f>
        <v>89</v>
      </c>
      <c r="O63" s="157"/>
      <c r="P63" s="131" t="n">
        <f aca="false">TLE!F84</f>
        <v>87</v>
      </c>
      <c r="Q63" s="157"/>
      <c r="R63" s="126" t="n">
        <f aca="false">MAPEH!Z75</f>
        <v>89</v>
      </c>
      <c r="S63" s="157"/>
      <c r="T63" s="127" t="n">
        <f aca="false">MAPEH!F75</f>
        <v>82</v>
      </c>
      <c r="U63" s="157"/>
      <c r="V63" s="127" t="n">
        <f aca="false">MAPEH!K75</f>
        <v>92</v>
      </c>
      <c r="W63" s="157"/>
      <c r="X63" s="127" t="n">
        <f aca="false">MAPEH!P75</f>
        <v>93</v>
      </c>
      <c r="Y63" s="157"/>
      <c r="Z63" s="125" t="n">
        <f aca="false">MAPEH!U75</f>
        <v>90</v>
      </c>
      <c r="AA63" s="157" t="n">
        <f aca="false">RANK(Z63,Z$10:Z$76)</f>
        <v>7</v>
      </c>
      <c r="AB63" s="132" t="n">
        <f aca="false">(R63+P63+N63+L63+J63+H63+F63+D63)/8</f>
        <v>85.25</v>
      </c>
      <c r="AC63" s="126" t="n">
        <f aca="false">RANK(AB63,AB$10:AB$84)</f>
        <v>9</v>
      </c>
      <c r="AD63" s="0" t="n">
        <f aca="false">IF(AB63&lt;75, 0, 1)</f>
        <v>1</v>
      </c>
      <c r="AE63" s="0" t="str">
        <f aca="false">IF(D63=MAX(D$10:D$75),$C63,"")</f>
        <v/>
      </c>
      <c r="AG63" s="0" t="str">
        <f aca="false">IF(F63=MAX(F$10:F$75),$C63,"")</f>
        <v/>
      </c>
    </row>
    <row r="64" customFormat="false" ht="15" hidden="false" customHeight="true" outlineLevel="0" collapsed="false">
      <c r="B64" s="61" t="n">
        <v>11</v>
      </c>
      <c r="C64" s="124" t="str">
        <f aca="false">IF('Infos-Card-Female'!B12="", "", 'Infos-Card-Female'!B12)</f>
        <v>ALCAZARIN, JILLIANE FLORES</v>
      </c>
      <c r="D64" s="125" t="n">
        <f aca="false">Fil!F85</f>
        <v>75</v>
      </c>
      <c r="E64" s="157"/>
      <c r="F64" s="127" t="n">
        <f aca="false">Eng!F85</f>
        <v>78</v>
      </c>
      <c r="G64" s="157"/>
      <c r="H64" s="125" t="n">
        <f aca="false">Math!F85</f>
        <v>79</v>
      </c>
      <c r="I64" s="157"/>
      <c r="J64" s="125" t="n">
        <f aca="false">Sci!F85</f>
        <v>86</v>
      </c>
      <c r="K64" s="158"/>
      <c r="L64" s="129" t="n">
        <f aca="false">AP!F85</f>
        <v>78</v>
      </c>
      <c r="M64" s="159"/>
      <c r="N64" s="127" t="n">
        <f aca="false">ESP!F85</f>
        <v>79</v>
      </c>
      <c r="O64" s="157"/>
      <c r="P64" s="131" t="n">
        <f aca="false">TLE!F85</f>
        <v>90</v>
      </c>
      <c r="Q64" s="157"/>
      <c r="R64" s="126" t="n">
        <f aca="false">MAPEH!Z76</f>
        <v>83</v>
      </c>
      <c r="S64" s="157"/>
      <c r="T64" s="127" t="n">
        <f aca="false">MAPEH!F76</f>
        <v>80</v>
      </c>
      <c r="U64" s="157"/>
      <c r="V64" s="127" t="n">
        <f aca="false">MAPEH!K76</f>
        <v>80</v>
      </c>
      <c r="W64" s="157"/>
      <c r="X64" s="127" t="n">
        <f aca="false">MAPEH!P76</f>
        <v>90</v>
      </c>
      <c r="Y64" s="157"/>
      <c r="Z64" s="125" t="n">
        <f aca="false">MAPEH!U76</f>
        <v>80</v>
      </c>
      <c r="AA64" s="157" t="n">
        <f aca="false">RANK(Z64,Z$10:Z$76)</f>
        <v>20</v>
      </c>
      <c r="AB64" s="132" t="n">
        <f aca="false">(R64+P64+N64+L64+J64+H64+F64+D64)/8</f>
        <v>81</v>
      </c>
      <c r="AC64" s="126" t="n">
        <f aca="false">RANK(AB64,AB$10:AB$84)</f>
        <v>15</v>
      </c>
      <c r="AD64" s="0" t="n">
        <f aca="false">IF(AB64&lt;75, 0, 1)</f>
        <v>1</v>
      </c>
      <c r="AE64" s="0" t="str">
        <f aca="false">IF(D64=MAX(D$10:D$75),$C64,"")</f>
        <v/>
      </c>
      <c r="AG64" s="0" t="str">
        <f aca="false">IF(F64=MAX(F$10:F$75),$C64,"")</f>
        <v/>
      </c>
    </row>
    <row r="65" customFormat="false" ht="15" hidden="false" customHeight="true" outlineLevel="0" collapsed="false">
      <c r="B65" s="61" t="n">
        <v>12</v>
      </c>
      <c r="C65" s="124" t="str">
        <f aca="false">IF('Infos-Card-Female'!B13="", "", 'Infos-Card-Female'!B13)</f>
        <v>AMBULO, PRINCESS ANNE BASILIO</v>
      </c>
      <c r="D65" s="125" t="n">
        <f aca="false">Fil!F86</f>
        <v>73</v>
      </c>
      <c r="E65" s="157"/>
      <c r="F65" s="127" t="n">
        <f aca="false">Eng!F86</f>
        <v>81</v>
      </c>
      <c r="G65" s="157"/>
      <c r="H65" s="125" t="n">
        <f aca="false">Math!F86</f>
        <v>74</v>
      </c>
      <c r="I65" s="157"/>
      <c r="J65" s="125" t="n">
        <f aca="false">Sci!F86</f>
        <v>78</v>
      </c>
      <c r="K65" s="158"/>
      <c r="L65" s="129" t="n">
        <f aca="false">AP!F86</f>
        <v>74</v>
      </c>
      <c r="M65" s="159"/>
      <c r="N65" s="127" t="n">
        <f aca="false">ESP!F86</f>
        <v>75</v>
      </c>
      <c r="O65" s="157"/>
      <c r="P65" s="131" t="n">
        <f aca="false">TLE!F86</f>
        <v>75</v>
      </c>
      <c r="Q65" s="157"/>
      <c r="R65" s="126" t="n">
        <f aca="false">MAPEH!Z77</f>
        <v>75</v>
      </c>
      <c r="S65" s="157"/>
      <c r="T65" s="127" t="n">
        <f aca="false">MAPEH!F77</f>
        <v>75</v>
      </c>
      <c r="U65" s="157"/>
      <c r="V65" s="127" t="n">
        <f aca="false">MAPEH!K77</f>
        <v>75</v>
      </c>
      <c r="W65" s="157"/>
      <c r="X65" s="127" t="n">
        <f aca="false">MAPEH!P77</f>
        <v>75</v>
      </c>
      <c r="Y65" s="157"/>
      <c r="Z65" s="125" t="n">
        <f aca="false">MAPEH!U77</f>
        <v>75</v>
      </c>
      <c r="AA65" s="157" t="n">
        <f aca="false">RANK(Z65,Z$10:Z$76)</f>
        <v>37</v>
      </c>
      <c r="AB65" s="132" t="n">
        <f aca="false">(R65+P65+N65+L65+J65+H65+F65+D65)/8</f>
        <v>75.625</v>
      </c>
      <c r="AC65" s="126" t="n">
        <f aca="false">RANK(AB65,AB$10:AB$84)</f>
        <v>35</v>
      </c>
      <c r="AD65" s="0" t="n">
        <f aca="false">IF(AB65&lt;75, 0, 1)</f>
        <v>1</v>
      </c>
      <c r="AE65" s="0" t="str">
        <f aca="false">IF(D65=MAX(D$10:D$75),$C65,"")</f>
        <v/>
      </c>
      <c r="AG65" s="0" t="str">
        <f aca="false">IF(F65=MAX(F$10:F$75),$C65,"")</f>
        <v/>
      </c>
    </row>
    <row r="66" customFormat="false" ht="15" hidden="false" customHeight="true" outlineLevel="0" collapsed="false">
      <c r="B66" s="61" t="n">
        <v>13</v>
      </c>
      <c r="C66" s="124" t="str">
        <f aca="false">IF('Infos-Card-Female'!B14="", "", 'Infos-Card-Female'!B14)</f>
        <v>APOCAY, MA LORRIENE PATAUEG</v>
      </c>
      <c r="D66" s="125" t="n">
        <f aca="false">Fil!F87</f>
        <v>80</v>
      </c>
      <c r="E66" s="157"/>
      <c r="F66" s="127" t="n">
        <f aca="false">Eng!F87</f>
        <v>78</v>
      </c>
      <c r="G66" s="157"/>
      <c r="H66" s="125" t="n">
        <f aca="false">Math!F87</f>
        <v>75</v>
      </c>
      <c r="I66" s="157"/>
      <c r="J66" s="125" t="n">
        <f aca="false">Sci!F87</f>
        <v>78</v>
      </c>
      <c r="K66" s="158"/>
      <c r="L66" s="129" t="n">
        <f aca="false">AP!F87</f>
        <v>78</v>
      </c>
      <c r="M66" s="159"/>
      <c r="N66" s="127" t="n">
        <f aca="false">ESP!F87</f>
        <v>83</v>
      </c>
      <c r="O66" s="157"/>
      <c r="P66" s="131" t="n">
        <f aca="false">TLE!F87</f>
        <v>77</v>
      </c>
      <c r="Q66" s="157"/>
      <c r="R66" s="126" t="n">
        <f aca="false">MAPEH!Z78</f>
        <v>79</v>
      </c>
      <c r="S66" s="157"/>
      <c r="T66" s="127" t="n">
        <f aca="false">MAPEH!F78</f>
        <v>77</v>
      </c>
      <c r="U66" s="157"/>
      <c r="V66" s="127" t="n">
        <f aca="false">MAPEH!K78</f>
        <v>77</v>
      </c>
      <c r="W66" s="157"/>
      <c r="X66" s="127" t="n">
        <f aca="false">MAPEH!P78</f>
        <v>86</v>
      </c>
      <c r="Y66" s="157"/>
      <c r="Z66" s="125" t="n">
        <f aca="false">MAPEH!U78</f>
        <v>77</v>
      </c>
      <c r="AA66" s="157" t="n">
        <f aca="false">RANK(Z66,Z$10:Z$76)</f>
        <v>29</v>
      </c>
      <c r="AB66" s="132" t="n">
        <f aca="false">(R66+P66+N66+L66+J66+H66+F66+D66)/8</f>
        <v>78.5</v>
      </c>
      <c r="AC66" s="126" t="n">
        <f aca="false">RANK(AB66,AB$10:AB$84)</f>
        <v>21</v>
      </c>
      <c r="AD66" s="0" t="n">
        <f aca="false">IF(AB66&lt;75, 0, 1)</f>
        <v>1</v>
      </c>
      <c r="AE66" s="0" t="str">
        <f aca="false">IF(D66=MAX(D$10:D$75),$C66,"")</f>
        <v/>
      </c>
      <c r="AG66" s="0" t="str">
        <f aca="false">IF(F66=MAX(F$10:F$75),$C66,"")</f>
        <v/>
      </c>
    </row>
    <row r="67" customFormat="false" ht="15" hidden="false" customHeight="true" outlineLevel="0" collapsed="false">
      <c r="B67" s="61" t="n">
        <v>14</v>
      </c>
      <c r="C67" s="124" t="str">
        <f aca="false">IF('Infos-Card-Female'!B15="", "", 'Infos-Card-Female'!B15)</f>
        <v>ARANDA, MARY ANGEL PILARCA</v>
      </c>
      <c r="D67" s="125" t="n">
        <f aca="false">Fil!F88</f>
        <v>75</v>
      </c>
      <c r="E67" s="157"/>
      <c r="F67" s="127" t="n">
        <f aca="false">Eng!F88</f>
        <v>79</v>
      </c>
      <c r="G67" s="157"/>
      <c r="H67" s="125" t="n">
        <f aca="false">Math!F88</f>
        <v>75</v>
      </c>
      <c r="I67" s="157"/>
      <c r="J67" s="125" t="n">
        <f aca="false">Sci!F88</f>
        <v>79</v>
      </c>
      <c r="K67" s="158"/>
      <c r="L67" s="129" t="n">
        <f aca="false">AP!F88</f>
        <v>77</v>
      </c>
      <c r="M67" s="159"/>
      <c r="N67" s="127" t="n">
        <f aca="false">ESP!F88</f>
        <v>82</v>
      </c>
      <c r="O67" s="157"/>
      <c r="P67" s="131" t="n">
        <f aca="false">TLE!F88</f>
        <v>86</v>
      </c>
      <c r="Q67" s="157"/>
      <c r="R67" s="126" t="n">
        <f aca="false">MAPEH!Z79</f>
        <v>84</v>
      </c>
      <c r="S67" s="157"/>
      <c r="T67" s="127" t="n">
        <f aca="false">MAPEH!F79</f>
        <v>81</v>
      </c>
      <c r="U67" s="157"/>
      <c r="V67" s="127" t="n">
        <f aca="false">MAPEH!K79</f>
        <v>81</v>
      </c>
      <c r="W67" s="157"/>
      <c r="X67" s="127" t="n">
        <f aca="false">MAPEH!P79</f>
        <v>92</v>
      </c>
      <c r="Y67" s="157"/>
      <c r="Z67" s="125" t="n">
        <f aca="false">MAPEH!U79</f>
        <v>81</v>
      </c>
      <c r="AA67" s="157" t="n">
        <f aca="false">RANK(Z67,Z$10:Z$76)</f>
        <v>18</v>
      </c>
      <c r="AB67" s="132" t="n">
        <f aca="false">(R67+P67+N67+L67+J67+H67+F67+D67)/8</f>
        <v>79.625</v>
      </c>
      <c r="AC67" s="126" t="n">
        <f aca="false">RANK(AB67,AB$10:AB$84)</f>
        <v>17</v>
      </c>
      <c r="AD67" s="0" t="n">
        <f aca="false">IF(AB67&lt;75, 0, 1)</f>
        <v>1</v>
      </c>
      <c r="AE67" s="0" t="str">
        <f aca="false">IF(D67=MAX(D$10:D$75),$C67,"")</f>
        <v/>
      </c>
      <c r="AG67" s="0" t="str">
        <f aca="false">IF(F67=MAX(F$10:F$75),$C67,"")</f>
        <v/>
      </c>
    </row>
    <row r="68" customFormat="false" ht="15" hidden="false" customHeight="true" outlineLevel="0" collapsed="false">
      <c r="B68" s="61" t="n">
        <v>15</v>
      </c>
      <c r="C68" s="124" t="str">
        <f aca="false">IF('Infos-Card-Female'!B16="", "", 'Infos-Card-Female'!B16)</f>
        <v>ARCANGEL, MIKA ELLA CAMIGLA</v>
      </c>
      <c r="D68" s="125" t="n">
        <f aca="false">Fil!F89</f>
        <v>73</v>
      </c>
      <c r="E68" s="157"/>
      <c r="F68" s="127" t="n">
        <f aca="false">Eng!F89</f>
        <v>79</v>
      </c>
      <c r="G68" s="157"/>
      <c r="H68" s="125" t="n">
        <f aca="false">Math!F89</f>
        <v>77</v>
      </c>
      <c r="I68" s="157"/>
      <c r="J68" s="125" t="n">
        <f aca="false">Sci!F89</f>
        <v>80</v>
      </c>
      <c r="K68" s="158"/>
      <c r="L68" s="129" t="n">
        <f aca="false">AP!F89</f>
        <v>79</v>
      </c>
      <c r="M68" s="159"/>
      <c r="N68" s="127" t="n">
        <f aca="false">ESP!F89</f>
        <v>84</v>
      </c>
      <c r="O68" s="157"/>
      <c r="P68" s="131" t="n">
        <f aca="false">TLE!F89</f>
        <v>85</v>
      </c>
      <c r="Q68" s="157"/>
      <c r="R68" s="126" t="n">
        <f aca="false">MAPEH!Z80</f>
        <v>91</v>
      </c>
      <c r="S68" s="157"/>
      <c r="T68" s="127" t="n">
        <f aca="false">MAPEH!F80</f>
        <v>88</v>
      </c>
      <c r="U68" s="157"/>
      <c r="V68" s="127" t="n">
        <f aca="false">MAPEH!K80</f>
        <v>90</v>
      </c>
      <c r="W68" s="157"/>
      <c r="X68" s="127" t="n">
        <f aca="false">MAPEH!P80</f>
        <v>94</v>
      </c>
      <c r="Y68" s="157"/>
      <c r="Z68" s="125" t="n">
        <f aca="false">MAPEH!U80</f>
        <v>90</v>
      </c>
      <c r="AA68" s="157" t="n">
        <f aca="false">RANK(Z68,Z$10:Z$76)</f>
        <v>7</v>
      </c>
      <c r="AB68" s="132" t="n">
        <f aca="false">(R68+P68+N68+L68+J68+H68+F68+D68)/8</f>
        <v>81</v>
      </c>
      <c r="AC68" s="126" t="n">
        <f aca="false">RANK(AB68,AB$10:AB$84)</f>
        <v>15</v>
      </c>
      <c r="AD68" s="0" t="n">
        <f aca="false">IF(AB68&lt;75, 0, 1)</f>
        <v>1</v>
      </c>
      <c r="AE68" s="0" t="str">
        <f aca="false">IF(D68=MAX(D$10:D$75),$C68,"")</f>
        <v/>
      </c>
      <c r="AG68" s="0" t="str">
        <f aca="false">IF(F68=MAX(F$10:F$75),$C68,"")</f>
        <v/>
      </c>
    </row>
    <row r="69" customFormat="false" ht="15" hidden="false" customHeight="true" outlineLevel="0" collapsed="false">
      <c r="B69" s="61" t="n">
        <v>16</v>
      </c>
      <c r="C69" s="124" t="str">
        <f aca="false">IF('Infos-Card-Female'!B17="", "", 'Infos-Card-Female'!B17)</f>
        <v>AREVALO, MA. GLAIZA CAMERO</v>
      </c>
      <c r="D69" s="125" t="n">
        <f aca="false">Fil!F90</f>
        <v>86</v>
      </c>
      <c r="E69" s="157"/>
      <c r="F69" s="127" t="n">
        <f aca="false">Eng!F90</f>
        <v>90</v>
      </c>
      <c r="G69" s="157"/>
      <c r="H69" s="125" t="n">
        <f aca="false">Math!F90</f>
        <v>94</v>
      </c>
      <c r="I69" s="157"/>
      <c r="J69" s="125" t="n">
        <f aca="false">Sci!F90</f>
        <v>87</v>
      </c>
      <c r="K69" s="158"/>
      <c r="L69" s="129" t="n">
        <f aca="false">AP!F90</f>
        <v>82</v>
      </c>
      <c r="M69" s="159"/>
      <c r="N69" s="127" t="n">
        <f aca="false">ESP!F90</f>
        <v>90</v>
      </c>
      <c r="O69" s="157"/>
      <c r="P69" s="131" t="n">
        <f aca="false">TLE!F90</f>
        <v>94</v>
      </c>
      <c r="Q69" s="157"/>
      <c r="R69" s="126" t="n">
        <f aca="false">MAPEH!Z81</f>
        <v>92</v>
      </c>
      <c r="S69" s="157"/>
      <c r="T69" s="127" t="n">
        <f aca="false">MAPEH!F81</f>
        <v>91</v>
      </c>
      <c r="U69" s="157"/>
      <c r="V69" s="127" t="n">
        <f aca="false">MAPEH!K81</f>
        <v>91</v>
      </c>
      <c r="W69" s="157"/>
      <c r="X69" s="127" t="n">
        <f aca="false">MAPEH!P81</f>
        <v>92</v>
      </c>
      <c r="Y69" s="157"/>
      <c r="Z69" s="125" t="n">
        <f aca="false">MAPEH!U81</f>
        <v>92</v>
      </c>
      <c r="AA69" s="157" t="n">
        <f aca="false">RANK(Z69,Z$10:Z$76)</f>
        <v>2</v>
      </c>
      <c r="AB69" s="132" t="n">
        <f aca="false">(R69+P69+N69+L69+J69+H69+F69+D69)/8</f>
        <v>89.375</v>
      </c>
      <c r="AC69" s="126" t="n">
        <f aca="false">RANK(AB69,AB$10:AB$84)</f>
        <v>2</v>
      </c>
      <c r="AD69" s="0" t="n">
        <f aca="false">IF(AB69&lt;75, 0, 1)</f>
        <v>1</v>
      </c>
      <c r="AE69" s="0" t="str">
        <f aca="false">IF(D69=MAX(D$10:D$75),$C69,"")</f>
        <v/>
      </c>
      <c r="AG69" s="0" t="str">
        <f aca="false">IF(F69=MAX(F$10:F$75),$C69,"")</f>
        <v/>
      </c>
    </row>
    <row r="70" customFormat="false" ht="15" hidden="false" customHeight="true" outlineLevel="0" collapsed="false">
      <c r="B70" s="61" t="n">
        <v>17</v>
      </c>
      <c r="C70" s="124" t="str">
        <f aca="false">IF('Infos-Card-Female'!B18="", "", 'Infos-Card-Female'!B18)</f>
        <v>ATCHOCO, CHRISTINE NARCISO</v>
      </c>
      <c r="D70" s="125" t="n">
        <f aca="false">Fil!F91</f>
        <v>80</v>
      </c>
      <c r="E70" s="157"/>
      <c r="F70" s="127" t="n">
        <f aca="false">Eng!F91</f>
        <v>77</v>
      </c>
      <c r="G70" s="157"/>
      <c r="H70" s="125" t="n">
        <f aca="false">Math!F91</f>
        <v>76</v>
      </c>
      <c r="I70" s="157"/>
      <c r="J70" s="125" t="n">
        <f aca="false">Sci!F91</f>
        <v>82</v>
      </c>
      <c r="K70" s="158"/>
      <c r="L70" s="129" t="n">
        <f aca="false">AP!F91</f>
        <v>75</v>
      </c>
      <c r="M70" s="159"/>
      <c r="N70" s="127" t="n">
        <f aca="false">ESP!F91</f>
        <v>76</v>
      </c>
      <c r="O70" s="157"/>
      <c r="P70" s="131" t="n">
        <f aca="false">TLE!F91</f>
        <v>78</v>
      </c>
      <c r="Q70" s="157"/>
      <c r="R70" s="126" t="n">
        <f aca="false">MAPEH!Z82</f>
        <v>86</v>
      </c>
      <c r="S70" s="157"/>
      <c r="T70" s="127" t="n">
        <f aca="false">MAPEH!F82</f>
        <v>82</v>
      </c>
      <c r="U70" s="157"/>
      <c r="V70" s="127" t="n">
        <f aca="false">MAPEH!K82</f>
        <v>88</v>
      </c>
      <c r="W70" s="157"/>
      <c r="X70" s="127" t="n">
        <f aca="false">MAPEH!P82</f>
        <v>93</v>
      </c>
      <c r="Y70" s="157"/>
      <c r="Z70" s="125" t="n">
        <f aca="false">MAPEH!U82</f>
        <v>82</v>
      </c>
      <c r="AA70" s="157" t="n">
        <f aca="false">RANK(Z70,Z$10:Z$76)</f>
        <v>16</v>
      </c>
      <c r="AB70" s="132" t="n">
        <f aca="false">(R70+P70+N70+L70+J70+H70+F70+D70)/8</f>
        <v>78.75</v>
      </c>
      <c r="AC70" s="126" t="n">
        <f aca="false">RANK(AB70,AB$10:AB$84)</f>
        <v>19</v>
      </c>
      <c r="AD70" s="0" t="n">
        <f aca="false">IF(AB70&lt;75, 0, 1)</f>
        <v>1</v>
      </c>
      <c r="AE70" s="0" t="str">
        <f aca="false">IF(D70=MAX(D$10:D$75),$C70,"")</f>
        <v/>
      </c>
      <c r="AG70" s="0" t="str">
        <f aca="false">IF(F70=MAX(F$10:F$75),$C70,"")</f>
        <v/>
      </c>
    </row>
    <row r="71" customFormat="false" ht="15" hidden="false" customHeight="true" outlineLevel="0" collapsed="false">
      <c r="B71" s="61" t="n">
        <v>18</v>
      </c>
      <c r="C71" s="124" t="str">
        <f aca="false">IF('Infos-Card-Female'!B19="", "", 'Infos-Card-Female'!B19)</f>
        <v>AVECILLA, JEAN RAIZHEN SALAZAR</v>
      </c>
      <c r="D71" s="125" t="n">
        <f aca="false">Fil!F92</f>
        <v>73</v>
      </c>
      <c r="E71" s="157"/>
      <c r="F71" s="127" t="n">
        <f aca="false">Eng!F92</f>
        <v>77</v>
      </c>
      <c r="G71" s="157"/>
      <c r="H71" s="125" t="n">
        <f aca="false">Math!F92</f>
        <v>74</v>
      </c>
      <c r="I71" s="157"/>
      <c r="J71" s="125" t="n">
        <f aca="false">Sci!F92</f>
        <v>80</v>
      </c>
      <c r="K71" s="158"/>
      <c r="L71" s="129" t="n">
        <f aca="false">AP!F92</f>
        <v>78</v>
      </c>
      <c r="M71" s="159"/>
      <c r="N71" s="127" t="n">
        <f aca="false">ESP!F92</f>
        <v>87</v>
      </c>
      <c r="O71" s="157"/>
      <c r="P71" s="131" t="n">
        <f aca="false">TLE!F92</f>
        <v>75</v>
      </c>
      <c r="Q71" s="157"/>
      <c r="R71" s="126" t="n">
        <f aca="false">MAPEH!Z83</f>
        <v>84</v>
      </c>
      <c r="S71" s="157"/>
      <c r="T71" s="127" t="n">
        <f aca="false">MAPEH!F83</f>
        <v>78</v>
      </c>
      <c r="U71" s="157"/>
      <c r="V71" s="127" t="n">
        <f aca="false">MAPEH!K83</f>
        <v>85</v>
      </c>
      <c r="W71" s="157"/>
      <c r="X71" s="127" t="n">
        <f aca="false">MAPEH!P83</f>
        <v>87</v>
      </c>
      <c r="Y71" s="157"/>
      <c r="Z71" s="125" t="n">
        <f aca="false">MAPEH!U83</f>
        <v>85</v>
      </c>
      <c r="AA71" s="157" t="n">
        <f aca="false">RANK(Z71,Z$10:Z$76)</f>
        <v>14</v>
      </c>
      <c r="AB71" s="132" t="n">
        <f aca="false">(R71+P71+N71+L71+J71+H71+F71+D71)/8</f>
        <v>78.5</v>
      </c>
      <c r="AC71" s="126" t="n">
        <f aca="false">RANK(AB71,AB$10:AB$84)</f>
        <v>21</v>
      </c>
      <c r="AD71" s="0" t="n">
        <f aca="false">IF(AB71&lt;75, 0, 1)</f>
        <v>1</v>
      </c>
      <c r="AE71" s="0" t="str">
        <f aca="false">IF(D71=MAX(D$10:D$75),$C71,"")</f>
        <v/>
      </c>
      <c r="AG71" s="0" t="str">
        <f aca="false">IF(F71=MAX(F$10:F$75),$C71,"")</f>
        <v/>
      </c>
    </row>
    <row r="72" customFormat="false" ht="15" hidden="false" customHeight="true" outlineLevel="0" collapsed="false">
      <c r="B72" s="61" t="n">
        <v>19</v>
      </c>
      <c r="C72" s="124" t="str">
        <f aca="false">IF('Infos-Card-Female'!B20="", "", 'Infos-Card-Female'!B20)</f>
        <v>AXALAN, PRINCESS DENISE CUALES</v>
      </c>
      <c r="D72" s="125" t="n">
        <f aca="false">Fil!F93</f>
        <v>88</v>
      </c>
      <c r="E72" s="157"/>
      <c r="F72" s="127" t="n">
        <f aca="false">Eng!F93</f>
        <v>91</v>
      </c>
      <c r="G72" s="157"/>
      <c r="H72" s="125" t="n">
        <f aca="false">Math!F93</f>
        <v>84</v>
      </c>
      <c r="I72" s="157"/>
      <c r="J72" s="125" t="n">
        <f aca="false">Sci!F93</f>
        <v>88</v>
      </c>
      <c r="K72" s="158"/>
      <c r="L72" s="129" t="n">
        <f aca="false">AP!F93</f>
        <v>84</v>
      </c>
      <c r="M72" s="159"/>
      <c r="N72" s="127" t="n">
        <f aca="false">ESP!F93</f>
        <v>92</v>
      </c>
      <c r="O72" s="157"/>
      <c r="P72" s="131" t="n">
        <f aca="false">TLE!F93</f>
        <v>86</v>
      </c>
      <c r="Q72" s="157"/>
      <c r="R72" s="126" t="n">
        <f aca="false">MAPEH!Z84</f>
        <v>93</v>
      </c>
      <c r="S72" s="157"/>
      <c r="T72" s="127" t="n">
        <f aca="false">MAPEH!F84</f>
        <v>94</v>
      </c>
      <c r="U72" s="157"/>
      <c r="V72" s="127" t="n">
        <f aca="false">MAPEH!K84</f>
        <v>92</v>
      </c>
      <c r="W72" s="157"/>
      <c r="X72" s="127" t="n">
        <f aca="false">MAPEH!P84</f>
        <v>94</v>
      </c>
      <c r="Y72" s="157"/>
      <c r="Z72" s="125" t="n">
        <f aca="false">MAPEH!U84</f>
        <v>92</v>
      </c>
      <c r="AA72" s="157" t="n">
        <f aca="false">RANK(Z72,Z$10:Z$76)</f>
        <v>2</v>
      </c>
      <c r="AB72" s="132" t="n">
        <f aca="false">(R72+P72+N72+L72+J72+H72+F72+D72)/8</f>
        <v>88.25</v>
      </c>
      <c r="AC72" s="126" t="n">
        <f aca="false">RANK(AB72,AB$10:AB$84)</f>
        <v>4</v>
      </c>
      <c r="AD72" s="0" t="n">
        <f aca="false">IF(AB72&lt;75, 0, 1)</f>
        <v>1</v>
      </c>
      <c r="AE72" s="0" t="str">
        <f aca="false">IF(D72=MAX(D$10:D$75),$C72,"")</f>
        <v>AXALAN, PRINCESS DENISE CUALES</v>
      </c>
      <c r="AG72" s="0" t="str">
        <f aca="false">IF(F72=MAX(F$10:F$75),$C72,"")</f>
        <v/>
      </c>
    </row>
    <row r="73" customFormat="false" ht="15" hidden="false" customHeight="true" outlineLevel="0" collapsed="false">
      <c r="B73" s="61" t="n">
        <v>20</v>
      </c>
      <c r="C73" s="124" t="str">
        <f aca="false">IF('Infos-Card-Female'!B21="", "", 'Infos-Card-Female'!B21)</f>
        <v>AYON, JELIAN ALICAWAY</v>
      </c>
      <c r="D73" s="125" t="n">
        <f aca="false">Fil!F94</f>
        <v>88</v>
      </c>
      <c r="E73" s="157"/>
      <c r="F73" s="127" t="n">
        <f aca="false">Eng!F94</f>
        <v>85</v>
      </c>
      <c r="G73" s="157"/>
      <c r="H73" s="125" t="n">
        <f aca="false">Math!F94</f>
        <v>89</v>
      </c>
      <c r="I73" s="157"/>
      <c r="J73" s="125" t="n">
        <f aca="false">Sci!F94</f>
        <v>88</v>
      </c>
      <c r="K73" s="158"/>
      <c r="L73" s="129" t="n">
        <f aca="false">AP!F94</f>
        <v>84</v>
      </c>
      <c r="M73" s="159"/>
      <c r="N73" s="127" t="n">
        <f aca="false">ESP!F94</f>
        <v>93</v>
      </c>
      <c r="O73" s="157"/>
      <c r="P73" s="131" t="n">
        <f aca="false">TLE!F94</f>
        <v>86</v>
      </c>
      <c r="Q73" s="157"/>
      <c r="R73" s="126" t="n">
        <f aca="false">MAPEH!Z85</f>
        <v>85</v>
      </c>
      <c r="S73" s="157"/>
      <c r="T73" s="127" t="n">
        <f aca="false">MAPEH!F85</f>
        <v>89</v>
      </c>
      <c r="U73" s="157"/>
      <c r="V73" s="127" t="n">
        <f aca="false">MAPEH!K85</f>
        <v>82</v>
      </c>
      <c r="W73" s="157"/>
      <c r="X73" s="127" t="n">
        <f aca="false">MAPEH!P85</f>
        <v>89</v>
      </c>
      <c r="Y73" s="157"/>
      <c r="Z73" s="125" t="n">
        <f aca="false">MAPEH!U85</f>
        <v>79</v>
      </c>
      <c r="AA73" s="157" t="n">
        <f aca="false">RANK(Z73,Z$10:Z$76)</f>
        <v>22</v>
      </c>
      <c r="AB73" s="132" t="n">
        <f aca="false">(R73+P73+N73+L73+J73+H73+F73+D73)/8</f>
        <v>87.25</v>
      </c>
      <c r="AC73" s="126" t="n">
        <f aca="false">RANK(AB73,AB$10:AB$84)</f>
        <v>5</v>
      </c>
      <c r="AD73" s="0" t="n">
        <f aca="false">IF(AB73&lt;75, 0, 1)</f>
        <v>1</v>
      </c>
      <c r="AE73" s="0" t="str">
        <f aca="false">IF(D73=MAX(D$10:D$75),$C73,"")</f>
        <v>AYON, JELIAN ALICAWAY</v>
      </c>
      <c r="AG73" s="0" t="str">
        <f aca="false">IF(F73=MAX(F$10:F$75),$C73,"")</f>
        <v/>
      </c>
    </row>
    <row r="74" customFormat="false" ht="15" hidden="false" customHeight="true" outlineLevel="0" collapsed="false">
      <c r="B74" s="61" t="n">
        <v>21</v>
      </c>
      <c r="C74" s="124" t="str">
        <f aca="false">IF('Infos-Card-Female'!B22="", "", 'Infos-Card-Female'!B22)</f>
        <v>AZUCENAS, JURIELYN</v>
      </c>
      <c r="D74" s="125" t="n">
        <f aca="false">Fil!F95</f>
        <v>75</v>
      </c>
      <c r="E74" s="157"/>
      <c r="F74" s="127" t="n">
        <f aca="false">Eng!F95</f>
        <v>78</v>
      </c>
      <c r="G74" s="157"/>
      <c r="H74" s="125" t="n">
        <f aca="false">Math!F95</f>
        <v>74</v>
      </c>
      <c r="I74" s="157"/>
      <c r="J74" s="125" t="n">
        <f aca="false">Sci!F95</f>
        <v>75</v>
      </c>
      <c r="K74" s="158"/>
      <c r="L74" s="129" t="n">
        <f aca="false">AP!F95</f>
        <v>75</v>
      </c>
      <c r="M74" s="159"/>
      <c r="N74" s="127" t="n">
        <f aca="false">ESP!F95</f>
        <v>81</v>
      </c>
      <c r="O74" s="157"/>
      <c r="P74" s="131" t="n">
        <f aca="false">TLE!F95</f>
        <v>75</v>
      </c>
      <c r="Q74" s="157"/>
      <c r="R74" s="126" t="n">
        <f aca="false">MAPEH!Z86</f>
        <v>78</v>
      </c>
      <c r="S74" s="157"/>
      <c r="T74" s="127" t="n">
        <f aca="false">MAPEH!F86</f>
        <v>77</v>
      </c>
      <c r="U74" s="157"/>
      <c r="V74" s="127" t="n">
        <f aca="false">MAPEH!K86</f>
        <v>82</v>
      </c>
      <c r="W74" s="157"/>
      <c r="X74" s="127" t="n">
        <f aca="false">MAPEH!P86</f>
        <v>77</v>
      </c>
      <c r="Y74" s="157"/>
      <c r="Z74" s="125" t="n">
        <f aca="false">MAPEH!U86</f>
        <v>77</v>
      </c>
      <c r="AA74" s="157" t="n">
        <f aca="false">RANK(Z74,Z$10:Z$76)</f>
        <v>29</v>
      </c>
      <c r="AB74" s="132" t="n">
        <f aca="false">(R74+P74+N74+L74+J74+H74+F74+D74)/8</f>
        <v>76.375</v>
      </c>
      <c r="AC74" s="126" t="n">
        <f aca="false">RANK(AB74,AB$10:AB$84)</f>
        <v>30</v>
      </c>
      <c r="AD74" s="0" t="n">
        <f aca="false">IF(AB74&lt;75, 0, 1)</f>
        <v>1</v>
      </c>
      <c r="AE74" s="0" t="str">
        <f aca="false">IF(D74=MAX(D$10:D$75),$C74,"")</f>
        <v/>
      </c>
      <c r="AG74" s="0" t="str">
        <f aca="false">IF(F74=MAX(F$10:F$75),$C74,"")</f>
        <v/>
      </c>
    </row>
    <row r="75" customFormat="false" ht="15" hidden="false" customHeight="true" outlineLevel="0" collapsed="false">
      <c r="B75" s="61" t="n">
        <v>22</v>
      </c>
      <c r="C75" s="124" t="str">
        <f aca="false">IF('Infos-Card-Female'!B23="", "", 'Infos-Card-Female'!B23)</f>
        <v>BAGUIO, ELMERA BALANSAG</v>
      </c>
      <c r="D75" s="125" t="n">
        <f aca="false">Fil!F96</f>
        <v>75</v>
      </c>
      <c r="E75" s="157"/>
      <c r="F75" s="127" t="n">
        <f aca="false">Eng!F96</f>
        <v>77</v>
      </c>
      <c r="G75" s="157"/>
      <c r="H75" s="125" t="n">
        <f aca="false">Math!F96</f>
        <v>74</v>
      </c>
      <c r="I75" s="157"/>
      <c r="J75" s="125" t="n">
        <f aca="false">Sci!F96</f>
        <v>76</v>
      </c>
      <c r="K75" s="158"/>
      <c r="L75" s="129" t="n">
        <f aca="false">AP!F96</f>
        <v>76</v>
      </c>
      <c r="M75" s="159"/>
      <c r="N75" s="127" t="n">
        <f aca="false">ESP!F96</f>
        <v>83</v>
      </c>
      <c r="O75" s="157"/>
      <c r="P75" s="131" t="n">
        <f aca="false">TLE!F96</f>
        <v>79</v>
      </c>
      <c r="Q75" s="157"/>
      <c r="R75" s="126" t="n">
        <f aca="false">MAPEH!Z87</f>
        <v>79</v>
      </c>
      <c r="S75" s="157"/>
      <c r="T75" s="127" t="n">
        <f aca="false">MAPEH!F87</f>
        <v>79</v>
      </c>
      <c r="U75" s="157"/>
      <c r="V75" s="127" t="n">
        <f aca="false">MAPEH!K87</f>
        <v>79</v>
      </c>
      <c r="W75" s="157"/>
      <c r="X75" s="127" t="n">
        <f aca="false">MAPEH!P87</f>
        <v>79</v>
      </c>
      <c r="Y75" s="157"/>
      <c r="Z75" s="125" t="n">
        <f aca="false">MAPEH!U87</f>
        <v>79</v>
      </c>
      <c r="AA75" s="157" t="n">
        <f aca="false">RANK(Z75,Z$10:Z$76)</f>
        <v>22</v>
      </c>
      <c r="AB75" s="132" t="n">
        <f aca="false">(R75+P75+N75+L75+J75+H75+F75+D75)/8</f>
        <v>77.375</v>
      </c>
      <c r="AC75" s="126" t="n">
        <f aca="false">RANK(AB75,AB$10:AB$84)</f>
        <v>25</v>
      </c>
      <c r="AD75" s="0" t="n">
        <f aca="false">IF(AB75&lt;75, 0, 1)</f>
        <v>1</v>
      </c>
      <c r="AE75" s="0" t="str">
        <f aca="false">IF(D75=MAX(D$10:D$75),$C75,"")</f>
        <v/>
      </c>
      <c r="AG75" s="0" t="str">
        <f aca="false">IF(F75=MAX(F$10:F$75),$C75,"")</f>
        <v/>
      </c>
    </row>
    <row r="76" customFormat="false" ht="15" hidden="false" customHeight="true" outlineLevel="0" collapsed="false">
      <c r="B76" s="61" t="n">
        <v>23</v>
      </c>
      <c r="C76" s="124" t="str">
        <f aca="false">IF('Infos-Card-Female'!B24="", "", 'Infos-Card-Female'!B24)</f>
        <v>ILUSTRICIMO, BEA CLAIRE IGNACIO</v>
      </c>
      <c r="D76" s="125" t="n">
        <f aca="false">Fil!F97</f>
        <v>87</v>
      </c>
      <c r="E76" s="157"/>
      <c r="F76" s="127" t="n">
        <f aca="false">Eng!F97</f>
        <v>85</v>
      </c>
      <c r="G76" s="157"/>
      <c r="H76" s="125" t="n">
        <f aca="false">Math!F97</f>
        <v>82</v>
      </c>
      <c r="I76" s="157"/>
      <c r="J76" s="125" t="n">
        <f aca="false">Sci!F97</f>
        <v>88</v>
      </c>
      <c r="K76" s="158"/>
      <c r="L76" s="129" t="n">
        <f aca="false">AP!F97</f>
        <v>84</v>
      </c>
      <c r="M76" s="159"/>
      <c r="N76" s="127" t="n">
        <f aca="false">ESP!F97</f>
        <v>92</v>
      </c>
      <c r="O76" s="157"/>
      <c r="P76" s="131" t="n">
        <f aca="false">TLE!F97</f>
        <v>85</v>
      </c>
      <c r="Q76" s="157"/>
      <c r="R76" s="126" t="n">
        <f aca="false">MAPEH!Z88</f>
        <v>91</v>
      </c>
      <c r="S76" s="157"/>
      <c r="T76" s="127" t="n">
        <f aca="false">MAPEH!F88</f>
        <v>90</v>
      </c>
      <c r="U76" s="157"/>
      <c r="V76" s="127" t="n">
        <f aca="false">MAPEH!K88</f>
        <v>91</v>
      </c>
      <c r="W76" s="157"/>
      <c r="X76" s="127" t="n">
        <f aca="false">MAPEH!P88</f>
        <v>91</v>
      </c>
      <c r="Y76" s="157"/>
      <c r="Z76" s="125" t="n">
        <f aca="false">MAPEH!U88</f>
        <v>90</v>
      </c>
      <c r="AA76" s="157" t="n">
        <f aca="false">RANK(Z76,Z$10:Z$76)</f>
        <v>7</v>
      </c>
      <c r="AB76" s="132" t="n">
        <f aca="false">(R76+P76+N76+L76+J76+H76+F76+D76)/8</f>
        <v>86.75</v>
      </c>
      <c r="AC76" s="126" t="n">
        <f aca="false">RANK(AB76,AB$10:AB$84)</f>
        <v>6</v>
      </c>
      <c r="AD76" s="0" t="n">
        <f aca="false">IF(AB76&lt;75, 0, 1)</f>
        <v>1</v>
      </c>
    </row>
    <row r="77" customFormat="false" ht="15" hidden="false" customHeight="true" outlineLevel="0" collapsed="false">
      <c r="B77" s="61" t="n">
        <v>24</v>
      </c>
      <c r="C77" s="124" t="str">
        <f aca="false">IF('Infos-Card-Female'!B25="", "", 'Infos-Card-Female'!B25)</f>
        <v>SARDIDO, GEMMA LEE SORIANO</v>
      </c>
      <c r="D77" s="125" t="n">
        <f aca="false">Fil!F98</f>
        <v>73</v>
      </c>
      <c r="E77" s="157"/>
      <c r="F77" s="127" t="n">
        <f aca="false">Eng!F98</f>
        <v>76</v>
      </c>
      <c r="G77" s="157"/>
      <c r="H77" s="125" t="n">
        <f aca="false">Math!F98</f>
        <v>74</v>
      </c>
      <c r="I77" s="157"/>
      <c r="J77" s="125" t="n">
        <f aca="false">Sci!F98</f>
        <v>70</v>
      </c>
      <c r="K77" s="158"/>
      <c r="L77" s="129" t="n">
        <f aca="false">AP!F98</f>
        <v>74</v>
      </c>
      <c r="M77" s="159"/>
      <c r="N77" s="127" t="n">
        <f aca="false">ESP!F98</f>
        <v>70</v>
      </c>
      <c r="O77" s="157"/>
      <c r="P77" s="131" t="n">
        <f aca="false">TLE!F98</f>
        <v>75</v>
      </c>
      <c r="Q77" s="157"/>
      <c r="R77" s="126" t="n">
        <f aca="false">MAPEH!Z89</f>
        <v>80</v>
      </c>
      <c r="S77" s="157"/>
      <c r="T77" s="127" t="n">
        <f aca="false">MAPEH!F89</f>
        <v>80</v>
      </c>
      <c r="U77" s="157"/>
      <c r="V77" s="127" t="n">
        <f aca="false">MAPEH!K89</f>
        <v>80</v>
      </c>
      <c r="W77" s="157"/>
      <c r="X77" s="127" t="n">
        <f aca="false">MAPEH!P89</f>
        <v>80</v>
      </c>
      <c r="Y77" s="157"/>
      <c r="Z77" s="125" t="n">
        <f aca="false">MAPEH!U89</f>
        <v>80</v>
      </c>
      <c r="AA77" s="157" t="n">
        <f aca="false">RANK(Z77,Z$10:Z$76)</f>
        <v>20</v>
      </c>
      <c r="AB77" s="132" t="n">
        <f aca="false">(R77+P77+N77+L77+J77+H77+F77+D77)/8</f>
        <v>74</v>
      </c>
      <c r="AC77" s="126" t="n">
        <f aca="false">RANK(AB77,AB$10:AB$84)</f>
        <v>42</v>
      </c>
      <c r="AD77" s="0" t="n">
        <f aca="false">IF(AB77&lt;75, 0, 1)</f>
        <v>0</v>
      </c>
    </row>
    <row r="78" customFormat="false" ht="15" hidden="false" customHeight="true" outlineLevel="0" collapsed="false">
      <c r="B78" s="61"/>
      <c r="C78" s="124" t="str">
        <f aca="false">IF('Infos-Card-Female'!B26="", "", 'Infos-Card-Female'!B26)</f>
        <v/>
      </c>
      <c r="D78" s="125"/>
      <c r="E78" s="157"/>
      <c r="F78" s="127"/>
      <c r="G78" s="157"/>
      <c r="H78" s="125"/>
      <c r="I78" s="157"/>
      <c r="J78" s="125"/>
      <c r="K78" s="158"/>
      <c r="L78" s="133"/>
      <c r="M78" s="159"/>
      <c r="N78" s="127"/>
      <c r="O78" s="157"/>
      <c r="P78" s="131"/>
      <c r="Q78" s="157"/>
      <c r="R78" s="126"/>
      <c r="S78" s="157"/>
      <c r="T78" s="127"/>
      <c r="U78" s="157"/>
      <c r="V78" s="127"/>
      <c r="W78" s="157"/>
      <c r="X78" s="127"/>
      <c r="Y78" s="157"/>
      <c r="Z78" s="125"/>
      <c r="AA78" s="157"/>
      <c r="AB78" s="132"/>
      <c r="AC78" s="126"/>
      <c r="AD78" s="0" t="n">
        <f aca="false">IF(AB78&lt;75, 0, 1)</f>
        <v>0</v>
      </c>
    </row>
    <row r="79" customFormat="false" ht="15" hidden="false" customHeight="true" outlineLevel="0" collapsed="false">
      <c r="B79" s="61"/>
      <c r="C79" s="124" t="str">
        <f aca="false">IF('Infos-Card-Female'!B27="", "", 'Infos-Card-Female'!B27)</f>
        <v/>
      </c>
      <c r="D79" s="125"/>
      <c r="E79" s="157"/>
      <c r="F79" s="127"/>
      <c r="G79" s="157"/>
      <c r="H79" s="125"/>
      <c r="I79" s="157"/>
      <c r="J79" s="125"/>
      <c r="K79" s="158"/>
      <c r="L79" s="133"/>
      <c r="M79" s="159"/>
      <c r="N79" s="127"/>
      <c r="O79" s="157"/>
      <c r="P79" s="131"/>
      <c r="Q79" s="157"/>
      <c r="R79" s="126"/>
      <c r="S79" s="157"/>
      <c r="T79" s="127"/>
      <c r="U79" s="157"/>
      <c r="V79" s="127"/>
      <c r="W79" s="157"/>
      <c r="X79" s="127"/>
      <c r="Y79" s="157"/>
      <c r="Z79" s="125"/>
      <c r="AA79" s="157"/>
      <c r="AB79" s="132"/>
      <c r="AC79" s="126"/>
      <c r="AD79" s="0" t="n">
        <f aca="false">IF(AB79&lt;75, 0, 1)</f>
        <v>0</v>
      </c>
    </row>
    <row r="80" customFormat="false" ht="15" hidden="false" customHeight="true" outlineLevel="0" collapsed="false">
      <c r="B80" s="61"/>
      <c r="C80" s="124" t="str">
        <f aca="false">IF('Infos-Card-Female'!B28="", "", 'Infos-Card-Female'!B28)</f>
        <v/>
      </c>
      <c r="D80" s="125"/>
      <c r="E80" s="157"/>
      <c r="F80" s="127"/>
      <c r="G80" s="157"/>
      <c r="H80" s="125"/>
      <c r="I80" s="157"/>
      <c r="J80" s="125"/>
      <c r="K80" s="158"/>
      <c r="L80" s="133"/>
      <c r="M80" s="159"/>
      <c r="N80" s="127"/>
      <c r="O80" s="157"/>
      <c r="P80" s="131"/>
      <c r="Q80" s="157"/>
      <c r="R80" s="126"/>
      <c r="S80" s="157"/>
      <c r="T80" s="127"/>
      <c r="U80" s="157"/>
      <c r="V80" s="127"/>
      <c r="W80" s="157"/>
      <c r="X80" s="127"/>
      <c r="Y80" s="157"/>
      <c r="Z80" s="125"/>
      <c r="AA80" s="157"/>
      <c r="AB80" s="132"/>
      <c r="AC80" s="126"/>
      <c r="AD80" s="0" t="n">
        <f aca="false">IF(AB80&lt;75, 0, 1)</f>
        <v>0</v>
      </c>
    </row>
    <row r="81" customFormat="false" ht="15" hidden="false" customHeight="true" outlineLevel="0" collapsed="false">
      <c r="B81" s="61"/>
      <c r="C81" s="124" t="str">
        <f aca="false">IF('Infos-Card-Female'!B29="", "", 'Infos-Card-Female'!B29)</f>
        <v/>
      </c>
      <c r="D81" s="125"/>
      <c r="E81" s="157"/>
      <c r="F81" s="127"/>
      <c r="G81" s="157"/>
      <c r="H81" s="125"/>
      <c r="I81" s="157"/>
      <c r="J81" s="125"/>
      <c r="K81" s="158"/>
      <c r="L81" s="133"/>
      <c r="M81" s="159"/>
      <c r="N81" s="127"/>
      <c r="O81" s="157"/>
      <c r="P81" s="131"/>
      <c r="Q81" s="157"/>
      <c r="R81" s="126"/>
      <c r="S81" s="157"/>
      <c r="T81" s="127"/>
      <c r="U81" s="157"/>
      <c r="V81" s="127"/>
      <c r="W81" s="157"/>
      <c r="X81" s="127"/>
      <c r="Y81" s="157"/>
      <c r="Z81" s="125"/>
      <c r="AA81" s="157"/>
      <c r="AB81" s="132"/>
      <c r="AC81" s="126"/>
      <c r="AD81" s="0" t="n">
        <f aca="false">IF(AB81&lt;75, 0, 1)</f>
        <v>0</v>
      </c>
    </row>
    <row r="82" customFormat="false" ht="15" hidden="false" customHeight="true" outlineLevel="0" collapsed="false">
      <c r="B82" s="61"/>
      <c r="C82" s="124" t="str">
        <f aca="false">IF('Infos-Card-Female'!B30="", "", 'Infos-Card-Female'!B30)</f>
        <v/>
      </c>
      <c r="D82" s="125"/>
      <c r="E82" s="157"/>
      <c r="F82" s="127"/>
      <c r="G82" s="157"/>
      <c r="H82" s="125"/>
      <c r="I82" s="157"/>
      <c r="J82" s="125"/>
      <c r="K82" s="158"/>
      <c r="L82" s="133"/>
      <c r="M82" s="159"/>
      <c r="N82" s="127"/>
      <c r="O82" s="157"/>
      <c r="P82" s="131"/>
      <c r="Q82" s="157"/>
      <c r="R82" s="126"/>
      <c r="S82" s="157"/>
      <c r="T82" s="127"/>
      <c r="U82" s="157"/>
      <c r="V82" s="127"/>
      <c r="W82" s="157"/>
      <c r="X82" s="127"/>
      <c r="Y82" s="157"/>
      <c r="Z82" s="125"/>
      <c r="AA82" s="157"/>
      <c r="AB82" s="132"/>
      <c r="AC82" s="126"/>
      <c r="AD82" s="0" t="n">
        <f aca="false">IF(AB82&lt;75, 0, 1)</f>
        <v>0</v>
      </c>
    </row>
    <row r="83" customFormat="false" ht="15" hidden="false" customHeight="true" outlineLevel="0" collapsed="false">
      <c r="B83" s="61"/>
      <c r="C83" s="124" t="str">
        <f aca="false">IF('Infos-Card-Female'!B31="", "", 'Infos-Card-Female'!B31)</f>
        <v/>
      </c>
      <c r="D83" s="125"/>
      <c r="E83" s="157"/>
      <c r="F83" s="127"/>
      <c r="G83" s="157"/>
      <c r="H83" s="125"/>
      <c r="I83" s="157"/>
      <c r="J83" s="125"/>
      <c r="K83" s="158"/>
      <c r="L83" s="133"/>
      <c r="M83" s="159"/>
      <c r="N83" s="127"/>
      <c r="O83" s="157"/>
      <c r="P83" s="131"/>
      <c r="Q83" s="157"/>
      <c r="R83" s="126"/>
      <c r="S83" s="157"/>
      <c r="T83" s="127"/>
      <c r="U83" s="157"/>
      <c r="V83" s="127"/>
      <c r="W83" s="157"/>
      <c r="X83" s="127"/>
      <c r="Y83" s="157"/>
      <c r="Z83" s="125"/>
      <c r="AA83" s="157"/>
      <c r="AB83" s="132"/>
      <c r="AC83" s="126"/>
      <c r="AD83" s="0" t="n">
        <f aca="false">IF(AB83&lt;75, 0, 1)</f>
        <v>0</v>
      </c>
    </row>
    <row r="84" customFormat="false" ht="15" hidden="false" customHeight="true" outlineLevel="0" collapsed="false">
      <c r="B84" s="61"/>
      <c r="C84" s="124" t="str">
        <f aca="false">IF('Infos-Card-Female'!B32="", "", 'Infos-Card-Female'!B32)</f>
        <v/>
      </c>
      <c r="D84" s="125"/>
      <c r="E84" s="157"/>
      <c r="F84" s="127"/>
      <c r="G84" s="157"/>
      <c r="H84" s="125"/>
      <c r="I84" s="157"/>
      <c r="J84" s="125"/>
      <c r="K84" s="158"/>
      <c r="L84" s="133"/>
      <c r="M84" s="159"/>
      <c r="N84" s="127"/>
      <c r="O84" s="157"/>
      <c r="P84" s="131"/>
      <c r="Q84" s="157"/>
      <c r="R84" s="126"/>
      <c r="S84" s="157"/>
      <c r="T84" s="127"/>
      <c r="U84" s="157"/>
      <c r="V84" s="127"/>
      <c r="W84" s="157"/>
      <c r="X84" s="127"/>
      <c r="Y84" s="157"/>
      <c r="Z84" s="125"/>
      <c r="AA84" s="157"/>
      <c r="AB84" s="132"/>
      <c r="AC84" s="126"/>
      <c r="AD84" s="0" t="n">
        <f aca="false">IF(AB84&lt;75, 0, 1)</f>
        <v>0</v>
      </c>
    </row>
    <row r="85" customFormat="false" ht="15" hidden="false" customHeight="false" outlineLevel="0" collapsed="false">
      <c r="B85" s="61"/>
      <c r="C85" s="124" t="str">
        <f aca="false">IF('Infos-Card-Female'!B33="", "", 'Infos-Card-Female'!B33)</f>
        <v/>
      </c>
      <c r="D85" s="125"/>
      <c r="E85" s="157"/>
      <c r="F85" s="127"/>
      <c r="G85" s="157"/>
      <c r="H85" s="125"/>
      <c r="I85" s="157"/>
      <c r="J85" s="125"/>
      <c r="K85" s="158"/>
      <c r="L85" s="133"/>
      <c r="M85" s="159"/>
      <c r="N85" s="127"/>
      <c r="O85" s="157"/>
      <c r="P85" s="131"/>
      <c r="Q85" s="157"/>
      <c r="R85" s="126"/>
      <c r="S85" s="157"/>
      <c r="T85" s="127"/>
      <c r="U85" s="157"/>
      <c r="V85" s="127"/>
      <c r="W85" s="157"/>
      <c r="X85" s="127"/>
      <c r="Y85" s="157"/>
      <c r="Z85" s="125"/>
      <c r="AA85" s="157"/>
      <c r="AB85" s="132"/>
      <c r="AC85" s="126"/>
      <c r="AD85" s="0" t="n">
        <f aca="false">IF(AB85&lt;75, 0, 1)</f>
        <v>0</v>
      </c>
    </row>
    <row r="86" customFormat="false" ht="15" hidden="false" customHeight="false" outlineLevel="0" collapsed="false">
      <c r="B86" s="61"/>
      <c r="C86" s="124" t="str">
        <f aca="false">IF('Infos-Card-Female'!B34="", "", 'Infos-Card-Female'!B34)</f>
        <v/>
      </c>
      <c r="D86" s="125"/>
      <c r="E86" s="157"/>
      <c r="F86" s="127"/>
      <c r="G86" s="157"/>
      <c r="H86" s="125"/>
      <c r="I86" s="157"/>
      <c r="J86" s="125"/>
      <c r="K86" s="158"/>
      <c r="L86" s="133"/>
      <c r="M86" s="159"/>
      <c r="N86" s="127"/>
      <c r="O86" s="157"/>
      <c r="P86" s="131"/>
      <c r="Q86" s="157"/>
      <c r="R86" s="126"/>
      <c r="S86" s="157"/>
      <c r="T86" s="127"/>
      <c r="U86" s="157"/>
      <c r="V86" s="127"/>
      <c r="W86" s="157"/>
      <c r="X86" s="127"/>
      <c r="Y86" s="157"/>
      <c r="Z86" s="125"/>
      <c r="AA86" s="157"/>
      <c r="AB86" s="132"/>
      <c r="AC86" s="126"/>
    </row>
    <row r="87" customFormat="false" ht="13.8" hidden="false" customHeight="false" outlineLevel="0" collapsed="false">
      <c r="C87" s="124" t="str">
        <f aca="false">IF('Infos-Card-Female'!B35="", "", 'Infos-Card-Female'!B35)</f>
        <v/>
      </c>
      <c r="AD87" s="0" t="n">
        <f aca="false">SUM(AD10:AD77)</f>
        <v>38</v>
      </c>
    </row>
  </sheetData>
  <mergeCells count="42">
    <mergeCell ref="B2:C2"/>
    <mergeCell ref="B3:C3"/>
    <mergeCell ref="B4:C4"/>
    <mergeCell ref="B5:C5"/>
    <mergeCell ref="B6:C6"/>
    <mergeCell ref="B7:C9"/>
    <mergeCell ref="D7:E7"/>
    <mergeCell ref="F7:G7"/>
    <mergeCell ref="H7:I7"/>
    <mergeCell ref="J7:K7"/>
    <mergeCell ref="L7:M7"/>
    <mergeCell ref="N7:O7"/>
    <mergeCell ref="P7:Q7"/>
    <mergeCell ref="R7:S7"/>
    <mergeCell ref="AB7:AB9"/>
    <mergeCell ref="AC7:AC9"/>
    <mergeCell ref="E8:E9"/>
    <mergeCell ref="G8:G9"/>
    <mergeCell ref="I8:I9"/>
    <mergeCell ref="K8:K9"/>
    <mergeCell ref="M8:M9"/>
    <mergeCell ref="O8:O9"/>
    <mergeCell ref="Q8:Q9"/>
    <mergeCell ref="S8:S9"/>
    <mergeCell ref="U8:U9"/>
    <mergeCell ref="W8:W9"/>
    <mergeCell ref="Y8:Y9"/>
    <mergeCell ref="AA8:AA9"/>
    <mergeCell ref="B46:C46"/>
    <mergeCell ref="B47:C47"/>
    <mergeCell ref="B48:C48"/>
    <mergeCell ref="B49:C49"/>
    <mergeCell ref="B50:C50"/>
    <mergeCell ref="B51:C53"/>
    <mergeCell ref="D51:E51"/>
    <mergeCell ref="F51:G51"/>
    <mergeCell ref="H51:I51"/>
    <mergeCell ref="J51:K51"/>
    <mergeCell ref="L51:M51"/>
    <mergeCell ref="N51:O51"/>
    <mergeCell ref="P51:Q51"/>
    <mergeCell ref="R51:S51"/>
  </mergeCells>
  <printOptions headings="false" gridLines="false" gridLinesSet="true" horizontalCentered="false" verticalCentered="false"/>
  <pageMargins left="0.700694444444444" right="0.7" top="0.75" bottom="0.75" header="0.511805555555555" footer="0.511805555555555"/>
  <pageSetup paperSize="14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5" man="true" max="16383" min="0"/>
  </rowBreaks>
  <colBreaks count="1" manualBreakCount="1">
    <brk id="31" man="true" max="65535" min="0"/>
  </colBreak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4BD97"/>
    <pageSetUpPr fitToPage="false"/>
  </sheetPr>
  <dimension ref="B2:AD86"/>
  <sheetViews>
    <sheetView showFormulas="false" showGridLines="false" showRowColHeaders="true" showZeros="true" rightToLeft="false" tabSelected="false" showOutlineSymbols="true" defaultGridColor="true" view="normal" topLeftCell="A65" colorId="64" zoomScale="110" zoomScaleNormal="110" zoomScalePageLayoutView="100" workbookViewId="0">
      <selection pane="topLeft" activeCell="D77" activeCellId="0" sqref="D77"/>
    </sheetView>
  </sheetViews>
  <sheetFormatPr defaultColWidth="7.1640625" defaultRowHeight="13.8" zeroHeight="false" outlineLevelRow="0" outlineLevelCol="0"/>
  <cols>
    <col collapsed="false" customWidth="true" hidden="false" outlineLevel="0" max="1" min="1" style="0" width="2.13"/>
    <col collapsed="false" customWidth="true" hidden="false" outlineLevel="0" max="2" min="2" style="0" width="4.05"/>
    <col collapsed="false" customWidth="true" hidden="false" outlineLevel="0" max="3" min="3" style="0" width="28.82"/>
    <col collapsed="false" customWidth="true" hidden="false" outlineLevel="0" max="4" min="4" style="0" width="6.62"/>
    <col collapsed="false" customWidth="true" hidden="true" outlineLevel="0" max="5" min="5" style="0" width="4.49"/>
    <col collapsed="false" customWidth="true" hidden="false" outlineLevel="0" max="6" min="6" style="0" width="5.98"/>
    <col collapsed="false" customWidth="true" hidden="true" outlineLevel="0" max="7" min="7" style="0" width="4.49"/>
    <col collapsed="false" customWidth="true" hidden="false" outlineLevel="0" max="8" min="8" style="0" width="5.13"/>
    <col collapsed="false" customWidth="true" hidden="true" outlineLevel="0" max="9" min="9" style="0" width="4.49"/>
    <col collapsed="false" customWidth="true" hidden="false" outlineLevel="0" max="10" min="10" style="0" width="6.19"/>
    <col collapsed="false" customWidth="true" hidden="true" outlineLevel="0" max="11" min="11" style="0" width="4.49"/>
    <col collapsed="false" customWidth="true" hidden="false" outlineLevel="0" max="12" min="12" style="0" width="5.76"/>
    <col collapsed="false" customWidth="true" hidden="true" outlineLevel="0" max="13" min="13" style="0" width="4.49"/>
    <col collapsed="false" customWidth="true" hidden="false" outlineLevel="0" max="14" min="14" style="0" width="5.98"/>
    <col collapsed="false" customWidth="true" hidden="true" outlineLevel="0" max="15" min="15" style="0" width="4.49"/>
    <col collapsed="false" customWidth="true" hidden="false" outlineLevel="0" max="16" min="16" style="0" width="5.76"/>
    <col collapsed="false" customWidth="true" hidden="true" outlineLevel="0" max="17" min="17" style="0" width="4.49"/>
    <col collapsed="false" customWidth="true" hidden="false" outlineLevel="0" max="18" min="18" style="0" width="5.98"/>
    <col collapsed="false" customWidth="true" hidden="true" outlineLevel="0" max="19" min="19" style="0" width="4.49"/>
    <col collapsed="false" customWidth="true" hidden="false" outlineLevel="0" max="20" min="20" style="0" width="6.19"/>
    <col collapsed="false" customWidth="true" hidden="true" outlineLevel="0" max="21" min="21" style="0" width="4.49"/>
    <col collapsed="false" customWidth="true" hidden="false" outlineLevel="0" max="22" min="22" style="0" width="6.19"/>
    <col collapsed="false" customWidth="true" hidden="true" outlineLevel="0" max="23" min="23" style="0" width="4.49"/>
    <col collapsed="false" customWidth="true" hidden="false" outlineLevel="0" max="24" min="24" style="0" width="5.55"/>
    <col collapsed="false" customWidth="true" hidden="true" outlineLevel="0" max="25" min="25" style="0" width="4.49"/>
    <col collapsed="false" customWidth="true" hidden="false" outlineLevel="0" max="26" min="26" style="0" width="6.19"/>
    <col collapsed="false" customWidth="true" hidden="true" outlineLevel="0" max="27" min="27" style="0" width="4.49"/>
    <col collapsed="false" customWidth="true" hidden="false" outlineLevel="0" max="28" min="28" style="0" width="7.4"/>
    <col collapsed="false" customWidth="true" hidden="false" outlineLevel="0" max="29" min="29" style="0" width="6.94"/>
  </cols>
  <sheetData>
    <row r="2" customFormat="false" ht="15.75" hidden="false" customHeight="true" outlineLevel="0" collapsed="false">
      <c r="B2" s="95" t="s">
        <v>306</v>
      </c>
      <c r="C2" s="95"/>
      <c r="D2" s="96"/>
      <c r="E2" s="96"/>
      <c r="F2" s="96"/>
      <c r="G2" s="96"/>
      <c r="H2" s="96"/>
      <c r="I2" s="96"/>
      <c r="J2" s="96"/>
      <c r="K2" s="96"/>
      <c r="L2" s="96"/>
      <c r="M2" s="97"/>
      <c r="N2" s="97"/>
      <c r="O2" s="97"/>
      <c r="P2" s="97"/>
      <c r="Q2" s="97"/>
    </row>
    <row r="3" customFormat="false" ht="15.75" hidden="false" customHeight="true" outlineLevel="0" collapsed="false">
      <c r="B3" s="95" t="s">
        <v>320</v>
      </c>
      <c r="C3" s="95"/>
      <c r="D3" s="98"/>
      <c r="E3" s="98"/>
      <c r="F3" s="98"/>
      <c r="G3" s="98"/>
      <c r="H3" s="98"/>
      <c r="I3" s="98"/>
      <c r="J3" s="98"/>
      <c r="K3" s="98"/>
      <c r="L3" s="98"/>
      <c r="M3" s="97"/>
      <c r="N3" s="97"/>
      <c r="O3" s="97"/>
      <c r="P3" s="97"/>
      <c r="Q3" s="97"/>
    </row>
    <row r="4" customFormat="false" ht="16.5" hidden="false" customHeight="true" outlineLevel="0" collapsed="false">
      <c r="B4" s="95" t="str">
        <f aca="false">'SUMMARY 1'!B4</f>
        <v>Year &amp; Section: 8-HUBBLE</v>
      </c>
      <c r="C4" s="95"/>
      <c r="D4" s="99"/>
      <c r="E4" s="99"/>
      <c r="F4" s="99"/>
      <c r="G4" s="99"/>
      <c r="H4" s="99"/>
      <c r="I4" s="99"/>
      <c r="J4" s="99"/>
      <c r="K4" s="99"/>
      <c r="L4" s="99"/>
      <c r="M4" s="97"/>
      <c r="N4" s="97"/>
      <c r="O4" s="97"/>
      <c r="P4" s="97"/>
      <c r="Q4" s="97"/>
    </row>
    <row r="5" customFormat="false" ht="13.8" hidden="false" customHeight="false" outlineLevel="0" collapsed="false">
      <c r="B5" s="100" t="str">
        <f aca="false">'SUMMARY 1'!B5</f>
        <v>School Year: 2020-2021</v>
      </c>
      <c r="C5" s="100"/>
      <c r="D5" s="101"/>
      <c r="E5" s="101"/>
      <c r="F5" s="101"/>
      <c r="G5" s="101"/>
      <c r="H5" s="101"/>
      <c r="I5" s="101"/>
      <c r="J5" s="101"/>
      <c r="K5" s="101"/>
      <c r="L5" s="101"/>
      <c r="M5" s="97"/>
      <c r="N5" s="97"/>
      <c r="O5" s="97"/>
      <c r="P5" s="97"/>
      <c r="Q5" s="97"/>
    </row>
    <row r="6" customFormat="false" ht="15" hidden="false" customHeight="true" outlineLevel="0" collapsed="false">
      <c r="B6" s="102" t="str">
        <f aca="false">'SUMMARY 1'!B6</f>
        <v>Adviser: MR. JONATHAN R. BACOLOD</v>
      </c>
      <c r="C6" s="102"/>
      <c r="D6" s="103"/>
      <c r="E6" s="103"/>
      <c r="F6" s="103"/>
      <c r="G6" s="103"/>
      <c r="H6" s="103"/>
      <c r="I6" s="103"/>
      <c r="J6" s="103"/>
      <c r="K6" s="103"/>
      <c r="L6" s="103"/>
      <c r="M6" s="97"/>
      <c r="N6" s="97"/>
      <c r="O6" s="97"/>
      <c r="P6" s="97"/>
      <c r="Q6" s="97"/>
    </row>
    <row r="7" customFormat="false" ht="15.75" hidden="false" customHeight="true" outlineLevel="0" collapsed="false">
      <c r="B7" s="104" t="s">
        <v>272</v>
      </c>
      <c r="C7" s="104"/>
      <c r="D7" s="105" t="s">
        <v>268</v>
      </c>
      <c r="E7" s="105"/>
      <c r="F7" s="106" t="s">
        <v>289</v>
      </c>
      <c r="G7" s="106"/>
      <c r="H7" s="107" t="s">
        <v>311</v>
      </c>
      <c r="I7" s="107"/>
      <c r="J7" s="108" t="s">
        <v>312</v>
      </c>
      <c r="K7" s="108"/>
      <c r="L7" s="109" t="s">
        <v>313</v>
      </c>
      <c r="M7" s="109"/>
      <c r="N7" s="110" t="s">
        <v>314</v>
      </c>
      <c r="O7" s="110"/>
      <c r="P7" s="111" t="s">
        <v>15</v>
      </c>
      <c r="Q7" s="111"/>
      <c r="R7" s="112" t="s">
        <v>21</v>
      </c>
      <c r="S7" s="112"/>
      <c r="T7" s="112" t="s">
        <v>296</v>
      </c>
      <c r="U7" s="112"/>
      <c r="V7" s="112" t="s">
        <v>297</v>
      </c>
      <c r="W7" s="112"/>
      <c r="X7" s="112" t="s">
        <v>315</v>
      </c>
      <c r="Y7" s="112"/>
      <c r="Z7" s="112" t="s">
        <v>299</v>
      </c>
      <c r="AA7" s="113"/>
      <c r="AB7" s="114" t="s">
        <v>316</v>
      </c>
      <c r="AC7" s="115" t="s">
        <v>317</v>
      </c>
    </row>
    <row r="8" customFormat="false" ht="13.8" hidden="false" customHeight="false" outlineLevel="0" collapsed="false">
      <c r="B8" s="104"/>
      <c r="C8" s="104"/>
      <c r="D8" s="116" t="s">
        <v>318</v>
      </c>
      <c r="E8" s="117" t="s">
        <v>317</v>
      </c>
      <c r="F8" s="118" t="s">
        <v>318</v>
      </c>
      <c r="G8" s="117" t="s">
        <v>317</v>
      </c>
      <c r="H8" s="118" t="s">
        <v>318</v>
      </c>
      <c r="I8" s="117" t="s">
        <v>317</v>
      </c>
      <c r="J8" s="118" t="s">
        <v>318</v>
      </c>
      <c r="K8" s="117" t="s">
        <v>317</v>
      </c>
      <c r="L8" s="118" t="s">
        <v>318</v>
      </c>
      <c r="M8" s="117" t="s">
        <v>317</v>
      </c>
      <c r="N8" s="118" t="s">
        <v>318</v>
      </c>
      <c r="O8" s="117" t="s">
        <v>317</v>
      </c>
      <c r="P8" s="118" t="s">
        <v>318</v>
      </c>
      <c r="Q8" s="117" t="s">
        <v>317</v>
      </c>
      <c r="R8" s="118" t="s">
        <v>318</v>
      </c>
      <c r="S8" s="117" t="s">
        <v>317</v>
      </c>
      <c r="T8" s="118" t="s">
        <v>318</v>
      </c>
      <c r="U8" s="117" t="s">
        <v>317</v>
      </c>
      <c r="V8" s="118" t="s">
        <v>318</v>
      </c>
      <c r="W8" s="117" t="s">
        <v>317</v>
      </c>
      <c r="X8" s="118" t="s">
        <v>318</v>
      </c>
      <c r="Y8" s="117" t="s">
        <v>317</v>
      </c>
      <c r="Z8" s="118" t="s">
        <v>318</v>
      </c>
      <c r="AA8" s="119" t="s">
        <v>317</v>
      </c>
      <c r="AB8" s="114"/>
      <c r="AC8" s="115"/>
    </row>
    <row r="9" customFormat="false" ht="15.75" hidden="false" customHeight="true" outlineLevel="0" collapsed="false">
      <c r="B9" s="104"/>
      <c r="C9" s="104"/>
      <c r="D9" s="120" t="s">
        <v>319</v>
      </c>
      <c r="E9" s="117"/>
      <c r="F9" s="121" t="s">
        <v>319</v>
      </c>
      <c r="G9" s="117"/>
      <c r="H9" s="121" t="s">
        <v>319</v>
      </c>
      <c r="I9" s="117"/>
      <c r="J9" s="121" t="s">
        <v>319</v>
      </c>
      <c r="K9" s="117"/>
      <c r="L9" s="122" t="s">
        <v>319</v>
      </c>
      <c r="M9" s="117"/>
      <c r="N9" s="121" t="s">
        <v>319</v>
      </c>
      <c r="O9" s="117"/>
      <c r="P9" s="121" t="s">
        <v>319</v>
      </c>
      <c r="Q9" s="117"/>
      <c r="R9" s="121" t="s">
        <v>319</v>
      </c>
      <c r="S9" s="117"/>
      <c r="T9" s="121" t="s">
        <v>319</v>
      </c>
      <c r="U9" s="117"/>
      <c r="V9" s="121" t="s">
        <v>319</v>
      </c>
      <c r="W9" s="117"/>
      <c r="X9" s="121" t="s">
        <v>319</v>
      </c>
      <c r="Y9" s="117"/>
      <c r="Z9" s="121" t="s">
        <v>319</v>
      </c>
      <c r="AA9" s="119"/>
      <c r="AB9" s="114"/>
      <c r="AC9" s="115"/>
    </row>
    <row r="10" customFormat="false" ht="15" hidden="false" customHeight="true" outlineLevel="0" collapsed="false">
      <c r="B10" s="123" t="n">
        <v>1</v>
      </c>
      <c r="C10" s="124" t="str">
        <f aca="false">IF('Infos-Card-Male'!B2="", "", 'Infos-Card-Male'!B2)</f>
        <v>ABAY ABAY, IAN JAY PARINIAS</v>
      </c>
      <c r="D10" s="125" t="n">
        <f aca="false">Fil!G11</f>
        <v>79</v>
      </c>
      <c r="E10" s="126" t="n">
        <f aca="false">RANK(D10,$D$10:$D$94)</f>
        <v>13</v>
      </c>
      <c r="F10" s="127" t="n">
        <f aca="false">Eng!G11</f>
        <v>81</v>
      </c>
      <c r="G10" s="126" t="n">
        <f aca="false">RANK(F10,$F$10:$F$94)</f>
        <v>16</v>
      </c>
      <c r="H10" s="125" t="n">
        <f aca="false">Math!G11</f>
        <v>79</v>
      </c>
      <c r="I10" s="126" t="n">
        <f aca="false">RANK(H10,$H$10:$H$94)</f>
        <v>16</v>
      </c>
      <c r="J10" s="125" t="n">
        <f aca="false">Sci!G11</f>
        <v>84</v>
      </c>
      <c r="K10" s="126" t="n">
        <f aca="false">RANK(J10,J10:J94)</f>
        <v>14</v>
      </c>
      <c r="L10" s="129" t="n">
        <f aca="false">AP!G11</f>
        <v>76</v>
      </c>
      <c r="M10" s="126" t="n">
        <f aca="false">RANK(L10,L10:L94)</f>
        <v>24</v>
      </c>
      <c r="N10" s="127" t="n">
        <f aca="false">ESP!G11</f>
        <v>94</v>
      </c>
      <c r="O10" s="126" t="n">
        <f aca="false">RANK(N10,N10:N94)</f>
        <v>7</v>
      </c>
      <c r="P10" s="131" t="n">
        <f aca="false">TLE!G11</f>
        <v>84</v>
      </c>
      <c r="Q10" s="126" t="n">
        <f aca="false">RANK(P10,P10:P94)</f>
        <v>15</v>
      </c>
      <c r="R10" s="126" t="n">
        <f aca="false">MAPEH!AA11</f>
        <v>85</v>
      </c>
      <c r="S10" s="126" t="n">
        <f aca="false">RANK(R10,R10:R94)</f>
        <v>10</v>
      </c>
      <c r="T10" s="127" t="n">
        <f aca="false">MAPEH!G11</f>
        <v>85</v>
      </c>
      <c r="U10" s="126" t="n">
        <f aca="false">MAPEH!G11</f>
        <v>85</v>
      </c>
      <c r="V10" s="127" t="n">
        <f aca="false">MAPEH!L11</f>
        <v>86</v>
      </c>
      <c r="W10" s="126" t="n">
        <f aca="false">MAPEH!I11</f>
        <v>80</v>
      </c>
      <c r="X10" s="127" t="n">
        <f aca="false">MAPEH!Q11</f>
        <v>85</v>
      </c>
      <c r="Y10" s="126" t="n">
        <f aca="false">MAPEH!K11</f>
        <v>88</v>
      </c>
      <c r="Z10" s="125" t="n">
        <f aca="false">MAPEH!V11</f>
        <v>84</v>
      </c>
      <c r="AA10" s="126" t="n">
        <f aca="false">RANK(Z10,Z$10:Z$76)</f>
        <v>13</v>
      </c>
      <c r="AB10" s="132" t="n">
        <f aca="false">(R10+P10+N10+L10+J10+H10+F10+D10)/8</f>
        <v>82.75</v>
      </c>
      <c r="AC10" s="126" t="n">
        <f aca="false">RANK(AB10,AB$10:AB$84)</f>
        <v>13</v>
      </c>
    </row>
    <row r="11" customFormat="false" ht="15" hidden="false" customHeight="true" outlineLevel="0" collapsed="false">
      <c r="B11" s="61" t="n">
        <v>2</v>
      </c>
      <c r="C11" s="124" t="str">
        <f aca="false">IF('Infos-Card-Male'!B3="", "", 'Infos-Card-Male'!B3)</f>
        <v>ACOSTA, JOHN CARLO ANION</v>
      </c>
      <c r="D11" s="125" t="n">
        <f aca="false">Fil!G12</f>
        <v>74</v>
      </c>
      <c r="E11" s="126" t="n">
        <f aca="false">RANK(D11,$D$10:$D$94)</f>
        <v>39</v>
      </c>
      <c r="F11" s="127" t="n">
        <f aca="false">Eng!G12</f>
        <v>70</v>
      </c>
      <c r="G11" s="126" t="n">
        <f aca="false">RANK(F11,$F$10:$F$94)</f>
        <v>42</v>
      </c>
      <c r="H11" s="125" t="n">
        <f aca="false">Math!G12</f>
        <v>70</v>
      </c>
      <c r="I11" s="126" t="n">
        <f aca="false">RANK(H11,$H$10:$H$94)</f>
        <v>42</v>
      </c>
      <c r="J11" s="125" t="n">
        <f aca="false">Sci!G12</f>
        <v>70</v>
      </c>
      <c r="K11" s="128"/>
      <c r="L11" s="133" t="n">
        <f aca="false">AP!G12</f>
        <v>74</v>
      </c>
      <c r="M11" s="130"/>
      <c r="N11" s="127" t="n">
        <f aca="false">ESP!G12</f>
        <v>70</v>
      </c>
      <c r="O11" s="126"/>
      <c r="P11" s="131" t="n">
        <f aca="false">TLE!G12</f>
        <v>70</v>
      </c>
      <c r="Q11" s="126"/>
      <c r="R11" s="126" t="n">
        <f aca="false">MAPEH!AA12</f>
        <v>70</v>
      </c>
      <c r="S11" s="126"/>
      <c r="T11" s="127" t="n">
        <f aca="false">MAPEH!G12</f>
        <v>70</v>
      </c>
      <c r="U11" s="126" t="n">
        <f aca="false">MAPEH!G12</f>
        <v>70</v>
      </c>
      <c r="V11" s="127" t="n">
        <f aca="false">MAPEH!L12</f>
        <v>70</v>
      </c>
      <c r="W11" s="126" t="n">
        <f aca="false">MAPEH!I12</f>
        <v>70</v>
      </c>
      <c r="X11" s="127" t="n">
        <f aca="false">MAPEH!Q12</f>
        <v>70</v>
      </c>
      <c r="Y11" s="126" t="n">
        <f aca="false">MAPEH!K12</f>
        <v>70</v>
      </c>
      <c r="Z11" s="125" t="n">
        <f aca="false">MAPEH!V12</f>
        <v>70</v>
      </c>
      <c r="AA11" s="126" t="n">
        <f aca="false">RANK(Z11,Z$10:Z$76)</f>
        <v>41</v>
      </c>
      <c r="AB11" s="132" t="n">
        <f aca="false">(R11+P11+N11+L11+J11+H11+F11+D11)/8</f>
        <v>71</v>
      </c>
      <c r="AC11" s="126" t="n">
        <f aca="false">RANK(AB11,AB$10:AB$84)</f>
        <v>45</v>
      </c>
    </row>
    <row r="12" s="22" customFormat="true" ht="15" hidden="false" customHeight="true" outlineLevel="0" collapsed="false">
      <c r="B12" s="123" t="n">
        <v>3</v>
      </c>
      <c r="C12" s="124" t="str">
        <f aca="false">IF('Infos-Card-Male'!B4="", "", 'Infos-Card-Male'!B4)</f>
        <v>ACOSTA, SHAMERAINE MOLINA</v>
      </c>
      <c r="D12" s="125" t="n">
        <f aca="false">Fil!G13</f>
        <v>73</v>
      </c>
      <c r="E12" s="126" t="n">
        <f aca="false">RANK(D12,$D$10:$D$94)</f>
        <v>44</v>
      </c>
      <c r="F12" s="127" t="n">
        <f aca="false">Eng!G13</f>
        <v>79</v>
      </c>
      <c r="G12" s="126" t="n">
        <f aca="false">RANK(F12,$F$10:$F$94)</f>
        <v>26</v>
      </c>
      <c r="H12" s="125" t="n">
        <f aca="false">Math!G13</f>
        <v>74</v>
      </c>
      <c r="I12" s="126" t="n">
        <f aca="false">RANK(H12,$H$10:$H$94)</f>
        <v>33</v>
      </c>
      <c r="J12" s="125" t="n">
        <f aca="false">Sci!G13</f>
        <v>80</v>
      </c>
      <c r="K12" s="128"/>
      <c r="L12" s="133" t="n">
        <f aca="false">AP!G13</f>
        <v>75</v>
      </c>
      <c r="M12" s="130"/>
      <c r="N12" s="127" t="n">
        <f aca="false">ESP!G13</f>
        <v>73</v>
      </c>
      <c r="O12" s="126"/>
      <c r="P12" s="131" t="n">
        <f aca="false">TLE!G13</f>
        <v>75</v>
      </c>
      <c r="Q12" s="126"/>
      <c r="R12" s="126" t="n">
        <f aca="false">MAPEH!AA13</f>
        <v>75</v>
      </c>
      <c r="S12" s="126"/>
      <c r="T12" s="127" t="n">
        <f aca="false">MAPEH!G13</f>
        <v>75</v>
      </c>
      <c r="U12" s="126" t="n">
        <f aca="false">MAPEH!G13</f>
        <v>75</v>
      </c>
      <c r="V12" s="127" t="n">
        <f aca="false">MAPEH!L13</f>
        <v>75</v>
      </c>
      <c r="W12" s="126" t="n">
        <f aca="false">MAPEH!I13</f>
        <v>78</v>
      </c>
      <c r="X12" s="127" t="n">
        <f aca="false">MAPEH!Q13</f>
        <v>75</v>
      </c>
      <c r="Y12" s="126" t="n">
        <f aca="false">MAPEH!K13</f>
        <v>80</v>
      </c>
      <c r="Z12" s="125" t="n">
        <f aca="false">MAPEH!V13</f>
        <v>75</v>
      </c>
      <c r="AA12" s="126" t="n">
        <f aca="false">RANK(Z12,Z$10:Z$76)</f>
        <v>24</v>
      </c>
      <c r="AB12" s="132" t="n">
        <f aca="false">(R12+P12+N12+L12+J12+H12+F12+D12)/8</f>
        <v>75.5</v>
      </c>
      <c r="AC12" s="126" t="n">
        <f aca="false">RANK(AB12,AB$10:AB$84)</f>
        <v>41</v>
      </c>
    </row>
    <row r="13" customFormat="false" ht="15" hidden="false" customHeight="true" outlineLevel="0" collapsed="false">
      <c r="B13" s="61" t="n">
        <v>4</v>
      </c>
      <c r="C13" s="124" t="str">
        <f aca="false">IF('Infos-Card-Male'!B5="", "", 'Infos-Card-Male'!B5)</f>
        <v>AGUS, ALMOND RAPHAEL JALBAY</v>
      </c>
      <c r="D13" s="125" t="n">
        <f aca="false">Fil!G14</f>
        <v>75</v>
      </c>
      <c r="E13" s="126" t="n">
        <f aca="false">RANK(D13,$D$10:$D$94)</f>
        <v>26</v>
      </c>
      <c r="F13" s="127" t="n">
        <f aca="false">Eng!G14</f>
        <v>77</v>
      </c>
      <c r="G13" s="126" t="n">
        <f aca="false">RANK(F13,$F$10:$F$94)</f>
        <v>31</v>
      </c>
      <c r="H13" s="125" t="n">
        <f aca="false">Math!G14</f>
        <v>74</v>
      </c>
      <c r="I13" s="126" t="n">
        <f aca="false">RANK(H13,$H$10:$H$94)</f>
        <v>33</v>
      </c>
      <c r="J13" s="125" t="n">
        <f aca="false">Sci!G14</f>
        <v>79</v>
      </c>
      <c r="K13" s="128"/>
      <c r="L13" s="133" t="n">
        <f aca="false">AP!G14</f>
        <v>81</v>
      </c>
      <c r="M13" s="130"/>
      <c r="N13" s="127" t="n">
        <f aca="false">ESP!G14</f>
        <v>83</v>
      </c>
      <c r="O13" s="126"/>
      <c r="P13" s="131" t="n">
        <f aca="false">TLE!G14</f>
        <v>75</v>
      </c>
      <c r="Q13" s="126"/>
      <c r="R13" s="126" t="n">
        <f aca="false">MAPEH!AA14</f>
        <v>75</v>
      </c>
      <c r="S13" s="126"/>
      <c r="T13" s="127" t="n">
        <f aca="false">MAPEH!G14</f>
        <v>75</v>
      </c>
      <c r="U13" s="126" t="n">
        <f aca="false">MAPEH!G14</f>
        <v>75</v>
      </c>
      <c r="V13" s="127" t="n">
        <f aca="false">MAPEH!L14</f>
        <v>75</v>
      </c>
      <c r="W13" s="126" t="n">
        <f aca="false">MAPEH!I14</f>
        <v>78</v>
      </c>
      <c r="X13" s="127" t="n">
        <f aca="false">MAPEH!Q14</f>
        <v>75</v>
      </c>
      <c r="Y13" s="126" t="n">
        <f aca="false">MAPEH!K14</f>
        <v>77</v>
      </c>
      <c r="Z13" s="125" t="n">
        <f aca="false">MAPEH!V14</f>
        <v>75</v>
      </c>
      <c r="AA13" s="126" t="n">
        <f aca="false">RANK(Z13,Z$10:Z$76)</f>
        <v>24</v>
      </c>
      <c r="AB13" s="132" t="n">
        <f aca="false">(R13+P13+N13+L13+J13+H13+F13+D13)/8</f>
        <v>77.375</v>
      </c>
      <c r="AC13" s="126" t="n">
        <f aca="false">RANK(AB13,AB$10:AB$84)</f>
        <v>30</v>
      </c>
    </row>
    <row r="14" customFormat="false" ht="15" hidden="false" customHeight="true" outlineLevel="0" collapsed="false">
      <c r="B14" s="123" t="n">
        <v>5</v>
      </c>
      <c r="C14" s="124" t="str">
        <f aca="false">IF('Infos-Card-Male'!B6="", "", 'Infos-Card-Male'!B6)</f>
        <v>ALEJANDRO, JEREMY LOPEZ</v>
      </c>
      <c r="D14" s="125" t="n">
        <f aca="false">Fil!G15</f>
        <v>77</v>
      </c>
      <c r="E14" s="126" t="n">
        <f aca="false">RANK(D14,$D$10:$D$94)</f>
        <v>18</v>
      </c>
      <c r="F14" s="127" t="n">
        <f aca="false">Eng!G15</f>
        <v>81</v>
      </c>
      <c r="G14" s="126" t="n">
        <f aca="false">RANK(F14,$F$10:$F$94)</f>
        <v>16</v>
      </c>
      <c r="H14" s="125" t="n">
        <f aca="false">Math!G15</f>
        <v>74</v>
      </c>
      <c r="I14" s="126" t="n">
        <f aca="false">RANK(H14,$H$10:$H$94)</f>
        <v>33</v>
      </c>
      <c r="J14" s="125" t="n">
        <f aca="false">Sci!G15</f>
        <v>78</v>
      </c>
      <c r="K14" s="128"/>
      <c r="L14" s="133" t="n">
        <f aca="false">AP!G15</f>
        <v>75</v>
      </c>
      <c r="M14" s="130"/>
      <c r="N14" s="127" t="n">
        <f aca="false">ESP!G15</f>
        <v>73</v>
      </c>
      <c r="O14" s="126"/>
      <c r="P14" s="131" t="n">
        <f aca="false">TLE!G15</f>
        <v>76</v>
      </c>
      <c r="Q14" s="126"/>
      <c r="R14" s="126" t="n">
        <f aca="false">MAPEH!AA15</f>
        <v>75</v>
      </c>
      <c r="S14" s="126"/>
      <c r="T14" s="127" t="n">
        <f aca="false">MAPEH!G15</f>
        <v>75</v>
      </c>
      <c r="U14" s="126" t="n">
        <f aca="false">MAPEH!G15</f>
        <v>75</v>
      </c>
      <c r="V14" s="127" t="n">
        <f aca="false">MAPEH!L15</f>
        <v>75</v>
      </c>
      <c r="W14" s="126" t="n">
        <f aca="false">MAPEH!I15</f>
        <v>78</v>
      </c>
      <c r="X14" s="127" t="n">
        <f aca="false">MAPEH!Q15</f>
        <v>75</v>
      </c>
      <c r="Y14" s="126" t="n">
        <f aca="false">MAPEH!K15</f>
        <v>77</v>
      </c>
      <c r="Z14" s="125" t="n">
        <f aca="false">MAPEH!V15</f>
        <v>75</v>
      </c>
      <c r="AA14" s="126" t="n">
        <f aca="false">RANK(Z14,Z$10:Z$76)</f>
        <v>24</v>
      </c>
      <c r="AB14" s="132" t="n">
        <f aca="false">(R14+P14+N14+L14+J14+H14+F14+D14)/8</f>
        <v>76.125</v>
      </c>
      <c r="AC14" s="126" t="n">
        <f aca="false">RANK(AB14,AB$10:AB$84)</f>
        <v>38</v>
      </c>
    </row>
    <row r="15" customFormat="false" ht="15" hidden="false" customHeight="true" outlineLevel="0" collapsed="false">
      <c r="B15" s="61" t="n">
        <v>6</v>
      </c>
      <c r="C15" s="124" t="str">
        <f aca="false">IF('Infos-Card-Male'!B7="", "", 'Infos-Card-Male'!B7)</f>
        <v>ALEJANDRO, MARK AGBUYA</v>
      </c>
      <c r="D15" s="125" t="n">
        <f aca="false">Fil!G16</f>
        <v>83</v>
      </c>
      <c r="E15" s="126" t="n">
        <f aca="false">RANK(D15,$D$10:$D$94)</f>
        <v>8</v>
      </c>
      <c r="F15" s="127" t="n">
        <f aca="false">Eng!G16</f>
        <v>88</v>
      </c>
      <c r="G15" s="126" t="n">
        <f aca="false">RANK(F15,$F$10:$F$94)</f>
        <v>8</v>
      </c>
      <c r="H15" s="125" t="n">
        <f aca="false">Math!G16</f>
        <v>85</v>
      </c>
      <c r="I15" s="126" t="n">
        <f aca="false">RANK(H15,$H$10:$H$94)</f>
        <v>5</v>
      </c>
      <c r="J15" s="125" t="n">
        <f aca="false">Sci!G16</f>
        <v>85</v>
      </c>
      <c r="K15" s="128"/>
      <c r="L15" s="133" t="n">
        <f aca="false">AP!G16</f>
        <v>79</v>
      </c>
      <c r="M15" s="130"/>
      <c r="N15" s="127" t="n">
        <f aca="false">ESP!G16</f>
        <v>93</v>
      </c>
      <c r="O15" s="126"/>
      <c r="P15" s="131" t="n">
        <f aca="false">TLE!G16</f>
        <v>90</v>
      </c>
      <c r="Q15" s="126"/>
      <c r="R15" s="126" t="n">
        <f aca="false">MAPEH!AA16</f>
        <v>87</v>
      </c>
      <c r="S15" s="126"/>
      <c r="T15" s="127" t="n">
        <f aca="false">MAPEH!G16</f>
        <v>85</v>
      </c>
      <c r="U15" s="126" t="n">
        <f aca="false">MAPEH!G16</f>
        <v>85</v>
      </c>
      <c r="V15" s="127" t="n">
        <f aca="false">MAPEH!L16</f>
        <v>92</v>
      </c>
      <c r="W15" s="126" t="n">
        <f aca="false">MAPEH!I16</f>
        <v>90</v>
      </c>
      <c r="X15" s="127" t="n">
        <f aca="false">MAPEH!Q16</f>
        <v>85</v>
      </c>
      <c r="Y15" s="126" t="n">
        <f aca="false">MAPEH!K16</f>
        <v>88</v>
      </c>
      <c r="Z15" s="125" t="n">
        <f aca="false">MAPEH!V16</f>
        <v>86</v>
      </c>
      <c r="AA15" s="126" t="n">
        <f aca="false">RANK(Z15,Z$10:Z$76)</f>
        <v>9</v>
      </c>
      <c r="AB15" s="132" t="n">
        <f aca="false">(R15+P15+N15+L15+J15+H15+F15+D15)/8</f>
        <v>86.25</v>
      </c>
      <c r="AC15" s="126" t="n">
        <f aca="false">RANK(AB15,AB$10:AB$84)</f>
        <v>8</v>
      </c>
    </row>
    <row r="16" customFormat="false" ht="15" hidden="false" customHeight="true" outlineLevel="0" collapsed="false">
      <c r="B16" s="123" t="n">
        <v>7</v>
      </c>
      <c r="C16" s="124" t="str">
        <f aca="false">IF('Infos-Card-Male'!B8="", "", 'Infos-Card-Male'!B8)</f>
        <v>ALETER, JHAY MHARK BOLAÑOS</v>
      </c>
      <c r="D16" s="125" t="n">
        <f aca="false">Fil!G17</f>
        <v>75</v>
      </c>
      <c r="E16" s="126" t="n">
        <f aca="false">RANK(D16,$D$10:$D$94)</f>
        <v>26</v>
      </c>
      <c r="F16" s="127" t="n">
        <f aca="false">Eng!G17</f>
        <v>76</v>
      </c>
      <c r="G16" s="126" t="n">
        <f aca="false">RANK(F16,$F$10:$F$94)</f>
        <v>34</v>
      </c>
      <c r="H16" s="125" t="n">
        <f aca="false">Math!G17</f>
        <v>74</v>
      </c>
      <c r="I16" s="126" t="n">
        <f aca="false">RANK(H16,$H$10:$H$94)</f>
        <v>33</v>
      </c>
      <c r="J16" s="125" t="n">
        <f aca="false">Sci!G17</f>
        <v>76</v>
      </c>
      <c r="K16" s="128"/>
      <c r="L16" s="133" t="n">
        <f aca="false">AP!G17</f>
        <v>75</v>
      </c>
      <c r="M16" s="130"/>
      <c r="N16" s="127" t="n">
        <f aca="false">ESP!G17</f>
        <v>81</v>
      </c>
      <c r="O16" s="126"/>
      <c r="P16" s="131" t="n">
        <f aca="false">TLE!G17</f>
        <v>75</v>
      </c>
      <c r="Q16" s="126"/>
      <c r="R16" s="126" t="n">
        <f aca="false">MAPEH!AA17</f>
        <v>75</v>
      </c>
      <c r="S16" s="126"/>
      <c r="T16" s="127" t="n">
        <f aca="false">MAPEH!G17</f>
        <v>75</v>
      </c>
      <c r="U16" s="126" t="n">
        <f aca="false">MAPEH!G17</f>
        <v>75</v>
      </c>
      <c r="V16" s="127" t="n">
        <f aca="false">MAPEH!L17</f>
        <v>75</v>
      </c>
      <c r="W16" s="126" t="n">
        <f aca="false">MAPEH!I17</f>
        <v>78</v>
      </c>
      <c r="X16" s="127" t="n">
        <f aca="false">MAPEH!Q17</f>
        <v>75</v>
      </c>
      <c r="Y16" s="126" t="n">
        <f aca="false">MAPEH!K17</f>
        <v>77</v>
      </c>
      <c r="Z16" s="125" t="n">
        <f aca="false">MAPEH!V17</f>
        <v>75</v>
      </c>
      <c r="AA16" s="126" t="n">
        <f aca="false">RANK(Z16,Z$10:Z$76)</f>
        <v>24</v>
      </c>
      <c r="AB16" s="132" t="n">
        <f aca="false">(R16+P16+N16+L16+J16+H16+F16+D16)/8</f>
        <v>75.875</v>
      </c>
      <c r="AC16" s="126" t="n">
        <f aca="false">RANK(AB16,AB$10:AB$84)</f>
        <v>39</v>
      </c>
    </row>
    <row r="17" customFormat="false" ht="15" hidden="false" customHeight="true" outlineLevel="0" collapsed="false">
      <c r="B17" s="61" t="n">
        <v>8</v>
      </c>
      <c r="C17" s="124" t="str">
        <f aca="false">IF('Infos-Card-Male'!B9="", "", 'Infos-Card-Male'!B9)</f>
        <v>AMACIO, KHURT FRYAN RANIEN</v>
      </c>
      <c r="D17" s="125" t="n">
        <f aca="false">Fil!G18</f>
        <v>75</v>
      </c>
      <c r="E17" s="126" t="n">
        <f aca="false">RANK(D17,$D$10:$D$94)</f>
        <v>26</v>
      </c>
      <c r="F17" s="127" t="n">
        <f aca="false">Eng!G18</f>
        <v>75</v>
      </c>
      <c r="G17" s="126" t="n">
        <f aca="false">RANK(F17,$F$10:$F$94)</f>
        <v>38</v>
      </c>
      <c r="H17" s="125" t="n">
        <f aca="false">Math!G18</f>
        <v>78</v>
      </c>
      <c r="I17" s="126" t="n">
        <f aca="false">RANK(H17,$H$10:$H$94)</f>
        <v>17</v>
      </c>
      <c r="J17" s="125" t="n">
        <f aca="false">Sci!G18</f>
        <v>78</v>
      </c>
      <c r="K17" s="128"/>
      <c r="L17" s="133" t="n">
        <f aca="false">AP!G18</f>
        <v>75</v>
      </c>
      <c r="M17" s="130"/>
      <c r="N17" s="127" t="n">
        <f aca="false">ESP!G18</f>
        <v>86</v>
      </c>
      <c r="O17" s="126"/>
      <c r="P17" s="131" t="n">
        <f aca="false">TLE!G18</f>
        <v>75</v>
      </c>
      <c r="Q17" s="126"/>
      <c r="R17" s="126" t="n">
        <f aca="false">MAPEH!AA18</f>
        <v>76</v>
      </c>
      <c r="S17" s="126"/>
      <c r="T17" s="127" t="n">
        <f aca="false">MAPEH!G18</f>
        <v>75</v>
      </c>
      <c r="U17" s="126" t="n">
        <f aca="false">MAPEH!G18</f>
        <v>75</v>
      </c>
      <c r="V17" s="127" t="n">
        <f aca="false">MAPEH!L18</f>
        <v>77</v>
      </c>
      <c r="W17" s="126" t="n">
        <f aca="false">MAPEH!I18</f>
        <v>78</v>
      </c>
      <c r="X17" s="127" t="n">
        <f aca="false">MAPEH!Q18</f>
        <v>75</v>
      </c>
      <c r="Y17" s="126" t="n">
        <f aca="false">MAPEH!K18</f>
        <v>89</v>
      </c>
      <c r="Z17" s="125" t="n">
        <f aca="false">MAPEH!V18</f>
        <v>75</v>
      </c>
      <c r="AA17" s="126" t="n">
        <f aca="false">RANK(Z17,Z$10:Z$76)</f>
        <v>24</v>
      </c>
      <c r="AB17" s="132" t="n">
        <f aca="false">(R17+P17+N17+L17+J17+H17+F17+D17)/8</f>
        <v>77.25</v>
      </c>
      <c r="AC17" s="126" t="n">
        <f aca="false">RANK(AB17,AB$10:AB$84)</f>
        <v>31</v>
      </c>
    </row>
    <row r="18" customFormat="false" ht="15" hidden="false" customHeight="true" outlineLevel="0" collapsed="false">
      <c r="B18" s="123" t="n">
        <v>9</v>
      </c>
      <c r="C18" s="124" t="str">
        <f aca="false">IF('Infos-Card-Male'!B10="", "", 'Infos-Card-Male'!B10)</f>
        <v>ANDALIS, JIBBY ABUZO</v>
      </c>
      <c r="D18" s="125" t="n">
        <f aca="false">Fil!G19</f>
        <v>74</v>
      </c>
      <c r="E18" s="126" t="n">
        <f aca="false">RANK(D18,$D$10:$D$94)</f>
        <v>39</v>
      </c>
      <c r="F18" s="127" t="n">
        <f aca="false">Eng!G19</f>
        <v>70</v>
      </c>
      <c r="G18" s="126" t="n">
        <f aca="false">RANK(F18,$F$10:$F$94)</f>
        <v>42</v>
      </c>
      <c r="H18" s="125" t="n">
        <f aca="false">Math!G19</f>
        <v>70</v>
      </c>
      <c r="I18" s="126" t="n">
        <f aca="false">RANK(H18,$H$10:$H$94)</f>
        <v>42</v>
      </c>
      <c r="J18" s="125" t="n">
        <f aca="false">Sci!G19</f>
        <v>76</v>
      </c>
      <c r="K18" s="128"/>
      <c r="L18" s="133" t="n">
        <f aca="false">AP!G19</f>
        <v>74</v>
      </c>
      <c r="M18" s="130"/>
      <c r="N18" s="127" t="n">
        <f aca="false">ESP!G19</f>
        <v>70</v>
      </c>
      <c r="O18" s="126"/>
      <c r="P18" s="131" t="n">
        <f aca="false">TLE!G19</f>
        <v>70</v>
      </c>
      <c r="Q18" s="126"/>
      <c r="R18" s="126" t="n">
        <f aca="false">MAPEH!AA19</f>
        <v>70</v>
      </c>
      <c r="S18" s="126"/>
      <c r="T18" s="127" t="n">
        <f aca="false">MAPEH!G19</f>
        <v>70</v>
      </c>
      <c r="U18" s="126" t="n">
        <f aca="false">MAPEH!G19</f>
        <v>70</v>
      </c>
      <c r="V18" s="127" t="n">
        <f aca="false">MAPEH!L19</f>
        <v>70</v>
      </c>
      <c r="W18" s="126" t="n">
        <f aca="false">MAPEH!I19</f>
        <v>70</v>
      </c>
      <c r="X18" s="127" t="n">
        <f aca="false">MAPEH!Q19</f>
        <v>70</v>
      </c>
      <c r="Y18" s="126" t="n">
        <f aca="false">MAPEH!K19</f>
        <v>70</v>
      </c>
      <c r="Z18" s="125" t="n">
        <f aca="false">MAPEH!V19</f>
        <v>70</v>
      </c>
      <c r="AA18" s="126" t="n">
        <f aca="false">RANK(Z18,Z$10:Z$76)</f>
        <v>41</v>
      </c>
      <c r="AB18" s="132" t="n">
        <f aca="false">(R18+P18+N18+L18+J18+H18+F18+D18)/8</f>
        <v>71.75</v>
      </c>
      <c r="AC18" s="126" t="n">
        <f aca="false">RANK(AB18,AB$10:AB$84)</f>
        <v>43</v>
      </c>
    </row>
    <row r="19" customFormat="false" ht="15" hidden="false" customHeight="true" outlineLevel="0" collapsed="false">
      <c r="B19" s="61" t="n">
        <v>10</v>
      </c>
      <c r="C19" s="124" t="str">
        <f aca="false">IF('Infos-Card-Male'!B11="", "", 'Infos-Card-Male'!B11)</f>
        <v>ANDO, PRINCE IVAN REPUYA</v>
      </c>
      <c r="D19" s="125" t="n">
        <f aca="false">Fil!G20</f>
        <v>76</v>
      </c>
      <c r="E19" s="126" t="n">
        <f aca="false">RANK(D19,$D$10:$D$94)</f>
        <v>21</v>
      </c>
      <c r="F19" s="127" t="n">
        <f aca="false">Eng!G20</f>
        <v>77</v>
      </c>
      <c r="G19" s="126" t="n">
        <f aca="false">RANK(F19,$F$10:$F$94)</f>
        <v>31</v>
      </c>
      <c r="H19" s="125" t="n">
        <f aca="false">Math!G20</f>
        <v>81</v>
      </c>
      <c r="I19" s="126" t="n">
        <f aca="false">RANK(H19,$H$10:$H$94)</f>
        <v>12</v>
      </c>
      <c r="J19" s="125" t="n">
        <f aca="false">Sci!G20</f>
        <v>78</v>
      </c>
      <c r="K19" s="128"/>
      <c r="L19" s="133" t="n">
        <f aca="false">AP!G20</f>
        <v>85</v>
      </c>
      <c r="M19" s="130"/>
      <c r="N19" s="127" t="n">
        <f aca="false">ESP!G20</f>
        <v>88</v>
      </c>
      <c r="O19" s="126"/>
      <c r="P19" s="131" t="n">
        <f aca="false">TLE!G20</f>
        <v>82</v>
      </c>
      <c r="Q19" s="126"/>
      <c r="R19" s="126" t="n">
        <f aca="false">MAPEH!AA20</f>
        <v>79</v>
      </c>
      <c r="S19" s="126"/>
      <c r="T19" s="127" t="n">
        <f aca="false">MAPEH!G20</f>
        <v>75</v>
      </c>
      <c r="U19" s="126" t="n">
        <f aca="false">MAPEH!G20</f>
        <v>75</v>
      </c>
      <c r="V19" s="127" t="n">
        <f aca="false">MAPEH!L20</f>
        <v>83</v>
      </c>
      <c r="W19" s="126" t="n">
        <f aca="false">MAPEH!I20</f>
        <v>78</v>
      </c>
      <c r="X19" s="127" t="n">
        <f aca="false">MAPEH!Q20</f>
        <v>78</v>
      </c>
      <c r="Y19" s="126" t="n">
        <f aca="false">MAPEH!K20</f>
        <v>79</v>
      </c>
      <c r="Z19" s="125" t="n">
        <f aca="false">MAPEH!V20</f>
        <v>78</v>
      </c>
      <c r="AA19" s="126" t="n">
        <f aca="false">RANK(Z19,Z$10:Z$76)</f>
        <v>21</v>
      </c>
      <c r="AB19" s="132" t="n">
        <f aca="false">(R19+P19+N19+L19+J19+H19+F19+D19)/8</f>
        <v>80.75</v>
      </c>
      <c r="AC19" s="126" t="n">
        <f aca="false">RANK(AB19,AB$10:AB$84)</f>
        <v>20</v>
      </c>
      <c r="AD19" s="22"/>
    </row>
    <row r="20" customFormat="false" ht="15" hidden="false" customHeight="true" outlineLevel="0" collapsed="false">
      <c r="B20" s="123" t="n">
        <v>11</v>
      </c>
      <c r="C20" s="124" t="str">
        <f aca="false">IF('Infos-Card-Male'!B12="", "", 'Infos-Card-Male'!B12)</f>
        <v>ARCEO, JOHN KENNETH MACASINAG</v>
      </c>
      <c r="D20" s="125" t="n">
        <f aca="false">Fil!G21</f>
        <v>75</v>
      </c>
      <c r="E20" s="126" t="n">
        <f aca="false">RANK(D20,$D$10:$D$94)</f>
        <v>26</v>
      </c>
      <c r="F20" s="127" t="n">
        <f aca="false">Eng!G21</f>
        <v>75</v>
      </c>
      <c r="G20" s="126" t="n">
        <f aca="false">RANK(F20,$F$10:$F$94)</f>
        <v>38</v>
      </c>
      <c r="H20" s="125" t="n">
        <f aca="false">Math!G21</f>
        <v>76</v>
      </c>
      <c r="I20" s="126" t="n">
        <f aca="false">RANK(H20,$H$10:$H$94)</f>
        <v>24</v>
      </c>
      <c r="J20" s="125" t="n">
        <f aca="false">Sci!G21</f>
        <v>80</v>
      </c>
      <c r="K20" s="128"/>
      <c r="L20" s="133" t="n">
        <f aca="false">AP!G21</f>
        <v>75</v>
      </c>
      <c r="M20" s="130"/>
      <c r="N20" s="127" t="n">
        <f aca="false">ESP!G21</f>
        <v>86</v>
      </c>
      <c r="O20" s="126"/>
      <c r="P20" s="131" t="n">
        <f aca="false">TLE!G21</f>
        <v>75</v>
      </c>
      <c r="Q20" s="126"/>
      <c r="R20" s="126" t="n">
        <f aca="false">MAPEH!AA21</f>
        <v>83</v>
      </c>
      <c r="S20" s="126"/>
      <c r="T20" s="127" t="n">
        <f aca="false">MAPEH!G21</f>
        <v>84</v>
      </c>
      <c r="U20" s="126" t="n">
        <f aca="false">MAPEH!G21</f>
        <v>84</v>
      </c>
      <c r="V20" s="127" t="n">
        <f aca="false">MAPEH!L21</f>
        <v>79</v>
      </c>
      <c r="W20" s="126" t="n">
        <f aca="false">MAPEH!I21</f>
        <v>78</v>
      </c>
      <c r="X20" s="127" t="n">
        <f aca="false">MAPEH!Q21</f>
        <v>84</v>
      </c>
      <c r="Y20" s="126" t="n">
        <f aca="false">MAPEH!K21</f>
        <v>78</v>
      </c>
      <c r="Z20" s="125" t="n">
        <f aca="false">MAPEH!V21</f>
        <v>83</v>
      </c>
      <c r="AA20" s="126" t="n">
        <f aca="false">RANK(Z20,Z$10:Z$76)</f>
        <v>17</v>
      </c>
      <c r="AB20" s="132" t="n">
        <f aca="false">(R20+P20+N20+L20+J20+H20+F20+D20)/8</f>
        <v>78.125</v>
      </c>
      <c r="AC20" s="126" t="n">
        <f aca="false">RANK(AB20,AB$10:AB$84)</f>
        <v>27</v>
      </c>
      <c r="AD20" s="22"/>
    </row>
    <row r="21" customFormat="false" ht="15" hidden="false" customHeight="true" outlineLevel="0" collapsed="false">
      <c r="B21" s="61" t="n">
        <v>12</v>
      </c>
      <c r="C21" s="124" t="str">
        <f aca="false">IF('Infos-Card-Male'!B13="", "", 'Infos-Card-Male'!B13)</f>
        <v>ARESGADO, CHRISTIAN MACKY MANUEL</v>
      </c>
      <c r="D21" s="125" t="n">
        <f aca="false">Fil!G22</f>
        <v>75</v>
      </c>
      <c r="E21" s="126" t="n">
        <f aca="false">RANK(D21,$D$10:$D$94)</f>
        <v>26</v>
      </c>
      <c r="F21" s="127" t="n">
        <f aca="false">Eng!G22</f>
        <v>75</v>
      </c>
      <c r="G21" s="126" t="n">
        <f aca="false">RANK(F21,$F$10:$F$94)</f>
        <v>38</v>
      </c>
      <c r="H21" s="125" t="n">
        <f aca="false">Math!G22</f>
        <v>76</v>
      </c>
      <c r="I21" s="126" t="n">
        <f aca="false">RANK(H21,$H$10:$H$94)</f>
        <v>24</v>
      </c>
      <c r="J21" s="125" t="n">
        <f aca="false">Sci!G22</f>
        <v>78</v>
      </c>
      <c r="K21" s="128"/>
      <c r="L21" s="133" t="n">
        <f aca="false">AP!G22</f>
        <v>75</v>
      </c>
      <c r="M21" s="130"/>
      <c r="N21" s="127" t="n">
        <f aca="false">ESP!G22</f>
        <v>87</v>
      </c>
      <c r="O21" s="126"/>
      <c r="P21" s="131" t="n">
        <f aca="false">TLE!G22</f>
        <v>75</v>
      </c>
      <c r="Q21" s="126"/>
      <c r="R21" s="126" t="n">
        <f aca="false">MAPEH!AA22</f>
        <v>75</v>
      </c>
      <c r="S21" s="126"/>
      <c r="T21" s="127" t="n">
        <f aca="false">MAPEH!G22</f>
        <v>75</v>
      </c>
      <c r="U21" s="126" t="n">
        <f aca="false">MAPEH!G22</f>
        <v>75</v>
      </c>
      <c r="V21" s="127" t="n">
        <f aca="false">MAPEH!L22</f>
        <v>75</v>
      </c>
      <c r="W21" s="126" t="n">
        <f aca="false">MAPEH!I22</f>
        <v>78</v>
      </c>
      <c r="X21" s="127" t="n">
        <f aca="false">MAPEH!Q22</f>
        <v>75</v>
      </c>
      <c r="Y21" s="126" t="n">
        <f aca="false">MAPEH!K22</f>
        <v>75</v>
      </c>
      <c r="Z21" s="125" t="n">
        <f aca="false">MAPEH!V22</f>
        <v>75</v>
      </c>
      <c r="AA21" s="126" t="n">
        <f aca="false">RANK(Z21,Z$10:Z$76)</f>
        <v>24</v>
      </c>
      <c r="AB21" s="132" t="n">
        <f aca="false">(R21+P21+N21+L21+J21+H21+F21+D21)/8</f>
        <v>77</v>
      </c>
      <c r="AC21" s="126" t="n">
        <f aca="false">RANK(AB21,AB$10:AB$84)</f>
        <v>35</v>
      </c>
      <c r="AD21" s="22"/>
    </row>
    <row r="22" customFormat="false" ht="15" hidden="false" customHeight="true" outlineLevel="0" collapsed="false">
      <c r="B22" s="123" t="n">
        <v>13</v>
      </c>
      <c r="C22" s="124" t="str">
        <f aca="false">IF('Infos-Card-Male'!B14="", "", 'Infos-Card-Male'!B14)</f>
        <v>ARROYO, AGA CEAZAR CAPALARAN</v>
      </c>
      <c r="D22" s="125" t="n">
        <f aca="false">Fil!G23</f>
        <v>75</v>
      </c>
      <c r="E22" s="126" t="n">
        <f aca="false">RANK(D22,$D$10:$D$94)</f>
        <v>26</v>
      </c>
      <c r="F22" s="127" t="n">
        <f aca="false">Eng!G23</f>
        <v>79</v>
      </c>
      <c r="G22" s="126" t="n">
        <f aca="false">RANK(F22,$F$10:$F$94)</f>
        <v>26</v>
      </c>
      <c r="H22" s="125" t="n">
        <f aca="false">Math!G23</f>
        <v>78</v>
      </c>
      <c r="I22" s="126" t="n">
        <f aca="false">RANK(H22,$H$10:$H$94)</f>
        <v>17</v>
      </c>
      <c r="J22" s="125" t="n">
        <f aca="false">Sci!G23</f>
        <v>78</v>
      </c>
      <c r="K22" s="128"/>
      <c r="L22" s="133" t="n">
        <f aca="false">AP!G23</f>
        <v>75</v>
      </c>
      <c r="M22" s="130"/>
      <c r="N22" s="127" t="n">
        <f aca="false">ESP!G23</f>
        <v>82</v>
      </c>
      <c r="O22" s="126"/>
      <c r="P22" s="131" t="n">
        <f aca="false">TLE!G23</f>
        <v>75</v>
      </c>
      <c r="Q22" s="126"/>
      <c r="R22" s="126" t="n">
        <f aca="false">MAPEH!AA23</f>
        <v>75</v>
      </c>
      <c r="S22" s="126"/>
      <c r="T22" s="127" t="n">
        <f aca="false">MAPEH!G23</f>
        <v>75</v>
      </c>
      <c r="U22" s="126" t="n">
        <f aca="false">MAPEH!G23</f>
        <v>75</v>
      </c>
      <c r="V22" s="127" t="n">
        <f aca="false">MAPEH!L23</f>
        <v>75</v>
      </c>
      <c r="W22" s="126" t="n">
        <f aca="false">MAPEH!I23</f>
        <v>81</v>
      </c>
      <c r="X22" s="127" t="n">
        <f aca="false">MAPEH!Q23</f>
        <v>75</v>
      </c>
      <c r="Y22" s="126" t="n">
        <f aca="false">MAPEH!K23</f>
        <v>85</v>
      </c>
      <c r="Z22" s="125" t="n">
        <f aca="false">MAPEH!V23</f>
        <v>75</v>
      </c>
      <c r="AA22" s="126" t="n">
        <f aca="false">RANK(Z22,Z$10:Z$76)</f>
        <v>24</v>
      </c>
      <c r="AB22" s="132" t="n">
        <f aca="false">(R22+P22+N22+L22+J22+H22+F22+D22)/8</f>
        <v>77.125</v>
      </c>
      <c r="AC22" s="126" t="n">
        <f aca="false">RANK(AB22,AB$10:AB$84)</f>
        <v>33</v>
      </c>
      <c r="AD22" s="22"/>
    </row>
    <row r="23" customFormat="false" ht="15" hidden="false" customHeight="true" outlineLevel="0" collapsed="false">
      <c r="B23" s="61" t="n">
        <v>14</v>
      </c>
      <c r="C23" s="124" t="str">
        <f aca="false">IF('Infos-Card-Male'!B15="", "", 'Infos-Card-Male'!B15)</f>
        <v>ASURTO, PRINCE JHADE JEROSO</v>
      </c>
      <c r="D23" s="125" t="n">
        <f aca="false">Fil!G24</f>
        <v>79</v>
      </c>
      <c r="E23" s="126" t="n">
        <f aca="false">RANK(D23,$D$10:$D$94)</f>
        <v>13</v>
      </c>
      <c r="F23" s="127" t="n">
        <f aca="false">Eng!G24</f>
        <v>83</v>
      </c>
      <c r="G23" s="126" t="n">
        <f aca="false">RANK(F23,$F$10:$F$94)</f>
        <v>11</v>
      </c>
      <c r="H23" s="125" t="n">
        <f aca="false">Math!G24</f>
        <v>82</v>
      </c>
      <c r="I23" s="126" t="n">
        <f aca="false">RANK(H23,$H$10:$H$94)</f>
        <v>9</v>
      </c>
      <c r="J23" s="125" t="n">
        <f aca="false">Sci!G24</f>
        <v>79</v>
      </c>
      <c r="K23" s="128"/>
      <c r="L23" s="133" t="n">
        <f aca="false">AP!G24</f>
        <v>84</v>
      </c>
      <c r="M23" s="130"/>
      <c r="N23" s="127" t="n">
        <f aca="false">ESP!G24</f>
        <v>88</v>
      </c>
      <c r="O23" s="126"/>
      <c r="P23" s="131" t="n">
        <f aca="false">TLE!G24</f>
        <v>84</v>
      </c>
      <c r="Q23" s="126"/>
      <c r="R23" s="126" t="n">
        <f aca="false">MAPEH!AA24</f>
        <v>85</v>
      </c>
      <c r="S23" s="126"/>
      <c r="T23" s="127" t="n">
        <f aca="false">MAPEH!G24</f>
        <v>85</v>
      </c>
      <c r="U23" s="126" t="n">
        <f aca="false">MAPEH!G24</f>
        <v>85</v>
      </c>
      <c r="V23" s="127" t="n">
        <f aca="false">MAPEH!L24</f>
        <v>87</v>
      </c>
      <c r="W23" s="126" t="n">
        <f aca="false">MAPEH!I24</f>
        <v>79</v>
      </c>
      <c r="X23" s="127" t="n">
        <f aca="false">MAPEH!Q24</f>
        <v>85</v>
      </c>
      <c r="Y23" s="126" t="n">
        <f aca="false">MAPEH!K24</f>
        <v>92</v>
      </c>
      <c r="Z23" s="125" t="n">
        <f aca="false">MAPEH!V24</f>
        <v>84</v>
      </c>
      <c r="AA23" s="126" t="n">
        <f aca="false">RANK(Z23,Z$10:Z$76)</f>
        <v>13</v>
      </c>
      <c r="AB23" s="132" t="n">
        <f aca="false">(R23+P23+N23+L23+J23+H23+F23+D23)/8</f>
        <v>83</v>
      </c>
      <c r="AC23" s="126" t="n">
        <f aca="false">RANK(AB23,AB$10:AB$84)</f>
        <v>12</v>
      </c>
      <c r="AD23" s="22"/>
    </row>
    <row r="24" customFormat="false" ht="15" hidden="false" customHeight="true" outlineLevel="0" collapsed="false">
      <c r="B24" s="123" t="n">
        <v>15</v>
      </c>
      <c r="C24" s="124" t="str">
        <f aca="false">IF('Infos-Card-Male'!B16="", "", 'Infos-Card-Male'!B16)</f>
        <v>AUSTRIA, JAMES BRYAN DIZON</v>
      </c>
      <c r="D24" s="125" t="n">
        <f aca="false">Fil!G25</f>
        <v>76</v>
      </c>
      <c r="E24" s="126" t="n">
        <f aca="false">RANK(D24,$D$10:$D$94)</f>
        <v>21</v>
      </c>
      <c r="F24" s="127" t="n">
        <f aca="false">Eng!G25</f>
        <v>76</v>
      </c>
      <c r="G24" s="126" t="n">
        <f aca="false">RANK(F24,$F$10:$F$94)</f>
        <v>34</v>
      </c>
      <c r="H24" s="125" t="n">
        <f aca="false">Math!G25</f>
        <v>77</v>
      </c>
      <c r="I24" s="126" t="n">
        <f aca="false">RANK(H24,$H$10:$H$94)</f>
        <v>19</v>
      </c>
      <c r="J24" s="125" t="n">
        <f aca="false">Sci!G25</f>
        <v>79</v>
      </c>
      <c r="K24" s="128"/>
      <c r="L24" s="133" t="n">
        <f aca="false">AP!G25</f>
        <v>79</v>
      </c>
      <c r="M24" s="130"/>
      <c r="N24" s="127" t="n">
        <f aca="false">ESP!G25</f>
        <v>84</v>
      </c>
      <c r="O24" s="126"/>
      <c r="P24" s="131" t="n">
        <f aca="false">TLE!G25</f>
        <v>76</v>
      </c>
      <c r="Q24" s="126"/>
      <c r="R24" s="126" t="n">
        <f aca="false">MAPEH!AA25</f>
        <v>75</v>
      </c>
      <c r="S24" s="126"/>
      <c r="T24" s="127" t="n">
        <f aca="false">MAPEH!G25</f>
        <v>75</v>
      </c>
      <c r="U24" s="126" t="n">
        <f aca="false">MAPEH!G25</f>
        <v>75</v>
      </c>
      <c r="V24" s="127" t="n">
        <f aca="false">MAPEH!L25</f>
        <v>75</v>
      </c>
      <c r="W24" s="126" t="n">
        <f aca="false">MAPEH!I25</f>
        <v>78</v>
      </c>
      <c r="X24" s="127" t="n">
        <f aca="false">MAPEH!Q25</f>
        <v>75</v>
      </c>
      <c r="Y24" s="126" t="n">
        <f aca="false">MAPEH!K25</f>
        <v>77</v>
      </c>
      <c r="Z24" s="125" t="n">
        <f aca="false">MAPEH!V25</f>
        <v>75</v>
      </c>
      <c r="AA24" s="126" t="n">
        <f aca="false">RANK(Z24,Z$10:Z$76)</f>
        <v>24</v>
      </c>
      <c r="AB24" s="132" t="n">
        <f aca="false">(R24+P24+N24+L24+J24+H24+F24+D24)/8</f>
        <v>77.75</v>
      </c>
      <c r="AC24" s="126" t="n">
        <f aca="false">RANK(AB24,AB$10:AB$84)</f>
        <v>28</v>
      </c>
      <c r="AD24" s="22"/>
    </row>
    <row r="25" customFormat="false" ht="15" hidden="false" customHeight="true" outlineLevel="0" collapsed="false">
      <c r="B25" s="61" t="n">
        <v>16</v>
      </c>
      <c r="C25" s="124" t="str">
        <f aca="false">IF('Infos-Card-Male'!B17="", "", 'Infos-Card-Male'!B17)</f>
        <v>AVILA, JOB OCFEMIA</v>
      </c>
      <c r="D25" s="125" t="n">
        <f aca="false">Fil!G26</f>
        <v>81</v>
      </c>
      <c r="E25" s="126" t="n">
        <f aca="false">RANK(D25,$D$10:$D$94)</f>
        <v>11</v>
      </c>
      <c r="F25" s="127" t="n">
        <f aca="false">Eng!G26</f>
        <v>81</v>
      </c>
      <c r="G25" s="126" t="n">
        <f aca="false">RANK(F25,$F$10:$F$94)</f>
        <v>16</v>
      </c>
      <c r="H25" s="125" t="n">
        <f aca="false">Math!G26</f>
        <v>80</v>
      </c>
      <c r="I25" s="126" t="n">
        <f aca="false">RANK(H25,$H$10:$H$94)</f>
        <v>13</v>
      </c>
      <c r="J25" s="125" t="n">
        <f aca="false">Sci!G26</f>
        <v>85</v>
      </c>
      <c r="K25" s="128"/>
      <c r="L25" s="133" t="n">
        <f aca="false">AP!G26</f>
        <v>87</v>
      </c>
      <c r="M25" s="130"/>
      <c r="N25" s="127" t="n">
        <f aca="false">ESP!G26</f>
        <v>92</v>
      </c>
      <c r="O25" s="126"/>
      <c r="P25" s="131" t="n">
        <f aca="false">TLE!G26</f>
        <v>84</v>
      </c>
      <c r="Q25" s="126"/>
      <c r="R25" s="126" t="n">
        <f aca="false">MAPEH!AA26</f>
        <v>85</v>
      </c>
      <c r="S25" s="126"/>
      <c r="T25" s="127" t="n">
        <f aca="false">MAPEH!G26</f>
        <v>86</v>
      </c>
      <c r="U25" s="126" t="n">
        <f aca="false">MAPEH!G26</f>
        <v>86</v>
      </c>
      <c r="V25" s="127" t="n">
        <f aca="false">MAPEH!L26</f>
        <v>92</v>
      </c>
      <c r="W25" s="126" t="n">
        <f aca="false">MAPEH!I26</f>
        <v>86</v>
      </c>
      <c r="X25" s="127" t="n">
        <f aca="false">MAPEH!Q26</f>
        <v>84</v>
      </c>
      <c r="Y25" s="126" t="n">
        <f aca="false">MAPEH!K26</f>
        <v>88</v>
      </c>
      <c r="Z25" s="125" t="n">
        <f aca="false">MAPEH!V26</f>
        <v>79</v>
      </c>
      <c r="AA25" s="126" t="n">
        <f aca="false">RANK(Z25,Z$10:Z$76)</f>
        <v>20</v>
      </c>
      <c r="AB25" s="132" t="n">
        <f aca="false">(R25+P25+N25+L25+J25+H25+F25+D25)/8</f>
        <v>84.375</v>
      </c>
      <c r="AC25" s="126" t="n">
        <f aca="false">RANK(AB25,AB$10:AB$84)</f>
        <v>10</v>
      </c>
      <c r="AD25" s="22"/>
    </row>
    <row r="26" customFormat="false" ht="15" hidden="false" customHeight="true" outlineLevel="0" collapsed="false">
      <c r="B26" s="123" t="n">
        <v>17</v>
      </c>
      <c r="C26" s="124" t="str">
        <f aca="false">IF('Infos-Card-Male'!B18="", "", 'Infos-Card-Male'!B18)</f>
        <v>AYON, JUSTINE DELLA</v>
      </c>
      <c r="D26" s="125" t="n">
        <f aca="false">Fil!G27</f>
        <v>75</v>
      </c>
      <c r="E26" s="126" t="n">
        <f aca="false">RANK(D26,$D$10:$D$94)</f>
        <v>26</v>
      </c>
      <c r="F26" s="127" t="n">
        <f aca="false">Eng!G27</f>
        <v>81</v>
      </c>
      <c r="G26" s="126" t="n">
        <f aca="false">RANK(F26,$F$10:$F$94)</f>
        <v>16</v>
      </c>
      <c r="H26" s="125" t="n">
        <f aca="false">Math!G27</f>
        <v>76</v>
      </c>
      <c r="I26" s="126" t="n">
        <f aca="false">RANK(H26,$H$10:$H$94)</f>
        <v>24</v>
      </c>
      <c r="J26" s="125" t="n">
        <f aca="false">Sci!G27</f>
        <v>77</v>
      </c>
      <c r="K26" s="128"/>
      <c r="L26" s="133" t="n">
        <f aca="false">AP!G27</f>
        <v>83</v>
      </c>
      <c r="M26" s="130"/>
      <c r="N26" s="127" t="n">
        <f aca="false">ESP!G27</f>
        <v>84</v>
      </c>
      <c r="O26" s="126"/>
      <c r="P26" s="131" t="n">
        <f aca="false">TLE!G27</f>
        <v>78</v>
      </c>
      <c r="Q26" s="126"/>
      <c r="R26" s="126" t="n">
        <f aca="false">MAPEH!AA27</f>
        <v>75</v>
      </c>
      <c r="S26" s="126"/>
      <c r="T26" s="127" t="n">
        <f aca="false">MAPEH!G27</f>
        <v>75</v>
      </c>
      <c r="U26" s="126" t="n">
        <f aca="false">MAPEH!G27</f>
        <v>75</v>
      </c>
      <c r="V26" s="127" t="n">
        <f aca="false">MAPEH!L27</f>
        <v>75</v>
      </c>
      <c r="W26" s="126" t="n">
        <f aca="false">MAPEH!I27</f>
        <v>78</v>
      </c>
      <c r="X26" s="127" t="n">
        <f aca="false">MAPEH!Q27</f>
        <v>75</v>
      </c>
      <c r="Y26" s="126" t="n">
        <f aca="false">MAPEH!K27</f>
        <v>88</v>
      </c>
      <c r="Z26" s="125" t="n">
        <f aca="false">MAPEH!V27</f>
        <v>75</v>
      </c>
      <c r="AA26" s="126" t="n">
        <f aca="false">RANK(Z26,Z$10:Z$76)</f>
        <v>24</v>
      </c>
      <c r="AB26" s="132" t="n">
        <f aca="false">(R26+P26+N26+L26+J26+H26+F26+D26)/8</f>
        <v>78.625</v>
      </c>
      <c r="AC26" s="126" t="n">
        <f aca="false">RANK(AB26,AB$10:AB$84)</f>
        <v>26</v>
      </c>
      <c r="AD26" s="22"/>
    </row>
    <row r="27" customFormat="false" ht="15" hidden="false" customHeight="true" outlineLevel="0" collapsed="false">
      <c r="B27" s="61" t="n">
        <v>18</v>
      </c>
      <c r="C27" s="124" t="str">
        <f aca="false">IF('Infos-Card-Male'!B19="", "", 'Infos-Card-Male'!B19)</f>
        <v>AYOP, WESLEY MICHEN BALBUENA</v>
      </c>
      <c r="D27" s="125" t="n">
        <f aca="false">Fil!G28</f>
        <v>77</v>
      </c>
      <c r="E27" s="126" t="n">
        <f aca="false">RANK(D27,$D$10:$D$94)</f>
        <v>18</v>
      </c>
      <c r="F27" s="127" t="n">
        <f aca="false">Eng!G28</f>
        <v>80</v>
      </c>
      <c r="G27" s="126" t="n">
        <f aca="false">RANK(F27,$F$10:$F$94)</f>
        <v>20</v>
      </c>
      <c r="H27" s="125" t="n">
        <f aca="false">Math!G28</f>
        <v>77</v>
      </c>
      <c r="I27" s="126" t="n">
        <f aca="false">RANK(H27,$H$10:$H$94)</f>
        <v>19</v>
      </c>
      <c r="J27" s="125" t="n">
        <f aca="false">Sci!G28</f>
        <v>82</v>
      </c>
      <c r="K27" s="128"/>
      <c r="L27" s="133" t="n">
        <f aca="false">AP!G28</f>
        <v>75</v>
      </c>
      <c r="M27" s="130"/>
      <c r="N27" s="127" t="n">
        <f aca="false">ESP!G28</f>
        <v>88</v>
      </c>
      <c r="O27" s="126"/>
      <c r="P27" s="131" t="n">
        <f aca="false">TLE!G28</f>
        <v>79</v>
      </c>
      <c r="Q27" s="126"/>
      <c r="R27" s="126" t="n">
        <f aca="false">MAPEH!AA28</f>
        <v>76</v>
      </c>
      <c r="S27" s="126"/>
      <c r="T27" s="127" t="n">
        <f aca="false">MAPEH!G28</f>
        <v>75</v>
      </c>
      <c r="U27" s="126" t="n">
        <f aca="false">MAPEH!G28</f>
        <v>75</v>
      </c>
      <c r="V27" s="127" t="n">
        <f aca="false">MAPEH!L28</f>
        <v>75</v>
      </c>
      <c r="W27" s="126" t="n">
        <f aca="false">MAPEH!I28</f>
        <v>79</v>
      </c>
      <c r="X27" s="127" t="n">
        <f aca="false">MAPEH!Q28</f>
        <v>79</v>
      </c>
      <c r="Y27" s="126" t="n">
        <f aca="false">MAPEH!K28</f>
        <v>81</v>
      </c>
      <c r="Z27" s="125" t="n">
        <f aca="false">MAPEH!V28</f>
        <v>76</v>
      </c>
      <c r="AA27" s="126" t="n">
        <f aca="false">RANK(Z27,Z$10:Z$76)</f>
        <v>23</v>
      </c>
      <c r="AB27" s="132" t="n">
        <f aca="false">(R27+P27+N27+L27+J27+H27+F27+D27)/8</f>
        <v>79.25</v>
      </c>
      <c r="AC27" s="126" t="n">
        <f aca="false">RANK(AB27,AB$10:AB$84)</f>
        <v>25</v>
      </c>
      <c r="AD27" s="22"/>
    </row>
    <row r="28" customFormat="false" ht="15" hidden="false" customHeight="true" outlineLevel="0" collapsed="false">
      <c r="B28" s="123" t="n">
        <v>19</v>
      </c>
      <c r="C28" s="124" t="str">
        <f aca="false">IF('Infos-Card-Male'!B20="", "", 'Infos-Card-Male'!B20)</f>
        <v>AZARCON, JOHN CEDRICK CORTES</v>
      </c>
      <c r="D28" s="125" t="n">
        <f aca="false">Fil!G29</f>
        <v>76</v>
      </c>
      <c r="E28" s="126" t="n">
        <f aca="false">RANK(D28,$D$10:$D$94)</f>
        <v>21</v>
      </c>
      <c r="F28" s="127" t="n">
        <f aca="false">Eng!G29</f>
        <v>76</v>
      </c>
      <c r="G28" s="126" t="n">
        <f aca="false">RANK(F28,$F$10:$F$94)</f>
        <v>34</v>
      </c>
      <c r="H28" s="125" t="n">
        <f aca="false">Math!G29</f>
        <v>74</v>
      </c>
      <c r="I28" s="126" t="n">
        <f aca="false">RANK(H28,$H$10:$H$94)</f>
        <v>33</v>
      </c>
      <c r="J28" s="125" t="n">
        <f aca="false">Sci!G29</f>
        <v>79</v>
      </c>
      <c r="K28" s="128"/>
      <c r="L28" s="133" t="n">
        <f aca="false">AP!G29</f>
        <v>75</v>
      </c>
      <c r="M28" s="130"/>
      <c r="N28" s="127" t="n">
        <f aca="false">ESP!G29</f>
        <v>83</v>
      </c>
      <c r="O28" s="126"/>
      <c r="P28" s="131" t="n">
        <f aca="false">TLE!G29</f>
        <v>80</v>
      </c>
      <c r="Q28" s="126"/>
      <c r="R28" s="126" t="n">
        <f aca="false">MAPEH!AA29</f>
        <v>75</v>
      </c>
      <c r="S28" s="126"/>
      <c r="T28" s="127" t="n">
        <f aca="false">MAPEH!G29</f>
        <v>75</v>
      </c>
      <c r="U28" s="126" t="n">
        <f aca="false">MAPEH!G29</f>
        <v>75</v>
      </c>
      <c r="V28" s="127" t="n">
        <f aca="false">MAPEH!L29</f>
        <v>75</v>
      </c>
      <c r="W28" s="126" t="n">
        <f aca="false">MAPEH!I29</f>
        <v>79</v>
      </c>
      <c r="X28" s="127" t="n">
        <f aca="false">MAPEH!Q29</f>
        <v>75</v>
      </c>
      <c r="Y28" s="126" t="n">
        <f aca="false">MAPEH!K29</f>
        <v>81</v>
      </c>
      <c r="Z28" s="125" t="n">
        <f aca="false">MAPEH!V29</f>
        <v>75</v>
      </c>
      <c r="AA28" s="126" t="n">
        <f aca="false">RANK(Z28,Z$10:Z$76)</f>
        <v>24</v>
      </c>
      <c r="AB28" s="132" t="n">
        <f aca="false">(R28+P28+N28+L28+J28+H28+F28+D28)/8</f>
        <v>77.25</v>
      </c>
      <c r="AC28" s="126" t="n">
        <f aca="false">RANK(AB28,AB$10:AB$84)</f>
        <v>31</v>
      </c>
      <c r="AD28" s="22"/>
    </row>
    <row r="29" customFormat="false" ht="15" hidden="false" customHeight="true" outlineLevel="0" collapsed="false">
      <c r="B29" s="61" t="n">
        <v>20</v>
      </c>
      <c r="C29" s="124" t="str">
        <f aca="false">IF('Infos-Card-Male'!B21="", "", 'Infos-Card-Male'!B21)</f>
        <v>AZORES, JOSHUA SELERIO</v>
      </c>
      <c r="D29" s="125" t="n">
        <f aca="false">Fil!G30</f>
        <v>73</v>
      </c>
      <c r="E29" s="126" t="n">
        <f aca="false">RANK(D29,$D$10:$D$94)</f>
        <v>44</v>
      </c>
      <c r="F29" s="127" t="n">
        <f aca="false">Eng!G30</f>
        <v>77</v>
      </c>
      <c r="G29" s="126" t="n">
        <f aca="false">RANK(F29,$F$10:$F$94)</f>
        <v>31</v>
      </c>
      <c r="H29" s="125" t="n">
        <f aca="false">Math!G30</f>
        <v>74</v>
      </c>
      <c r="I29" s="126" t="n">
        <f aca="false">RANK(H29,$H$10:$H$94)</f>
        <v>33</v>
      </c>
      <c r="J29" s="125" t="n">
        <f aca="false">Sci!G30</f>
        <v>76</v>
      </c>
      <c r="K29" s="128"/>
      <c r="L29" s="133" t="n">
        <f aca="false">AP!G30</f>
        <v>75</v>
      </c>
      <c r="M29" s="130"/>
      <c r="N29" s="127" t="n">
        <f aca="false">ESP!G30</f>
        <v>75</v>
      </c>
      <c r="O29" s="126"/>
      <c r="P29" s="131" t="n">
        <f aca="false">TLE!G30</f>
        <v>76</v>
      </c>
      <c r="Q29" s="126"/>
      <c r="R29" s="126" t="n">
        <f aca="false">MAPEH!AA30</f>
        <v>85</v>
      </c>
      <c r="S29" s="126"/>
      <c r="T29" s="127" t="n">
        <f aca="false">MAPEH!G30</f>
        <v>86</v>
      </c>
      <c r="U29" s="126" t="n">
        <f aca="false">MAPEH!G30</f>
        <v>86</v>
      </c>
      <c r="V29" s="127" t="n">
        <f aca="false">MAPEH!L30</f>
        <v>85</v>
      </c>
      <c r="W29" s="126" t="n">
        <f aca="false">MAPEH!I30</f>
        <v>78</v>
      </c>
      <c r="X29" s="127" t="n">
        <f aca="false">MAPEH!Q30</f>
        <v>83</v>
      </c>
      <c r="Y29" s="126" t="n">
        <f aca="false">MAPEH!K30</f>
        <v>75</v>
      </c>
      <c r="Z29" s="125" t="n">
        <f aca="false">MAPEH!V30</f>
        <v>86</v>
      </c>
      <c r="AA29" s="126" t="n">
        <f aca="false">RANK(Z29,Z$10:Z$76)</f>
        <v>9</v>
      </c>
      <c r="AB29" s="132" t="n">
        <f aca="false">(R29+P29+N29+L29+J29+H29+F29+D29)/8</f>
        <v>76.375</v>
      </c>
      <c r="AC29" s="126" t="n">
        <f aca="false">RANK(AB29,AB$10:AB$84)</f>
        <v>36</v>
      </c>
      <c r="AD29" s="22"/>
    </row>
    <row r="30" customFormat="false" ht="15" hidden="false" customHeight="true" outlineLevel="0" collapsed="false">
      <c r="B30" s="123" t="n">
        <v>21</v>
      </c>
      <c r="C30" s="124" t="str">
        <f aca="false">IF('Infos-Card-Male'!B22="", "", 'Infos-Card-Male'!B22)</f>
        <v>BACLAAN, JOVART MATA</v>
      </c>
      <c r="D30" s="125" t="n">
        <f aca="false">Fil!G31</f>
        <v>75</v>
      </c>
      <c r="E30" s="126" t="n">
        <f aca="false">RANK(D30,$D$10:$D$94)</f>
        <v>26</v>
      </c>
      <c r="F30" s="127" t="n">
        <f aca="false">Eng!G31</f>
        <v>76</v>
      </c>
      <c r="G30" s="126" t="n">
        <f aca="false">RANK(F30,$F$10:$F$94)</f>
        <v>34</v>
      </c>
      <c r="H30" s="125" t="n">
        <f aca="false">Math!G31</f>
        <v>75</v>
      </c>
      <c r="I30" s="126" t="n">
        <f aca="false">RANK(H30,$H$10:$H$94)</f>
        <v>30</v>
      </c>
      <c r="J30" s="125" t="n">
        <f aca="false">Sci!G31</f>
        <v>78</v>
      </c>
      <c r="K30" s="128"/>
      <c r="L30" s="133" t="n">
        <f aca="false">AP!G31</f>
        <v>78</v>
      </c>
      <c r="M30" s="130"/>
      <c r="N30" s="127" t="n">
        <f aca="false">ESP!G31</f>
        <v>85</v>
      </c>
      <c r="O30" s="126"/>
      <c r="P30" s="131" t="n">
        <f aca="false">TLE!G31</f>
        <v>75</v>
      </c>
      <c r="Q30" s="126"/>
      <c r="R30" s="126" t="n">
        <f aca="false">MAPEH!AA31</f>
        <v>75</v>
      </c>
      <c r="S30" s="126"/>
      <c r="T30" s="127" t="n">
        <f aca="false">MAPEH!G31</f>
        <v>75</v>
      </c>
      <c r="U30" s="126" t="n">
        <f aca="false">MAPEH!G31</f>
        <v>75</v>
      </c>
      <c r="V30" s="127" t="n">
        <f aca="false">MAPEH!L31</f>
        <v>75</v>
      </c>
      <c r="W30" s="126" t="n">
        <f aca="false">MAPEH!I31</f>
        <v>78</v>
      </c>
      <c r="X30" s="127" t="n">
        <f aca="false">MAPEH!Q31</f>
        <v>75</v>
      </c>
      <c r="Y30" s="126" t="n">
        <f aca="false">MAPEH!K31</f>
        <v>75</v>
      </c>
      <c r="Z30" s="125" t="n">
        <f aca="false">MAPEH!V31</f>
        <v>75</v>
      </c>
      <c r="AA30" s="126" t="n">
        <f aca="false">RANK(Z30,Z$10:Z$76)</f>
        <v>24</v>
      </c>
      <c r="AB30" s="132" t="n">
        <f aca="false">(R30+P30+N30+L30+J30+H30+F30+D30)/8</f>
        <v>77.125</v>
      </c>
      <c r="AC30" s="126" t="n">
        <f aca="false">RANK(AB30,AB$10:AB$84)</f>
        <v>33</v>
      </c>
      <c r="AD30" s="22"/>
    </row>
    <row r="31" customFormat="false" ht="15" hidden="false" customHeight="true" outlineLevel="0" collapsed="false">
      <c r="B31" s="61" t="n">
        <v>22</v>
      </c>
      <c r="C31" s="124" t="str">
        <f aca="false">IF('Infos-Card-Male'!B23="", "", 'Infos-Card-Male'!B23)</f>
        <v/>
      </c>
      <c r="D31" s="125"/>
      <c r="E31" s="126"/>
      <c r="F31" s="127"/>
      <c r="G31" s="126"/>
      <c r="H31" s="125"/>
      <c r="I31" s="126"/>
      <c r="J31" s="125"/>
      <c r="K31" s="128"/>
      <c r="L31" s="133"/>
      <c r="M31" s="130"/>
      <c r="N31" s="127"/>
      <c r="O31" s="126"/>
      <c r="P31" s="131"/>
      <c r="Q31" s="126"/>
      <c r="R31" s="126"/>
      <c r="S31" s="126"/>
      <c r="T31" s="127"/>
      <c r="U31" s="126"/>
      <c r="V31" s="127"/>
      <c r="W31" s="126"/>
      <c r="X31" s="127"/>
      <c r="Y31" s="126"/>
      <c r="Z31" s="125"/>
      <c r="AA31" s="126"/>
      <c r="AB31" s="132"/>
      <c r="AC31" s="126"/>
    </row>
    <row r="32" customFormat="false" ht="15" hidden="false" customHeight="true" outlineLevel="0" collapsed="false">
      <c r="B32" s="123" t="n">
        <v>23</v>
      </c>
      <c r="C32" s="124" t="str">
        <f aca="false">IF('Infos-Card-Male'!B24="", "", 'Infos-Card-Male'!B24)</f>
        <v/>
      </c>
      <c r="D32" s="125"/>
      <c r="E32" s="126"/>
      <c r="F32" s="127"/>
      <c r="G32" s="126"/>
      <c r="H32" s="125"/>
      <c r="I32" s="126"/>
      <c r="J32" s="125"/>
      <c r="K32" s="128"/>
      <c r="L32" s="133"/>
      <c r="M32" s="130"/>
      <c r="N32" s="127"/>
      <c r="O32" s="126"/>
      <c r="P32" s="131"/>
      <c r="Q32" s="126"/>
      <c r="R32" s="126"/>
      <c r="S32" s="126"/>
      <c r="T32" s="127"/>
      <c r="U32" s="126"/>
      <c r="V32" s="127"/>
      <c r="W32" s="126"/>
      <c r="X32" s="127"/>
      <c r="Y32" s="126"/>
      <c r="Z32" s="125"/>
      <c r="AA32" s="126"/>
      <c r="AB32" s="132"/>
      <c r="AC32" s="126"/>
    </row>
    <row r="33" customFormat="false" ht="15" hidden="true" customHeight="true" outlineLevel="0" collapsed="false">
      <c r="B33" s="61" t="n">
        <v>24</v>
      </c>
      <c r="C33" s="124" t="str">
        <f aca="false">IF('Infos-Card-Male'!B25="", "", 'Infos-Card-Male'!B25)</f>
        <v/>
      </c>
      <c r="D33" s="125"/>
      <c r="E33" s="126"/>
      <c r="F33" s="127"/>
      <c r="G33" s="126"/>
      <c r="H33" s="125"/>
      <c r="I33" s="126"/>
      <c r="J33" s="125"/>
      <c r="K33" s="128"/>
      <c r="L33" s="133"/>
      <c r="M33" s="130"/>
      <c r="N33" s="127"/>
      <c r="O33" s="126"/>
      <c r="P33" s="131"/>
      <c r="Q33" s="126"/>
      <c r="R33" s="126"/>
      <c r="S33" s="126"/>
      <c r="T33" s="127"/>
      <c r="U33" s="126"/>
      <c r="V33" s="127"/>
      <c r="W33" s="126"/>
      <c r="X33" s="127"/>
      <c r="Y33" s="126"/>
      <c r="Z33" s="125"/>
      <c r="AA33" s="126"/>
      <c r="AB33" s="132"/>
      <c r="AC33" s="126"/>
    </row>
    <row r="34" customFormat="false" ht="15" hidden="true" customHeight="true" outlineLevel="0" collapsed="false">
      <c r="B34" s="123" t="n">
        <v>25</v>
      </c>
      <c r="C34" s="124" t="str">
        <f aca="false">IF('Infos-Card-Male'!B26="", "", 'Infos-Card-Male'!B26)</f>
        <v/>
      </c>
      <c r="D34" s="125"/>
      <c r="E34" s="126"/>
      <c r="F34" s="127"/>
      <c r="G34" s="126"/>
      <c r="H34" s="125"/>
      <c r="I34" s="126"/>
      <c r="J34" s="125"/>
      <c r="K34" s="128"/>
      <c r="L34" s="133"/>
      <c r="M34" s="130"/>
      <c r="N34" s="127"/>
      <c r="O34" s="126"/>
      <c r="P34" s="131"/>
      <c r="Q34" s="126"/>
      <c r="R34" s="126"/>
      <c r="S34" s="126"/>
      <c r="T34" s="127"/>
      <c r="U34" s="126"/>
      <c r="V34" s="127"/>
      <c r="W34" s="126"/>
      <c r="X34" s="127"/>
      <c r="Y34" s="126"/>
      <c r="Z34" s="125"/>
      <c r="AA34" s="126"/>
      <c r="AB34" s="132"/>
      <c r="AC34" s="126"/>
    </row>
    <row r="35" customFormat="false" ht="15" hidden="true" customHeight="true" outlineLevel="0" collapsed="false">
      <c r="B35" s="61" t="n">
        <v>26</v>
      </c>
      <c r="C35" s="124" t="str">
        <f aca="false">IF('Infos-Card-Male'!B27="", "", 'Infos-Card-Male'!B27)</f>
        <v/>
      </c>
      <c r="D35" s="125"/>
      <c r="E35" s="126"/>
      <c r="F35" s="127"/>
      <c r="G35" s="126"/>
      <c r="H35" s="125"/>
      <c r="I35" s="126"/>
      <c r="J35" s="125"/>
      <c r="K35" s="128"/>
      <c r="L35" s="133"/>
      <c r="M35" s="130"/>
      <c r="N35" s="127"/>
      <c r="O35" s="126"/>
      <c r="P35" s="131"/>
      <c r="Q35" s="126"/>
      <c r="R35" s="126"/>
      <c r="S35" s="126"/>
      <c r="T35" s="127"/>
      <c r="U35" s="126"/>
      <c r="V35" s="127"/>
      <c r="W35" s="126"/>
      <c r="X35" s="127"/>
      <c r="Y35" s="126"/>
      <c r="Z35" s="125"/>
      <c r="AA35" s="126"/>
      <c r="AB35" s="132"/>
      <c r="AC35" s="126"/>
    </row>
    <row r="36" customFormat="false" ht="15" hidden="false" customHeight="true" outlineLevel="0" collapsed="false">
      <c r="B36" s="134"/>
      <c r="C36" s="135"/>
      <c r="D36" s="71"/>
      <c r="E36" s="141"/>
      <c r="F36" s="137"/>
      <c r="G36" s="141"/>
      <c r="H36" s="71"/>
      <c r="I36" s="141"/>
      <c r="J36" s="71"/>
      <c r="K36" s="141"/>
      <c r="L36" s="142"/>
      <c r="M36" s="141"/>
      <c r="N36" s="137"/>
      <c r="O36" s="141"/>
      <c r="P36" s="138"/>
      <c r="Q36" s="141"/>
      <c r="R36" s="143"/>
      <c r="S36" s="141"/>
      <c r="T36" s="142"/>
      <c r="U36" s="141"/>
      <c r="V36" s="142"/>
      <c r="W36" s="141"/>
      <c r="X36" s="142"/>
      <c r="Y36" s="141"/>
      <c r="Z36" s="144"/>
      <c r="AA36" s="141"/>
      <c r="AB36" s="145"/>
      <c r="AC36" s="141"/>
    </row>
    <row r="37" customFormat="false" ht="15" hidden="true" customHeight="true" outlineLevel="0" collapsed="false">
      <c r="B37" s="140"/>
      <c r="C37" s="135" t="e">
        <f aca="false">IF(#REF!="", "", #REF!)</f>
        <v>#REF!</v>
      </c>
      <c r="D37" s="71"/>
      <c r="E37" s="141"/>
      <c r="F37" s="137"/>
      <c r="G37" s="141"/>
      <c r="H37" s="71"/>
      <c r="I37" s="141"/>
      <c r="J37" s="71"/>
      <c r="K37" s="141"/>
      <c r="L37" s="142"/>
      <c r="M37" s="141"/>
      <c r="N37" s="137"/>
      <c r="O37" s="141"/>
      <c r="P37" s="138"/>
      <c r="Q37" s="141"/>
      <c r="R37" s="143"/>
      <c r="S37" s="141"/>
      <c r="T37" s="142"/>
      <c r="U37" s="141"/>
      <c r="V37" s="142"/>
      <c r="W37" s="141"/>
      <c r="X37" s="142"/>
      <c r="Y37" s="141"/>
      <c r="Z37" s="144"/>
      <c r="AA37" s="141"/>
      <c r="AB37" s="145"/>
      <c r="AC37" s="141"/>
    </row>
    <row r="38" customFormat="false" ht="15" hidden="true" customHeight="true" outlineLevel="0" collapsed="false">
      <c r="B38" s="140"/>
      <c r="C38" s="135" t="e">
        <f aca="false">IF(#REF!="", "", #REF!)</f>
        <v>#REF!</v>
      </c>
      <c r="D38" s="71"/>
      <c r="E38" s="141"/>
      <c r="F38" s="137"/>
      <c r="G38" s="141"/>
      <c r="H38" s="71"/>
      <c r="I38" s="141"/>
      <c r="J38" s="71"/>
      <c r="K38" s="141"/>
      <c r="L38" s="142"/>
      <c r="M38" s="141"/>
      <c r="N38" s="137"/>
      <c r="O38" s="141"/>
      <c r="P38" s="138"/>
      <c r="Q38" s="141"/>
      <c r="R38" s="143"/>
      <c r="S38" s="141"/>
      <c r="T38" s="142"/>
      <c r="U38" s="141"/>
      <c r="V38" s="142"/>
      <c r="W38" s="141"/>
      <c r="X38" s="142"/>
      <c r="Y38" s="141"/>
      <c r="Z38" s="144"/>
      <c r="AA38" s="141"/>
      <c r="AB38" s="145"/>
      <c r="AC38" s="141"/>
    </row>
    <row r="39" customFormat="false" ht="15" hidden="true" customHeight="true" outlineLevel="0" collapsed="false">
      <c r="B39" s="140"/>
      <c r="C39" s="135" t="e">
        <f aca="false">IF(#REF!="", "", #REF!)</f>
        <v>#REF!</v>
      </c>
      <c r="D39" s="71"/>
      <c r="E39" s="141"/>
      <c r="F39" s="137"/>
      <c r="G39" s="141"/>
      <c r="H39" s="71"/>
      <c r="I39" s="141"/>
      <c r="J39" s="71"/>
      <c r="K39" s="141"/>
      <c r="L39" s="142"/>
      <c r="M39" s="141"/>
      <c r="N39" s="137"/>
      <c r="O39" s="141"/>
      <c r="P39" s="138"/>
      <c r="Q39" s="141"/>
      <c r="R39" s="143"/>
      <c r="S39" s="141"/>
      <c r="T39" s="142"/>
      <c r="U39" s="141"/>
      <c r="V39" s="142"/>
      <c r="W39" s="141"/>
      <c r="X39" s="142"/>
      <c r="Y39" s="141"/>
      <c r="Z39" s="144"/>
      <c r="AA39" s="141"/>
      <c r="AB39" s="145"/>
      <c r="AC39" s="141"/>
    </row>
    <row r="40" customFormat="false" ht="15" hidden="true" customHeight="true" outlineLevel="0" collapsed="false">
      <c r="B40" s="140"/>
      <c r="C40" s="135" t="e">
        <f aca="false">IF(#REF!="", "", #REF!)</f>
        <v>#REF!</v>
      </c>
      <c r="D40" s="71"/>
      <c r="E40" s="141"/>
      <c r="F40" s="137"/>
      <c r="G40" s="141"/>
      <c r="H40" s="71"/>
      <c r="I40" s="141"/>
      <c r="J40" s="71"/>
      <c r="K40" s="141"/>
      <c r="L40" s="142"/>
      <c r="M40" s="141"/>
      <c r="N40" s="137"/>
      <c r="O40" s="141"/>
      <c r="P40" s="138"/>
      <c r="Q40" s="141"/>
      <c r="R40" s="143"/>
      <c r="S40" s="141"/>
      <c r="T40" s="142"/>
      <c r="U40" s="141"/>
      <c r="V40" s="142"/>
      <c r="W40" s="141"/>
      <c r="X40" s="142"/>
      <c r="Y40" s="141"/>
      <c r="Z40" s="144"/>
      <c r="AA40" s="141"/>
      <c r="AB40" s="145"/>
      <c r="AC40" s="141"/>
    </row>
    <row r="41" customFormat="false" ht="15" hidden="true" customHeight="true" outlineLevel="0" collapsed="false">
      <c r="B41" s="140"/>
      <c r="C41" s="135" t="e">
        <f aca="false">IF(#REF!="", "", #REF!)</f>
        <v>#REF!</v>
      </c>
      <c r="D41" s="71"/>
      <c r="E41" s="141"/>
      <c r="F41" s="137"/>
      <c r="G41" s="141"/>
      <c r="H41" s="71"/>
      <c r="I41" s="141"/>
      <c r="J41" s="71"/>
      <c r="K41" s="141"/>
      <c r="L41" s="142"/>
      <c r="M41" s="141"/>
      <c r="N41" s="137"/>
      <c r="O41" s="141"/>
      <c r="P41" s="138"/>
      <c r="Q41" s="141"/>
      <c r="R41" s="143"/>
      <c r="S41" s="141"/>
      <c r="T41" s="142"/>
      <c r="U41" s="141"/>
      <c r="V41" s="142"/>
      <c r="W41" s="141"/>
      <c r="X41" s="142"/>
      <c r="Y41" s="141"/>
      <c r="Z41" s="144"/>
      <c r="AA41" s="141"/>
      <c r="AB41" s="145"/>
      <c r="AC41" s="141"/>
    </row>
    <row r="42" customFormat="false" ht="15" hidden="true" customHeight="true" outlineLevel="0" collapsed="false">
      <c r="B42" s="140"/>
      <c r="C42" s="135" t="e">
        <f aca="false">IF(#REF!="", "", #REF!)</f>
        <v>#REF!</v>
      </c>
      <c r="D42" s="71"/>
      <c r="E42" s="141"/>
      <c r="F42" s="137"/>
      <c r="G42" s="141"/>
      <c r="H42" s="71"/>
      <c r="I42" s="141"/>
      <c r="J42" s="71"/>
      <c r="K42" s="141"/>
      <c r="L42" s="142"/>
      <c r="M42" s="141"/>
      <c r="N42" s="137"/>
      <c r="O42" s="141"/>
      <c r="P42" s="138"/>
      <c r="Q42" s="141"/>
      <c r="R42" s="143"/>
      <c r="S42" s="141"/>
      <c r="T42" s="142"/>
      <c r="U42" s="141"/>
      <c r="V42" s="142"/>
      <c r="W42" s="141"/>
      <c r="X42" s="142"/>
      <c r="Y42" s="141"/>
      <c r="Z42" s="144"/>
      <c r="AA42" s="141"/>
      <c r="AB42" s="145"/>
      <c r="AC42" s="141"/>
    </row>
    <row r="43" customFormat="false" ht="15" hidden="true" customHeight="true" outlineLevel="0" collapsed="false">
      <c r="B43" s="140"/>
      <c r="C43" s="135" t="e">
        <f aca="false">IF(#REF!="", "", #REF!)</f>
        <v>#REF!</v>
      </c>
      <c r="D43" s="71"/>
      <c r="E43" s="141"/>
      <c r="F43" s="137"/>
      <c r="G43" s="141"/>
      <c r="H43" s="71"/>
      <c r="I43" s="141"/>
      <c r="J43" s="71"/>
      <c r="K43" s="141"/>
      <c r="L43" s="142"/>
      <c r="M43" s="141"/>
      <c r="N43" s="137"/>
      <c r="O43" s="141"/>
      <c r="P43" s="138"/>
      <c r="Q43" s="141"/>
      <c r="R43" s="143"/>
      <c r="S43" s="141"/>
      <c r="T43" s="142"/>
      <c r="U43" s="141"/>
      <c r="V43" s="142"/>
      <c r="W43" s="141"/>
      <c r="X43" s="142"/>
      <c r="Y43" s="141"/>
      <c r="Z43" s="144"/>
      <c r="AA43" s="141"/>
      <c r="AB43" s="145"/>
      <c r="AC43" s="141"/>
    </row>
    <row r="44" customFormat="false" ht="15" hidden="true" customHeight="true" outlineLevel="0" collapsed="false">
      <c r="B44" s="140"/>
      <c r="C44" s="135" t="e">
        <f aca="false">IF(#REF!="", "", #REF!)</f>
        <v>#REF!</v>
      </c>
      <c r="D44" s="71"/>
      <c r="E44" s="141"/>
      <c r="F44" s="137"/>
      <c r="G44" s="141"/>
      <c r="H44" s="71"/>
      <c r="I44" s="141"/>
      <c r="J44" s="71"/>
      <c r="K44" s="141"/>
      <c r="L44" s="142"/>
      <c r="M44" s="141"/>
      <c r="N44" s="137"/>
      <c r="O44" s="141"/>
      <c r="P44" s="138"/>
      <c r="Q44" s="141"/>
      <c r="R44" s="143"/>
      <c r="S44" s="141"/>
      <c r="T44" s="142"/>
      <c r="U44" s="141"/>
      <c r="V44" s="142"/>
      <c r="W44" s="141"/>
      <c r="X44" s="142"/>
      <c r="Y44" s="141"/>
      <c r="Z44" s="144"/>
      <c r="AA44" s="141"/>
      <c r="AB44" s="145"/>
      <c r="AC44" s="141"/>
    </row>
    <row r="45" customFormat="false" ht="15" hidden="true" customHeight="false" outlineLevel="0" collapsed="false">
      <c r="B45" s="140"/>
      <c r="C45" s="160"/>
      <c r="D45" s="71"/>
      <c r="E45" s="141"/>
      <c r="F45" s="137"/>
      <c r="G45" s="141"/>
      <c r="H45" s="71"/>
      <c r="I45" s="141"/>
      <c r="J45" s="71"/>
      <c r="K45" s="141"/>
      <c r="L45" s="142"/>
      <c r="M45" s="141"/>
      <c r="N45" s="137"/>
      <c r="O45" s="141"/>
      <c r="P45" s="138"/>
      <c r="Q45" s="141"/>
      <c r="R45" s="143"/>
      <c r="S45" s="141"/>
      <c r="T45" s="142"/>
      <c r="U45" s="141"/>
      <c r="V45" s="142"/>
      <c r="W45" s="141"/>
      <c r="X45" s="142"/>
      <c r="Y45" s="141"/>
      <c r="Z45" s="71"/>
      <c r="AA45" s="141"/>
      <c r="AB45" s="145"/>
      <c r="AC45" s="141"/>
    </row>
    <row r="46" customFormat="false" ht="15.75" hidden="false" customHeight="true" outlineLevel="0" collapsed="false">
      <c r="B46" s="161" t="s">
        <v>306</v>
      </c>
      <c r="C46" s="161"/>
      <c r="D46" s="96"/>
      <c r="E46" s="96"/>
      <c r="F46" s="96"/>
      <c r="G46" s="96"/>
      <c r="H46" s="96"/>
      <c r="I46" s="96"/>
      <c r="J46" s="96"/>
      <c r="K46" s="96"/>
      <c r="L46" s="96"/>
      <c r="M46" s="97"/>
      <c r="N46" s="97"/>
      <c r="O46" s="97"/>
      <c r="P46" s="97"/>
      <c r="Q46" s="97"/>
    </row>
    <row r="47" customFormat="false" ht="15.75" hidden="false" customHeight="true" outlineLevel="0" collapsed="false">
      <c r="B47" s="148" t="str">
        <f aca="false">B3</f>
        <v>Grading Period:  SECOND</v>
      </c>
      <c r="C47" s="148"/>
      <c r="D47" s="98"/>
      <c r="E47" s="98"/>
      <c r="F47" s="98"/>
      <c r="G47" s="98"/>
      <c r="H47" s="98"/>
      <c r="I47" s="98"/>
      <c r="J47" s="98"/>
      <c r="K47" s="98"/>
      <c r="L47" s="98"/>
      <c r="M47" s="97"/>
      <c r="N47" s="97"/>
      <c r="O47" s="97"/>
      <c r="P47" s="97"/>
      <c r="Q47" s="97"/>
    </row>
    <row r="48" customFormat="false" ht="15.75" hidden="false" customHeight="true" outlineLevel="0" collapsed="false">
      <c r="B48" s="95" t="str">
        <f aca="false">B4</f>
        <v>Year &amp; Section: 8-HUBBLE</v>
      </c>
      <c r="C48" s="95"/>
      <c r="D48" s="99"/>
      <c r="E48" s="99"/>
      <c r="F48" s="99"/>
      <c r="G48" s="99"/>
      <c r="H48" s="99"/>
      <c r="I48" s="99"/>
      <c r="J48" s="99"/>
      <c r="K48" s="99"/>
      <c r="L48" s="99"/>
      <c r="M48" s="97"/>
      <c r="N48" s="97"/>
      <c r="O48" s="97"/>
      <c r="P48" s="97"/>
      <c r="Q48" s="97"/>
    </row>
    <row r="49" customFormat="false" ht="15" hidden="false" customHeight="true" outlineLevel="0" collapsed="false">
      <c r="B49" s="95" t="str">
        <f aca="false">B5</f>
        <v>School Year: 2020-2021</v>
      </c>
      <c r="C49" s="95"/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</row>
    <row r="50" customFormat="false" ht="17.25" hidden="false" customHeight="true" outlineLevel="0" collapsed="false">
      <c r="B50" s="95" t="str">
        <f aca="false">B6</f>
        <v>Adviser: MR. JONATHAN R. BACOLOD</v>
      </c>
      <c r="C50" s="95"/>
      <c r="D50" s="103"/>
      <c r="E50" s="103"/>
      <c r="F50" s="103"/>
      <c r="G50" s="103"/>
      <c r="H50" s="103"/>
      <c r="I50" s="103"/>
      <c r="J50" s="103"/>
      <c r="K50" s="103"/>
      <c r="L50" s="103"/>
      <c r="M50" s="97"/>
      <c r="N50" s="97"/>
      <c r="O50" s="97"/>
      <c r="P50" s="97"/>
      <c r="Q50" s="97"/>
    </row>
    <row r="51" customFormat="false" ht="17.25" hidden="false" customHeight="true" outlineLevel="0" collapsed="false">
      <c r="B51" s="149" t="s">
        <v>288</v>
      </c>
      <c r="C51" s="149"/>
      <c r="D51" s="150" t="s">
        <v>268</v>
      </c>
      <c r="E51" s="150"/>
      <c r="F51" s="106" t="s">
        <v>289</v>
      </c>
      <c r="G51" s="106"/>
      <c r="H51" s="107" t="s">
        <v>311</v>
      </c>
      <c r="I51" s="107"/>
      <c r="J51" s="108" t="s">
        <v>312</v>
      </c>
      <c r="K51" s="108"/>
      <c r="L51" s="109" t="s">
        <v>313</v>
      </c>
      <c r="M51" s="109"/>
      <c r="N51" s="110" t="s">
        <v>314</v>
      </c>
      <c r="O51" s="110"/>
      <c r="P51" s="111" t="s">
        <v>15</v>
      </c>
      <c r="Q51" s="111"/>
      <c r="R51" s="112" t="s">
        <v>21</v>
      </c>
      <c r="S51" s="112"/>
      <c r="T51" s="112" t="s">
        <v>296</v>
      </c>
      <c r="U51" s="112"/>
      <c r="V51" s="112" t="s">
        <v>297</v>
      </c>
      <c r="W51" s="112"/>
      <c r="X51" s="112" t="s">
        <v>315</v>
      </c>
      <c r="Y51" s="112"/>
      <c r="Z51" s="112" t="s">
        <v>299</v>
      </c>
      <c r="AA51" s="151"/>
      <c r="AB51" s="152" t="s">
        <v>316</v>
      </c>
      <c r="AC51" s="115" t="s">
        <v>317</v>
      </c>
    </row>
    <row r="52" customFormat="false" ht="15.75" hidden="false" customHeight="true" outlineLevel="0" collapsed="false">
      <c r="B52" s="149"/>
      <c r="C52" s="149"/>
      <c r="D52" s="153" t="s">
        <v>318</v>
      </c>
      <c r="E52" s="154" t="s">
        <v>317</v>
      </c>
      <c r="F52" s="153" t="s">
        <v>318</v>
      </c>
      <c r="G52" s="154" t="s">
        <v>317</v>
      </c>
      <c r="H52" s="153" t="s">
        <v>318</v>
      </c>
      <c r="I52" s="154" t="s">
        <v>317</v>
      </c>
      <c r="J52" s="153" t="s">
        <v>318</v>
      </c>
      <c r="K52" s="154" t="s">
        <v>317</v>
      </c>
      <c r="L52" s="153" t="s">
        <v>318</v>
      </c>
      <c r="M52" s="154" t="s">
        <v>317</v>
      </c>
      <c r="N52" s="153" t="s">
        <v>318</v>
      </c>
      <c r="O52" s="154" t="s">
        <v>317</v>
      </c>
      <c r="P52" s="153" t="s">
        <v>318</v>
      </c>
      <c r="Q52" s="154" t="s">
        <v>317</v>
      </c>
      <c r="R52" s="153" t="s">
        <v>318</v>
      </c>
      <c r="S52" s="154" t="s">
        <v>317</v>
      </c>
      <c r="T52" s="153" t="s">
        <v>318</v>
      </c>
      <c r="U52" s="154" t="s">
        <v>317</v>
      </c>
      <c r="V52" s="153" t="s">
        <v>318</v>
      </c>
      <c r="W52" s="154" t="s">
        <v>317</v>
      </c>
      <c r="X52" s="153" t="s">
        <v>318</v>
      </c>
      <c r="Y52" s="154" t="s">
        <v>317</v>
      </c>
      <c r="Z52" s="153" t="s">
        <v>318</v>
      </c>
      <c r="AA52" s="154" t="s">
        <v>317</v>
      </c>
      <c r="AB52" s="155"/>
      <c r="AC52" s="156"/>
    </row>
    <row r="53" customFormat="false" ht="16.5" hidden="false" customHeight="true" outlineLevel="0" collapsed="false">
      <c r="B53" s="149"/>
      <c r="C53" s="149"/>
      <c r="D53" s="121" t="s">
        <v>319</v>
      </c>
      <c r="E53" s="119"/>
      <c r="F53" s="121" t="s">
        <v>319</v>
      </c>
      <c r="G53" s="119"/>
      <c r="H53" s="121" t="s">
        <v>319</v>
      </c>
      <c r="I53" s="119"/>
      <c r="J53" s="121" t="s">
        <v>319</v>
      </c>
      <c r="K53" s="119"/>
      <c r="L53" s="122" t="s">
        <v>319</v>
      </c>
      <c r="M53" s="119"/>
      <c r="N53" s="121" t="s">
        <v>319</v>
      </c>
      <c r="O53" s="119"/>
      <c r="P53" s="121" t="s">
        <v>319</v>
      </c>
      <c r="Q53" s="119"/>
      <c r="R53" s="121" t="s">
        <v>319</v>
      </c>
      <c r="S53" s="119"/>
      <c r="T53" s="121" t="s">
        <v>319</v>
      </c>
      <c r="U53" s="119"/>
      <c r="V53" s="121" t="s">
        <v>319</v>
      </c>
      <c r="W53" s="119"/>
      <c r="X53" s="121" t="s">
        <v>319</v>
      </c>
      <c r="Y53" s="119"/>
      <c r="Z53" s="121" t="s">
        <v>319</v>
      </c>
      <c r="AA53" s="119"/>
      <c r="AB53" s="155"/>
      <c r="AC53" s="156"/>
    </row>
    <row r="54" customFormat="false" ht="15" hidden="false" customHeight="true" outlineLevel="0" collapsed="false">
      <c r="B54" s="61" t="n">
        <v>1</v>
      </c>
      <c r="C54" s="124" t="str">
        <f aca="false">IF('Infos-Card-Female'!B2="", "", 'Infos-Card-Female'!B2)</f>
        <v>ABELINDE, LEIRA MAE LEGASPI</v>
      </c>
      <c r="D54" s="125" t="n">
        <f aca="false">Fil!G75</f>
        <v>81</v>
      </c>
      <c r="E54" s="157" t="n">
        <f aca="false">RANK(D54,$D$10:$D$94)</f>
        <v>11</v>
      </c>
      <c r="F54" s="127" t="n">
        <f aca="false">Eng!G75</f>
        <v>84</v>
      </c>
      <c r="G54" s="157" t="n">
        <f aca="false">RANK(F54,$F$10:$F$94)</f>
        <v>10</v>
      </c>
      <c r="H54" s="125" t="n">
        <f aca="false">Math!G75</f>
        <v>84</v>
      </c>
      <c r="I54" s="157" t="n">
        <f aca="false">RANK(H54,$H$10:$H$94)</f>
        <v>7</v>
      </c>
      <c r="J54" s="125" t="n">
        <f aca="false">Sci!G75</f>
        <v>85</v>
      </c>
      <c r="K54" s="158"/>
      <c r="L54" s="129" t="n">
        <f aca="false">AP!G75</f>
        <v>86</v>
      </c>
      <c r="M54" s="159"/>
      <c r="N54" s="127" t="n">
        <f aca="false">ESP!G75</f>
        <v>93</v>
      </c>
      <c r="O54" s="157"/>
      <c r="P54" s="131" t="n">
        <f aca="false">TLE!G75</f>
        <v>89</v>
      </c>
      <c r="Q54" s="157"/>
      <c r="R54" s="126" t="n">
        <f aca="false">MAPEH!AA66</f>
        <v>87</v>
      </c>
      <c r="S54" s="157"/>
      <c r="T54" s="127" t="n">
        <f aca="false">MAPEH!G66</f>
        <v>96</v>
      </c>
      <c r="U54" s="157"/>
      <c r="V54" s="127" t="n">
        <f aca="false">MAPEH!L66</f>
        <v>86</v>
      </c>
      <c r="W54" s="157"/>
      <c r="X54" s="127" t="n">
        <f aca="false">MAPEH!Q66</f>
        <v>80</v>
      </c>
      <c r="Y54" s="157"/>
      <c r="Z54" s="125" t="n">
        <f aca="false">MAPEH!V66</f>
        <v>84</v>
      </c>
      <c r="AA54" s="157" t="n">
        <f aca="false">RANK(Z54,Z$10:Z$76)</f>
        <v>13</v>
      </c>
      <c r="AB54" s="132" t="n">
        <f aca="false">(R54+P54+N54+L54+J54+H54+F54+D54)/8</f>
        <v>86.125</v>
      </c>
      <c r="AC54" s="126" t="n">
        <f aca="false">RANK(AB54,AB$10:AB$84)</f>
        <v>9</v>
      </c>
    </row>
    <row r="55" customFormat="false" ht="15" hidden="false" customHeight="true" outlineLevel="0" collapsed="false">
      <c r="B55" s="61" t="n">
        <v>2</v>
      </c>
      <c r="C55" s="124" t="str">
        <f aca="false">IF('Infos-Card-Female'!B3="", "", 'Infos-Card-Female'!B3)</f>
        <v>ABOT, ALISSA KAYL CUSTODIO</v>
      </c>
      <c r="D55" s="125" t="n">
        <f aca="false">Fil!G76</f>
        <v>78</v>
      </c>
      <c r="E55" s="157" t="n">
        <f aca="false">RANK(D55,$D$10:$D$94)</f>
        <v>16</v>
      </c>
      <c r="F55" s="127" t="n">
        <f aca="false">Eng!G76</f>
        <v>80</v>
      </c>
      <c r="G55" s="157" t="n">
        <f aca="false">RANK(F55,$F$10:$F$94)</f>
        <v>20</v>
      </c>
      <c r="H55" s="125" t="n">
        <f aca="false">Math!G76</f>
        <v>75</v>
      </c>
      <c r="I55" s="157" t="n">
        <f aca="false">RANK(H55,$H$10:$H$94)</f>
        <v>30</v>
      </c>
      <c r="J55" s="125" t="n">
        <f aca="false">Sci!G76</f>
        <v>78</v>
      </c>
      <c r="K55" s="158"/>
      <c r="L55" s="133" t="n">
        <f aca="false">AP!G76</f>
        <v>75</v>
      </c>
      <c r="M55" s="159"/>
      <c r="N55" s="127" t="n">
        <f aca="false">ESP!G76</f>
        <v>92</v>
      </c>
      <c r="O55" s="157"/>
      <c r="P55" s="131" t="n">
        <f aca="false">TLE!G76</f>
        <v>85</v>
      </c>
      <c r="Q55" s="157"/>
      <c r="R55" s="126" t="n">
        <f aca="false">MAPEH!AA67</f>
        <v>81</v>
      </c>
      <c r="S55" s="157"/>
      <c r="T55" s="127" t="n">
        <f aca="false">MAPEH!G67</f>
        <v>85</v>
      </c>
      <c r="U55" s="157"/>
      <c r="V55" s="127" t="n">
        <f aca="false">MAPEH!L67</f>
        <v>90</v>
      </c>
      <c r="W55" s="157"/>
      <c r="X55" s="127" t="n">
        <f aca="false">MAPEH!Q67</f>
        <v>75</v>
      </c>
      <c r="Y55" s="157"/>
      <c r="Z55" s="125" t="n">
        <f aca="false">MAPEH!V67</f>
        <v>75</v>
      </c>
      <c r="AA55" s="157" t="n">
        <f aca="false">RANK(Z55,Z$10:Z$76)</f>
        <v>24</v>
      </c>
      <c r="AB55" s="132" t="n">
        <f aca="false">(R55+P55+N55+L55+J55+H55+F55+D55)/8</f>
        <v>80.5</v>
      </c>
      <c r="AC55" s="126" t="n">
        <f aca="false">RANK(AB55,AB$10:AB$84)</f>
        <v>21</v>
      </c>
    </row>
    <row r="56" customFormat="false" ht="15" hidden="false" customHeight="true" outlineLevel="0" collapsed="false">
      <c r="B56" s="61" t="n">
        <v>3</v>
      </c>
      <c r="C56" s="124" t="str">
        <f aca="false">IF('Infos-Card-Female'!B4="", "", 'Infos-Card-Female'!B4)</f>
        <v>ADONA, PRINCESS LUMAWIG</v>
      </c>
      <c r="D56" s="125" t="n">
        <f aca="false">Fil!G77</f>
        <v>77</v>
      </c>
      <c r="E56" s="157" t="n">
        <f aca="false">RANK(D56,$D$10:$D$94)</f>
        <v>18</v>
      </c>
      <c r="F56" s="127" t="n">
        <f aca="false">Eng!G77</f>
        <v>79</v>
      </c>
      <c r="G56" s="157" t="n">
        <f aca="false">RANK(F56,$F$10:$F$94)</f>
        <v>26</v>
      </c>
      <c r="H56" s="125" t="n">
        <f aca="false">Math!G77</f>
        <v>77</v>
      </c>
      <c r="I56" s="157" t="n">
        <f aca="false">RANK(H56,$H$10:$H$94)</f>
        <v>19</v>
      </c>
      <c r="J56" s="125" t="n">
        <f aca="false">Sci!G77</f>
        <v>80</v>
      </c>
      <c r="K56" s="158"/>
      <c r="L56" s="133" t="n">
        <f aca="false">AP!G77</f>
        <v>86</v>
      </c>
      <c r="M56" s="159"/>
      <c r="N56" s="127" t="n">
        <f aca="false">ESP!G77</f>
        <v>87</v>
      </c>
      <c r="O56" s="157"/>
      <c r="P56" s="131" t="n">
        <f aca="false">TLE!G77</f>
        <v>85</v>
      </c>
      <c r="Q56" s="157"/>
      <c r="R56" s="126" t="n">
        <f aca="false">MAPEH!AA68</f>
        <v>85</v>
      </c>
      <c r="S56" s="157"/>
      <c r="T56" s="127" t="n">
        <f aca="false">MAPEH!G68</f>
        <v>79</v>
      </c>
      <c r="U56" s="157"/>
      <c r="V56" s="127" t="n">
        <f aca="false">MAPEH!L68</f>
        <v>91</v>
      </c>
      <c r="W56" s="157"/>
      <c r="X56" s="127" t="n">
        <f aca="false">MAPEH!Q68</f>
        <v>81</v>
      </c>
      <c r="Y56" s="157"/>
      <c r="Z56" s="125" t="n">
        <f aca="false">MAPEH!V68</f>
        <v>90</v>
      </c>
      <c r="AA56" s="157" t="n">
        <f aca="false">RANK(Z56,Z$10:Z$76)</f>
        <v>5</v>
      </c>
      <c r="AB56" s="132" t="n">
        <f aca="false">(R56+P56+N56+L56+J56+H56+F56+D56)/8</f>
        <v>82</v>
      </c>
      <c r="AC56" s="126" t="n">
        <f aca="false">RANK(AB56,AB$10:AB$84)</f>
        <v>15</v>
      </c>
    </row>
    <row r="57" customFormat="false" ht="15" hidden="false" customHeight="true" outlineLevel="0" collapsed="false">
      <c r="B57" s="61" t="n">
        <v>4</v>
      </c>
      <c r="C57" s="124" t="str">
        <f aca="false">IF('Infos-Card-Female'!B5="", "", 'Infos-Card-Female'!B5)</f>
        <v>AGAM, AIZEN CHING</v>
      </c>
      <c r="D57" s="125" t="n">
        <f aca="false">Fil!G78</f>
        <v>93</v>
      </c>
      <c r="E57" s="157" t="n">
        <f aca="false">RANK(D57,$D$10:$D$94)</f>
        <v>1</v>
      </c>
      <c r="F57" s="127" t="n">
        <f aca="false">Eng!G78</f>
        <v>93</v>
      </c>
      <c r="G57" s="157" t="n">
        <f aca="false">RANK(F57,$F$10:$F$94)</f>
        <v>1</v>
      </c>
      <c r="H57" s="125" t="n">
        <f aca="false">Math!G78</f>
        <v>93</v>
      </c>
      <c r="I57" s="157" t="n">
        <f aca="false">RANK(H57,$H$10:$H$94)</f>
        <v>2</v>
      </c>
      <c r="J57" s="125" t="n">
        <f aca="false">Sci!G78</f>
        <v>92</v>
      </c>
      <c r="K57" s="158"/>
      <c r="L57" s="133" t="n">
        <f aca="false">AP!G78</f>
        <v>89</v>
      </c>
      <c r="M57" s="159"/>
      <c r="N57" s="127" t="n">
        <f aca="false">ESP!G78</f>
        <v>97</v>
      </c>
      <c r="O57" s="157"/>
      <c r="P57" s="131" t="n">
        <f aca="false">TLE!G78</f>
        <v>94</v>
      </c>
      <c r="Q57" s="157"/>
      <c r="R57" s="126" t="n">
        <f aca="false">MAPEH!AA69</f>
        <v>96</v>
      </c>
      <c r="S57" s="157"/>
      <c r="T57" s="127" t="n">
        <f aca="false">MAPEH!G69</f>
        <v>95</v>
      </c>
      <c r="U57" s="157"/>
      <c r="V57" s="127" t="n">
        <f aca="false">MAPEH!L69</f>
        <v>96</v>
      </c>
      <c r="W57" s="157"/>
      <c r="X57" s="127" t="n">
        <f aca="false">MAPEH!Q69</f>
        <v>97</v>
      </c>
      <c r="Y57" s="157"/>
      <c r="Z57" s="125" t="n">
        <f aca="false">MAPEH!V69</f>
        <v>97</v>
      </c>
      <c r="AA57" s="157" t="n">
        <f aca="false">RANK(Z57,Z$10:Z$76)</f>
        <v>1</v>
      </c>
      <c r="AB57" s="132" t="n">
        <f aca="false">(R57+P57+N57+L57+J57+H57+F57+D57)/8</f>
        <v>93.375</v>
      </c>
      <c r="AC57" s="126" t="n">
        <f aca="false">RANK(AB57,AB$10:AB$84)</f>
        <v>1</v>
      </c>
    </row>
    <row r="58" customFormat="false" ht="15" hidden="false" customHeight="true" outlineLevel="0" collapsed="false">
      <c r="B58" s="61" t="n">
        <v>5</v>
      </c>
      <c r="C58" s="124" t="str">
        <f aca="false">IF('Infos-Card-Female'!B6="", "", 'Infos-Card-Female'!B6)</f>
        <v>AGUTAYA, DOREEN FAJARDO</v>
      </c>
      <c r="D58" s="125" t="n">
        <f aca="false">Fil!G79</f>
        <v>82</v>
      </c>
      <c r="E58" s="157" t="n">
        <f aca="false">RANK(D58,$D$10:$D$94)</f>
        <v>10</v>
      </c>
      <c r="F58" s="127" t="n">
        <f aca="false">Eng!G79</f>
        <v>89</v>
      </c>
      <c r="G58" s="157" t="n">
        <f aca="false">RANK(F58,$F$10:$F$94)</f>
        <v>6</v>
      </c>
      <c r="H58" s="125" t="n">
        <f aca="false">Math!G79</f>
        <v>75</v>
      </c>
      <c r="I58" s="157" t="n">
        <f aca="false">RANK(H58,$H$10:$H$94)</f>
        <v>30</v>
      </c>
      <c r="J58" s="125" t="n">
        <f aca="false">Sci!G79</f>
        <v>89</v>
      </c>
      <c r="K58" s="158"/>
      <c r="L58" s="133" t="n">
        <f aca="false">AP!G79</f>
        <v>84</v>
      </c>
      <c r="M58" s="159"/>
      <c r="N58" s="127" t="n">
        <f aca="false">ESP!G79</f>
        <v>92</v>
      </c>
      <c r="O58" s="157"/>
      <c r="P58" s="131" t="n">
        <f aca="false">TLE!G79</f>
        <v>83</v>
      </c>
      <c r="Q58" s="157"/>
      <c r="R58" s="126" t="n">
        <f aca="false">MAPEH!AA70</f>
        <v>78</v>
      </c>
      <c r="S58" s="157"/>
      <c r="T58" s="127" t="n">
        <f aca="false">MAPEH!G70</f>
        <v>75</v>
      </c>
      <c r="U58" s="157"/>
      <c r="V58" s="127" t="n">
        <f aca="false">MAPEH!L70</f>
        <v>85</v>
      </c>
      <c r="W58" s="157"/>
      <c r="X58" s="127" t="n">
        <f aca="false">MAPEH!Q70</f>
        <v>75</v>
      </c>
      <c r="Y58" s="157"/>
      <c r="Z58" s="125" t="n">
        <f aca="false">MAPEH!V70</f>
        <v>75</v>
      </c>
      <c r="AA58" s="157" t="n">
        <f aca="false">RANK(Z58,Z$10:Z$76)</f>
        <v>24</v>
      </c>
      <c r="AB58" s="132" t="n">
        <f aca="false">(R58+P58+N58+L58+J58+H58+F58+D58)/8</f>
        <v>84</v>
      </c>
      <c r="AC58" s="126" t="n">
        <f aca="false">RANK(AB58,AB$10:AB$84)</f>
        <v>11</v>
      </c>
    </row>
    <row r="59" s="22" customFormat="true" ht="15" hidden="false" customHeight="true" outlineLevel="0" collapsed="false">
      <c r="B59" s="61" t="n">
        <v>6</v>
      </c>
      <c r="C59" s="124" t="str">
        <f aca="false">IF('Infos-Card-Female'!B7="", "", 'Infos-Card-Female'!B7)</f>
        <v>ALANANO, XYRIE LOUISE GRATA</v>
      </c>
      <c r="D59" s="125" t="n">
        <f aca="false">Fil!G80</f>
        <v>90</v>
      </c>
      <c r="E59" s="126" t="n">
        <f aca="false">RANK(D59,$D$10:$D$94)</f>
        <v>6</v>
      </c>
      <c r="F59" s="127" t="n">
        <f aca="false">Eng!G80</f>
        <v>90</v>
      </c>
      <c r="G59" s="126" t="n">
        <f aca="false">RANK(F59,$F$10:$F$94)</f>
        <v>4</v>
      </c>
      <c r="H59" s="125" t="n">
        <f aca="false">Math!G80</f>
        <v>86</v>
      </c>
      <c r="I59" s="126" t="n">
        <f aca="false">RANK(H59,$H$10:$H$94)</f>
        <v>4</v>
      </c>
      <c r="J59" s="125" t="n">
        <f aca="false">Sci!G80</f>
        <v>91</v>
      </c>
      <c r="K59" s="128"/>
      <c r="L59" s="133" t="n">
        <f aca="false">AP!G80</f>
        <v>85</v>
      </c>
      <c r="M59" s="130"/>
      <c r="N59" s="127" t="n">
        <f aca="false">ESP!G80</f>
        <v>95</v>
      </c>
      <c r="O59" s="126"/>
      <c r="P59" s="131" t="n">
        <f aca="false">TLE!G80</f>
        <v>86</v>
      </c>
      <c r="Q59" s="126"/>
      <c r="R59" s="126" t="n">
        <f aca="false">MAPEH!AA71</f>
        <v>89</v>
      </c>
      <c r="S59" s="126"/>
      <c r="T59" s="127" t="n">
        <f aca="false">MAPEH!G71</f>
        <v>91</v>
      </c>
      <c r="U59" s="126"/>
      <c r="V59" s="127" t="n">
        <f aca="false">MAPEH!L71</f>
        <v>84</v>
      </c>
      <c r="W59" s="126"/>
      <c r="X59" s="127" t="n">
        <f aca="false">MAPEH!Q71</f>
        <v>89</v>
      </c>
      <c r="Y59" s="126"/>
      <c r="Z59" s="125" t="n">
        <f aca="false">MAPEH!V71</f>
        <v>90</v>
      </c>
      <c r="AA59" s="126" t="n">
        <f aca="false">RANK(Z59,Z$10:Z$76)</f>
        <v>5</v>
      </c>
      <c r="AB59" s="132" t="n">
        <f aca="false">(R59+P59+N59+L59+J59+H59+F59+D59)/8</f>
        <v>89</v>
      </c>
      <c r="AC59" s="126" t="n">
        <f aca="false">RANK(AB59,AB$10:AB$84)</f>
        <v>6</v>
      </c>
    </row>
    <row r="60" customFormat="false" ht="15" hidden="false" customHeight="true" outlineLevel="0" collapsed="false">
      <c r="B60" s="61" t="n">
        <v>7</v>
      </c>
      <c r="C60" s="124" t="str">
        <f aca="false">IF('Infos-Card-Female'!B8="", "", 'Infos-Card-Female'!B8)</f>
        <v>ALBAO, PRISCILA JOY APALIT</v>
      </c>
      <c r="D60" s="125" t="n">
        <f aca="false">Fil!G81</f>
        <v>76</v>
      </c>
      <c r="E60" s="157" t="n">
        <f aca="false">RANK(D60,$D$10:$D$94)</f>
        <v>21</v>
      </c>
      <c r="F60" s="127" t="n">
        <f aca="false">Eng!G81</f>
        <v>83</v>
      </c>
      <c r="G60" s="157" t="n">
        <f aca="false">RANK(F60,$F$10:$F$94)</f>
        <v>11</v>
      </c>
      <c r="H60" s="125" t="n">
        <f aca="false">Math!G81</f>
        <v>76</v>
      </c>
      <c r="I60" s="157" t="n">
        <f aca="false">RANK(H60,$H$10:$H$94)</f>
        <v>24</v>
      </c>
      <c r="J60" s="125" t="n">
        <f aca="false">Sci!G81</f>
        <v>91</v>
      </c>
      <c r="K60" s="158"/>
      <c r="L60" s="133" t="n">
        <f aca="false">AP!G81</f>
        <v>75</v>
      </c>
      <c r="M60" s="159"/>
      <c r="N60" s="127" t="n">
        <f aca="false">ESP!G81</f>
        <v>86</v>
      </c>
      <c r="O60" s="157"/>
      <c r="P60" s="131" t="n">
        <f aca="false">TLE!G81</f>
        <v>80</v>
      </c>
      <c r="Q60" s="157"/>
      <c r="R60" s="126" t="n">
        <f aca="false">MAPEH!AA72</f>
        <v>84</v>
      </c>
      <c r="S60" s="157"/>
      <c r="T60" s="127" t="n">
        <f aca="false">MAPEH!G72</f>
        <v>85</v>
      </c>
      <c r="U60" s="157"/>
      <c r="V60" s="127" t="n">
        <f aca="false">MAPEH!L72</f>
        <v>83</v>
      </c>
      <c r="W60" s="157"/>
      <c r="X60" s="127" t="n">
        <f aca="false">MAPEH!Q72</f>
        <v>85</v>
      </c>
      <c r="Y60" s="157"/>
      <c r="Z60" s="125" t="n">
        <f aca="false">MAPEH!V72</f>
        <v>84</v>
      </c>
      <c r="AA60" s="157" t="n">
        <f aca="false">RANK(Z60,Z$10:Z$76)</f>
        <v>13</v>
      </c>
      <c r="AB60" s="132" t="n">
        <f aca="false">(R60+P60+N60+L60+J60+H60+F60+D60)/8</f>
        <v>81.375</v>
      </c>
      <c r="AC60" s="126" t="n">
        <f aca="false">RANK(AB60,AB$10:AB$84)</f>
        <v>19</v>
      </c>
    </row>
    <row r="61" customFormat="false" ht="15" hidden="false" customHeight="true" outlineLevel="0" collapsed="false">
      <c r="B61" s="61" t="n">
        <v>8</v>
      </c>
      <c r="C61" s="124" t="str">
        <f aca="false">IF('Infos-Card-Female'!B9="", "", 'Infos-Card-Female'!B9)</f>
        <v>ALBIOLA, PRINCES DIANE FACTOR</v>
      </c>
      <c r="D61" s="125" t="n">
        <f aca="false">Fil!G82</f>
        <v>74</v>
      </c>
      <c r="E61" s="157" t="n">
        <f aca="false">RANK(D61,$D$10:$D$94)</f>
        <v>39</v>
      </c>
      <c r="F61" s="127" t="n">
        <f aca="false">Eng!G82</f>
        <v>70</v>
      </c>
      <c r="G61" s="157" t="n">
        <f aca="false">RANK(F61,$F$10:$F$94)</f>
        <v>42</v>
      </c>
      <c r="H61" s="125" t="n">
        <f aca="false">Math!G82</f>
        <v>70</v>
      </c>
      <c r="I61" s="157" t="n">
        <f aca="false">RANK(H61,$H$10:$H$94)</f>
        <v>42</v>
      </c>
      <c r="J61" s="125" t="n">
        <f aca="false">Sci!G82</f>
        <v>76</v>
      </c>
      <c r="K61" s="158"/>
      <c r="L61" s="133" t="n">
        <f aca="false">AP!G82</f>
        <v>74</v>
      </c>
      <c r="M61" s="159"/>
      <c r="N61" s="127" t="n">
        <f aca="false">ESP!G82</f>
        <v>70</v>
      </c>
      <c r="O61" s="157"/>
      <c r="P61" s="131" t="n">
        <f aca="false">TLE!G82</f>
        <v>70</v>
      </c>
      <c r="Q61" s="157"/>
      <c r="R61" s="126" t="n">
        <f aca="false">MAPEH!AA73</f>
        <v>70</v>
      </c>
      <c r="S61" s="157"/>
      <c r="T61" s="127" t="n">
        <f aca="false">MAPEH!G73</f>
        <v>70</v>
      </c>
      <c r="U61" s="157"/>
      <c r="V61" s="127" t="n">
        <f aca="false">MAPEH!L73</f>
        <v>70</v>
      </c>
      <c r="W61" s="157"/>
      <c r="X61" s="127" t="n">
        <f aca="false">MAPEH!Q73</f>
        <v>70</v>
      </c>
      <c r="Y61" s="157"/>
      <c r="Z61" s="125" t="n">
        <f aca="false">MAPEH!V73</f>
        <v>70</v>
      </c>
      <c r="AA61" s="157" t="n">
        <f aca="false">RANK(Z61,Z$10:Z$76)</f>
        <v>41</v>
      </c>
      <c r="AB61" s="132" t="n">
        <f aca="false">(R61+P61+N61+L61+J61+H61+F61+D61)/8</f>
        <v>71.75</v>
      </c>
      <c r="AC61" s="126" t="n">
        <f aca="false">RANK(AB61,AB$10:AB$84)</f>
        <v>43</v>
      </c>
    </row>
    <row r="62" customFormat="false" ht="15" hidden="false" customHeight="true" outlineLevel="0" collapsed="false">
      <c r="B62" s="61" t="n">
        <v>9</v>
      </c>
      <c r="C62" s="124" t="str">
        <f aca="false">IF('Infos-Card-Female'!B10="", "", 'Infos-Card-Female'!B10)</f>
        <v>ALCANTARA, MICHAELLA JEN RODELAS</v>
      </c>
      <c r="D62" s="125" t="n">
        <f aca="false">Fil!G83</f>
        <v>74</v>
      </c>
      <c r="E62" s="157" t="n">
        <f aca="false">RANK(D62,$D$10:$D$94)</f>
        <v>39</v>
      </c>
      <c r="F62" s="127" t="n">
        <f aca="false">Eng!G83</f>
        <v>70</v>
      </c>
      <c r="G62" s="157" t="n">
        <f aca="false">RANK(F62,$F$10:$F$94)</f>
        <v>42</v>
      </c>
      <c r="H62" s="125" t="n">
        <f aca="false">Math!G83</f>
        <v>70</v>
      </c>
      <c r="I62" s="157" t="n">
        <f aca="false">RANK(H62,$H$10:$H$94)</f>
        <v>42</v>
      </c>
      <c r="J62" s="125" t="n">
        <f aca="false">Sci!G83</f>
        <v>79</v>
      </c>
      <c r="K62" s="158"/>
      <c r="L62" s="133" t="n">
        <f aca="false">AP!G83</f>
        <v>74</v>
      </c>
      <c r="M62" s="159"/>
      <c r="N62" s="127" t="n">
        <f aca="false">ESP!G83</f>
        <v>70</v>
      </c>
      <c r="O62" s="157"/>
      <c r="P62" s="131" t="n">
        <f aca="false">TLE!G83</f>
        <v>75</v>
      </c>
      <c r="Q62" s="157"/>
      <c r="R62" s="126" t="n">
        <f aca="false">MAPEH!AA74</f>
        <v>70</v>
      </c>
      <c r="S62" s="157"/>
      <c r="T62" s="127" t="n">
        <f aca="false">MAPEH!G74</f>
        <v>70</v>
      </c>
      <c r="U62" s="157"/>
      <c r="V62" s="127" t="n">
        <f aca="false">MAPEH!L74</f>
        <v>70</v>
      </c>
      <c r="W62" s="157"/>
      <c r="X62" s="127" t="n">
        <f aca="false">MAPEH!Q74</f>
        <v>70</v>
      </c>
      <c r="Y62" s="157"/>
      <c r="Z62" s="125" t="n">
        <f aca="false">MAPEH!V74</f>
        <v>70</v>
      </c>
      <c r="AA62" s="157" t="n">
        <f aca="false">RANK(Z62,Z$10:Z$76)</f>
        <v>41</v>
      </c>
      <c r="AB62" s="132" t="n">
        <f aca="false">(R62+P62+N62+L62+J62+H62+F62+D62)/8</f>
        <v>72.75</v>
      </c>
      <c r="AC62" s="126" t="n">
        <f aca="false">RANK(AB62,AB$10:AB$84)</f>
        <v>42</v>
      </c>
    </row>
    <row r="63" customFormat="false" ht="15" hidden="false" customHeight="true" outlineLevel="0" collapsed="false">
      <c r="B63" s="61" t="n">
        <v>10</v>
      </c>
      <c r="C63" s="124" t="str">
        <f aca="false">IF('Infos-Card-Female'!B11="", "", 'Infos-Card-Female'!B11)</f>
        <v>ALCANTARA, ZYLEE ANGELA MATILLANO</v>
      </c>
      <c r="D63" s="125" t="n">
        <f aca="false">Fil!G84</f>
        <v>87</v>
      </c>
      <c r="E63" s="157" t="n">
        <f aca="false">RANK(D63,$D$10:$D$94)</f>
        <v>7</v>
      </c>
      <c r="F63" s="127" t="n">
        <f aca="false">Eng!G84</f>
        <v>90</v>
      </c>
      <c r="G63" s="157" t="n">
        <f aca="false">RANK(F63,$F$10:$F$94)</f>
        <v>4</v>
      </c>
      <c r="H63" s="125" t="n">
        <f aca="false">Math!G84</f>
        <v>80</v>
      </c>
      <c r="I63" s="157" t="n">
        <f aca="false">RANK(H63,$H$10:$H$94)</f>
        <v>13</v>
      </c>
      <c r="J63" s="125" t="n">
        <f aca="false">Sci!G84</f>
        <v>90</v>
      </c>
      <c r="K63" s="158"/>
      <c r="L63" s="133" t="n">
        <f aca="false">AP!G84</f>
        <v>87</v>
      </c>
      <c r="M63" s="159"/>
      <c r="N63" s="127" t="n">
        <f aca="false">ESP!G84</f>
        <v>95</v>
      </c>
      <c r="O63" s="157"/>
      <c r="P63" s="131" t="n">
        <f aca="false">TLE!G84</f>
        <v>92</v>
      </c>
      <c r="Q63" s="157"/>
      <c r="R63" s="126" t="n">
        <f aca="false">MAPEH!AA75</f>
        <v>88</v>
      </c>
      <c r="S63" s="157"/>
      <c r="T63" s="127" t="n">
        <f aca="false">MAPEH!G75</f>
        <v>91</v>
      </c>
      <c r="U63" s="157"/>
      <c r="V63" s="127" t="n">
        <f aca="false">MAPEH!L75</f>
        <v>90</v>
      </c>
      <c r="W63" s="157"/>
      <c r="X63" s="127" t="n">
        <f aca="false">MAPEH!Q75</f>
        <v>78</v>
      </c>
      <c r="Y63" s="157"/>
      <c r="Z63" s="125" t="n">
        <f aca="false">MAPEH!V75</f>
        <v>91</v>
      </c>
      <c r="AA63" s="157" t="n">
        <f aca="false">RANK(Z63,Z$10:Z$76)</f>
        <v>4</v>
      </c>
      <c r="AB63" s="132" t="n">
        <f aca="false">(R63+P63+N63+L63+J63+H63+F63+D63)/8</f>
        <v>88.625</v>
      </c>
      <c r="AC63" s="126" t="n">
        <f aca="false">RANK(AB63,AB$10:AB$84)</f>
        <v>7</v>
      </c>
    </row>
    <row r="64" customFormat="false" ht="15" hidden="false" customHeight="true" outlineLevel="0" collapsed="false">
      <c r="B64" s="61" t="n">
        <v>11</v>
      </c>
      <c r="C64" s="124" t="str">
        <f aca="false">IF('Infos-Card-Female'!B12="", "", 'Infos-Card-Female'!B12)</f>
        <v>ALCAZARIN, JILLIANE FLORES</v>
      </c>
      <c r="D64" s="125" t="n">
        <f aca="false">Fil!G85</f>
        <v>75</v>
      </c>
      <c r="E64" s="157" t="n">
        <f aca="false">RANK(D64,$D$10:$D$94)</f>
        <v>26</v>
      </c>
      <c r="F64" s="127" t="n">
        <f aca="false">Eng!G85</f>
        <v>82</v>
      </c>
      <c r="G64" s="157" t="n">
        <f aca="false">RANK(F64,$F$10:$F$94)</f>
        <v>14</v>
      </c>
      <c r="H64" s="125" t="n">
        <f aca="false">Math!G85</f>
        <v>74</v>
      </c>
      <c r="I64" s="157" t="n">
        <f aca="false">RANK(H64,$H$10:$H$94)</f>
        <v>33</v>
      </c>
      <c r="J64" s="125" t="n">
        <f aca="false">Sci!G85</f>
        <v>87</v>
      </c>
      <c r="K64" s="158"/>
      <c r="L64" s="133" t="n">
        <f aca="false">AP!G85</f>
        <v>75</v>
      </c>
      <c r="M64" s="159"/>
      <c r="N64" s="127" t="n">
        <f aca="false">ESP!G85</f>
        <v>88</v>
      </c>
      <c r="O64" s="157"/>
      <c r="P64" s="131" t="n">
        <f aca="false">TLE!G85</f>
        <v>88</v>
      </c>
      <c r="Q64" s="157"/>
      <c r="R64" s="126" t="n">
        <f aca="false">MAPEH!AA76</f>
        <v>85</v>
      </c>
      <c r="S64" s="157"/>
      <c r="T64" s="127" t="n">
        <f aca="false">MAPEH!G76</f>
        <v>86</v>
      </c>
      <c r="U64" s="157"/>
      <c r="V64" s="127" t="n">
        <f aca="false">MAPEH!L76</f>
        <v>84</v>
      </c>
      <c r="W64" s="157"/>
      <c r="X64" s="127" t="n">
        <f aca="false">MAPEH!Q76</f>
        <v>85</v>
      </c>
      <c r="Y64" s="157"/>
      <c r="Z64" s="125" t="n">
        <f aca="false">MAPEH!V76</f>
        <v>85</v>
      </c>
      <c r="AA64" s="157" t="n">
        <f aca="false">RANK(Z64,Z$10:Z$76)</f>
        <v>12</v>
      </c>
      <c r="AB64" s="132" t="n">
        <f aca="false">(R64+P64+N64+L64+J64+H64+F64+D64)/8</f>
        <v>81.75</v>
      </c>
      <c r="AC64" s="126" t="n">
        <f aca="false">RANK(AB64,AB$10:AB$84)</f>
        <v>18</v>
      </c>
    </row>
    <row r="65" customFormat="false" ht="15" hidden="false" customHeight="true" outlineLevel="0" collapsed="false">
      <c r="B65" s="61" t="n">
        <v>12</v>
      </c>
      <c r="C65" s="124" t="str">
        <f aca="false">IF('Infos-Card-Female'!B13="", "", 'Infos-Card-Female'!B13)</f>
        <v>AMBULO, PRINCESS ANNE BASILIO</v>
      </c>
      <c r="D65" s="125" t="n">
        <f aca="false">Fil!G86</f>
        <v>74</v>
      </c>
      <c r="E65" s="157" t="n">
        <f aca="false">RANK(D65,$D$10:$D$94)</f>
        <v>39</v>
      </c>
      <c r="F65" s="127" t="n">
        <f aca="false">Eng!G86</f>
        <v>80</v>
      </c>
      <c r="G65" s="157" t="n">
        <f aca="false">RANK(F65,$F$10:$F$94)</f>
        <v>20</v>
      </c>
      <c r="H65" s="125" t="n">
        <f aca="false">Math!G86</f>
        <v>76</v>
      </c>
      <c r="I65" s="157" t="n">
        <f aca="false">RANK(H65,$H$10:$H$94)</f>
        <v>24</v>
      </c>
      <c r="J65" s="125" t="n">
        <f aca="false">Sci!G86</f>
        <v>79</v>
      </c>
      <c r="K65" s="158"/>
      <c r="L65" s="133" t="n">
        <f aca="false">AP!G86</f>
        <v>75</v>
      </c>
      <c r="M65" s="159"/>
      <c r="N65" s="127" t="n">
        <f aca="false">ESP!G86</f>
        <v>72</v>
      </c>
      <c r="O65" s="157"/>
      <c r="P65" s="131" t="n">
        <f aca="false">TLE!G86</f>
        <v>75</v>
      </c>
      <c r="Q65" s="157"/>
      <c r="R65" s="126" t="n">
        <f aca="false">MAPEH!AA77</f>
        <v>75</v>
      </c>
      <c r="S65" s="157"/>
      <c r="T65" s="127" t="n">
        <f aca="false">MAPEH!G77</f>
        <v>75</v>
      </c>
      <c r="U65" s="157"/>
      <c r="V65" s="127" t="n">
        <f aca="false">MAPEH!L77</f>
        <v>75</v>
      </c>
      <c r="W65" s="157"/>
      <c r="X65" s="127" t="n">
        <f aca="false">MAPEH!Q77</f>
        <v>75</v>
      </c>
      <c r="Y65" s="157"/>
      <c r="Z65" s="125" t="n">
        <f aca="false">MAPEH!V77</f>
        <v>75</v>
      </c>
      <c r="AA65" s="157" t="n">
        <f aca="false">RANK(Z65,Z$10:Z$76)</f>
        <v>24</v>
      </c>
      <c r="AB65" s="132" t="n">
        <f aca="false">(R65+P65+N65+L65+J65+H65+F65+D65)/8</f>
        <v>75.75</v>
      </c>
      <c r="AC65" s="126" t="n">
        <f aca="false">RANK(AB65,AB$10:AB$84)</f>
        <v>40</v>
      </c>
    </row>
    <row r="66" customFormat="false" ht="15" hidden="false" customHeight="true" outlineLevel="0" collapsed="false">
      <c r="B66" s="61" t="n">
        <v>13</v>
      </c>
      <c r="C66" s="124" t="str">
        <f aca="false">IF('Infos-Card-Female'!B14="", "", 'Infos-Card-Female'!B14)</f>
        <v>APOCAY, MA LORRIENE PATAUEG</v>
      </c>
      <c r="D66" s="125" t="n">
        <f aca="false">Fil!G87</f>
        <v>83</v>
      </c>
      <c r="E66" s="157" t="n">
        <f aca="false">RANK(D66,$D$10:$D$94)</f>
        <v>8</v>
      </c>
      <c r="F66" s="127" t="n">
        <f aca="false">Eng!G87</f>
        <v>80</v>
      </c>
      <c r="G66" s="157" t="n">
        <f aca="false">RANK(F66,$F$10:$F$94)</f>
        <v>20</v>
      </c>
      <c r="H66" s="125" t="n">
        <f aca="false">Math!G87</f>
        <v>77</v>
      </c>
      <c r="I66" s="157" t="n">
        <f aca="false">RANK(H66,$H$10:$H$94)</f>
        <v>19</v>
      </c>
      <c r="J66" s="125" t="n">
        <f aca="false">Sci!G87</f>
        <v>79</v>
      </c>
      <c r="K66" s="158"/>
      <c r="L66" s="133" t="n">
        <f aca="false">AP!G87</f>
        <v>83</v>
      </c>
      <c r="M66" s="159"/>
      <c r="N66" s="127" t="n">
        <f aca="false">ESP!G87</f>
        <v>87</v>
      </c>
      <c r="O66" s="157"/>
      <c r="P66" s="131" t="n">
        <f aca="false">TLE!G87</f>
        <v>86</v>
      </c>
      <c r="Q66" s="157"/>
      <c r="R66" s="126" t="n">
        <f aca="false">MAPEH!AA78</f>
        <v>80</v>
      </c>
      <c r="S66" s="157"/>
      <c r="T66" s="127" t="n">
        <f aca="false">MAPEH!G78</f>
        <v>76</v>
      </c>
      <c r="U66" s="157"/>
      <c r="V66" s="127" t="n">
        <f aca="false">MAPEH!L78</f>
        <v>78</v>
      </c>
      <c r="W66" s="157"/>
      <c r="X66" s="127" t="n">
        <f aca="false">MAPEH!Q78</f>
        <v>81</v>
      </c>
      <c r="Y66" s="157"/>
      <c r="Z66" s="125" t="n">
        <f aca="false">MAPEH!V78</f>
        <v>83</v>
      </c>
      <c r="AA66" s="157" t="n">
        <f aca="false">RANK(Z66,Z$10:Z$76)</f>
        <v>17</v>
      </c>
      <c r="AB66" s="132" t="n">
        <f aca="false">(R66+P66+N66+L66+J66+H66+F66+D66)/8</f>
        <v>81.875</v>
      </c>
      <c r="AC66" s="126" t="n">
        <f aca="false">RANK(AB66,AB$10:AB$84)</f>
        <v>16</v>
      </c>
    </row>
    <row r="67" customFormat="false" ht="15" hidden="false" customHeight="true" outlineLevel="0" collapsed="false">
      <c r="B67" s="61" t="n">
        <v>14</v>
      </c>
      <c r="C67" s="124" t="str">
        <f aca="false">IF('Infos-Card-Female'!B15="", "", 'Infos-Card-Female'!B15)</f>
        <v>ARANDA, MARY ANGEL PILARCA</v>
      </c>
      <c r="D67" s="125" t="n">
        <f aca="false">Fil!G88</f>
        <v>79</v>
      </c>
      <c r="E67" s="157" t="n">
        <f aca="false">RANK(D67,$D$10:$D$94)</f>
        <v>13</v>
      </c>
      <c r="F67" s="127" t="n">
        <f aca="false">Eng!G88</f>
        <v>82</v>
      </c>
      <c r="G67" s="157" t="n">
        <f aca="false">RANK(F67,$F$10:$F$94)</f>
        <v>14</v>
      </c>
      <c r="H67" s="125" t="n">
        <f aca="false">Math!G88</f>
        <v>82</v>
      </c>
      <c r="I67" s="157" t="n">
        <f aca="false">RANK(H67,$H$10:$H$94)</f>
        <v>9</v>
      </c>
      <c r="J67" s="125" t="n">
        <f aca="false">Sci!G88</f>
        <v>81</v>
      </c>
      <c r="K67" s="158"/>
      <c r="L67" s="133" t="n">
        <f aca="false">AP!G88</f>
        <v>85</v>
      </c>
      <c r="M67" s="159"/>
      <c r="N67" s="127" t="n">
        <f aca="false">ESP!G88</f>
        <v>86</v>
      </c>
      <c r="O67" s="157"/>
      <c r="P67" s="131" t="n">
        <f aca="false">TLE!G88</f>
        <v>82</v>
      </c>
      <c r="Q67" s="157"/>
      <c r="R67" s="126" t="n">
        <f aca="false">MAPEH!AA79</f>
        <v>82</v>
      </c>
      <c r="S67" s="157"/>
      <c r="T67" s="127" t="n">
        <f aca="false">MAPEH!G79</f>
        <v>86</v>
      </c>
      <c r="U67" s="157"/>
      <c r="V67" s="127" t="n">
        <f aca="false">MAPEH!L79</f>
        <v>81</v>
      </c>
      <c r="W67" s="157"/>
      <c r="X67" s="127" t="n">
        <f aca="false">MAPEH!Q79</f>
        <v>81</v>
      </c>
      <c r="Y67" s="157"/>
      <c r="Z67" s="125" t="n">
        <f aca="false">MAPEH!V79</f>
        <v>81</v>
      </c>
      <c r="AA67" s="157" t="n">
        <f aca="false">RANK(Z67,Z$10:Z$76)</f>
        <v>19</v>
      </c>
      <c r="AB67" s="132" t="n">
        <f aca="false">(R67+P67+N67+L67+J67+H67+F67+D67)/8</f>
        <v>82.375</v>
      </c>
      <c r="AC67" s="126" t="n">
        <f aca="false">RANK(AB67,AB$10:AB$84)</f>
        <v>14</v>
      </c>
    </row>
    <row r="68" customFormat="false" ht="15" hidden="false" customHeight="true" outlineLevel="0" collapsed="false">
      <c r="B68" s="61" t="n">
        <v>15</v>
      </c>
      <c r="C68" s="124" t="str">
        <f aca="false">IF('Infos-Card-Female'!B16="", "", 'Infos-Card-Female'!B16)</f>
        <v>ARCANGEL, MIKA ELLA CAMIGLA</v>
      </c>
      <c r="D68" s="125" t="n">
        <f aca="false">Fil!G89</f>
        <v>75</v>
      </c>
      <c r="E68" s="157" t="n">
        <f aca="false">RANK(D68,$D$10:$D$94)</f>
        <v>26</v>
      </c>
      <c r="F68" s="127" t="n">
        <f aca="false">Eng!G89</f>
        <v>83</v>
      </c>
      <c r="G68" s="157" t="n">
        <f aca="false">RANK(F68,$F$10:$F$94)</f>
        <v>11</v>
      </c>
      <c r="H68" s="125" t="n">
        <f aca="false">Math!G89</f>
        <v>85</v>
      </c>
      <c r="I68" s="157" t="n">
        <f aca="false">RANK(H68,$H$10:$H$94)</f>
        <v>5</v>
      </c>
      <c r="J68" s="125" t="n">
        <f aca="false">Sci!G89</f>
        <v>82</v>
      </c>
      <c r="K68" s="158"/>
      <c r="L68" s="133" t="n">
        <f aca="false">AP!G89</f>
        <v>79</v>
      </c>
      <c r="M68" s="159"/>
      <c r="N68" s="127" t="n">
        <f aca="false">ESP!G89</f>
        <v>91</v>
      </c>
      <c r="O68" s="157"/>
      <c r="P68" s="131" t="n">
        <f aca="false">TLE!G89</f>
        <v>75</v>
      </c>
      <c r="Q68" s="157"/>
      <c r="R68" s="126" t="n">
        <f aca="false">MAPEH!AA80</f>
        <v>85</v>
      </c>
      <c r="S68" s="157"/>
      <c r="T68" s="127" t="n">
        <f aca="false">MAPEH!G80</f>
        <v>86</v>
      </c>
      <c r="U68" s="157"/>
      <c r="V68" s="127" t="n">
        <f aca="false">MAPEH!L80</f>
        <v>83</v>
      </c>
      <c r="W68" s="157"/>
      <c r="X68" s="127" t="n">
        <f aca="false">MAPEH!Q80</f>
        <v>85</v>
      </c>
      <c r="Y68" s="157"/>
      <c r="Z68" s="125" t="n">
        <f aca="false">MAPEH!V80</f>
        <v>86</v>
      </c>
      <c r="AA68" s="157" t="n">
        <f aca="false">RANK(Z68,Z$10:Z$76)</f>
        <v>9</v>
      </c>
      <c r="AB68" s="132" t="n">
        <f aca="false">(R68+P68+N68+L68+J68+H68+F68+D68)/8</f>
        <v>81.875</v>
      </c>
      <c r="AC68" s="126" t="n">
        <f aca="false">RANK(AB68,AB$10:AB$84)</f>
        <v>16</v>
      </c>
    </row>
    <row r="69" customFormat="false" ht="15" hidden="false" customHeight="true" outlineLevel="0" collapsed="false">
      <c r="B69" s="61" t="n">
        <v>16</v>
      </c>
      <c r="C69" s="124" t="str">
        <f aca="false">IF('Infos-Card-Female'!B17="", "", 'Infos-Card-Female'!B17)</f>
        <v>AREVALO, MA. GLAIZA CAMERO</v>
      </c>
      <c r="D69" s="125" t="n">
        <f aca="false">Fil!G90</f>
        <v>92</v>
      </c>
      <c r="E69" s="157" t="n">
        <f aca="false">RANK(D69,$D$10:$D$94)</f>
        <v>3</v>
      </c>
      <c r="F69" s="127" t="n">
        <f aca="false">Eng!G90</f>
        <v>93</v>
      </c>
      <c r="G69" s="157" t="n">
        <f aca="false">RANK(F69,$F$10:$F$94)</f>
        <v>1</v>
      </c>
      <c r="H69" s="125" t="n">
        <f aca="false">Math!G90</f>
        <v>96</v>
      </c>
      <c r="I69" s="157" t="n">
        <f aca="false">RANK(H69,$H$10:$H$94)</f>
        <v>1</v>
      </c>
      <c r="J69" s="125" t="n">
        <f aca="false">Sci!G90</f>
        <v>90</v>
      </c>
      <c r="K69" s="158"/>
      <c r="L69" s="133" t="n">
        <f aca="false">AP!G90</f>
        <v>88</v>
      </c>
      <c r="M69" s="159"/>
      <c r="N69" s="127" t="n">
        <f aca="false">ESP!G90</f>
        <v>98</v>
      </c>
      <c r="O69" s="157"/>
      <c r="P69" s="131" t="n">
        <f aca="false">TLE!G90</f>
        <v>94</v>
      </c>
      <c r="Q69" s="157"/>
      <c r="R69" s="126" t="n">
        <f aca="false">MAPEH!AA81</f>
        <v>96</v>
      </c>
      <c r="S69" s="157"/>
      <c r="T69" s="127" t="n">
        <f aca="false">MAPEH!G81</f>
        <v>96</v>
      </c>
      <c r="U69" s="157"/>
      <c r="V69" s="127" t="n">
        <f aca="false">MAPEH!L81</f>
        <v>95</v>
      </c>
      <c r="W69" s="157"/>
      <c r="X69" s="127" t="n">
        <f aca="false">MAPEH!Q81</f>
        <v>96</v>
      </c>
      <c r="Y69" s="157"/>
      <c r="Z69" s="125" t="n">
        <f aca="false">MAPEH!V81</f>
        <v>95</v>
      </c>
      <c r="AA69" s="157" t="n">
        <f aca="false">RANK(Z69,Z$10:Z$76)</f>
        <v>2</v>
      </c>
      <c r="AB69" s="132" t="n">
        <f aca="false">(R69+P69+N69+L69+J69+H69+F69+D69)/8</f>
        <v>93.375</v>
      </c>
      <c r="AC69" s="126" t="n">
        <f aca="false">RANK(AB69,AB$10:AB$84)</f>
        <v>1</v>
      </c>
    </row>
    <row r="70" customFormat="false" ht="15" hidden="false" customHeight="true" outlineLevel="0" collapsed="false">
      <c r="B70" s="61" t="n">
        <v>17</v>
      </c>
      <c r="C70" s="124" t="str">
        <f aca="false">IF('Infos-Card-Female'!B18="", "", 'Infos-Card-Female'!B18)</f>
        <v>ATCHOCO, CHRISTINE NARCISO</v>
      </c>
      <c r="D70" s="125" t="n">
        <f aca="false">Fil!G91</f>
        <v>78</v>
      </c>
      <c r="E70" s="157" t="n">
        <f aca="false">RANK(D70,$D$10:$D$94)</f>
        <v>16</v>
      </c>
      <c r="F70" s="127" t="n">
        <f aca="false">Eng!G91</f>
        <v>80</v>
      </c>
      <c r="G70" s="157" t="n">
        <f aca="false">RANK(F70,$F$10:$F$94)</f>
        <v>20</v>
      </c>
      <c r="H70" s="125" t="n">
        <f aca="false">Math!G91</f>
        <v>80</v>
      </c>
      <c r="I70" s="157" t="n">
        <f aca="false">RANK(H70,$H$10:$H$94)</f>
        <v>13</v>
      </c>
      <c r="J70" s="125" t="n">
        <f aca="false">Sci!G91</f>
        <v>84</v>
      </c>
      <c r="K70" s="158"/>
      <c r="L70" s="133" t="n">
        <f aca="false">AP!G91</f>
        <v>78</v>
      </c>
      <c r="M70" s="159"/>
      <c r="N70" s="127" t="n">
        <f aca="false">ESP!G91</f>
        <v>85</v>
      </c>
      <c r="O70" s="157"/>
      <c r="P70" s="131" t="n">
        <f aca="false">TLE!G91</f>
        <v>80</v>
      </c>
      <c r="Q70" s="157"/>
      <c r="R70" s="126" t="n">
        <f aca="false">MAPEH!AA82</f>
        <v>75</v>
      </c>
      <c r="S70" s="157"/>
      <c r="T70" s="127" t="n">
        <f aca="false">MAPEH!G82</f>
        <v>75</v>
      </c>
      <c r="U70" s="157"/>
      <c r="V70" s="127" t="n">
        <f aca="false">MAPEH!L82</f>
        <v>75</v>
      </c>
      <c r="W70" s="157"/>
      <c r="X70" s="127" t="n">
        <f aca="false">MAPEH!Q82</f>
        <v>75</v>
      </c>
      <c r="Y70" s="157"/>
      <c r="Z70" s="125" t="n">
        <f aca="false">MAPEH!V82</f>
        <v>75</v>
      </c>
      <c r="AA70" s="157" t="n">
        <f aca="false">RANK(Z70,Z$10:Z$76)</f>
        <v>24</v>
      </c>
      <c r="AB70" s="132" t="n">
        <f aca="false">(R70+P70+N70+L70+J70+H70+F70+D70)/8</f>
        <v>80</v>
      </c>
      <c r="AC70" s="126" t="n">
        <f aca="false">RANK(AB70,AB$10:AB$84)</f>
        <v>22</v>
      </c>
    </row>
    <row r="71" customFormat="false" ht="15" hidden="false" customHeight="true" outlineLevel="0" collapsed="false">
      <c r="B71" s="61" t="n">
        <v>18</v>
      </c>
      <c r="C71" s="124" t="str">
        <f aca="false">IF('Infos-Card-Female'!B19="", "", 'Infos-Card-Female'!B19)</f>
        <v>AVECILLA, JEAN RAIZHEN SALAZAR</v>
      </c>
      <c r="D71" s="125" t="n">
        <f aca="false">Fil!G92</f>
        <v>76</v>
      </c>
      <c r="E71" s="157" t="n">
        <f aca="false">RANK(D71,$D$10:$D$94)</f>
        <v>21</v>
      </c>
      <c r="F71" s="127" t="n">
        <f aca="false">Eng!G92</f>
        <v>80</v>
      </c>
      <c r="G71" s="157" t="n">
        <f aca="false">RANK(F71,$F$10:$F$94)</f>
        <v>20</v>
      </c>
      <c r="H71" s="125" t="n">
        <f aca="false">Math!G92</f>
        <v>77</v>
      </c>
      <c r="I71" s="157" t="n">
        <f aca="false">RANK(H71,$H$10:$H$94)</f>
        <v>19</v>
      </c>
      <c r="J71" s="125" t="n">
        <f aca="false">Sci!G92</f>
        <v>83</v>
      </c>
      <c r="K71" s="158"/>
      <c r="L71" s="133" t="n">
        <f aca="false">AP!G92</f>
        <v>78</v>
      </c>
      <c r="M71" s="159"/>
      <c r="N71" s="127" t="n">
        <f aca="false">ESP!G92</f>
        <v>89</v>
      </c>
      <c r="O71" s="157"/>
      <c r="P71" s="131" t="n">
        <f aca="false">TLE!G92</f>
        <v>79</v>
      </c>
      <c r="Q71" s="157"/>
      <c r="R71" s="126" t="n">
        <f aca="false">MAPEH!AA83</f>
        <v>78</v>
      </c>
      <c r="S71" s="157"/>
      <c r="T71" s="127" t="n">
        <f aca="false">MAPEH!G83</f>
        <v>75</v>
      </c>
      <c r="U71" s="157"/>
      <c r="V71" s="127" t="n">
        <f aca="false">MAPEH!L83</f>
        <v>83</v>
      </c>
      <c r="W71" s="157"/>
      <c r="X71" s="127" t="n">
        <f aca="false">MAPEH!Q83</f>
        <v>75</v>
      </c>
      <c r="Y71" s="157"/>
      <c r="Z71" s="125" t="n">
        <f aca="false">MAPEH!V83</f>
        <v>78</v>
      </c>
      <c r="AA71" s="157" t="n">
        <f aca="false">RANK(Z71,Z$10:Z$76)</f>
        <v>21</v>
      </c>
      <c r="AB71" s="132" t="n">
        <f aca="false">(R71+P71+N71+L71+J71+H71+F71+D71)/8</f>
        <v>80</v>
      </c>
      <c r="AC71" s="126" t="n">
        <f aca="false">RANK(AB71,AB$10:AB$84)</f>
        <v>22</v>
      </c>
    </row>
    <row r="72" customFormat="false" ht="15" hidden="false" customHeight="true" outlineLevel="0" collapsed="false">
      <c r="B72" s="61" t="n">
        <v>19</v>
      </c>
      <c r="C72" s="124" t="str">
        <f aca="false">IF('Infos-Card-Female'!B20="", "", 'Infos-Card-Female'!B20)</f>
        <v>AXALAN, PRINCESS DENISE CUALES</v>
      </c>
      <c r="D72" s="125" t="n">
        <f aca="false">Fil!G93</f>
        <v>92</v>
      </c>
      <c r="E72" s="157" t="n">
        <f aca="false">RANK(D72,$D$10:$D$94)</f>
        <v>3</v>
      </c>
      <c r="F72" s="127" t="n">
        <f aca="false">Eng!G93</f>
        <v>91</v>
      </c>
      <c r="G72" s="157" t="n">
        <f aca="false">RANK(F72,$F$10:$F$94)</f>
        <v>3</v>
      </c>
      <c r="H72" s="125" t="n">
        <f aca="false">Math!G93</f>
        <v>82</v>
      </c>
      <c r="I72" s="157" t="n">
        <f aca="false">RANK(H72,$H$10:$H$94)</f>
        <v>9</v>
      </c>
      <c r="J72" s="125" t="n">
        <f aca="false">Sci!G93</f>
        <v>91</v>
      </c>
      <c r="K72" s="158"/>
      <c r="L72" s="133" t="n">
        <f aca="false">AP!G93</f>
        <v>89</v>
      </c>
      <c r="M72" s="159"/>
      <c r="N72" s="127" t="n">
        <f aca="false">ESP!G93</f>
        <v>96</v>
      </c>
      <c r="O72" s="157"/>
      <c r="P72" s="131" t="n">
        <f aca="false">TLE!G93</f>
        <v>94</v>
      </c>
      <c r="Q72" s="157"/>
      <c r="R72" s="126" t="n">
        <f aca="false">MAPEH!AA84</f>
        <v>91</v>
      </c>
      <c r="S72" s="157"/>
      <c r="T72" s="127" t="n">
        <f aca="false">MAPEH!G84</f>
        <v>92</v>
      </c>
      <c r="U72" s="157"/>
      <c r="V72" s="127" t="n">
        <f aca="false">MAPEH!L84</f>
        <v>91</v>
      </c>
      <c r="W72" s="157"/>
      <c r="X72" s="127" t="n">
        <f aca="false">MAPEH!Q84</f>
        <v>91</v>
      </c>
      <c r="Y72" s="157"/>
      <c r="Z72" s="125" t="n">
        <f aca="false">MAPEH!V84</f>
        <v>90</v>
      </c>
      <c r="AA72" s="157" t="n">
        <f aca="false">RANK(Z72,Z$10:Z$76)</f>
        <v>5</v>
      </c>
      <c r="AB72" s="132" t="n">
        <f aca="false">(R72+P72+N72+L72+J72+H72+F72+D72)/8</f>
        <v>90.75</v>
      </c>
      <c r="AC72" s="126" t="n">
        <f aca="false">RANK(AB72,AB$10:AB$84)</f>
        <v>3</v>
      </c>
    </row>
    <row r="73" customFormat="false" ht="15" hidden="false" customHeight="true" outlineLevel="0" collapsed="false">
      <c r="B73" s="61" t="n">
        <v>20</v>
      </c>
      <c r="C73" s="124" t="str">
        <f aca="false">IF('Infos-Card-Female'!B21="", "", 'Infos-Card-Female'!B21)</f>
        <v>AYON, JELIAN ALICAWAY</v>
      </c>
      <c r="D73" s="125" t="n">
        <f aca="false">Fil!G94</f>
        <v>93</v>
      </c>
      <c r="E73" s="157" t="n">
        <f aca="false">RANK(D73,$D$10:$D$94)</f>
        <v>1</v>
      </c>
      <c r="F73" s="127" t="n">
        <f aca="false">Eng!G94</f>
        <v>89</v>
      </c>
      <c r="G73" s="157" t="n">
        <f aca="false">RANK(F73,$F$10:$F$94)</f>
        <v>6</v>
      </c>
      <c r="H73" s="125" t="n">
        <f aca="false">Math!G94</f>
        <v>87</v>
      </c>
      <c r="I73" s="157" t="n">
        <f aca="false">RANK(H73,$H$10:$H$94)</f>
        <v>3</v>
      </c>
      <c r="J73" s="125" t="n">
        <f aca="false">Sci!G94</f>
        <v>89</v>
      </c>
      <c r="K73" s="158"/>
      <c r="L73" s="133" t="n">
        <f aca="false">AP!G94</f>
        <v>86</v>
      </c>
      <c r="M73" s="159"/>
      <c r="N73" s="127" t="n">
        <f aca="false">ESP!G94</f>
        <v>96</v>
      </c>
      <c r="O73" s="157"/>
      <c r="P73" s="131" t="n">
        <f aca="false">TLE!G94</f>
        <v>91</v>
      </c>
      <c r="Q73" s="157"/>
      <c r="R73" s="126" t="n">
        <f aca="false">MAPEH!AA85</f>
        <v>94</v>
      </c>
      <c r="S73" s="157"/>
      <c r="T73" s="127" t="n">
        <f aca="false">MAPEH!G85</f>
        <v>95</v>
      </c>
      <c r="U73" s="157"/>
      <c r="V73" s="127" t="n">
        <f aca="false">MAPEH!L85</f>
        <v>92</v>
      </c>
      <c r="W73" s="157"/>
      <c r="X73" s="127" t="n">
        <f aca="false">MAPEH!Q85</f>
        <v>95</v>
      </c>
      <c r="Y73" s="157"/>
      <c r="Z73" s="125" t="n">
        <f aca="false">MAPEH!V85</f>
        <v>95</v>
      </c>
      <c r="AA73" s="157" t="n">
        <f aca="false">RANK(Z73,Z$10:Z$76)</f>
        <v>2</v>
      </c>
      <c r="AB73" s="132" t="n">
        <f aca="false">(R73+P73+N73+L73+J73+H73+F73+D73)/8</f>
        <v>90.625</v>
      </c>
      <c r="AC73" s="126" t="n">
        <f aca="false">RANK(AB73,AB$10:AB$84)</f>
        <v>4</v>
      </c>
    </row>
    <row r="74" customFormat="false" ht="15" hidden="false" customHeight="true" outlineLevel="0" collapsed="false">
      <c r="B74" s="61" t="n">
        <v>21</v>
      </c>
      <c r="C74" s="124" t="str">
        <f aca="false">IF('Infos-Card-Female'!B22="", "", 'Infos-Card-Female'!B22)</f>
        <v>AZUCENAS, JURIELYN</v>
      </c>
      <c r="D74" s="125" t="n">
        <f aca="false">Fil!G95</f>
        <v>75</v>
      </c>
      <c r="E74" s="157" t="n">
        <f aca="false">RANK(D74,$D$10:$D$94)</f>
        <v>26</v>
      </c>
      <c r="F74" s="127" t="n">
        <f aca="false">Eng!G95</f>
        <v>79</v>
      </c>
      <c r="G74" s="157" t="n">
        <f aca="false">RANK(F74,$F$10:$F$94)</f>
        <v>26</v>
      </c>
      <c r="H74" s="125" t="n">
        <f aca="false">Math!G95</f>
        <v>76</v>
      </c>
      <c r="I74" s="157" t="n">
        <f aca="false">RANK(H74,$H$10:$H$94)</f>
        <v>24</v>
      </c>
      <c r="J74" s="125" t="n">
        <f aca="false">Sci!G95</f>
        <v>77</v>
      </c>
      <c r="K74" s="158"/>
      <c r="L74" s="133" t="n">
        <f aca="false">AP!G95</f>
        <v>76</v>
      </c>
      <c r="M74" s="159"/>
      <c r="N74" s="127" t="n">
        <f aca="false">ESP!G95</f>
        <v>82</v>
      </c>
      <c r="O74" s="157"/>
      <c r="P74" s="131" t="n">
        <f aca="false">TLE!G95</f>
        <v>95</v>
      </c>
      <c r="Q74" s="157"/>
      <c r="R74" s="126" t="n">
        <f aca="false">MAPEH!AA86</f>
        <v>75</v>
      </c>
      <c r="S74" s="157"/>
      <c r="T74" s="127" t="n">
        <f aca="false">MAPEH!G86</f>
        <v>75</v>
      </c>
      <c r="U74" s="157"/>
      <c r="V74" s="127" t="n">
        <f aca="false">MAPEH!L86</f>
        <v>75</v>
      </c>
      <c r="W74" s="157"/>
      <c r="X74" s="127" t="n">
        <f aca="false">MAPEH!Q86</f>
        <v>75</v>
      </c>
      <c r="Y74" s="157"/>
      <c r="Z74" s="125" t="n">
        <f aca="false">MAPEH!V86</f>
        <v>75</v>
      </c>
      <c r="AA74" s="157" t="n">
        <f aca="false">RANK(Z74,Z$10:Z$76)</f>
        <v>24</v>
      </c>
      <c r="AB74" s="132" t="n">
        <f aca="false">(R74+P74+N74+L74+J74+H74+F74+D74)/8</f>
        <v>79.375</v>
      </c>
      <c r="AC74" s="126" t="n">
        <f aca="false">RANK(AB74,AB$10:AB$84)</f>
        <v>24</v>
      </c>
    </row>
    <row r="75" customFormat="false" ht="15" hidden="false" customHeight="true" outlineLevel="0" collapsed="false">
      <c r="B75" s="61" t="n">
        <v>22</v>
      </c>
      <c r="C75" s="124" t="str">
        <f aca="false">IF('Infos-Card-Female'!B23="", "", 'Infos-Card-Female'!B23)</f>
        <v>BAGUIO, ELMERA BALANSAG</v>
      </c>
      <c r="D75" s="125" t="n">
        <f aca="false">Fil!G96</f>
        <v>75</v>
      </c>
      <c r="E75" s="157" t="n">
        <f aca="false">RANK(D75,$D$10:$D$94)</f>
        <v>26</v>
      </c>
      <c r="F75" s="127" t="n">
        <f aca="false">Eng!G96</f>
        <v>74</v>
      </c>
      <c r="G75" s="157" t="n">
        <f aca="false">RANK(F75,$F$10:$F$94)</f>
        <v>41</v>
      </c>
      <c r="H75" s="125" t="n">
        <f aca="false">Math!G96</f>
        <v>74</v>
      </c>
      <c r="I75" s="157" t="n">
        <f aca="false">RANK(H75,$H$10:$H$94)</f>
        <v>33</v>
      </c>
      <c r="J75" s="125" t="n">
        <f aca="false">Sci!G96</f>
        <v>77</v>
      </c>
      <c r="K75" s="158"/>
      <c r="L75" s="133" t="n">
        <f aca="false">AP!G96</f>
        <v>75</v>
      </c>
      <c r="M75" s="159"/>
      <c r="N75" s="127" t="n">
        <f aca="false">ESP!G96</f>
        <v>82</v>
      </c>
      <c r="O75" s="157"/>
      <c r="P75" s="131" t="n">
        <f aca="false">TLE!G96</f>
        <v>78</v>
      </c>
      <c r="Q75" s="157"/>
      <c r="R75" s="126" t="n">
        <f aca="false">MAPEH!AA87</f>
        <v>75</v>
      </c>
      <c r="S75" s="157"/>
      <c r="T75" s="127" t="n">
        <f aca="false">MAPEH!G87</f>
        <v>75</v>
      </c>
      <c r="U75" s="157"/>
      <c r="V75" s="127" t="n">
        <f aca="false">MAPEH!L87</f>
        <v>75</v>
      </c>
      <c r="W75" s="157"/>
      <c r="X75" s="127" t="n">
        <f aca="false">MAPEH!Q87</f>
        <v>75</v>
      </c>
      <c r="Y75" s="157"/>
      <c r="Z75" s="125" t="n">
        <f aca="false">MAPEH!V87</f>
        <v>75</v>
      </c>
      <c r="AA75" s="157" t="n">
        <f aca="false">RANK(Z75,Z$10:Z$76)</f>
        <v>24</v>
      </c>
      <c r="AB75" s="132" t="n">
        <f aca="false">(R75+P75+N75+L75+J75+H75+F75+D75)/8</f>
        <v>76.25</v>
      </c>
      <c r="AC75" s="126" t="n">
        <f aca="false">RANK(AB75,AB$10:AB$84)</f>
        <v>37</v>
      </c>
    </row>
    <row r="76" customFormat="false" ht="15" hidden="false" customHeight="true" outlineLevel="0" collapsed="false">
      <c r="B76" s="61" t="n">
        <v>23</v>
      </c>
      <c r="C76" s="124" t="str">
        <f aca="false">IF('Infos-Card-Female'!B24="", "", 'Infos-Card-Female'!B24)</f>
        <v>ILUSTRICIMO, BEA CLAIRE IGNACIO</v>
      </c>
      <c r="D76" s="125" t="n">
        <f aca="false">Fil!G97</f>
        <v>92</v>
      </c>
      <c r="E76" s="157" t="n">
        <f aca="false">RANK(D76,$D$10:$D$94)</f>
        <v>3</v>
      </c>
      <c r="F76" s="127" t="n">
        <f aca="false">Eng!G97</f>
        <v>86</v>
      </c>
      <c r="G76" s="157" t="n">
        <f aca="false">RANK(F76,$F$10:$F$94)</f>
        <v>9</v>
      </c>
      <c r="H76" s="125" t="n">
        <f aca="false">Math!G97</f>
        <v>83</v>
      </c>
      <c r="I76" s="157" t="n">
        <f aca="false">RANK(H76,$H$10:$H$94)</f>
        <v>8</v>
      </c>
      <c r="J76" s="125" t="n">
        <f aca="false">Sci!G97</f>
        <v>91</v>
      </c>
      <c r="K76" s="158"/>
      <c r="L76" s="133" t="n">
        <f aca="false">AP!G97</f>
        <v>89</v>
      </c>
      <c r="M76" s="159"/>
      <c r="N76" s="127" t="n">
        <f aca="false">ESP!G97</f>
        <v>94</v>
      </c>
      <c r="O76" s="157"/>
      <c r="P76" s="131" t="n">
        <f aca="false">TLE!G97</f>
        <v>92</v>
      </c>
      <c r="Q76" s="157"/>
      <c r="R76" s="126" t="n">
        <f aca="false">MAPEH!AA88</f>
        <v>92</v>
      </c>
      <c r="S76" s="157"/>
      <c r="T76" s="127" t="n">
        <f aca="false">MAPEH!G88</f>
        <v>95</v>
      </c>
      <c r="U76" s="157"/>
      <c r="V76" s="127" t="n">
        <f aca="false">MAPEH!L88</f>
        <v>94</v>
      </c>
      <c r="W76" s="157"/>
      <c r="X76" s="127" t="n">
        <f aca="false">MAPEH!Q88</f>
        <v>88</v>
      </c>
      <c r="Y76" s="157"/>
      <c r="Z76" s="125" t="n">
        <f aca="false">MAPEH!V88</f>
        <v>90</v>
      </c>
      <c r="AA76" s="157" t="n">
        <f aca="false">RANK(Z76,Z$10:Z$76)</f>
        <v>5</v>
      </c>
      <c r="AB76" s="132" t="n">
        <f aca="false">(R76+P76+N76+L76+J76+H76+F76+D76)/8</f>
        <v>89.875</v>
      </c>
      <c r="AC76" s="126" t="n">
        <f aca="false">RANK(AB76,AB$10:AB$84)</f>
        <v>5</v>
      </c>
    </row>
    <row r="77" customFormat="false" ht="15" hidden="false" customHeight="true" outlineLevel="0" collapsed="false">
      <c r="B77" s="61" t="n">
        <v>24</v>
      </c>
      <c r="C77" s="124" t="str">
        <f aca="false">IF('Infos-Card-Female'!B25="", "", 'Infos-Card-Female'!B25)</f>
        <v>SARDIDO, GEMMA LEE SORIANO</v>
      </c>
      <c r="D77" s="125" t="n">
        <f aca="false">Fil!G98</f>
        <v>75</v>
      </c>
      <c r="E77" s="157" t="n">
        <f aca="false">RANK(D77,$D$10:$D$94)</f>
        <v>26</v>
      </c>
      <c r="F77" s="127" t="n">
        <f aca="false">Eng!G98</f>
        <v>78</v>
      </c>
      <c r="G77" s="157" t="n">
        <f aca="false">RANK(F77,$F$10:$F$94)</f>
        <v>30</v>
      </c>
      <c r="H77" s="125" t="n">
        <f aca="false">Math!G98</f>
        <v>74</v>
      </c>
      <c r="I77" s="157" t="n">
        <f aca="false">RANK(H77,$H$10:$H$94)</f>
        <v>33</v>
      </c>
      <c r="J77" s="125" t="n">
        <f aca="false">Sci!G98</f>
        <v>70</v>
      </c>
      <c r="K77" s="158"/>
      <c r="L77" s="133" t="n">
        <f aca="false">AP!G98</f>
        <v>75</v>
      </c>
      <c r="M77" s="159"/>
      <c r="N77" s="127" t="n">
        <f aca="false">ESP!G98</f>
        <v>89</v>
      </c>
      <c r="O77" s="157"/>
      <c r="P77" s="131" t="n">
        <f aca="false">TLE!G98</f>
        <v>83</v>
      </c>
      <c r="Q77" s="157"/>
      <c r="R77" s="126" t="n">
        <f aca="false">MAPEH!AA89</f>
        <v>78</v>
      </c>
      <c r="S77" s="157"/>
      <c r="T77" s="127" t="n">
        <f aca="false">MAPEH!G89</f>
        <v>75</v>
      </c>
      <c r="U77" s="157"/>
      <c r="V77" s="127" t="n">
        <f aca="false">MAPEH!L89</f>
        <v>85</v>
      </c>
      <c r="W77" s="157"/>
      <c r="X77" s="127" t="n">
        <f aca="false">MAPEH!Q89</f>
        <v>75</v>
      </c>
      <c r="Y77" s="157"/>
      <c r="Z77" s="125" t="n">
        <f aca="false">MAPEH!V89</f>
        <v>75</v>
      </c>
      <c r="AA77" s="157" t="n">
        <f aca="false">RANK(Z77,Z$10:Z$76)</f>
        <v>24</v>
      </c>
      <c r="AB77" s="132" t="n">
        <f aca="false">(R77+P77+N77+L77+J77+H77+F77+D77)/8</f>
        <v>77.75</v>
      </c>
      <c r="AC77" s="126" t="n">
        <f aca="false">RANK(AB77,AB$10:AB$84)</f>
        <v>28</v>
      </c>
    </row>
    <row r="78" customFormat="false" ht="15" hidden="true" customHeight="true" outlineLevel="0" collapsed="false">
      <c r="B78" s="61"/>
      <c r="C78" s="124" t="str">
        <f aca="false">IF('Infos-Card-Female'!B26="", "", 'Infos-Card-Female'!B26)</f>
        <v/>
      </c>
      <c r="D78" s="125"/>
      <c r="E78" s="157"/>
      <c r="F78" s="127"/>
      <c r="G78" s="157"/>
      <c r="H78" s="125"/>
      <c r="I78" s="157"/>
      <c r="J78" s="125"/>
      <c r="K78" s="158"/>
      <c r="L78" s="133"/>
      <c r="M78" s="159"/>
      <c r="N78" s="127"/>
      <c r="O78" s="157"/>
      <c r="P78" s="131"/>
      <c r="Q78" s="157"/>
      <c r="R78" s="126"/>
      <c r="S78" s="157"/>
      <c r="T78" s="127"/>
      <c r="U78" s="157"/>
      <c r="V78" s="127"/>
      <c r="W78" s="157"/>
      <c r="X78" s="127"/>
      <c r="Y78" s="157"/>
      <c r="Z78" s="125"/>
      <c r="AA78" s="157"/>
      <c r="AB78" s="132"/>
      <c r="AC78" s="126"/>
    </row>
    <row r="79" customFormat="false" ht="15" hidden="true" customHeight="true" outlineLevel="0" collapsed="false">
      <c r="B79" s="61"/>
      <c r="C79" s="124" t="str">
        <f aca="false">IF('Infos-Card-Female'!B27="", "", 'Infos-Card-Female'!B27)</f>
        <v/>
      </c>
      <c r="D79" s="125"/>
      <c r="E79" s="157"/>
      <c r="F79" s="127"/>
      <c r="G79" s="157"/>
      <c r="H79" s="125"/>
      <c r="I79" s="157"/>
      <c r="J79" s="125"/>
      <c r="K79" s="158"/>
      <c r="L79" s="133"/>
      <c r="M79" s="159"/>
      <c r="N79" s="127"/>
      <c r="O79" s="157"/>
      <c r="P79" s="131"/>
      <c r="Q79" s="157"/>
      <c r="R79" s="126"/>
      <c r="S79" s="157"/>
      <c r="T79" s="127"/>
      <c r="U79" s="157"/>
      <c r="V79" s="127"/>
      <c r="W79" s="157"/>
      <c r="X79" s="127"/>
      <c r="Y79" s="157"/>
      <c r="Z79" s="125"/>
      <c r="AA79" s="157"/>
      <c r="AB79" s="132"/>
      <c r="AC79" s="126"/>
    </row>
    <row r="80" customFormat="false" ht="15" hidden="true" customHeight="true" outlineLevel="0" collapsed="false">
      <c r="B80" s="61"/>
      <c r="C80" s="124" t="str">
        <f aca="false">IF('Infos-Card-Female'!B28="", "", 'Infos-Card-Female'!B28)</f>
        <v/>
      </c>
      <c r="D80" s="125"/>
      <c r="E80" s="157"/>
      <c r="F80" s="127"/>
      <c r="G80" s="157"/>
      <c r="H80" s="125"/>
      <c r="I80" s="157"/>
      <c r="J80" s="125"/>
      <c r="K80" s="158"/>
      <c r="L80" s="133"/>
      <c r="M80" s="159"/>
      <c r="N80" s="127"/>
      <c r="O80" s="157"/>
      <c r="P80" s="131"/>
      <c r="Q80" s="157"/>
      <c r="R80" s="126"/>
      <c r="S80" s="157"/>
      <c r="T80" s="127"/>
      <c r="U80" s="157"/>
      <c r="V80" s="127"/>
      <c r="W80" s="157"/>
      <c r="X80" s="127"/>
      <c r="Y80" s="157"/>
      <c r="Z80" s="125"/>
      <c r="AA80" s="157"/>
      <c r="AB80" s="132"/>
      <c r="AC80" s="126"/>
    </row>
    <row r="81" customFormat="false" ht="15" hidden="true" customHeight="true" outlineLevel="0" collapsed="false">
      <c r="B81" s="61"/>
      <c r="C81" s="124" t="str">
        <f aca="false">IF('Infos-Card-Female'!B29="", "", 'Infos-Card-Female'!B29)</f>
        <v/>
      </c>
      <c r="D81" s="125"/>
      <c r="E81" s="157"/>
      <c r="F81" s="127"/>
      <c r="G81" s="157"/>
      <c r="H81" s="125"/>
      <c r="I81" s="157"/>
      <c r="J81" s="125"/>
      <c r="K81" s="158"/>
      <c r="L81" s="133"/>
      <c r="M81" s="159"/>
      <c r="N81" s="127"/>
      <c r="O81" s="157"/>
      <c r="P81" s="131"/>
      <c r="Q81" s="157"/>
      <c r="R81" s="126"/>
      <c r="S81" s="157"/>
      <c r="T81" s="127"/>
      <c r="U81" s="157"/>
      <c r="V81" s="127"/>
      <c r="W81" s="157"/>
      <c r="X81" s="127"/>
      <c r="Y81" s="157"/>
      <c r="Z81" s="125"/>
      <c r="AA81" s="157"/>
      <c r="AB81" s="132"/>
      <c r="AC81" s="126"/>
    </row>
    <row r="82" customFormat="false" ht="15" hidden="true" customHeight="true" outlineLevel="0" collapsed="false">
      <c r="B82" s="61"/>
      <c r="C82" s="124" t="str">
        <f aca="false">IF('Infos-Card-Female'!B30="", "", 'Infos-Card-Female'!B30)</f>
        <v/>
      </c>
      <c r="D82" s="125"/>
      <c r="E82" s="157"/>
      <c r="F82" s="127"/>
      <c r="G82" s="157"/>
      <c r="H82" s="125"/>
      <c r="I82" s="157"/>
      <c r="J82" s="125"/>
      <c r="K82" s="158"/>
      <c r="L82" s="133"/>
      <c r="M82" s="159"/>
      <c r="N82" s="127"/>
      <c r="O82" s="157"/>
      <c r="P82" s="131"/>
      <c r="Q82" s="157"/>
      <c r="R82" s="126"/>
      <c r="S82" s="157"/>
      <c r="T82" s="127"/>
      <c r="U82" s="157"/>
      <c r="V82" s="127"/>
      <c r="W82" s="157"/>
      <c r="X82" s="127"/>
      <c r="Y82" s="157"/>
      <c r="Z82" s="125"/>
      <c r="AA82" s="157"/>
      <c r="AB82" s="132"/>
      <c r="AC82" s="126"/>
    </row>
    <row r="83" customFormat="false" ht="15" hidden="true" customHeight="true" outlineLevel="0" collapsed="false">
      <c r="B83" s="61"/>
      <c r="C83" s="124" t="str">
        <f aca="false">IF('Infos-Card-Female'!B31="", "", 'Infos-Card-Female'!B31)</f>
        <v/>
      </c>
      <c r="D83" s="125"/>
      <c r="E83" s="157"/>
      <c r="F83" s="127"/>
      <c r="G83" s="157"/>
      <c r="H83" s="125"/>
      <c r="I83" s="157"/>
      <c r="J83" s="125"/>
      <c r="K83" s="158"/>
      <c r="L83" s="133"/>
      <c r="M83" s="159"/>
      <c r="N83" s="127"/>
      <c r="O83" s="157"/>
      <c r="P83" s="131"/>
      <c r="Q83" s="157"/>
      <c r="R83" s="126"/>
      <c r="S83" s="157"/>
      <c r="T83" s="127"/>
      <c r="U83" s="157"/>
      <c r="V83" s="127"/>
      <c r="W83" s="157"/>
      <c r="X83" s="127"/>
      <c r="Y83" s="157"/>
      <c r="Z83" s="125"/>
      <c r="AA83" s="157"/>
      <c r="AB83" s="132"/>
      <c r="AC83" s="126"/>
    </row>
    <row r="84" customFormat="false" ht="15" hidden="true" customHeight="true" outlineLevel="0" collapsed="false">
      <c r="B84" s="61"/>
      <c r="C84" s="124" t="str">
        <f aca="false">IF('Infos-Card-Female'!B32="", "", 'Infos-Card-Female'!B32)</f>
        <v/>
      </c>
      <c r="D84" s="125"/>
      <c r="E84" s="157"/>
      <c r="F84" s="127"/>
      <c r="G84" s="157"/>
      <c r="H84" s="125"/>
      <c r="I84" s="157"/>
      <c r="J84" s="125"/>
      <c r="K84" s="158"/>
      <c r="L84" s="133"/>
      <c r="M84" s="159"/>
      <c r="N84" s="127"/>
      <c r="O84" s="157"/>
      <c r="P84" s="131"/>
      <c r="Q84" s="157"/>
      <c r="R84" s="126"/>
      <c r="S84" s="157"/>
      <c r="T84" s="127"/>
      <c r="U84" s="157"/>
      <c r="V84" s="127"/>
      <c r="W84" s="157"/>
      <c r="X84" s="127"/>
      <c r="Y84" s="157"/>
      <c r="Z84" s="125"/>
      <c r="AA84" s="157"/>
      <c r="AB84" s="132"/>
      <c r="AC84" s="126"/>
    </row>
    <row r="85" customFormat="false" ht="15" hidden="true" customHeight="false" outlineLevel="0" collapsed="false">
      <c r="B85" s="61"/>
      <c r="C85" s="124" t="str">
        <f aca="false">IF('Infos-Card-Female'!B33="", "", 'Infos-Card-Female'!B33)</f>
        <v/>
      </c>
      <c r="D85" s="125"/>
      <c r="E85" s="157"/>
      <c r="F85" s="127"/>
      <c r="G85" s="157"/>
      <c r="H85" s="125"/>
      <c r="I85" s="157"/>
      <c r="J85" s="125"/>
      <c r="K85" s="158"/>
      <c r="L85" s="133"/>
      <c r="M85" s="159"/>
      <c r="N85" s="127"/>
      <c r="O85" s="157"/>
      <c r="P85" s="131"/>
      <c r="Q85" s="157"/>
      <c r="R85" s="126"/>
      <c r="S85" s="157"/>
      <c r="T85" s="127"/>
      <c r="U85" s="157"/>
      <c r="V85" s="127"/>
      <c r="W85" s="157"/>
      <c r="X85" s="127"/>
      <c r="Y85" s="157"/>
      <c r="Z85" s="125"/>
      <c r="AA85" s="157" t="e">
        <f aca="false">RANK(Z85,Z$10:Z$76)</f>
        <v>#VALUE!</v>
      </c>
      <c r="AB85" s="132" t="n">
        <f aca="false">(R85+P85+N85+L85+J85+H85+F85+D85)/8</f>
        <v>0</v>
      </c>
      <c r="AC85" s="126"/>
    </row>
    <row r="86" customFormat="false" ht="15" hidden="true" customHeight="false" outlineLevel="0" collapsed="false">
      <c r="B86" s="61"/>
      <c r="C86" s="124" t="str">
        <f aca="false">IF('Infos-Card-Female'!B34="", "", 'Infos-Card-Female'!B34)</f>
        <v/>
      </c>
      <c r="D86" s="125"/>
      <c r="E86" s="157"/>
      <c r="F86" s="127"/>
      <c r="G86" s="157"/>
      <c r="H86" s="125"/>
      <c r="I86" s="157"/>
      <c r="J86" s="125"/>
      <c r="K86" s="158"/>
      <c r="L86" s="133"/>
      <c r="M86" s="159"/>
      <c r="N86" s="127"/>
      <c r="O86" s="157"/>
      <c r="P86" s="131"/>
      <c r="Q86" s="157"/>
      <c r="R86" s="126"/>
      <c r="S86" s="157"/>
      <c r="T86" s="127"/>
      <c r="U86" s="157"/>
      <c r="V86" s="127"/>
      <c r="W86" s="157"/>
      <c r="X86" s="127"/>
      <c r="Y86" s="157"/>
      <c r="Z86" s="125"/>
      <c r="AA86" s="157" t="e">
        <f aca="false">RANK(Z86,Z$10:Z$76)</f>
        <v>#VALUE!</v>
      </c>
      <c r="AB86" s="132" t="n">
        <f aca="false">(Z86+P86+N86+L86+J86+H86+F86+D86)/8</f>
        <v>0</v>
      </c>
      <c r="AC86" s="126"/>
    </row>
  </sheetData>
  <mergeCells count="42">
    <mergeCell ref="B2:C2"/>
    <mergeCell ref="B3:C3"/>
    <mergeCell ref="B4:C4"/>
    <mergeCell ref="B5:C5"/>
    <mergeCell ref="B6:C6"/>
    <mergeCell ref="B7:C9"/>
    <mergeCell ref="D7:E7"/>
    <mergeCell ref="F7:G7"/>
    <mergeCell ref="H7:I7"/>
    <mergeCell ref="J7:K7"/>
    <mergeCell ref="L7:M7"/>
    <mergeCell ref="N7:O7"/>
    <mergeCell ref="P7:Q7"/>
    <mergeCell ref="R7:S7"/>
    <mergeCell ref="AB7:AB9"/>
    <mergeCell ref="AC7:AC9"/>
    <mergeCell ref="E8:E9"/>
    <mergeCell ref="G8:G9"/>
    <mergeCell ref="I8:I9"/>
    <mergeCell ref="K8:K9"/>
    <mergeCell ref="M8:M9"/>
    <mergeCell ref="O8:O9"/>
    <mergeCell ref="Q8:Q9"/>
    <mergeCell ref="S8:S9"/>
    <mergeCell ref="U8:U9"/>
    <mergeCell ref="W8:W9"/>
    <mergeCell ref="Y8:Y9"/>
    <mergeCell ref="AA8:AA9"/>
    <mergeCell ref="B46:C46"/>
    <mergeCell ref="B47:C47"/>
    <mergeCell ref="B48:C48"/>
    <mergeCell ref="B49:C49"/>
    <mergeCell ref="B50:C50"/>
    <mergeCell ref="B51:C53"/>
    <mergeCell ref="D51:E51"/>
    <mergeCell ref="F51:G51"/>
    <mergeCell ref="H51:I51"/>
    <mergeCell ref="J51:K51"/>
    <mergeCell ref="L51:M51"/>
    <mergeCell ref="N51:O51"/>
    <mergeCell ref="P51:Q51"/>
    <mergeCell ref="R51:S51"/>
  </mergeCells>
  <printOptions headings="false" gridLines="false" gridLinesSet="true" horizontalCentered="false" verticalCentered="false"/>
  <pageMargins left="0.700694444444444" right="0.7" top="0.75" bottom="0.75" header="0.511805555555555" footer="0.511805555555555"/>
  <pageSetup paperSize="14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4BD97"/>
    <pageSetUpPr fitToPage="false"/>
  </sheetPr>
  <dimension ref="B2:AD86"/>
  <sheetViews>
    <sheetView showFormulas="false" showGridLines="false" showRowColHeaders="true" showZeros="true" rightToLeft="false" tabSelected="false" showOutlineSymbols="true" defaultGridColor="true" view="normal" topLeftCell="A69" colorId="64" zoomScale="110" zoomScaleNormal="110" zoomScalePageLayoutView="100" workbookViewId="0">
      <selection pane="topLeft" activeCell="D77" activeCellId="0" sqref="D77"/>
    </sheetView>
  </sheetViews>
  <sheetFormatPr defaultColWidth="7.1640625" defaultRowHeight="13.8" zeroHeight="false" outlineLevelRow="0" outlineLevelCol="0"/>
  <cols>
    <col collapsed="false" customWidth="true" hidden="false" outlineLevel="0" max="1" min="1" style="0" width="2.13"/>
    <col collapsed="false" customWidth="true" hidden="false" outlineLevel="0" max="2" min="2" style="0" width="4.05"/>
    <col collapsed="false" customWidth="true" hidden="false" outlineLevel="0" max="3" min="3" style="0" width="29.04"/>
    <col collapsed="false" customWidth="true" hidden="false" outlineLevel="0" max="4" min="4" style="0" width="6.62"/>
    <col collapsed="false" customWidth="true" hidden="true" outlineLevel="0" max="5" min="5" style="0" width="4.49"/>
    <col collapsed="false" customWidth="true" hidden="false" outlineLevel="0" max="6" min="6" style="0" width="5.98"/>
    <col collapsed="false" customWidth="true" hidden="true" outlineLevel="0" max="7" min="7" style="0" width="4.49"/>
    <col collapsed="false" customWidth="true" hidden="false" outlineLevel="0" max="8" min="8" style="0" width="5.13"/>
    <col collapsed="false" customWidth="true" hidden="true" outlineLevel="0" max="9" min="9" style="0" width="4.49"/>
    <col collapsed="false" customWidth="true" hidden="false" outlineLevel="0" max="10" min="10" style="0" width="6.19"/>
    <col collapsed="false" customWidth="true" hidden="true" outlineLevel="0" max="11" min="11" style="0" width="4.49"/>
    <col collapsed="false" customWidth="true" hidden="false" outlineLevel="0" max="12" min="12" style="0" width="5.76"/>
    <col collapsed="false" customWidth="true" hidden="true" outlineLevel="0" max="13" min="13" style="0" width="4.49"/>
    <col collapsed="false" customWidth="true" hidden="false" outlineLevel="0" max="14" min="14" style="0" width="5.98"/>
    <col collapsed="false" customWidth="true" hidden="true" outlineLevel="0" max="15" min="15" style="0" width="4.49"/>
    <col collapsed="false" customWidth="true" hidden="false" outlineLevel="0" max="16" min="16" style="0" width="5.76"/>
    <col collapsed="false" customWidth="true" hidden="true" outlineLevel="0" max="17" min="17" style="0" width="4.49"/>
    <col collapsed="false" customWidth="true" hidden="false" outlineLevel="0" max="18" min="18" style="0" width="5.98"/>
    <col collapsed="false" customWidth="true" hidden="true" outlineLevel="0" max="19" min="19" style="0" width="4.49"/>
    <col collapsed="false" customWidth="true" hidden="false" outlineLevel="0" max="20" min="20" style="0" width="6.19"/>
    <col collapsed="false" customWidth="true" hidden="true" outlineLevel="0" max="21" min="21" style="0" width="4.49"/>
    <col collapsed="false" customWidth="true" hidden="false" outlineLevel="0" max="22" min="22" style="0" width="6.19"/>
    <col collapsed="false" customWidth="true" hidden="true" outlineLevel="0" max="23" min="23" style="0" width="4.49"/>
    <col collapsed="false" customWidth="true" hidden="false" outlineLevel="0" max="24" min="24" style="0" width="5.55"/>
    <col collapsed="false" customWidth="true" hidden="true" outlineLevel="0" max="25" min="25" style="0" width="4.49"/>
    <col collapsed="false" customWidth="true" hidden="false" outlineLevel="0" max="26" min="26" style="0" width="6.19"/>
    <col collapsed="false" customWidth="true" hidden="true" outlineLevel="0" max="27" min="27" style="0" width="4.49"/>
    <col collapsed="false" customWidth="true" hidden="false" outlineLevel="0" max="28" min="28" style="0" width="5.72"/>
    <col collapsed="false" customWidth="true" hidden="false" outlineLevel="0" max="29" min="29" style="0" width="6.94"/>
  </cols>
  <sheetData>
    <row r="2" customFormat="false" ht="15.75" hidden="false" customHeight="true" outlineLevel="0" collapsed="false">
      <c r="B2" s="95" t="s">
        <v>306</v>
      </c>
      <c r="C2" s="95"/>
      <c r="D2" s="96"/>
      <c r="E2" s="96"/>
      <c r="F2" s="96"/>
      <c r="G2" s="96"/>
      <c r="H2" s="96"/>
      <c r="I2" s="96"/>
      <c r="J2" s="96"/>
      <c r="K2" s="96"/>
      <c r="L2" s="96"/>
      <c r="M2" s="97"/>
      <c r="N2" s="97"/>
      <c r="O2" s="97"/>
      <c r="P2" s="97"/>
      <c r="Q2" s="97"/>
    </row>
    <row r="3" customFormat="false" ht="15.75" hidden="false" customHeight="true" outlineLevel="0" collapsed="false">
      <c r="B3" s="95" t="s">
        <v>321</v>
      </c>
      <c r="C3" s="95"/>
      <c r="D3" s="98"/>
      <c r="E3" s="98"/>
      <c r="F3" s="98"/>
      <c r="G3" s="98"/>
      <c r="H3" s="98"/>
      <c r="I3" s="98"/>
      <c r="J3" s="98"/>
      <c r="K3" s="98"/>
      <c r="L3" s="98"/>
      <c r="M3" s="97"/>
      <c r="N3" s="97"/>
      <c r="O3" s="97"/>
      <c r="P3" s="97"/>
      <c r="Q3" s="97"/>
    </row>
    <row r="4" customFormat="false" ht="16.5" hidden="false" customHeight="true" outlineLevel="0" collapsed="false">
      <c r="B4" s="95" t="str">
        <f aca="false">'SUMMARY 2'!B4</f>
        <v>Year &amp; Section: 8-HUBBLE</v>
      </c>
      <c r="C4" s="95"/>
      <c r="D4" s="99"/>
      <c r="E4" s="99"/>
      <c r="F4" s="99"/>
      <c r="G4" s="99"/>
      <c r="H4" s="99"/>
      <c r="I4" s="99"/>
      <c r="J4" s="99"/>
      <c r="K4" s="99"/>
      <c r="L4" s="99"/>
      <c r="M4" s="97"/>
      <c r="N4" s="97"/>
      <c r="O4" s="97"/>
      <c r="P4" s="97"/>
      <c r="Q4" s="97"/>
    </row>
    <row r="5" customFormat="false" ht="13.8" hidden="false" customHeight="false" outlineLevel="0" collapsed="false">
      <c r="B5" s="100" t="str">
        <f aca="false">'SUMMARY 2'!B5</f>
        <v>School Year: 2020-2021</v>
      </c>
      <c r="C5" s="100"/>
      <c r="D5" s="101"/>
      <c r="E5" s="101"/>
      <c r="F5" s="101"/>
      <c r="G5" s="101"/>
      <c r="H5" s="101"/>
      <c r="I5" s="101"/>
      <c r="J5" s="101"/>
      <c r="K5" s="101"/>
      <c r="L5" s="101"/>
      <c r="M5" s="97"/>
      <c r="N5" s="97"/>
      <c r="O5" s="97"/>
      <c r="P5" s="97"/>
      <c r="Q5" s="97"/>
    </row>
    <row r="6" customFormat="false" ht="15" hidden="false" customHeight="true" outlineLevel="0" collapsed="false">
      <c r="B6" s="102" t="str">
        <f aca="false">'SUMMARY 2'!B6</f>
        <v>Adviser: MR. JONATHAN R. BACOLOD</v>
      </c>
      <c r="C6" s="102"/>
      <c r="D6" s="103"/>
      <c r="E6" s="103"/>
      <c r="F6" s="103"/>
      <c r="G6" s="103"/>
      <c r="H6" s="103"/>
      <c r="I6" s="103"/>
      <c r="J6" s="103"/>
      <c r="K6" s="103"/>
      <c r="L6" s="103"/>
      <c r="M6" s="97"/>
      <c r="N6" s="97"/>
      <c r="O6" s="97"/>
      <c r="P6" s="97"/>
      <c r="Q6" s="97"/>
    </row>
    <row r="7" customFormat="false" ht="15.75" hidden="false" customHeight="true" outlineLevel="0" collapsed="false">
      <c r="B7" s="104" t="s">
        <v>272</v>
      </c>
      <c r="C7" s="104"/>
      <c r="D7" s="105" t="s">
        <v>268</v>
      </c>
      <c r="E7" s="105"/>
      <c r="F7" s="106" t="s">
        <v>289</v>
      </c>
      <c r="G7" s="106"/>
      <c r="H7" s="107" t="s">
        <v>311</v>
      </c>
      <c r="I7" s="107"/>
      <c r="J7" s="108" t="s">
        <v>312</v>
      </c>
      <c r="K7" s="108"/>
      <c r="L7" s="109" t="s">
        <v>313</v>
      </c>
      <c r="M7" s="109"/>
      <c r="N7" s="110" t="s">
        <v>314</v>
      </c>
      <c r="O7" s="110"/>
      <c r="P7" s="111" t="s">
        <v>15</v>
      </c>
      <c r="Q7" s="111"/>
      <c r="R7" s="112" t="s">
        <v>21</v>
      </c>
      <c r="S7" s="112"/>
      <c r="T7" s="112" t="s">
        <v>296</v>
      </c>
      <c r="U7" s="112"/>
      <c r="V7" s="112" t="s">
        <v>297</v>
      </c>
      <c r="W7" s="112"/>
      <c r="X7" s="112" t="s">
        <v>315</v>
      </c>
      <c r="Y7" s="112"/>
      <c r="Z7" s="112" t="s">
        <v>299</v>
      </c>
      <c r="AA7" s="113"/>
      <c r="AB7" s="114" t="s">
        <v>316</v>
      </c>
      <c r="AC7" s="115" t="s">
        <v>317</v>
      </c>
    </row>
    <row r="8" customFormat="false" ht="13.8" hidden="false" customHeight="false" outlineLevel="0" collapsed="false">
      <c r="B8" s="104"/>
      <c r="C8" s="104"/>
      <c r="D8" s="116" t="s">
        <v>318</v>
      </c>
      <c r="E8" s="117" t="s">
        <v>317</v>
      </c>
      <c r="F8" s="118" t="s">
        <v>318</v>
      </c>
      <c r="G8" s="117" t="s">
        <v>317</v>
      </c>
      <c r="H8" s="118" t="s">
        <v>318</v>
      </c>
      <c r="I8" s="117" t="s">
        <v>317</v>
      </c>
      <c r="J8" s="118" t="s">
        <v>318</v>
      </c>
      <c r="K8" s="117" t="s">
        <v>317</v>
      </c>
      <c r="L8" s="118" t="s">
        <v>318</v>
      </c>
      <c r="M8" s="117" t="s">
        <v>317</v>
      </c>
      <c r="N8" s="118" t="s">
        <v>318</v>
      </c>
      <c r="O8" s="117" t="s">
        <v>317</v>
      </c>
      <c r="P8" s="118" t="s">
        <v>318</v>
      </c>
      <c r="Q8" s="117" t="s">
        <v>317</v>
      </c>
      <c r="R8" s="118" t="s">
        <v>318</v>
      </c>
      <c r="S8" s="117" t="s">
        <v>317</v>
      </c>
      <c r="T8" s="118" t="s">
        <v>318</v>
      </c>
      <c r="U8" s="117" t="s">
        <v>317</v>
      </c>
      <c r="V8" s="118" t="s">
        <v>318</v>
      </c>
      <c r="W8" s="117" t="s">
        <v>317</v>
      </c>
      <c r="X8" s="118" t="s">
        <v>318</v>
      </c>
      <c r="Y8" s="117" t="s">
        <v>317</v>
      </c>
      <c r="Z8" s="118" t="s">
        <v>318</v>
      </c>
      <c r="AA8" s="119" t="s">
        <v>317</v>
      </c>
      <c r="AB8" s="114"/>
      <c r="AC8" s="115"/>
    </row>
    <row r="9" customFormat="false" ht="15.75" hidden="false" customHeight="true" outlineLevel="0" collapsed="false">
      <c r="B9" s="104"/>
      <c r="C9" s="104"/>
      <c r="D9" s="120" t="s">
        <v>319</v>
      </c>
      <c r="E9" s="117"/>
      <c r="F9" s="121" t="s">
        <v>319</v>
      </c>
      <c r="G9" s="117"/>
      <c r="H9" s="121" t="s">
        <v>319</v>
      </c>
      <c r="I9" s="117"/>
      <c r="J9" s="121" t="s">
        <v>319</v>
      </c>
      <c r="K9" s="117"/>
      <c r="L9" s="122" t="s">
        <v>319</v>
      </c>
      <c r="M9" s="117"/>
      <c r="N9" s="121" t="s">
        <v>319</v>
      </c>
      <c r="O9" s="117"/>
      <c r="P9" s="121" t="s">
        <v>319</v>
      </c>
      <c r="Q9" s="117"/>
      <c r="R9" s="121" t="s">
        <v>319</v>
      </c>
      <c r="S9" s="117"/>
      <c r="T9" s="121" t="s">
        <v>319</v>
      </c>
      <c r="U9" s="117"/>
      <c r="V9" s="121" t="s">
        <v>319</v>
      </c>
      <c r="W9" s="117"/>
      <c r="X9" s="121" t="s">
        <v>319</v>
      </c>
      <c r="Y9" s="117"/>
      <c r="Z9" s="121" t="s">
        <v>319</v>
      </c>
      <c r="AA9" s="119"/>
      <c r="AB9" s="114"/>
      <c r="AC9" s="115"/>
    </row>
    <row r="10" customFormat="false" ht="15" hidden="false" customHeight="true" outlineLevel="0" collapsed="false">
      <c r="B10" s="123" t="n">
        <v>1</v>
      </c>
      <c r="C10" s="124" t="str">
        <f aca="false">IF('Infos-Card-Male'!B2="", "", 'Infos-Card-Male'!B2)</f>
        <v>ABAY ABAY, IAN JAY PARINIAS</v>
      </c>
      <c r="D10" s="125" t="n">
        <f aca="false">Fil!H11</f>
        <v>84</v>
      </c>
      <c r="E10" s="126"/>
      <c r="F10" s="127" t="n">
        <f aca="false">Eng!H11</f>
        <v>80</v>
      </c>
      <c r="G10" s="126"/>
      <c r="H10" s="125" t="n">
        <f aca="false">Math!H11</f>
        <v>76</v>
      </c>
      <c r="I10" s="126"/>
      <c r="J10" s="125" t="n">
        <f aca="false">Sci!H11</f>
        <v>78</v>
      </c>
      <c r="K10" s="128"/>
      <c r="L10" s="129" t="n">
        <f aca="false">AP!H11</f>
        <v>80</v>
      </c>
      <c r="M10" s="130"/>
      <c r="N10" s="127" t="n">
        <f aca="false">ESP!H11</f>
        <v>89</v>
      </c>
      <c r="O10" s="126"/>
      <c r="P10" s="131" t="n">
        <f aca="false">TLE!H11</f>
        <v>82</v>
      </c>
      <c r="Q10" s="126"/>
      <c r="R10" s="126" t="n">
        <f aca="false">MAPEH!AB11</f>
        <v>80</v>
      </c>
      <c r="S10" s="126"/>
      <c r="T10" s="127" t="n">
        <f aca="false">MAPEH!H11</f>
        <v>80</v>
      </c>
      <c r="U10" s="126" t="n">
        <f aca="false">MAPEH!G11</f>
        <v>85</v>
      </c>
      <c r="V10" s="127" t="n">
        <f aca="false">MAPEH!M11</f>
        <v>91</v>
      </c>
      <c r="W10" s="126" t="n">
        <f aca="false">MAPEH!I11</f>
        <v>80</v>
      </c>
      <c r="X10" s="127" t="n">
        <f aca="false">MAPEH!R11</f>
        <v>75</v>
      </c>
      <c r="Y10" s="126" t="n">
        <f aca="false">MAPEH!K11</f>
        <v>88</v>
      </c>
      <c r="Z10" s="125" t="n">
        <f aca="false">MAPEH!W11</f>
        <v>75</v>
      </c>
      <c r="AA10" s="126" t="n">
        <f aca="false">RANK(Z10,Z$10:Z$76)</f>
        <v>19</v>
      </c>
      <c r="AB10" s="132" t="n">
        <f aca="false">(R10+P10+N10+L10+J10+H10+F10+D10)/8</f>
        <v>81.125</v>
      </c>
      <c r="AC10" s="126" t="n">
        <f aca="false">RANK(AB10,AB$10:AB$84)</f>
        <v>12</v>
      </c>
    </row>
    <row r="11" customFormat="false" ht="15" hidden="false" customHeight="true" outlineLevel="0" collapsed="false">
      <c r="B11" s="61" t="n">
        <v>2</v>
      </c>
      <c r="C11" s="124" t="str">
        <f aca="false">IF('Infos-Card-Male'!B3="", "", 'Infos-Card-Male'!B3)</f>
        <v>ACOSTA, JOHN CARLO ANION</v>
      </c>
      <c r="D11" s="125" t="n">
        <f aca="false">Fil!H12</f>
        <v>70</v>
      </c>
      <c r="E11" s="126"/>
      <c r="F11" s="127" t="n">
        <f aca="false">Eng!H12</f>
        <v>70</v>
      </c>
      <c r="G11" s="126"/>
      <c r="H11" s="125" t="n">
        <f aca="false">Math!H12</f>
        <v>70</v>
      </c>
      <c r="I11" s="126"/>
      <c r="J11" s="125" t="n">
        <f aca="false">Sci!H12</f>
        <v>74</v>
      </c>
      <c r="K11" s="128"/>
      <c r="L11" s="133" t="n">
        <f aca="false">AP!H12</f>
        <v>74</v>
      </c>
      <c r="M11" s="130"/>
      <c r="N11" s="127" t="n">
        <f aca="false">ESP!H12</f>
        <v>70</v>
      </c>
      <c r="O11" s="126"/>
      <c r="P11" s="131" t="n">
        <f aca="false">TLE!H12</f>
        <v>70</v>
      </c>
      <c r="Q11" s="126"/>
      <c r="R11" s="126" t="n">
        <f aca="false">MAPEH!AB12</f>
        <v>70</v>
      </c>
      <c r="S11" s="126"/>
      <c r="T11" s="127" t="n">
        <f aca="false">MAPEH!H12</f>
        <v>70</v>
      </c>
      <c r="U11" s="126" t="n">
        <f aca="false">MAPEH!G12</f>
        <v>70</v>
      </c>
      <c r="V11" s="127" t="n">
        <f aca="false">MAPEH!M12</f>
        <v>70</v>
      </c>
      <c r="W11" s="126" t="n">
        <f aca="false">MAPEH!I12</f>
        <v>70</v>
      </c>
      <c r="X11" s="127" t="n">
        <f aca="false">MAPEH!R12</f>
        <v>70</v>
      </c>
      <c r="Y11" s="126" t="n">
        <f aca="false">MAPEH!K12</f>
        <v>70</v>
      </c>
      <c r="Z11" s="125" t="n">
        <f aca="false">MAPEH!W12</f>
        <v>70</v>
      </c>
      <c r="AA11" s="126" t="n">
        <f aca="false">RANK(Z11,Z$10:Z$76)</f>
        <v>40</v>
      </c>
      <c r="AB11" s="132" t="n">
        <f aca="false">(R11+P11+N11+L11+J11+H11+F11+D11)/8</f>
        <v>71</v>
      </c>
      <c r="AC11" s="126" t="n">
        <f aca="false">RANK(AB11,AB$10:AB$84)</f>
        <v>44</v>
      </c>
    </row>
    <row r="12" s="22" customFormat="true" ht="15" hidden="false" customHeight="true" outlineLevel="0" collapsed="false">
      <c r="B12" s="123" t="n">
        <v>3</v>
      </c>
      <c r="C12" s="124" t="str">
        <f aca="false">IF('Infos-Card-Male'!B4="", "", 'Infos-Card-Male'!B4)</f>
        <v>ACOSTA, SHAMERAINE MOLINA</v>
      </c>
      <c r="D12" s="125" t="n">
        <f aca="false">Fil!H13</f>
        <v>77</v>
      </c>
      <c r="E12" s="126"/>
      <c r="F12" s="127" t="n">
        <f aca="false">Eng!H13</f>
        <v>79</v>
      </c>
      <c r="G12" s="126"/>
      <c r="H12" s="125" t="n">
        <f aca="false">Math!H13</f>
        <v>79</v>
      </c>
      <c r="I12" s="126"/>
      <c r="J12" s="125" t="n">
        <f aca="false">Sci!H13</f>
        <v>75</v>
      </c>
      <c r="K12" s="128"/>
      <c r="L12" s="133" t="n">
        <f aca="false">AP!H13</f>
        <v>75</v>
      </c>
      <c r="M12" s="130"/>
      <c r="N12" s="127" t="n">
        <f aca="false">ESP!H13</f>
        <v>85</v>
      </c>
      <c r="O12" s="126"/>
      <c r="P12" s="131" t="n">
        <f aca="false">TLE!H13</f>
        <v>75</v>
      </c>
      <c r="Q12" s="126"/>
      <c r="R12" s="126" t="n">
        <f aca="false">MAPEH!AB13</f>
        <v>75</v>
      </c>
      <c r="S12" s="126"/>
      <c r="T12" s="127" t="n">
        <f aca="false">MAPEH!H13</f>
        <v>75</v>
      </c>
      <c r="U12" s="126" t="n">
        <f aca="false">MAPEH!G13</f>
        <v>75</v>
      </c>
      <c r="V12" s="127" t="n">
        <f aca="false">MAPEH!M13</f>
        <v>75</v>
      </c>
      <c r="W12" s="126" t="n">
        <f aca="false">MAPEH!I13</f>
        <v>78</v>
      </c>
      <c r="X12" s="127" t="n">
        <f aca="false">MAPEH!R13</f>
        <v>75</v>
      </c>
      <c r="Y12" s="126" t="n">
        <f aca="false">MAPEH!K13</f>
        <v>80</v>
      </c>
      <c r="Z12" s="125" t="n">
        <f aca="false">MAPEH!W13</f>
        <v>75</v>
      </c>
      <c r="AA12" s="126" t="n">
        <f aca="false">RANK(Z12,Z$10:Z$76)</f>
        <v>19</v>
      </c>
      <c r="AB12" s="132" t="n">
        <f aca="false">(R12+P12+N12+L12+J12+H12+F12+D12)/8</f>
        <v>77.5</v>
      </c>
      <c r="AC12" s="126" t="n">
        <f aca="false">RANK(AB12,AB$10:AB$84)</f>
        <v>23</v>
      </c>
    </row>
    <row r="13" customFormat="false" ht="15" hidden="false" customHeight="true" outlineLevel="0" collapsed="false">
      <c r="B13" s="61" t="n">
        <v>4</v>
      </c>
      <c r="C13" s="124" t="str">
        <f aca="false">IF('Infos-Card-Male'!B5="", "", 'Infos-Card-Male'!B5)</f>
        <v>AGUS, ALMOND RAPHAEL JALBAY</v>
      </c>
      <c r="D13" s="125" t="n">
        <f aca="false">Fil!H14</f>
        <v>75</v>
      </c>
      <c r="E13" s="126"/>
      <c r="F13" s="127" t="n">
        <f aca="false">Eng!H14</f>
        <v>77</v>
      </c>
      <c r="G13" s="126"/>
      <c r="H13" s="125" t="n">
        <f aca="false">Math!H14</f>
        <v>74</v>
      </c>
      <c r="I13" s="126"/>
      <c r="J13" s="125" t="n">
        <f aca="false">Sci!H14</f>
        <v>75</v>
      </c>
      <c r="K13" s="128"/>
      <c r="L13" s="133" t="n">
        <f aca="false">AP!H14</f>
        <v>77</v>
      </c>
      <c r="M13" s="130"/>
      <c r="N13" s="127" t="n">
        <f aca="false">ESP!H14</f>
        <v>82</v>
      </c>
      <c r="O13" s="126"/>
      <c r="P13" s="131" t="n">
        <f aca="false">TLE!H14</f>
        <v>75</v>
      </c>
      <c r="Q13" s="126"/>
      <c r="R13" s="126" t="n">
        <f aca="false">MAPEH!AB14</f>
        <v>75</v>
      </c>
      <c r="S13" s="126"/>
      <c r="T13" s="127" t="n">
        <f aca="false">MAPEH!H14</f>
        <v>75</v>
      </c>
      <c r="U13" s="126" t="n">
        <f aca="false">MAPEH!G14</f>
        <v>75</v>
      </c>
      <c r="V13" s="127" t="n">
        <f aca="false">MAPEH!M14</f>
        <v>75</v>
      </c>
      <c r="W13" s="126" t="n">
        <f aca="false">MAPEH!I14</f>
        <v>78</v>
      </c>
      <c r="X13" s="127" t="n">
        <f aca="false">MAPEH!R14</f>
        <v>75</v>
      </c>
      <c r="Y13" s="126" t="n">
        <f aca="false">MAPEH!K14</f>
        <v>77</v>
      </c>
      <c r="Z13" s="125" t="n">
        <f aca="false">MAPEH!W14</f>
        <v>75</v>
      </c>
      <c r="AA13" s="126" t="n">
        <f aca="false">RANK(Z13,Z$10:Z$76)</f>
        <v>19</v>
      </c>
      <c r="AB13" s="132" t="n">
        <f aca="false">(R13+P13+N13+L13+J13+H13+F13+D13)/8</f>
        <v>76.25</v>
      </c>
      <c r="AC13" s="126" t="n">
        <f aca="false">RANK(AB13,AB$10:AB$84)</f>
        <v>35</v>
      </c>
    </row>
    <row r="14" customFormat="false" ht="15" hidden="false" customHeight="true" outlineLevel="0" collapsed="false">
      <c r="B14" s="123" t="n">
        <v>5</v>
      </c>
      <c r="C14" s="124" t="str">
        <f aca="false">IF('Infos-Card-Male'!B6="", "", 'Infos-Card-Male'!B6)</f>
        <v>ALEJANDRO, JEREMY LOPEZ</v>
      </c>
      <c r="D14" s="125" t="n">
        <f aca="false">Fil!H15</f>
        <v>76</v>
      </c>
      <c r="E14" s="126"/>
      <c r="F14" s="127" t="n">
        <f aca="false">Eng!H15</f>
        <v>80</v>
      </c>
      <c r="G14" s="126"/>
      <c r="H14" s="125" t="n">
        <f aca="false">Math!H15</f>
        <v>74</v>
      </c>
      <c r="I14" s="126"/>
      <c r="J14" s="125" t="n">
        <f aca="false">Sci!H15</f>
        <v>75</v>
      </c>
      <c r="K14" s="128"/>
      <c r="L14" s="133" t="n">
        <f aca="false">AP!H15</f>
        <v>76</v>
      </c>
      <c r="M14" s="130"/>
      <c r="N14" s="127" t="n">
        <f aca="false">ESP!H15</f>
        <v>83</v>
      </c>
      <c r="O14" s="126"/>
      <c r="P14" s="131" t="n">
        <f aca="false">TLE!H15</f>
        <v>75</v>
      </c>
      <c r="Q14" s="126"/>
      <c r="R14" s="126" t="n">
        <f aca="false">MAPEH!AB15</f>
        <v>75</v>
      </c>
      <c r="S14" s="126"/>
      <c r="T14" s="127" t="n">
        <f aca="false">MAPEH!H15</f>
        <v>75</v>
      </c>
      <c r="U14" s="126" t="n">
        <f aca="false">MAPEH!G15</f>
        <v>75</v>
      </c>
      <c r="V14" s="127" t="n">
        <f aca="false">MAPEH!M15</f>
        <v>75</v>
      </c>
      <c r="W14" s="126" t="n">
        <f aca="false">MAPEH!I15</f>
        <v>78</v>
      </c>
      <c r="X14" s="127" t="n">
        <f aca="false">MAPEH!R15</f>
        <v>75</v>
      </c>
      <c r="Y14" s="126" t="n">
        <f aca="false">MAPEH!K15</f>
        <v>77</v>
      </c>
      <c r="Z14" s="125" t="n">
        <f aca="false">MAPEH!W15</f>
        <v>75</v>
      </c>
      <c r="AA14" s="126" t="n">
        <f aca="false">RANK(Z14,Z$10:Z$76)</f>
        <v>19</v>
      </c>
      <c r="AB14" s="132" t="n">
        <f aca="false">(R14+P14+N14+L14+J14+H14+F14+D14)/8</f>
        <v>76.75</v>
      </c>
      <c r="AC14" s="126" t="n">
        <f aca="false">RANK(AB14,AB$10:AB$84)</f>
        <v>28</v>
      </c>
    </row>
    <row r="15" customFormat="false" ht="15" hidden="false" customHeight="true" outlineLevel="0" collapsed="false">
      <c r="B15" s="61" t="n">
        <v>6</v>
      </c>
      <c r="C15" s="124" t="str">
        <f aca="false">IF('Infos-Card-Male'!B7="", "", 'Infos-Card-Male'!B7)</f>
        <v>ALEJANDRO, MARK AGBUYA</v>
      </c>
      <c r="D15" s="125" t="n">
        <f aca="false">Fil!H16</f>
        <v>79</v>
      </c>
      <c r="E15" s="126"/>
      <c r="F15" s="127" t="n">
        <f aca="false">Eng!H16</f>
        <v>88</v>
      </c>
      <c r="G15" s="126"/>
      <c r="H15" s="125" t="n">
        <f aca="false">Math!H16</f>
        <v>83</v>
      </c>
      <c r="I15" s="126"/>
      <c r="J15" s="125" t="n">
        <f aca="false">Sci!H16</f>
        <v>84</v>
      </c>
      <c r="K15" s="128"/>
      <c r="L15" s="133" t="n">
        <f aca="false">AP!H16</f>
        <v>81</v>
      </c>
      <c r="M15" s="130"/>
      <c r="N15" s="127" t="n">
        <f aca="false">ESP!H16</f>
        <v>95</v>
      </c>
      <c r="O15" s="126"/>
      <c r="P15" s="131" t="n">
        <f aca="false">TLE!H16</f>
        <v>84</v>
      </c>
      <c r="Q15" s="126"/>
      <c r="R15" s="126" t="n">
        <f aca="false">MAPEH!AB16</f>
        <v>92</v>
      </c>
      <c r="S15" s="126"/>
      <c r="T15" s="127" t="n">
        <f aca="false">MAPEH!H16</f>
        <v>93</v>
      </c>
      <c r="U15" s="126" t="n">
        <f aca="false">MAPEH!G16</f>
        <v>85</v>
      </c>
      <c r="V15" s="127" t="n">
        <f aca="false">MAPEH!M16</f>
        <v>95</v>
      </c>
      <c r="W15" s="126" t="n">
        <f aca="false">MAPEH!I16</f>
        <v>90</v>
      </c>
      <c r="X15" s="127" t="n">
        <f aca="false">MAPEH!R16</f>
        <v>89</v>
      </c>
      <c r="Y15" s="126" t="n">
        <f aca="false">MAPEH!K16</f>
        <v>88</v>
      </c>
      <c r="Z15" s="125" t="n">
        <f aca="false">MAPEH!W16</f>
        <v>92</v>
      </c>
      <c r="AA15" s="126" t="n">
        <f aca="false">RANK(Z15,Z$10:Z$76)</f>
        <v>3</v>
      </c>
      <c r="AB15" s="132" t="n">
        <f aca="false">(R15+P15+N15+L15+J15+H15+F15+D15)/8</f>
        <v>85.75</v>
      </c>
      <c r="AC15" s="126" t="n">
        <f aca="false">RANK(AB15,AB$10:AB$84)</f>
        <v>9</v>
      </c>
    </row>
    <row r="16" customFormat="false" ht="15" hidden="false" customHeight="true" outlineLevel="0" collapsed="false">
      <c r="B16" s="123" t="n">
        <v>7</v>
      </c>
      <c r="C16" s="124" t="str">
        <f aca="false">IF('Infos-Card-Male'!B8="", "", 'Infos-Card-Male'!B8)</f>
        <v>ALETER, JHAY MHARK BOLAÑOS</v>
      </c>
      <c r="D16" s="125" t="n">
        <f aca="false">Fil!H17</f>
        <v>76</v>
      </c>
      <c r="E16" s="126"/>
      <c r="F16" s="127" t="n">
        <f aca="false">Eng!H17</f>
        <v>76</v>
      </c>
      <c r="G16" s="126"/>
      <c r="H16" s="125" t="n">
        <f aca="false">Math!H17</f>
        <v>74</v>
      </c>
      <c r="I16" s="126"/>
      <c r="J16" s="125" t="n">
        <f aca="false">Sci!H17</f>
        <v>75</v>
      </c>
      <c r="K16" s="128"/>
      <c r="L16" s="133" t="n">
        <f aca="false">AP!H17</f>
        <v>76</v>
      </c>
      <c r="M16" s="130"/>
      <c r="N16" s="127" t="n">
        <f aca="false">ESP!H17</f>
        <v>84</v>
      </c>
      <c r="O16" s="126"/>
      <c r="P16" s="131" t="n">
        <f aca="false">TLE!H17</f>
        <v>75</v>
      </c>
      <c r="Q16" s="126"/>
      <c r="R16" s="126" t="n">
        <f aca="false">MAPEH!AB17</f>
        <v>75</v>
      </c>
      <c r="S16" s="126"/>
      <c r="T16" s="127" t="n">
        <f aca="false">MAPEH!H17</f>
        <v>75</v>
      </c>
      <c r="U16" s="126" t="n">
        <f aca="false">MAPEH!G17</f>
        <v>75</v>
      </c>
      <c r="V16" s="127" t="n">
        <f aca="false">MAPEH!M17</f>
        <v>75</v>
      </c>
      <c r="W16" s="126" t="n">
        <f aca="false">MAPEH!I17</f>
        <v>78</v>
      </c>
      <c r="X16" s="127" t="n">
        <f aca="false">MAPEH!R17</f>
        <v>75</v>
      </c>
      <c r="Y16" s="126" t="n">
        <f aca="false">MAPEH!K17</f>
        <v>77</v>
      </c>
      <c r="Z16" s="125" t="n">
        <f aca="false">MAPEH!W17</f>
        <v>75</v>
      </c>
      <c r="AA16" s="126" t="n">
        <f aca="false">RANK(Z16,Z$10:Z$76)</f>
        <v>19</v>
      </c>
      <c r="AB16" s="132" t="n">
        <f aca="false">(R16+P16+N16+L16+J16+H16+F16+D16)/8</f>
        <v>76.375</v>
      </c>
      <c r="AC16" s="126" t="n">
        <f aca="false">RANK(AB16,AB$10:AB$84)</f>
        <v>32</v>
      </c>
    </row>
    <row r="17" customFormat="false" ht="15" hidden="false" customHeight="true" outlineLevel="0" collapsed="false">
      <c r="B17" s="61" t="n">
        <v>8</v>
      </c>
      <c r="C17" s="124" t="str">
        <f aca="false">IF('Infos-Card-Male'!B9="", "", 'Infos-Card-Male'!B9)</f>
        <v>AMACIO, KHURT FRYAN RANIEN</v>
      </c>
      <c r="D17" s="125" t="n">
        <f aca="false">Fil!H18</f>
        <v>78</v>
      </c>
      <c r="E17" s="126"/>
      <c r="F17" s="127" t="n">
        <f aca="false">Eng!H18</f>
        <v>75</v>
      </c>
      <c r="G17" s="126"/>
      <c r="H17" s="125" t="n">
        <f aca="false">Math!H18</f>
        <v>74</v>
      </c>
      <c r="I17" s="126"/>
      <c r="J17" s="125" t="n">
        <f aca="false">Sci!H18</f>
        <v>80</v>
      </c>
      <c r="K17" s="128"/>
      <c r="L17" s="133" t="n">
        <f aca="false">AP!H18</f>
        <v>78</v>
      </c>
      <c r="M17" s="130"/>
      <c r="N17" s="127" t="n">
        <f aca="false">ESP!H18</f>
        <v>84</v>
      </c>
      <c r="O17" s="126"/>
      <c r="P17" s="131" t="n">
        <f aca="false">TLE!H18</f>
        <v>75</v>
      </c>
      <c r="Q17" s="126"/>
      <c r="R17" s="126" t="n">
        <f aca="false">MAPEH!AB18</f>
        <v>75</v>
      </c>
      <c r="S17" s="126"/>
      <c r="T17" s="127" t="n">
        <f aca="false">MAPEH!H18</f>
        <v>75</v>
      </c>
      <c r="U17" s="126" t="n">
        <f aca="false">MAPEH!G18</f>
        <v>75</v>
      </c>
      <c r="V17" s="127" t="n">
        <f aca="false">MAPEH!M18</f>
        <v>75</v>
      </c>
      <c r="W17" s="126" t="n">
        <f aca="false">MAPEH!I18</f>
        <v>78</v>
      </c>
      <c r="X17" s="127" t="n">
        <f aca="false">MAPEH!R18</f>
        <v>75</v>
      </c>
      <c r="Y17" s="126" t="n">
        <f aca="false">MAPEH!K18</f>
        <v>89</v>
      </c>
      <c r="Z17" s="125" t="n">
        <f aca="false">MAPEH!W18</f>
        <v>75</v>
      </c>
      <c r="AA17" s="126" t="n">
        <f aca="false">RANK(Z17,Z$10:Z$76)</f>
        <v>19</v>
      </c>
      <c r="AB17" s="132" t="n">
        <f aca="false">(R17+P17+N17+L17+J17+H17+F17+D17)/8</f>
        <v>77.375</v>
      </c>
      <c r="AC17" s="126" t="n">
        <f aca="false">RANK(AB17,AB$10:AB$84)</f>
        <v>24</v>
      </c>
    </row>
    <row r="18" customFormat="false" ht="15" hidden="false" customHeight="true" outlineLevel="0" collapsed="false">
      <c r="B18" s="123" t="n">
        <v>9</v>
      </c>
      <c r="C18" s="124" t="str">
        <f aca="false">IF('Infos-Card-Male'!B10="", "", 'Infos-Card-Male'!B10)</f>
        <v>ANDALIS, JIBBY ABUZO</v>
      </c>
      <c r="D18" s="125" t="n">
        <f aca="false">Fil!H19</f>
        <v>70</v>
      </c>
      <c r="E18" s="126"/>
      <c r="F18" s="127" t="n">
        <f aca="false">Eng!H19</f>
        <v>70</v>
      </c>
      <c r="G18" s="126"/>
      <c r="H18" s="125" t="n">
        <f aca="false">Math!H19</f>
        <v>70</v>
      </c>
      <c r="I18" s="126"/>
      <c r="J18" s="125" t="n">
        <f aca="false">Sci!H19</f>
        <v>74</v>
      </c>
      <c r="K18" s="128"/>
      <c r="L18" s="133" t="n">
        <f aca="false">AP!H19</f>
        <v>70</v>
      </c>
      <c r="M18" s="130"/>
      <c r="N18" s="127" t="n">
        <f aca="false">ESP!H19</f>
        <v>70</v>
      </c>
      <c r="O18" s="126"/>
      <c r="P18" s="131" t="n">
        <f aca="false">TLE!H19</f>
        <v>70</v>
      </c>
      <c r="Q18" s="126"/>
      <c r="R18" s="126" t="n">
        <f aca="false">MAPEH!AB19</f>
        <v>70</v>
      </c>
      <c r="S18" s="126"/>
      <c r="T18" s="127" t="n">
        <f aca="false">MAPEH!H19</f>
        <v>70</v>
      </c>
      <c r="U18" s="126" t="n">
        <f aca="false">MAPEH!G19</f>
        <v>70</v>
      </c>
      <c r="V18" s="127" t="n">
        <f aca="false">MAPEH!M19</f>
        <v>70</v>
      </c>
      <c r="W18" s="126" t="n">
        <f aca="false">MAPEH!I19</f>
        <v>70</v>
      </c>
      <c r="X18" s="127" t="n">
        <f aca="false">MAPEH!R19</f>
        <v>70</v>
      </c>
      <c r="Y18" s="126" t="n">
        <f aca="false">MAPEH!K19</f>
        <v>70</v>
      </c>
      <c r="Z18" s="125" t="n">
        <f aca="false">MAPEH!W19</f>
        <v>70</v>
      </c>
      <c r="AA18" s="126" t="n">
        <f aca="false">RANK(Z18,Z$10:Z$76)</f>
        <v>40</v>
      </c>
      <c r="AB18" s="132" t="n">
        <f aca="false">(R18+P18+N18+L18+J18+H18+F18+D18)/8</f>
        <v>70.5</v>
      </c>
      <c r="AC18" s="126" t="n">
        <f aca="false">RANK(AB18,AB$10:AB$84)</f>
        <v>45</v>
      </c>
    </row>
    <row r="19" customFormat="false" ht="15" hidden="false" customHeight="true" outlineLevel="0" collapsed="false">
      <c r="B19" s="61" t="n">
        <v>10</v>
      </c>
      <c r="C19" s="124" t="str">
        <f aca="false">IF('Infos-Card-Male'!B11="", "", 'Infos-Card-Male'!B11)</f>
        <v>ANDO, PRINCE IVAN REPUYA</v>
      </c>
      <c r="D19" s="125" t="n">
        <f aca="false">Fil!H20</f>
        <v>76</v>
      </c>
      <c r="E19" s="126"/>
      <c r="F19" s="127" t="n">
        <f aca="false">Eng!H20</f>
        <v>82</v>
      </c>
      <c r="G19" s="126"/>
      <c r="H19" s="125" t="n">
        <f aca="false">Math!H20</f>
        <v>79</v>
      </c>
      <c r="I19" s="126"/>
      <c r="J19" s="125" t="n">
        <f aca="false">Sci!H20</f>
        <v>76</v>
      </c>
      <c r="K19" s="128"/>
      <c r="L19" s="133" t="n">
        <f aca="false">AP!H20</f>
        <v>80</v>
      </c>
      <c r="M19" s="130"/>
      <c r="N19" s="127" t="n">
        <f aca="false">ESP!H20</f>
        <v>90</v>
      </c>
      <c r="O19" s="126"/>
      <c r="P19" s="131" t="n">
        <f aca="false">TLE!H20</f>
        <v>79</v>
      </c>
      <c r="Q19" s="126"/>
      <c r="R19" s="126" t="n">
        <f aca="false">MAPEH!AB20</f>
        <v>78</v>
      </c>
      <c r="S19" s="126"/>
      <c r="T19" s="127" t="n">
        <f aca="false">MAPEH!H20</f>
        <v>75</v>
      </c>
      <c r="U19" s="126" t="n">
        <f aca="false">MAPEH!G20</f>
        <v>75</v>
      </c>
      <c r="V19" s="127" t="n">
        <f aca="false">MAPEH!M20</f>
        <v>83</v>
      </c>
      <c r="W19" s="126" t="n">
        <f aca="false">MAPEH!I20</f>
        <v>78</v>
      </c>
      <c r="X19" s="127" t="n">
        <f aca="false">MAPEH!R20</f>
        <v>75</v>
      </c>
      <c r="Y19" s="126" t="n">
        <f aca="false">MAPEH!K20</f>
        <v>79</v>
      </c>
      <c r="Z19" s="125" t="n">
        <f aca="false">MAPEH!W20</f>
        <v>77</v>
      </c>
      <c r="AA19" s="126" t="n">
        <f aca="false">RANK(Z19,Z$10:Z$76)</f>
        <v>14</v>
      </c>
      <c r="AB19" s="132" t="n">
        <f aca="false">(R19+P19+N19+L19+J19+H19+F19+D19)/8</f>
        <v>80</v>
      </c>
      <c r="AC19" s="126" t="n">
        <f aca="false">RANK(AB19,AB$10:AB$84)</f>
        <v>13</v>
      </c>
      <c r="AD19" s="22"/>
    </row>
    <row r="20" customFormat="false" ht="15" hidden="false" customHeight="true" outlineLevel="0" collapsed="false">
      <c r="B20" s="123" t="n">
        <v>11</v>
      </c>
      <c r="C20" s="124" t="str">
        <f aca="false">IF('Infos-Card-Male'!B12="", "", 'Infos-Card-Male'!B12)</f>
        <v>ARCEO, JOHN KENNETH MACASINAG</v>
      </c>
      <c r="D20" s="125" t="n">
        <f aca="false">Fil!H21</f>
        <v>78</v>
      </c>
      <c r="E20" s="126"/>
      <c r="F20" s="127" t="n">
        <f aca="false">Eng!H21</f>
        <v>75</v>
      </c>
      <c r="G20" s="126"/>
      <c r="H20" s="125" t="n">
        <f aca="false">Math!H21</f>
        <v>81</v>
      </c>
      <c r="I20" s="126"/>
      <c r="J20" s="125" t="n">
        <f aca="false">Sci!H21</f>
        <v>78</v>
      </c>
      <c r="K20" s="128"/>
      <c r="L20" s="133" t="n">
        <f aca="false">AP!H21</f>
        <v>78</v>
      </c>
      <c r="M20" s="130"/>
      <c r="N20" s="127" t="n">
        <f aca="false">ESP!H21</f>
        <v>90</v>
      </c>
      <c r="O20" s="126"/>
      <c r="P20" s="131" t="n">
        <f aca="false">TLE!H21</f>
        <v>75</v>
      </c>
      <c r="Q20" s="126"/>
      <c r="R20" s="126" t="n">
        <f aca="false">MAPEH!AB21</f>
        <v>75</v>
      </c>
      <c r="S20" s="126"/>
      <c r="T20" s="127" t="n">
        <f aca="false">MAPEH!H21</f>
        <v>75</v>
      </c>
      <c r="U20" s="126" t="n">
        <f aca="false">MAPEH!G21</f>
        <v>84</v>
      </c>
      <c r="V20" s="127" t="n">
        <f aca="false">MAPEH!M21</f>
        <v>75</v>
      </c>
      <c r="W20" s="126" t="n">
        <f aca="false">MAPEH!I21</f>
        <v>78</v>
      </c>
      <c r="X20" s="127" t="n">
        <f aca="false">MAPEH!R21</f>
        <v>75</v>
      </c>
      <c r="Y20" s="126" t="n">
        <f aca="false">MAPEH!K21</f>
        <v>78</v>
      </c>
      <c r="Z20" s="125" t="n">
        <f aca="false">MAPEH!W21</f>
        <v>75</v>
      </c>
      <c r="AA20" s="126" t="n">
        <f aca="false">RANK(Z20,Z$10:Z$76)</f>
        <v>19</v>
      </c>
      <c r="AB20" s="132" t="n">
        <f aca="false">(R20+P20+N20+L20+J20+H20+F20+D20)/8</f>
        <v>78.75</v>
      </c>
      <c r="AC20" s="126" t="n">
        <f aca="false">RANK(AB20,AB$10:AB$84)</f>
        <v>20</v>
      </c>
      <c r="AD20" s="22"/>
    </row>
    <row r="21" customFormat="false" ht="15" hidden="false" customHeight="true" outlineLevel="0" collapsed="false">
      <c r="B21" s="61" t="n">
        <v>12</v>
      </c>
      <c r="C21" s="124" t="str">
        <f aca="false">IF('Infos-Card-Male'!B13="", "", 'Infos-Card-Male'!B13)</f>
        <v>ARESGADO, CHRISTIAN MACKY MANUEL</v>
      </c>
      <c r="D21" s="125" t="n">
        <f aca="false">Fil!H22</f>
        <v>78</v>
      </c>
      <c r="E21" s="126"/>
      <c r="F21" s="127" t="n">
        <f aca="false">Eng!H22</f>
        <v>76</v>
      </c>
      <c r="G21" s="126"/>
      <c r="H21" s="125" t="n">
        <f aca="false">Math!H22</f>
        <v>74</v>
      </c>
      <c r="I21" s="126"/>
      <c r="J21" s="125" t="n">
        <f aca="false">Sci!H22</f>
        <v>75</v>
      </c>
      <c r="K21" s="128"/>
      <c r="L21" s="133" t="n">
        <f aca="false">AP!H22</f>
        <v>76</v>
      </c>
      <c r="M21" s="130"/>
      <c r="N21" s="127" t="n">
        <f aca="false">ESP!H22</f>
        <v>73</v>
      </c>
      <c r="O21" s="126"/>
      <c r="P21" s="131" t="n">
        <f aca="false">TLE!H22</f>
        <v>75</v>
      </c>
      <c r="Q21" s="126"/>
      <c r="R21" s="126" t="n">
        <f aca="false">MAPEH!AB22</f>
        <v>75</v>
      </c>
      <c r="S21" s="126"/>
      <c r="T21" s="127" t="n">
        <f aca="false">MAPEH!H22</f>
        <v>75</v>
      </c>
      <c r="U21" s="126" t="n">
        <f aca="false">MAPEH!G22</f>
        <v>75</v>
      </c>
      <c r="V21" s="127" t="n">
        <f aca="false">MAPEH!M22</f>
        <v>75</v>
      </c>
      <c r="W21" s="126" t="n">
        <f aca="false">MAPEH!I22</f>
        <v>78</v>
      </c>
      <c r="X21" s="127" t="n">
        <f aca="false">MAPEH!R22</f>
        <v>75</v>
      </c>
      <c r="Y21" s="126" t="n">
        <f aca="false">MAPEH!K22</f>
        <v>75</v>
      </c>
      <c r="Z21" s="125" t="n">
        <f aca="false">MAPEH!W22</f>
        <v>75</v>
      </c>
      <c r="AA21" s="126" t="n">
        <f aca="false">RANK(Z21,Z$10:Z$76)</f>
        <v>19</v>
      </c>
      <c r="AB21" s="132" t="n">
        <f aca="false">(R21+P21+N21+L21+J21+H21+F21+D21)/8</f>
        <v>75.25</v>
      </c>
      <c r="AC21" s="126" t="n">
        <f aca="false">RANK(AB21,AB$10:AB$84)</f>
        <v>38</v>
      </c>
      <c r="AD21" s="22"/>
    </row>
    <row r="22" customFormat="false" ht="15" hidden="false" customHeight="true" outlineLevel="0" collapsed="false">
      <c r="B22" s="123" t="n">
        <v>13</v>
      </c>
      <c r="C22" s="124" t="str">
        <f aca="false">IF('Infos-Card-Male'!B14="", "", 'Infos-Card-Male'!B14)</f>
        <v>ARROYO, AGA CEAZAR CAPALARAN</v>
      </c>
      <c r="D22" s="125" t="n">
        <f aca="false">Fil!H23</f>
        <v>75</v>
      </c>
      <c r="E22" s="126"/>
      <c r="F22" s="127" t="n">
        <f aca="false">Eng!H23</f>
        <v>79</v>
      </c>
      <c r="G22" s="126"/>
      <c r="H22" s="125" t="n">
        <f aca="false">Math!H23</f>
        <v>79</v>
      </c>
      <c r="I22" s="126"/>
      <c r="J22" s="125" t="n">
        <f aca="false">Sci!H23</f>
        <v>76</v>
      </c>
      <c r="K22" s="128"/>
      <c r="L22" s="133" t="n">
        <f aca="false">AP!H23</f>
        <v>79</v>
      </c>
      <c r="M22" s="130"/>
      <c r="N22" s="127" t="n">
        <f aca="false">ESP!H23</f>
        <v>88</v>
      </c>
      <c r="O22" s="126"/>
      <c r="P22" s="131" t="n">
        <f aca="false">TLE!H23</f>
        <v>84</v>
      </c>
      <c r="Q22" s="126"/>
      <c r="R22" s="126" t="n">
        <f aca="false">MAPEH!AB23</f>
        <v>78</v>
      </c>
      <c r="S22" s="126"/>
      <c r="T22" s="127" t="n">
        <f aca="false">MAPEH!H23</f>
        <v>80</v>
      </c>
      <c r="U22" s="126" t="n">
        <f aca="false">MAPEH!G23</f>
        <v>75</v>
      </c>
      <c r="V22" s="127" t="n">
        <f aca="false">MAPEH!M23</f>
        <v>75</v>
      </c>
      <c r="W22" s="126" t="n">
        <f aca="false">MAPEH!I23</f>
        <v>81</v>
      </c>
      <c r="X22" s="127" t="n">
        <f aca="false">MAPEH!R23</f>
        <v>79</v>
      </c>
      <c r="Y22" s="126" t="n">
        <f aca="false">MAPEH!K23</f>
        <v>85</v>
      </c>
      <c r="Z22" s="125" t="n">
        <f aca="false">MAPEH!W23</f>
        <v>78</v>
      </c>
      <c r="AA22" s="126" t="n">
        <f aca="false">RANK(Z22,Z$10:Z$76)</f>
        <v>12</v>
      </c>
      <c r="AB22" s="132" t="n">
        <f aca="false">(R22+P22+N22+L22+J22+H22+F22+D22)/8</f>
        <v>79.75</v>
      </c>
      <c r="AC22" s="126" t="n">
        <f aca="false">RANK(AB22,AB$10:AB$84)</f>
        <v>15</v>
      </c>
      <c r="AD22" s="22"/>
    </row>
    <row r="23" customFormat="false" ht="15" hidden="false" customHeight="true" outlineLevel="0" collapsed="false">
      <c r="B23" s="61" t="n">
        <v>14</v>
      </c>
      <c r="C23" s="124" t="str">
        <f aca="false">IF('Infos-Card-Male'!B15="", "", 'Infos-Card-Male'!B15)</f>
        <v>ASURTO, PRINCE JHADE JEROSO</v>
      </c>
      <c r="D23" s="125" t="n">
        <f aca="false">Fil!H24</f>
        <v>74</v>
      </c>
      <c r="E23" s="126"/>
      <c r="F23" s="127" t="n">
        <f aca="false">Eng!H24</f>
        <v>79</v>
      </c>
      <c r="G23" s="126"/>
      <c r="H23" s="125" t="n">
        <f aca="false">Math!H24</f>
        <v>74</v>
      </c>
      <c r="I23" s="126"/>
      <c r="J23" s="125" t="n">
        <f aca="false">Sci!H24</f>
        <v>74</v>
      </c>
      <c r="K23" s="128"/>
      <c r="L23" s="133" t="n">
        <f aca="false">AP!H24</f>
        <v>80</v>
      </c>
      <c r="M23" s="130"/>
      <c r="N23" s="127" t="n">
        <f aca="false">ESP!H24</f>
        <v>75</v>
      </c>
      <c r="O23" s="126"/>
      <c r="P23" s="131" t="n">
        <f aca="false">TLE!H24</f>
        <v>75</v>
      </c>
      <c r="Q23" s="126"/>
      <c r="R23" s="126" t="n">
        <f aca="false">MAPEH!AB24</f>
        <v>75</v>
      </c>
      <c r="S23" s="126"/>
      <c r="T23" s="127" t="n">
        <f aca="false">MAPEH!H24</f>
        <v>75</v>
      </c>
      <c r="U23" s="126" t="n">
        <f aca="false">MAPEH!G24</f>
        <v>85</v>
      </c>
      <c r="V23" s="127" t="n">
        <f aca="false">MAPEH!M24</f>
        <v>75</v>
      </c>
      <c r="W23" s="126" t="n">
        <f aca="false">MAPEH!I24</f>
        <v>79</v>
      </c>
      <c r="X23" s="127" t="n">
        <f aca="false">MAPEH!R24</f>
        <v>75</v>
      </c>
      <c r="Y23" s="126" t="n">
        <f aca="false">MAPEH!K24</f>
        <v>92</v>
      </c>
      <c r="Z23" s="125" t="n">
        <f aca="false">MAPEH!W24</f>
        <v>75</v>
      </c>
      <c r="AA23" s="126" t="n">
        <f aca="false">RANK(Z23,Z$10:Z$76)</f>
        <v>19</v>
      </c>
      <c r="AB23" s="132" t="n">
        <f aca="false">(R23+P23+N23+L23+J23+H23+F23+D23)/8</f>
        <v>75.75</v>
      </c>
      <c r="AC23" s="126" t="n">
        <f aca="false">RANK(AB23,AB$10:AB$84)</f>
        <v>36</v>
      </c>
      <c r="AD23" s="22"/>
    </row>
    <row r="24" customFormat="false" ht="15" hidden="false" customHeight="true" outlineLevel="0" collapsed="false">
      <c r="B24" s="123" t="n">
        <v>15</v>
      </c>
      <c r="C24" s="124" t="str">
        <f aca="false">IF('Infos-Card-Male'!B16="", "", 'Infos-Card-Male'!B16)</f>
        <v>AUSTRIA, JAMES BRYAN DIZON</v>
      </c>
      <c r="D24" s="125" t="n">
        <f aca="false">Fil!H25</f>
        <v>78</v>
      </c>
      <c r="E24" s="126"/>
      <c r="F24" s="127" t="n">
        <f aca="false">Eng!H25</f>
        <v>75</v>
      </c>
      <c r="G24" s="126"/>
      <c r="H24" s="125" t="n">
        <f aca="false">Math!H25</f>
        <v>76</v>
      </c>
      <c r="I24" s="126"/>
      <c r="J24" s="125" t="n">
        <f aca="false">Sci!H25</f>
        <v>75</v>
      </c>
      <c r="K24" s="128"/>
      <c r="L24" s="133" t="n">
        <f aca="false">AP!H25</f>
        <v>75</v>
      </c>
      <c r="M24" s="130"/>
      <c r="N24" s="127" t="n">
        <f aca="false">ESP!H25</f>
        <v>73</v>
      </c>
      <c r="O24" s="126"/>
      <c r="P24" s="131" t="n">
        <f aca="false">TLE!H25</f>
        <v>75</v>
      </c>
      <c r="Q24" s="126"/>
      <c r="R24" s="126" t="n">
        <f aca="false">MAPEH!AB25</f>
        <v>75</v>
      </c>
      <c r="S24" s="126"/>
      <c r="T24" s="127" t="n">
        <f aca="false">MAPEH!H25</f>
        <v>75</v>
      </c>
      <c r="U24" s="126" t="n">
        <f aca="false">MAPEH!G25</f>
        <v>75</v>
      </c>
      <c r="V24" s="127" t="n">
        <f aca="false">MAPEH!M25</f>
        <v>75</v>
      </c>
      <c r="W24" s="126" t="n">
        <f aca="false">MAPEH!I25</f>
        <v>78</v>
      </c>
      <c r="X24" s="127" t="n">
        <f aca="false">MAPEH!R25</f>
        <v>75</v>
      </c>
      <c r="Y24" s="126" t="n">
        <f aca="false">MAPEH!K25</f>
        <v>77</v>
      </c>
      <c r="Z24" s="125" t="n">
        <f aca="false">MAPEH!W25</f>
        <v>75</v>
      </c>
      <c r="AA24" s="126" t="n">
        <f aca="false">RANK(Z24,Z$10:Z$76)</f>
        <v>19</v>
      </c>
      <c r="AB24" s="132" t="n">
        <f aca="false">(R24+P24+N24+L24+J24+H24+F24+D24)/8</f>
        <v>75.25</v>
      </c>
      <c r="AC24" s="126" t="n">
        <f aca="false">RANK(AB24,AB$10:AB$84)</f>
        <v>38</v>
      </c>
      <c r="AD24" s="22"/>
    </row>
    <row r="25" customFormat="false" ht="15" hidden="false" customHeight="true" outlineLevel="0" collapsed="false">
      <c r="B25" s="61" t="n">
        <v>16</v>
      </c>
      <c r="C25" s="124" t="str">
        <f aca="false">IF('Infos-Card-Male'!B17="", "", 'Infos-Card-Male'!B17)</f>
        <v>AVILA, JOB OCFEMIA</v>
      </c>
      <c r="D25" s="125" t="n">
        <f aca="false">Fil!H26</f>
        <v>79</v>
      </c>
      <c r="E25" s="126"/>
      <c r="F25" s="127" t="n">
        <f aca="false">Eng!H26</f>
        <v>83</v>
      </c>
      <c r="G25" s="126"/>
      <c r="H25" s="125" t="n">
        <f aca="false">Math!H26</f>
        <v>77</v>
      </c>
      <c r="I25" s="126"/>
      <c r="J25" s="125" t="n">
        <f aca="false">Sci!H26</f>
        <v>86</v>
      </c>
      <c r="K25" s="128"/>
      <c r="L25" s="133" t="n">
        <f aca="false">AP!H26</f>
        <v>83</v>
      </c>
      <c r="M25" s="130"/>
      <c r="N25" s="127" t="n">
        <f aca="false">ESP!H26</f>
        <v>94</v>
      </c>
      <c r="O25" s="126"/>
      <c r="P25" s="131" t="n">
        <f aca="false">TLE!H26</f>
        <v>87</v>
      </c>
      <c r="Q25" s="126"/>
      <c r="R25" s="126" t="n">
        <f aca="false">MAPEH!AB26</f>
        <v>86</v>
      </c>
      <c r="S25" s="126"/>
      <c r="T25" s="127" t="n">
        <f aca="false">MAPEH!H26</f>
        <v>84</v>
      </c>
      <c r="U25" s="126" t="n">
        <f aca="false">MAPEH!G26</f>
        <v>86</v>
      </c>
      <c r="V25" s="127" t="n">
        <f aca="false">MAPEH!M26</f>
        <v>86</v>
      </c>
      <c r="W25" s="126" t="n">
        <f aca="false">MAPEH!I26</f>
        <v>86</v>
      </c>
      <c r="X25" s="127" t="n">
        <f aca="false">MAPEH!R26</f>
        <v>83</v>
      </c>
      <c r="Y25" s="126" t="n">
        <f aca="false">MAPEH!K26</f>
        <v>88</v>
      </c>
      <c r="Z25" s="125" t="n">
        <f aca="false">MAPEH!W26</f>
        <v>89</v>
      </c>
      <c r="AA25" s="126" t="n">
        <f aca="false">RANK(Z25,Z$10:Z$76)</f>
        <v>7</v>
      </c>
      <c r="AB25" s="132" t="n">
        <f aca="false">(R25+P25+N25+L25+J25+H25+F25+D25)/8</f>
        <v>84.375</v>
      </c>
      <c r="AC25" s="126" t="n">
        <f aca="false">RANK(AB25,AB$10:AB$84)</f>
        <v>10</v>
      </c>
      <c r="AD25" s="22"/>
    </row>
    <row r="26" customFormat="false" ht="15" hidden="false" customHeight="true" outlineLevel="0" collapsed="false">
      <c r="B26" s="123" t="n">
        <v>17</v>
      </c>
      <c r="C26" s="124" t="str">
        <f aca="false">IF('Infos-Card-Male'!B18="", "", 'Infos-Card-Male'!B18)</f>
        <v>AYON, JUSTINE DELLA</v>
      </c>
      <c r="D26" s="125" t="n">
        <f aca="false">Fil!H27</f>
        <v>75</v>
      </c>
      <c r="E26" s="126"/>
      <c r="F26" s="127" t="n">
        <f aca="false">Eng!H27</f>
        <v>78</v>
      </c>
      <c r="G26" s="126"/>
      <c r="H26" s="125" t="n">
        <f aca="false">Math!H27</f>
        <v>74</v>
      </c>
      <c r="I26" s="126"/>
      <c r="J26" s="125" t="n">
        <f aca="false">Sci!H27</f>
        <v>74</v>
      </c>
      <c r="K26" s="128"/>
      <c r="L26" s="133" t="n">
        <f aca="false">AP!H27</f>
        <v>79</v>
      </c>
      <c r="M26" s="130"/>
      <c r="N26" s="127" t="n">
        <f aca="false">ESP!H27</f>
        <v>82</v>
      </c>
      <c r="O26" s="126"/>
      <c r="P26" s="131" t="n">
        <f aca="false">TLE!H27</f>
        <v>77</v>
      </c>
      <c r="Q26" s="126"/>
      <c r="R26" s="126" t="n">
        <f aca="false">MAPEH!AB27</f>
        <v>75</v>
      </c>
      <c r="S26" s="126"/>
      <c r="T26" s="127" t="n">
        <f aca="false">MAPEH!H27</f>
        <v>75</v>
      </c>
      <c r="U26" s="126" t="n">
        <f aca="false">MAPEH!G27</f>
        <v>75</v>
      </c>
      <c r="V26" s="127" t="n">
        <f aca="false">MAPEH!M27</f>
        <v>75</v>
      </c>
      <c r="W26" s="126" t="n">
        <f aca="false">MAPEH!I27</f>
        <v>78</v>
      </c>
      <c r="X26" s="127" t="n">
        <f aca="false">MAPEH!R27</f>
        <v>75</v>
      </c>
      <c r="Y26" s="126" t="n">
        <f aca="false">MAPEH!K27</f>
        <v>88</v>
      </c>
      <c r="Z26" s="125" t="n">
        <f aca="false">MAPEH!W27</f>
        <v>76</v>
      </c>
      <c r="AA26" s="126" t="n">
        <f aca="false">RANK(Z26,Z$10:Z$76)</f>
        <v>17</v>
      </c>
      <c r="AB26" s="132" t="n">
        <f aca="false">(R26+P26+N26+L26+J26+H26+F26+D26)/8</f>
        <v>76.75</v>
      </c>
      <c r="AC26" s="126" t="n">
        <f aca="false">RANK(AB26,AB$10:AB$84)</f>
        <v>28</v>
      </c>
      <c r="AD26" s="22"/>
    </row>
    <row r="27" customFormat="false" ht="15" hidden="false" customHeight="true" outlineLevel="0" collapsed="false">
      <c r="B27" s="61" t="n">
        <v>18</v>
      </c>
      <c r="C27" s="124" t="str">
        <f aca="false">IF('Infos-Card-Male'!B19="", "", 'Infos-Card-Male'!B19)</f>
        <v>AYOP, WESLEY MICHEN BALBUENA</v>
      </c>
      <c r="D27" s="125" t="n">
        <f aca="false">Fil!H28</f>
        <v>78</v>
      </c>
      <c r="E27" s="126"/>
      <c r="F27" s="127" t="n">
        <f aca="false">Eng!H28</f>
        <v>77</v>
      </c>
      <c r="G27" s="126"/>
      <c r="H27" s="125" t="n">
        <f aca="false">Math!H28</f>
        <v>74</v>
      </c>
      <c r="I27" s="126"/>
      <c r="J27" s="125" t="n">
        <f aca="false">Sci!H28</f>
        <v>75</v>
      </c>
      <c r="K27" s="128"/>
      <c r="L27" s="133" t="n">
        <f aca="false">AP!H28</f>
        <v>75</v>
      </c>
      <c r="M27" s="130"/>
      <c r="N27" s="127" t="n">
        <f aca="false">ESP!H28</f>
        <v>86</v>
      </c>
      <c r="O27" s="126"/>
      <c r="P27" s="131" t="n">
        <f aca="false">TLE!H28</f>
        <v>75</v>
      </c>
      <c r="Q27" s="126"/>
      <c r="R27" s="126" t="n">
        <f aca="false">MAPEH!AB28</f>
        <v>75</v>
      </c>
      <c r="S27" s="126"/>
      <c r="T27" s="127" t="n">
        <f aca="false">MAPEH!H28</f>
        <v>75</v>
      </c>
      <c r="U27" s="126" t="n">
        <f aca="false">MAPEH!G28</f>
        <v>75</v>
      </c>
      <c r="V27" s="127" t="n">
        <f aca="false">MAPEH!M28</f>
        <v>75</v>
      </c>
      <c r="W27" s="126" t="n">
        <f aca="false">MAPEH!I28</f>
        <v>79</v>
      </c>
      <c r="X27" s="127" t="n">
        <f aca="false">MAPEH!R28</f>
        <v>75</v>
      </c>
      <c r="Y27" s="126" t="n">
        <f aca="false">MAPEH!K28</f>
        <v>81</v>
      </c>
      <c r="Z27" s="125" t="n">
        <f aca="false">MAPEH!W28</f>
        <v>75</v>
      </c>
      <c r="AA27" s="126" t="n">
        <f aca="false">RANK(Z27,Z$10:Z$76)</f>
        <v>19</v>
      </c>
      <c r="AB27" s="132" t="n">
        <f aca="false">(R27+P27+N27+L27+J27+H27+F27+D27)/8</f>
        <v>76.875</v>
      </c>
      <c r="AC27" s="126" t="n">
        <f aca="false">RANK(AB27,AB$10:AB$84)</f>
        <v>27</v>
      </c>
      <c r="AD27" s="22"/>
    </row>
    <row r="28" customFormat="false" ht="15" hidden="false" customHeight="true" outlineLevel="0" collapsed="false">
      <c r="B28" s="123" t="n">
        <v>19</v>
      </c>
      <c r="C28" s="124" t="str">
        <f aca="false">IF('Infos-Card-Male'!B20="", "", 'Infos-Card-Male'!B20)</f>
        <v>AZARCON, JOHN CEDRICK CORTES</v>
      </c>
      <c r="D28" s="125" t="n">
        <f aca="false">Fil!H29</f>
        <v>76</v>
      </c>
      <c r="E28" s="126"/>
      <c r="F28" s="127" t="n">
        <f aca="false">Eng!H29</f>
        <v>76</v>
      </c>
      <c r="G28" s="126"/>
      <c r="H28" s="125" t="n">
        <f aca="false">Math!H29</f>
        <v>74</v>
      </c>
      <c r="I28" s="126"/>
      <c r="J28" s="125" t="n">
        <f aca="false">Sci!H29</f>
        <v>75</v>
      </c>
      <c r="K28" s="128"/>
      <c r="L28" s="133" t="n">
        <f aca="false">AP!H29</f>
        <v>76</v>
      </c>
      <c r="M28" s="130"/>
      <c r="N28" s="127" t="n">
        <f aca="false">ESP!H29</f>
        <v>87</v>
      </c>
      <c r="O28" s="126"/>
      <c r="P28" s="131" t="n">
        <f aca="false">TLE!H29</f>
        <v>75</v>
      </c>
      <c r="Q28" s="126"/>
      <c r="R28" s="126" t="n">
        <f aca="false">MAPEH!AB29</f>
        <v>75</v>
      </c>
      <c r="S28" s="126"/>
      <c r="T28" s="127" t="n">
        <f aca="false">MAPEH!H29</f>
        <v>75</v>
      </c>
      <c r="U28" s="126" t="n">
        <f aca="false">MAPEH!G29</f>
        <v>75</v>
      </c>
      <c r="V28" s="127" t="n">
        <f aca="false">MAPEH!M29</f>
        <v>75</v>
      </c>
      <c r="W28" s="126" t="n">
        <f aca="false">MAPEH!I29</f>
        <v>79</v>
      </c>
      <c r="X28" s="127" t="n">
        <f aca="false">MAPEH!R29</f>
        <v>75</v>
      </c>
      <c r="Y28" s="126" t="n">
        <f aca="false">MAPEH!K29</f>
        <v>81</v>
      </c>
      <c r="Z28" s="125" t="n">
        <f aca="false">MAPEH!W29</f>
        <v>75</v>
      </c>
      <c r="AA28" s="126" t="n">
        <f aca="false">RANK(Z28,Z$10:Z$76)</f>
        <v>19</v>
      </c>
      <c r="AB28" s="132" t="n">
        <f aca="false">(R28+P28+N28+L28+J28+H28+F28+D28)/8</f>
        <v>76.75</v>
      </c>
      <c r="AC28" s="126" t="n">
        <f aca="false">RANK(AB28,AB$10:AB$84)</f>
        <v>28</v>
      </c>
      <c r="AD28" s="22"/>
    </row>
    <row r="29" customFormat="false" ht="15" hidden="false" customHeight="true" outlineLevel="0" collapsed="false">
      <c r="B29" s="61" t="n">
        <v>20</v>
      </c>
      <c r="C29" s="124" t="str">
        <f aca="false">IF('Infos-Card-Male'!B21="", "", 'Infos-Card-Male'!B21)</f>
        <v>AZORES, JOSHUA SELERIO</v>
      </c>
      <c r="D29" s="125" t="n">
        <f aca="false">Fil!H30</f>
        <v>74</v>
      </c>
      <c r="E29" s="126"/>
      <c r="F29" s="127" t="n">
        <f aca="false">Eng!H30</f>
        <v>76</v>
      </c>
      <c r="G29" s="126"/>
      <c r="H29" s="125" t="n">
        <f aca="false">Math!H30</f>
        <v>74</v>
      </c>
      <c r="I29" s="126"/>
      <c r="J29" s="125" t="n">
        <f aca="false">Sci!H30</f>
        <v>74</v>
      </c>
      <c r="K29" s="128"/>
      <c r="L29" s="133" t="n">
        <f aca="false">AP!H30</f>
        <v>74</v>
      </c>
      <c r="M29" s="130"/>
      <c r="N29" s="127" t="n">
        <f aca="false">ESP!H30</f>
        <v>73</v>
      </c>
      <c r="O29" s="126"/>
      <c r="P29" s="131" t="n">
        <f aca="false">TLE!H30</f>
        <v>74</v>
      </c>
      <c r="Q29" s="126"/>
      <c r="R29" s="126" t="n">
        <f aca="false">MAPEH!AB30</f>
        <v>75</v>
      </c>
      <c r="S29" s="126"/>
      <c r="T29" s="127" t="n">
        <f aca="false">MAPEH!H30</f>
        <v>75</v>
      </c>
      <c r="U29" s="126" t="n">
        <f aca="false">MAPEH!G30</f>
        <v>86</v>
      </c>
      <c r="V29" s="127" t="n">
        <f aca="false">MAPEH!M30</f>
        <v>75</v>
      </c>
      <c r="W29" s="126" t="n">
        <f aca="false">MAPEH!I30</f>
        <v>78</v>
      </c>
      <c r="X29" s="127" t="n">
        <f aca="false">MAPEH!R30</f>
        <v>75</v>
      </c>
      <c r="Y29" s="126" t="n">
        <f aca="false">MAPEH!K30</f>
        <v>75</v>
      </c>
      <c r="Z29" s="125" t="n">
        <f aca="false">MAPEH!W30</f>
        <v>75</v>
      </c>
      <c r="AA29" s="126" t="n">
        <f aca="false">RANK(Z29,Z$10:Z$76)</f>
        <v>19</v>
      </c>
      <c r="AB29" s="132" t="n">
        <f aca="false">(R29+P29+N29+L29+J29+H29+F29+D29)/8</f>
        <v>74.25</v>
      </c>
      <c r="AC29" s="126" t="n">
        <f aca="false">RANK(AB29,AB$10:AB$84)</f>
        <v>40</v>
      </c>
      <c r="AD29" s="22"/>
    </row>
    <row r="30" customFormat="false" ht="15" hidden="false" customHeight="true" outlineLevel="0" collapsed="false">
      <c r="B30" s="123" t="n">
        <v>21</v>
      </c>
      <c r="C30" s="124" t="str">
        <f aca="false">IF('Infos-Card-Male'!B22="", "", 'Infos-Card-Male'!B22)</f>
        <v>BACLAAN, JOVART MATA</v>
      </c>
      <c r="D30" s="125" t="n">
        <f aca="false">Fil!H31</f>
        <v>77</v>
      </c>
      <c r="E30" s="126"/>
      <c r="F30" s="127" t="n">
        <f aca="false">Eng!H31</f>
        <v>75</v>
      </c>
      <c r="G30" s="126"/>
      <c r="H30" s="125" t="n">
        <f aca="false">Math!H31</f>
        <v>75</v>
      </c>
      <c r="I30" s="126"/>
      <c r="J30" s="125" t="n">
        <f aca="false">Sci!H31</f>
        <v>75</v>
      </c>
      <c r="K30" s="128"/>
      <c r="L30" s="133" t="n">
        <f aca="false">AP!H31</f>
        <v>77</v>
      </c>
      <c r="M30" s="130"/>
      <c r="N30" s="127" t="n">
        <f aca="false">ESP!H31</f>
        <v>82</v>
      </c>
      <c r="O30" s="126"/>
      <c r="P30" s="131" t="n">
        <f aca="false">TLE!H31</f>
        <v>75</v>
      </c>
      <c r="Q30" s="126"/>
      <c r="R30" s="126" t="n">
        <f aca="false">MAPEH!AB31</f>
        <v>75</v>
      </c>
      <c r="S30" s="126"/>
      <c r="T30" s="127" t="n">
        <f aca="false">MAPEH!H31</f>
        <v>75</v>
      </c>
      <c r="U30" s="126" t="n">
        <f aca="false">MAPEH!G31</f>
        <v>75</v>
      </c>
      <c r="V30" s="127" t="n">
        <f aca="false">MAPEH!M31</f>
        <v>75</v>
      </c>
      <c r="W30" s="126" t="n">
        <f aca="false">MAPEH!I31</f>
        <v>78</v>
      </c>
      <c r="X30" s="127" t="n">
        <f aca="false">MAPEH!R31</f>
        <v>75</v>
      </c>
      <c r="Y30" s="126" t="n">
        <f aca="false">MAPEH!K31</f>
        <v>75</v>
      </c>
      <c r="Z30" s="125" t="n">
        <f aca="false">MAPEH!W31</f>
        <v>75</v>
      </c>
      <c r="AA30" s="126" t="n">
        <f aca="false">RANK(Z30,Z$10:Z$76)</f>
        <v>19</v>
      </c>
      <c r="AB30" s="132" t="n">
        <f aca="false">(R30+P30+N30+L30+J30+H30+F30+D30)/8</f>
        <v>76.375</v>
      </c>
      <c r="AC30" s="126" t="n">
        <f aca="false">RANK(AB30,AB$10:AB$84)</f>
        <v>32</v>
      </c>
      <c r="AD30" s="22"/>
    </row>
    <row r="31" customFormat="false" ht="15" hidden="false" customHeight="true" outlineLevel="0" collapsed="false">
      <c r="B31" s="61" t="n">
        <v>22</v>
      </c>
      <c r="C31" s="124" t="str">
        <f aca="false">IF('Infos-Card-Male'!B23="", "", 'Infos-Card-Male'!B23)</f>
        <v/>
      </c>
      <c r="D31" s="125"/>
      <c r="E31" s="126"/>
      <c r="F31" s="127"/>
      <c r="G31" s="126"/>
      <c r="H31" s="125"/>
      <c r="I31" s="126"/>
      <c r="J31" s="125"/>
      <c r="K31" s="128"/>
      <c r="L31" s="133"/>
      <c r="M31" s="130"/>
      <c r="N31" s="127"/>
      <c r="O31" s="126"/>
      <c r="P31" s="131"/>
      <c r="Q31" s="126"/>
      <c r="R31" s="126"/>
      <c r="S31" s="126"/>
      <c r="T31" s="127"/>
      <c r="U31" s="126"/>
      <c r="V31" s="127"/>
      <c r="W31" s="126"/>
      <c r="X31" s="127"/>
      <c r="Y31" s="126"/>
      <c r="Z31" s="125"/>
      <c r="AA31" s="126"/>
      <c r="AB31" s="132"/>
      <c r="AC31" s="126"/>
    </row>
    <row r="32" customFormat="false" ht="15" hidden="false" customHeight="true" outlineLevel="0" collapsed="false">
      <c r="B32" s="123" t="n">
        <v>23</v>
      </c>
      <c r="C32" s="124" t="str">
        <f aca="false">IF('Infos-Card-Male'!B24="", "", 'Infos-Card-Male'!B24)</f>
        <v/>
      </c>
      <c r="D32" s="125"/>
      <c r="E32" s="126"/>
      <c r="F32" s="127"/>
      <c r="G32" s="126"/>
      <c r="H32" s="125"/>
      <c r="I32" s="126"/>
      <c r="J32" s="125"/>
      <c r="K32" s="128"/>
      <c r="L32" s="133"/>
      <c r="M32" s="130"/>
      <c r="N32" s="127"/>
      <c r="O32" s="126"/>
      <c r="P32" s="131"/>
      <c r="Q32" s="126"/>
      <c r="R32" s="126"/>
      <c r="S32" s="126"/>
      <c r="T32" s="127"/>
      <c r="U32" s="126"/>
      <c r="V32" s="127"/>
      <c r="W32" s="126"/>
      <c r="X32" s="127"/>
      <c r="Y32" s="126"/>
      <c r="Z32" s="125"/>
      <c r="AA32" s="126"/>
      <c r="AB32" s="132"/>
      <c r="AC32" s="126"/>
    </row>
    <row r="33" customFormat="false" ht="15" hidden="false" customHeight="true" outlineLevel="0" collapsed="false">
      <c r="B33" s="61" t="n">
        <v>24</v>
      </c>
      <c r="C33" s="124" t="str">
        <f aca="false">IF('Infos-Card-Male'!B25="", "", 'Infos-Card-Male'!B25)</f>
        <v/>
      </c>
      <c r="D33" s="125"/>
      <c r="E33" s="126"/>
      <c r="F33" s="127"/>
      <c r="G33" s="126"/>
      <c r="H33" s="125"/>
      <c r="I33" s="126"/>
      <c r="J33" s="125"/>
      <c r="K33" s="128"/>
      <c r="L33" s="133"/>
      <c r="M33" s="130"/>
      <c r="N33" s="127"/>
      <c r="O33" s="126"/>
      <c r="P33" s="131"/>
      <c r="Q33" s="126"/>
      <c r="R33" s="126"/>
      <c r="S33" s="126"/>
      <c r="T33" s="127"/>
      <c r="U33" s="126"/>
      <c r="V33" s="127"/>
      <c r="W33" s="126"/>
      <c r="X33" s="127"/>
      <c r="Y33" s="126"/>
      <c r="Z33" s="125"/>
      <c r="AA33" s="126"/>
      <c r="AB33" s="132"/>
      <c r="AC33" s="126"/>
    </row>
    <row r="34" customFormat="false" ht="15" hidden="false" customHeight="true" outlineLevel="0" collapsed="false">
      <c r="B34" s="123" t="n">
        <v>25</v>
      </c>
      <c r="C34" s="124" t="str">
        <f aca="false">IF('Infos-Card-Male'!B26="", "", 'Infos-Card-Male'!B26)</f>
        <v/>
      </c>
      <c r="D34" s="125"/>
      <c r="E34" s="126"/>
      <c r="F34" s="127"/>
      <c r="G34" s="126"/>
      <c r="H34" s="125"/>
      <c r="I34" s="126"/>
      <c r="J34" s="125"/>
      <c r="K34" s="128"/>
      <c r="L34" s="133"/>
      <c r="M34" s="130"/>
      <c r="N34" s="127"/>
      <c r="O34" s="126"/>
      <c r="P34" s="131"/>
      <c r="Q34" s="126"/>
      <c r="R34" s="126"/>
      <c r="S34" s="126"/>
      <c r="T34" s="127"/>
      <c r="U34" s="126"/>
      <c r="V34" s="127"/>
      <c r="W34" s="126"/>
      <c r="X34" s="127"/>
      <c r="Y34" s="126"/>
      <c r="Z34" s="125"/>
      <c r="AA34" s="126"/>
      <c r="AB34" s="132"/>
      <c r="AC34" s="126"/>
    </row>
    <row r="35" customFormat="false" ht="15" hidden="false" customHeight="true" outlineLevel="0" collapsed="false">
      <c r="B35" s="61" t="n">
        <v>26</v>
      </c>
      <c r="C35" s="124" t="str">
        <f aca="false">IF('Infos-Card-Male'!B27="", "", 'Infos-Card-Male'!B27)</f>
        <v/>
      </c>
      <c r="D35" s="125"/>
      <c r="E35" s="126"/>
      <c r="F35" s="127"/>
      <c r="G35" s="126"/>
      <c r="H35" s="125"/>
      <c r="I35" s="126"/>
      <c r="J35" s="125"/>
      <c r="K35" s="128"/>
      <c r="L35" s="133"/>
      <c r="M35" s="130"/>
      <c r="N35" s="127"/>
      <c r="O35" s="126"/>
      <c r="P35" s="131"/>
      <c r="Q35" s="126"/>
      <c r="R35" s="126"/>
      <c r="S35" s="126"/>
      <c r="T35" s="127"/>
      <c r="U35" s="126"/>
      <c r="V35" s="127"/>
      <c r="W35" s="126"/>
      <c r="X35" s="127"/>
      <c r="Y35" s="126"/>
      <c r="Z35" s="125"/>
      <c r="AA35" s="126"/>
      <c r="AB35" s="132"/>
      <c r="AC35" s="126"/>
    </row>
    <row r="36" customFormat="false" ht="15" hidden="false" customHeight="true" outlineLevel="0" collapsed="false">
      <c r="B36" s="134"/>
      <c r="C36" s="135"/>
      <c r="D36" s="71"/>
      <c r="E36" s="141"/>
      <c r="F36" s="137"/>
      <c r="G36" s="141"/>
      <c r="H36" s="71"/>
      <c r="I36" s="141"/>
      <c r="J36" s="71"/>
      <c r="K36" s="141"/>
      <c r="L36" s="142"/>
      <c r="M36" s="141"/>
      <c r="N36" s="137"/>
      <c r="O36" s="141"/>
      <c r="P36" s="138"/>
      <c r="Q36" s="141"/>
      <c r="R36" s="143"/>
      <c r="S36" s="141"/>
      <c r="T36" s="142"/>
      <c r="U36" s="141"/>
      <c r="V36" s="142"/>
      <c r="W36" s="141"/>
      <c r="X36" s="142"/>
      <c r="Y36" s="141"/>
      <c r="Z36" s="144"/>
      <c r="AA36" s="141"/>
      <c r="AB36" s="145"/>
      <c r="AC36" s="141"/>
    </row>
    <row r="37" customFormat="false" ht="15" hidden="false" customHeight="true" outlineLevel="0" collapsed="false">
      <c r="B37" s="140"/>
      <c r="C37" s="135"/>
      <c r="D37" s="71"/>
      <c r="E37" s="141"/>
      <c r="F37" s="137"/>
      <c r="G37" s="141"/>
      <c r="H37" s="71"/>
      <c r="I37" s="141"/>
      <c r="J37" s="71"/>
      <c r="K37" s="141"/>
      <c r="L37" s="142"/>
      <c r="M37" s="141"/>
      <c r="N37" s="137"/>
      <c r="O37" s="141"/>
      <c r="P37" s="138"/>
      <c r="Q37" s="141"/>
      <c r="R37" s="143"/>
      <c r="S37" s="141"/>
      <c r="T37" s="142"/>
      <c r="U37" s="141"/>
      <c r="V37" s="142"/>
      <c r="W37" s="141"/>
      <c r="X37" s="142"/>
      <c r="Y37" s="141"/>
      <c r="Z37" s="144"/>
      <c r="AA37" s="141"/>
      <c r="AB37" s="145"/>
      <c r="AC37" s="141"/>
    </row>
    <row r="38" customFormat="false" ht="15" hidden="false" customHeight="true" outlineLevel="0" collapsed="false">
      <c r="B38" s="140"/>
      <c r="C38" s="135"/>
      <c r="D38" s="71"/>
      <c r="E38" s="141"/>
      <c r="F38" s="137"/>
      <c r="G38" s="141"/>
      <c r="H38" s="71"/>
      <c r="I38" s="141"/>
      <c r="J38" s="71"/>
      <c r="K38" s="141"/>
      <c r="L38" s="142"/>
      <c r="M38" s="141"/>
      <c r="N38" s="137"/>
      <c r="O38" s="141"/>
      <c r="P38" s="138"/>
      <c r="Q38" s="141"/>
      <c r="R38" s="143"/>
      <c r="S38" s="141"/>
      <c r="T38" s="142"/>
      <c r="U38" s="141"/>
      <c r="V38" s="142"/>
      <c r="W38" s="141"/>
      <c r="X38" s="142"/>
      <c r="Y38" s="141"/>
      <c r="Z38" s="144"/>
      <c r="AA38" s="141"/>
      <c r="AB38" s="145"/>
      <c r="AC38" s="141"/>
    </row>
    <row r="39" customFormat="false" ht="15" hidden="false" customHeight="true" outlineLevel="0" collapsed="false">
      <c r="B39" s="140"/>
      <c r="C39" s="135"/>
      <c r="D39" s="71"/>
      <c r="E39" s="141"/>
      <c r="F39" s="137"/>
      <c r="G39" s="141"/>
      <c r="H39" s="71"/>
      <c r="I39" s="141"/>
      <c r="J39" s="71"/>
      <c r="K39" s="141"/>
      <c r="L39" s="142"/>
      <c r="M39" s="141"/>
      <c r="N39" s="137"/>
      <c r="O39" s="141"/>
      <c r="P39" s="138"/>
      <c r="Q39" s="141"/>
      <c r="R39" s="143"/>
      <c r="S39" s="141"/>
      <c r="T39" s="142"/>
      <c r="U39" s="141"/>
      <c r="V39" s="142"/>
      <c r="W39" s="141"/>
      <c r="X39" s="142"/>
      <c r="Y39" s="141"/>
      <c r="Z39" s="144"/>
      <c r="AA39" s="141"/>
      <c r="AB39" s="145"/>
      <c r="AC39" s="141"/>
    </row>
    <row r="40" customFormat="false" ht="15" hidden="false" customHeight="true" outlineLevel="0" collapsed="false">
      <c r="B40" s="140"/>
      <c r="C40" s="135"/>
      <c r="D40" s="71"/>
      <c r="E40" s="141"/>
      <c r="F40" s="137"/>
      <c r="G40" s="141"/>
      <c r="H40" s="71"/>
      <c r="I40" s="141"/>
      <c r="J40" s="71"/>
      <c r="K40" s="141"/>
      <c r="L40" s="142"/>
      <c r="M40" s="141"/>
      <c r="N40" s="137"/>
      <c r="O40" s="141"/>
      <c r="P40" s="138"/>
      <c r="Q40" s="141"/>
      <c r="R40" s="143"/>
      <c r="S40" s="141"/>
      <c r="T40" s="142"/>
      <c r="U40" s="141"/>
      <c r="V40" s="142"/>
      <c r="W40" s="141"/>
      <c r="X40" s="142"/>
      <c r="Y40" s="141"/>
      <c r="Z40" s="144"/>
      <c r="AA40" s="141"/>
      <c r="AB40" s="145"/>
      <c r="AC40" s="141"/>
    </row>
    <row r="41" customFormat="false" ht="15" hidden="false" customHeight="true" outlineLevel="0" collapsed="false">
      <c r="B41" s="140"/>
      <c r="C41" s="135"/>
      <c r="D41" s="71"/>
      <c r="E41" s="141"/>
      <c r="F41" s="137"/>
      <c r="G41" s="141"/>
      <c r="H41" s="71"/>
      <c r="I41" s="141"/>
      <c r="J41" s="71"/>
      <c r="K41" s="141"/>
      <c r="L41" s="142"/>
      <c r="M41" s="141"/>
      <c r="N41" s="137"/>
      <c r="O41" s="141"/>
      <c r="P41" s="138"/>
      <c r="Q41" s="141"/>
      <c r="R41" s="143"/>
      <c r="S41" s="141"/>
      <c r="T41" s="142"/>
      <c r="U41" s="141"/>
      <c r="V41" s="142"/>
      <c r="W41" s="141"/>
      <c r="X41" s="142"/>
      <c r="Y41" s="141"/>
      <c r="Z41" s="144"/>
      <c r="AA41" s="141"/>
      <c r="AB41" s="145"/>
      <c r="AC41" s="141"/>
    </row>
    <row r="42" customFormat="false" ht="15" hidden="false" customHeight="true" outlineLevel="0" collapsed="false">
      <c r="B42" s="140"/>
      <c r="C42" s="135"/>
      <c r="D42" s="71"/>
      <c r="E42" s="141"/>
      <c r="F42" s="137"/>
      <c r="G42" s="141"/>
      <c r="H42" s="71"/>
      <c r="I42" s="141"/>
      <c r="J42" s="71"/>
      <c r="K42" s="141"/>
      <c r="L42" s="142"/>
      <c r="M42" s="141"/>
      <c r="N42" s="137"/>
      <c r="O42" s="141"/>
      <c r="P42" s="138"/>
      <c r="Q42" s="141"/>
      <c r="R42" s="143"/>
      <c r="S42" s="141"/>
      <c r="T42" s="142"/>
      <c r="U42" s="141"/>
      <c r="V42" s="142"/>
      <c r="W42" s="141"/>
      <c r="X42" s="142"/>
      <c r="Y42" s="141"/>
      <c r="Z42" s="144"/>
      <c r="AA42" s="141"/>
      <c r="AB42" s="145"/>
      <c r="AC42" s="141"/>
    </row>
    <row r="43" customFormat="false" ht="15" hidden="false" customHeight="true" outlineLevel="0" collapsed="false">
      <c r="B43" s="140"/>
      <c r="C43" s="135"/>
      <c r="D43" s="71"/>
      <c r="E43" s="141"/>
      <c r="F43" s="137"/>
      <c r="G43" s="141"/>
      <c r="H43" s="71"/>
      <c r="I43" s="141"/>
      <c r="J43" s="71"/>
      <c r="K43" s="141"/>
      <c r="L43" s="142"/>
      <c r="M43" s="141"/>
      <c r="N43" s="137"/>
      <c r="O43" s="141"/>
      <c r="P43" s="138"/>
      <c r="Q43" s="141"/>
      <c r="R43" s="143"/>
      <c r="S43" s="141"/>
      <c r="T43" s="142"/>
      <c r="U43" s="141"/>
      <c r="V43" s="142"/>
      <c r="W43" s="141"/>
      <c r="X43" s="142"/>
      <c r="Y43" s="141"/>
      <c r="Z43" s="144"/>
      <c r="AA43" s="141"/>
      <c r="AB43" s="145"/>
      <c r="AC43" s="141"/>
    </row>
    <row r="44" customFormat="false" ht="15" hidden="false" customHeight="true" outlineLevel="0" collapsed="false">
      <c r="B44" s="140"/>
      <c r="C44" s="135"/>
      <c r="D44" s="71"/>
      <c r="E44" s="141"/>
      <c r="F44" s="137"/>
      <c r="G44" s="141"/>
      <c r="H44" s="71"/>
      <c r="I44" s="141"/>
      <c r="J44" s="71"/>
      <c r="K44" s="141"/>
      <c r="L44" s="142"/>
      <c r="M44" s="141"/>
      <c r="N44" s="137"/>
      <c r="O44" s="141"/>
      <c r="P44" s="138"/>
      <c r="Q44" s="141"/>
      <c r="R44" s="143"/>
      <c r="S44" s="141"/>
      <c r="T44" s="142"/>
      <c r="U44" s="141"/>
      <c r="V44" s="142"/>
      <c r="W44" s="141"/>
      <c r="X44" s="142"/>
      <c r="Y44" s="141"/>
      <c r="Z44" s="144"/>
      <c r="AA44" s="141"/>
      <c r="AB44" s="145"/>
      <c r="AC44" s="141"/>
    </row>
    <row r="45" customFormat="false" ht="15" hidden="false" customHeight="false" outlineLevel="0" collapsed="false">
      <c r="B45" s="146"/>
      <c r="C45" s="147"/>
      <c r="D45" s="71"/>
      <c r="E45" s="141"/>
      <c r="F45" s="137"/>
      <c r="G45" s="141"/>
      <c r="H45" s="71"/>
      <c r="I45" s="141"/>
      <c r="J45" s="71"/>
      <c r="K45" s="141"/>
      <c r="L45" s="142"/>
      <c r="M45" s="141"/>
      <c r="N45" s="137"/>
      <c r="O45" s="141"/>
      <c r="P45" s="138"/>
      <c r="Q45" s="141"/>
      <c r="R45" s="143"/>
      <c r="S45" s="141"/>
      <c r="T45" s="142"/>
      <c r="U45" s="141"/>
      <c r="V45" s="142"/>
      <c r="W45" s="141"/>
      <c r="X45" s="142"/>
      <c r="Y45" s="141"/>
      <c r="Z45" s="71"/>
      <c r="AA45" s="141"/>
      <c r="AB45" s="145"/>
      <c r="AC45" s="141"/>
    </row>
    <row r="46" customFormat="false" ht="15.75" hidden="false" customHeight="true" outlineLevel="0" collapsed="false">
      <c r="B46" s="148" t="s">
        <v>306</v>
      </c>
      <c r="C46" s="148"/>
      <c r="D46" s="96"/>
      <c r="E46" s="96"/>
      <c r="F46" s="96"/>
      <c r="G46" s="96"/>
      <c r="H46" s="96"/>
      <c r="I46" s="96"/>
      <c r="J46" s="96"/>
      <c r="K46" s="96"/>
      <c r="L46" s="96"/>
      <c r="M46" s="97"/>
      <c r="N46" s="97"/>
      <c r="O46" s="97"/>
      <c r="P46" s="97"/>
      <c r="Q46" s="97"/>
    </row>
    <row r="47" customFormat="false" ht="15.75" hidden="false" customHeight="true" outlineLevel="0" collapsed="false">
      <c r="B47" s="95" t="str">
        <f aca="false">B3</f>
        <v>Grading Period:  THIRD</v>
      </c>
      <c r="C47" s="95"/>
      <c r="D47" s="98"/>
      <c r="E47" s="98"/>
      <c r="F47" s="98"/>
      <c r="G47" s="98"/>
      <c r="H47" s="98"/>
      <c r="I47" s="98"/>
      <c r="J47" s="98"/>
      <c r="K47" s="98"/>
      <c r="L47" s="98"/>
      <c r="M47" s="97"/>
      <c r="N47" s="97"/>
      <c r="O47" s="97"/>
      <c r="P47" s="97"/>
      <c r="Q47" s="97"/>
    </row>
    <row r="48" customFormat="false" ht="15.75" hidden="false" customHeight="true" outlineLevel="0" collapsed="false">
      <c r="B48" s="95" t="str">
        <f aca="false">B4</f>
        <v>Year &amp; Section: 8-HUBBLE</v>
      </c>
      <c r="C48" s="95"/>
      <c r="D48" s="99"/>
      <c r="E48" s="99"/>
      <c r="F48" s="99"/>
      <c r="G48" s="99"/>
      <c r="H48" s="99"/>
      <c r="I48" s="99"/>
      <c r="J48" s="99"/>
      <c r="K48" s="99"/>
      <c r="L48" s="99"/>
      <c r="M48" s="97"/>
      <c r="N48" s="97"/>
      <c r="O48" s="97"/>
      <c r="P48" s="97"/>
      <c r="Q48" s="97"/>
    </row>
    <row r="49" customFormat="false" ht="15" hidden="false" customHeight="true" outlineLevel="0" collapsed="false">
      <c r="B49" s="95" t="str">
        <f aca="false">B5</f>
        <v>School Year: 2020-2021</v>
      </c>
      <c r="C49" s="95"/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</row>
    <row r="50" customFormat="false" ht="17.25" hidden="false" customHeight="true" outlineLevel="0" collapsed="false">
      <c r="B50" s="95" t="str">
        <f aca="false">B6</f>
        <v>Adviser: MR. JONATHAN R. BACOLOD</v>
      </c>
      <c r="C50" s="95"/>
      <c r="D50" s="103"/>
      <c r="E50" s="103"/>
      <c r="F50" s="103"/>
      <c r="G50" s="103"/>
      <c r="H50" s="103"/>
      <c r="I50" s="103"/>
      <c r="J50" s="103"/>
      <c r="K50" s="103"/>
      <c r="L50" s="103"/>
      <c r="M50" s="97"/>
      <c r="N50" s="97"/>
      <c r="O50" s="97"/>
      <c r="P50" s="97"/>
      <c r="Q50" s="97"/>
    </row>
    <row r="51" customFormat="false" ht="17.25" hidden="false" customHeight="true" outlineLevel="0" collapsed="false">
      <c r="B51" s="149" t="s">
        <v>288</v>
      </c>
      <c r="C51" s="149"/>
      <c r="D51" s="150" t="s">
        <v>268</v>
      </c>
      <c r="E51" s="150"/>
      <c r="F51" s="106" t="s">
        <v>289</v>
      </c>
      <c r="G51" s="106"/>
      <c r="H51" s="107" t="s">
        <v>311</v>
      </c>
      <c r="I51" s="107"/>
      <c r="J51" s="108" t="s">
        <v>312</v>
      </c>
      <c r="K51" s="108"/>
      <c r="L51" s="109" t="s">
        <v>313</v>
      </c>
      <c r="M51" s="109"/>
      <c r="N51" s="110" t="s">
        <v>314</v>
      </c>
      <c r="O51" s="110"/>
      <c r="P51" s="111" t="s">
        <v>15</v>
      </c>
      <c r="Q51" s="111"/>
      <c r="R51" s="112" t="s">
        <v>21</v>
      </c>
      <c r="S51" s="112"/>
      <c r="T51" s="112" t="s">
        <v>296</v>
      </c>
      <c r="U51" s="112"/>
      <c r="V51" s="112" t="s">
        <v>297</v>
      </c>
      <c r="W51" s="112"/>
      <c r="X51" s="112" t="s">
        <v>315</v>
      </c>
      <c r="Y51" s="112"/>
      <c r="Z51" s="112" t="s">
        <v>299</v>
      </c>
      <c r="AA51" s="151"/>
      <c r="AB51" s="152" t="s">
        <v>316</v>
      </c>
      <c r="AC51" s="115" t="s">
        <v>317</v>
      </c>
    </row>
    <row r="52" customFormat="false" ht="15.75" hidden="false" customHeight="true" outlineLevel="0" collapsed="false">
      <c r="B52" s="149"/>
      <c r="C52" s="149"/>
      <c r="D52" s="153" t="s">
        <v>318</v>
      </c>
      <c r="E52" s="154" t="s">
        <v>317</v>
      </c>
      <c r="F52" s="153" t="s">
        <v>318</v>
      </c>
      <c r="G52" s="154" t="s">
        <v>317</v>
      </c>
      <c r="H52" s="153" t="s">
        <v>318</v>
      </c>
      <c r="I52" s="154" t="s">
        <v>317</v>
      </c>
      <c r="J52" s="153" t="s">
        <v>318</v>
      </c>
      <c r="K52" s="154" t="s">
        <v>317</v>
      </c>
      <c r="L52" s="153" t="s">
        <v>318</v>
      </c>
      <c r="M52" s="154" t="s">
        <v>317</v>
      </c>
      <c r="N52" s="153" t="s">
        <v>318</v>
      </c>
      <c r="O52" s="154" t="s">
        <v>317</v>
      </c>
      <c r="P52" s="153" t="s">
        <v>318</v>
      </c>
      <c r="Q52" s="154" t="s">
        <v>317</v>
      </c>
      <c r="R52" s="153" t="s">
        <v>318</v>
      </c>
      <c r="S52" s="154" t="s">
        <v>317</v>
      </c>
      <c r="T52" s="153" t="s">
        <v>318</v>
      </c>
      <c r="U52" s="154" t="s">
        <v>317</v>
      </c>
      <c r="V52" s="153" t="s">
        <v>318</v>
      </c>
      <c r="W52" s="154" t="s">
        <v>317</v>
      </c>
      <c r="X52" s="153" t="s">
        <v>318</v>
      </c>
      <c r="Y52" s="154" t="s">
        <v>317</v>
      </c>
      <c r="Z52" s="153" t="s">
        <v>318</v>
      </c>
      <c r="AA52" s="154" t="s">
        <v>317</v>
      </c>
      <c r="AB52" s="155"/>
      <c r="AC52" s="156"/>
    </row>
    <row r="53" customFormat="false" ht="16.5" hidden="false" customHeight="true" outlineLevel="0" collapsed="false">
      <c r="B53" s="149"/>
      <c r="C53" s="149"/>
      <c r="D53" s="121" t="s">
        <v>319</v>
      </c>
      <c r="E53" s="119"/>
      <c r="F53" s="121" t="s">
        <v>319</v>
      </c>
      <c r="G53" s="119"/>
      <c r="H53" s="121" t="s">
        <v>319</v>
      </c>
      <c r="I53" s="119"/>
      <c r="J53" s="121" t="s">
        <v>319</v>
      </c>
      <c r="K53" s="119"/>
      <c r="L53" s="122" t="s">
        <v>319</v>
      </c>
      <c r="M53" s="119"/>
      <c r="N53" s="121" t="s">
        <v>319</v>
      </c>
      <c r="O53" s="119"/>
      <c r="P53" s="121" t="s">
        <v>319</v>
      </c>
      <c r="Q53" s="119"/>
      <c r="R53" s="121" t="s">
        <v>319</v>
      </c>
      <c r="S53" s="119"/>
      <c r="T53" s="121" t="s">
        <v>319</v>
      </c>
      <c r="U53" s="119"/>
      <c r="V53" s="121" t="s">
        <v>319</v>
      </c>
      <c r="W53" s="119"/>
      <c r="X53" s="121" t="s">
        <v>319</v>
      </c>
      <c r="Y53" s="119"/>
      <c r="Z53" s="121" t="s">
        <v>319</v>
      </c>
      <c r="AA53" s="119"/>
      <c r="AB53" s="155"/>
      <c r="AC53" s="156"/>
    </row>
    <row r="54" customFormat="false" ht="15" hidden="false" customHeight="true" outlineLevel="0" collapsed="false">
      <c r="B54" s="61" t="n">
        <v>1</v>
      </c>
      <c r="C54" s="124" t="str">
        <f aca="false">IF('Infos-Card-Female'!B2="", "", 'Infos-Card-Female'!B2)</f>
        <v>ABELINDE, LEIRA MAE LEGASPI</v>
      </c>
      <c r="D54" s="125" t="n">
        <f aca="false">Fil!H75</f>
        <v>82</v>
      </c>
      <c r="E54" s="157"/>
      <c r="F54" s="127" t="n">
        <f aca="false">Eng!H75</f>
        <v>80</v>
      </c>
      <c r="G54" s="157"/>
      <c r="H54" s="125" t="n">
        <f aca="false">Math!H75</f>
        <v>88</v>
      </c>
      <c r="I54" s="157"/>
      <c r="J54" s="125" t="n">
        <f aca="false">Sci!H75</f>
        <v>85</v>
      </c>
      <c r="K54" s="158"/>
      <c r="L54" s="129" t="n">
        <f aca="false">AP!H75</f>
        <v>81</v>
      </c>
      <c r="M54" s="159"/>
      <c r="N54" s="127" t="n">
        <f aca="false">ESP!H75</f>
        <v>91</v>
      </c>
      <c r="O54" s="157"/>
      <c r="P54" s="131" t="n">
        <f aca="false">TLE!H75</f>
        <v>93</v>
      </c>
      <c r="Q54" s="157"/>
      <c r="R54" s="126" t="n">
        <f aca="false">MAPEH!AB66</f>
        <v>89</v>
      </c>
      <c r="S54" s="157"/>
      <c r="T54" s="127" t="n">
        <f aca="false">MAPEH!H66</f>
        <v>94</v>
      </c>
      <c r="U54" s="157"/>
      <c r="V54" s="127" t="n">
        <f aca="false">MAPEH!M66</f>
        <v>95</v>
      </c>
      <c r="W54" s="157"/>
      <c r="X54" s="127" t="n">
        <f aca="false">MAPEH!R66</f>
        <v>84</v>
      </c>
      <c r="Y54" s="157"/>
      <c r="Z54" s="125" t="n">
        <f aca="false">MAPEH!W66</f>
        <v>82</v>
      </c>
      <c r="AA54" s="157" t="n">
        <f aca="false">RANK(Z54,Z$10:Z$76)</f>
        <v>11</v>
      </c>
      <c r="AB54" s="132" t="n">
        <f aca="false">(R54+P54+N54+L54+J54+H54+F54+D54)/8</f>
        <v>86.125</v>
      </c>
      <c r="AC54" s="126" t="n">
        <f aca="false">RANK(AB54,AB$10:AB$84)</f>
        <v>8</v>
      </c>
    </row>
    <row r="55" customFormat="false" ht="15" hidden="false" customHeight="true" outlineLevel="0" collapsed="false">
      <c r="B55" s="61" t="n">
        <v>2</v>
      </c>
      <c r="C55" s="124" t="str">
        <f aca="false">IF('Infos-Card-Female'!B3="", "", 'Infos-Card-Female'!B3)</f>
        <v>ABOT, ALISSA KAYL CUSTODIO</v>
      </c>
      <c r="D55" s="125" t="n">
        <f aca="false">Fil!H76</f>
        <v>77</v>
      </c>
      <c r="E55" s="157"/>
      <c r="F55" s="127" t="n">
        <f aca="false">Eng!H76</f>
        <v>78</v>
      </c>
      <c r="G55" s="157"/>
      <c r="H55" s="125" t="n">
        <f aca="false">Math!H76</f>
        <v>74</v>
      </c>
      <c r="I55" s="157"/>
      <c r="J55" s="125" t="n">
        <f aca="false">Sci!H76</f>
        <v>76</v>
      </c>
      <c r="K55" s="158"/>
      <c r="L55" s="133" t="n">
        <f aca="false">AP!H76</f>
        <v>77</v>
      </c>
      <c r="M55" s="159"/>
      <c r="N55" s="127" t="n">
        <f aca="false">ESP!H76</f>
        <v>94</v>
      </c>
      <c r="O55" s="157"/>
      <c r="P55" s="131" t="n">
        <f aca="false">TLE!H76</f>
        <v>83</v>
      </c>
      <c r="Q55" s="157"/>
      <c r="R55" s="126" t="n">
        <f aca="false">MAPEH!AB67</f>
        <v>81</v>
      </c>
      <c r="S55" s="157"/>
      <c r="T55" s="127" t="n">
        <f aca="false">MAPEH!H67</f>
        <v>84</v>
      </c>
      <c r="U55" s="157"/>
      <c r="V55" s="127" t="n">
        <f aca="false">MAPEH!M67</f>
        <v>83</v>
      </c>
      <c r="W55" s="157"/>
      <c r="X55" s="127" t="n">
        <f aca="false">MAPEH!R67</f>
        <v>75</v>
      </c>
      <c r="Y55" s="157"/>
      <c r="Z55" s="125" t="n">
        <f aca="false">MAPEH!W67</f>
        <v>83</v>
      </c>
      <c r="AA55" s="157" t="n">
        <f aca="false">RANK(Z55,Z$10:Z$76)</f>
        <v>10</v>
      </c>
      <c r="AB55" s="132" t="n">
        <f aca="false">(R55+P55+N55+L55+J55+H55+F55+D55)/8</f>
        <v>80</v>
      </c>
      <c r="AC55" s="126" t="n">
        <f aca="false">RANK(AB55,AB$10:AB$84)</f>
        <v>13</v>
      </c>
    </row>
    <row r="56" customFormat="false" ht="15" hidden="false" customHeight="true" outlineLevel="0" collapsed="false">
      <c r="B56" s="61" t="n">
        <v>3</v>
      </c>
      <c r="C56" s="124" t="str">
        <f aca="false">IF('Infos-Card-Female'!B4="", "", 'Infos-Card-Female'!B4)</f>
        <v>ADONA, PRINCESS LUMAWIG</v>
      </c>
      <c r="D56" s="125" t="n">
        <f aca="false">Fil!H77</f>
        <v>78</v>
      </c>
      <c r="E56" s="157"/>
      <c r="F56" s="127" t="n">
        <f aca="false">Eng!H77</f>
        <v>76</v>
      </c>
      <c r="G56" s="157"/>
      <c r="H56" s="125" t="n">
        <f aca="false">Math!H77</f>
        <v>76</v>
      </c>
      <c r="I56" s="157"/>
      <c r="J56" s="125" t="n">
        <f aca="false">Sci!H77</f>
        <v>75</v>
      </c>
      <c r="K56" s="158"/>
      <c r="L56" s="133" t="n">
        <f aca="false">AP!H77</f>
        <v>84</v>
      </c>
      <c r="M56" s="159"/>
      <c r="N56" s="127" t="n">
        <f aca="false">ESP!H77</f>
        <v>85</v>
      </c>
      <c r="O56" s="157"/>
      <c r="P56" s="131" t="n">
        <f aca="false">TLE!H77</f>
        <v>81</v>
      </c>
      <c r="Q56" s="157"/>
      <c r="R56" s="126" t="n">
        <f aca="false">MAPEH!AB68</f>
        <v>75</v>
      </c>
      <c r="S56" s="157"/>
      <c r="T56" s="127" t="n">
        <f aca="false">MAPEH!H68</f>
        <v>75</v>
      </c>
      <c r="U56" s="157"/>
      <c r="V56" s="127" t="n">
        <f aca="false">MAPEH!M68</f>
        <v>75</v>
      </c>
      <c r="W56" s="157"/>
      <c r="X56" s="127" t="n">
        <f aca="false">MAPEH!R68</f>
        <v>75</v>
      </c>
      <c r="Y56" s="157"/>
      <c r="Z56" s="125" t="n">
        <f aca="false">MAPEH!W68</f>
        <v>75</v>
      </c>
      <c r="AA56" s="157" t="n">
        <f aca="false">RANK(Z56,Z$10:Z$76)</f>
        <v>19</v>
      </c>
      <c r="AB56" s="132" t="n">
        <f aca="false">(R56+P56+N56+L56+J56+H56+F56+D56)/8</f>
        <v>78.75</v>
      </c>
      <c r="AC56" s="126" t="n">
        <f aca="false">RANK(AB56,AB$10:AB$84)</f>
        <v>20</v>
      </c>
    </row>
    <row r="57" customFormat="false" ht="15" hidden="false" customHeight="true" outlineLevel="0" collapsed="false">
      <c r="B57" s="61" t="n">
        <v>4</v>
      </c>
      <c r="C57" s="124" t="str">
        <f aca="false">IF('Infos-Card-Female'!B5="", "", 'Infos-Card-Female'!B5)</f>
        <v>AGAM, AIZEN CHING</v>
      </c>
      <c r="D57" s="125" t="n">
        <f aca="false">Fil!H78</f>
        <v>94</v>
      </c>
      <c r="E57" s="157"/>
      <c r="F57" s="127" t="n">
        <f aca="false">Eng!H78</f>
        <v>93</v>
      </c>
      <c r="G57" s="157"/>
      <c r="H57" s="125" t="n">
        <f aca="false">Math!H78</f>
        <v>95</v>
      </c>
      <c r="I57" s="157"/>
      <c r="J57" s="125" t="n">
        <f aca="false">Sci!H78</f>
        <v>92</v>
      </c>
      <c r="K57" s="158"/>
      <c r="L57" s="133" t="n">
        <f aca="false">AP!H78</f>
        <v>90</v>
      </c>
      <c r="M57" s="159"/>
      <c r="N57" s="127" t="n">
        <f aca="false">ESP!H78</f>
        <v>98</v>
      </c>
      <c r="O57" s="157"/>
      <c r="P57" s="131" t="n">
        <f aca="false">TLE!H78</f>
        <v>95</v>
      </c>
      <c r="Q57" s="157"/>
      <c r="R57" s="126" t="n">
        <f aca="false">MAPEH!AB69</f>
        <v>95</v>
      </c>
      <c r="S57" s="157"/>
      <c r="T57" s="127" t="n">
        <f aca="false">MAPEH!H69</f>
        <v>96</v>
      </c>
      <c r="U57" s="157"/>
      <c r="V57" s="127" t="n">
        <f aca="false">MAPEH!M69</f>
        <v>95</v>
      </c>
      <c r="W57" s="157"/>
      <c r="X57" s="127" t="n">
        <f aca="false">MAPEH!R69</f>
        <v>95</v>
      </c>
      <c r="Y57" s="157"/>
      <c r="Z57" s="125" t="n">
        <f aca="false">MAPEH!W69</f>
        <v>95</v>
      </c>
      <c r="AA57" s="157" t="n">
        <f aca="false">RANK(Z57,Z$10:Z$76)</f>
        <v>1</v>
      </c>
      <c r="AB57" s="132" t="n">
        <f aca="false">(R57+P57+N57+L57+J57+H57+F57+D57)/8</f>
        <v>94</v>
      </c>
      <c r="AC57" s="126" t="n">
        <f aca="false">RANK(AB57,AB$10:AB$84)</f>
        <v>1</v>
      </c>
    </row>
    <row r="58" customFormat="false" ht="15" hidden="false" customHeight="true" outlineLevel="0" collapsed="false">
      <c r="B58" s="61" t="n">
        <v>5</v>
      </c>
      <c r="C58" s="124" t="str">
        <f aca="false">IF('Infos-Card-Female'!B6="", "", 'Infos-Card-Female'!B6)</f>
        <v>AGUTAYA, DOREEN FAJARDO</v>
      </c>
      <c r="D58" s="125" t="n">
        <f aca="false">Fil!H79</f>
        <v>85</v>
      </c>
      <c r="E58" s="157"/>
      <c r="F58" s="127" t="n">
        <f aca="false">Eng!H79</f>
        <v>85</v>
      </c>
      <c r="G58" s="157"/>
      <c r="H58" s="125" t="n">
        <f aca="false">Math!H79</f>
        <v>74</v>
      </c>
      <c r="I58" s="157"/>
      <c r="J58" s="125" t="n">
        <f aca="false">Sci!H79</f>
        <v>88</v>
      </c>
      <c r="K58" s="158"/>
      <c r="L58" s="133" t="n">
        <f aca="false">AP!H79</f>
        <v>82</v>
      </c>
      <c r="M58" s="159"/>
      <c r="N58" s="127" t="n">
        <f aca="false">ESP!H79</f>
        <v>93</v>
      </c>
      <c r="O58" s="157"/>
      <c r="P58" s="131" t="n">
        <f aca="false">TLE!H79</f>
        <v>77</v>
      </c>
      <c r="Q58" s="157"/>
      <c r="R58" s="126" t="n">
        <f aca="false">MAPEH!AB70</f>
        <v>84</v>
      </c>
      <c r="S58" s="157"/>
      <c r="T58" s="127" t="n">
        <f aca="false">MAPEH!H70</f>
        <v>83</v>
      </c>
      <c r="U58" s="157"/>
      <c r="V58" s="127" t="n">
        <f aca="false">MAPEH!M70</f>
        <v>86</v>
      </c>
      <c r="W58" s="157"/>
      <c r="X58" s="127" t="n">
        <f aca="false">MAPEH!R70</f>
        <v>89</v>
      </c>
      <c r="Y58" s="157"/>
      <c r="Z58" s="125" t="n">
        <f aca="false">MAPEH!W70</f>
        <v>77</v>
      </c>
      <c r="AA58" s="157" t="n">
        <f aca="false">RANK(Z58,Z$10:Z$76)</f>
        <v>14</v>
      </c>
      <c r="AB58" s="132" t="n">
        <f aca="false">(R58+P58+N58+L58+J58+H58+F58+D58)/8</f>
        <v>83.5</v>
      </c>
      <c r="AC58" s="126" t="n">
        <f aca="false">RANK(AB58,AB$10:AB$84)</f>
        <v>11</v>
      </c>
    </row>
    <row r="59" s="22" customFormat="true" ht="15" hidden="false" customHeight="true" outlineLevel="0" collapsed="false">
      <c r="B59" s="61" t="n">
        <v>6</v>
      </c>
      <c r="C59" s="124" t="str">
        <f aca="false">IF('Infos-Card-Female'!B7="", "", 'Infos-Card-Female'!B7)</f>
        <v>ALANANO, XYRIE LOUISE GRATA</v>
      </c>
      <c r="D59" s="125" t="n">
        <f aca="false">Fil!H80</f>
        <v>93</v>
      </c>
      <c r="E59" s="126"/>
      <c r="F59" s="127" t="n">
        <f aca="false">Eng!H80</f>
        <v>91</v>
      </c>
      <c r="G59" s="126"/>
      <c r="H59" s="125" t="n">
        <f aca="false">Math!H80</f>
        <v>86</v>
      </c>
      <c r="I59" s="126"/>
      <c r="J59" s="125" t="n">
        <f aca="false">Sci!H80</f>
        <v>90</v>
      </c>
      <c r="K59" s="128"/>
      <c r="L59" s="133" t="n">
        <f aca="false">AP!H80</f>
        <v>90</v>
      </c>
      <c r="M59" s="130"/>
      <c r="N59" s="127" t="n">
        <f aca="false">ESP!H80</f>
        <v>94</v>
      </c>
      <c r="O59" s="126"/>
      <c r="P59" s="131" t="n">
        <f aca="false">TLE!H80</f>
        <v>92</v>
      </c>
      <c r="Q59" s="126"/>
      <c r="R59" s="126" t="n">
        <f aca="false">MAPEH!AB71</f>
        <v>94</v>
      </c>
      <c r="S59" s="126"/>
      <c r="T59" s="127" t="n">
        <f aca="false">MAPEH!H71</f>
        <v>95</v>
      </c>
      <c r="U59" s="126"/>
      <c r="V59" s="127" t="n">
        <f aca="false">MAPEH!M71</f>
        <v>93</v>
      </c>
      <c r="W59" s="126"/>
      <c r="X59" s="127" t="n">
        <f aca="false">MAPEH!R71</f>
        <v>95</v>
      </c>
      <c r="Y59" s="126"/>
      <c r="Z59" s="125" t="n">
        <f aca="false">MAPEH!W71</f>
        <v>91</v>
      </c>
      <c r="AA59" s="126" t="n">
        <f aca="false">RANK(Z59,Z$10:Z$76)</f>
        <v>5</v>
      </c>
      <c r="AB59" s="132" t="n">
        <f aca="false">(R59+P59+N59+L59+J59+H59+F59+D59)/8</f>
        <v>91.25</v>
      </c>
      <c r="AC59" s="126" t="n">
        <f aca="false">RANK(AB59,AB$10:AB$84)</f>
        <v>4</v>
      </c>
    </row>
    <row r="60" customFormat="false" ht="15" hidden="false" customHeight="true" outlineLevel="0" collapsed="false">
      <c r="B60" s="61" t="n">
        <v>7</v>
      </c>
      <c r="C60" s="124" t="str">
        <f aca="false">IF('Infos-Card-Female'!B8="", "", 'Infos-Card-Female'!B8)</f>
        <v>ALBAO, PRISCILA JOY APALIT</v>
      </c>
      <c r="D60" s="125" t="n">
        <f aca="false">Fil!H81</f>
        <v>75</v>
      </c>
      <c r="E60" s="157"/>
      <c r="F60" s="127" t="n">
        <f aca="false">Eng!H81</f>
        <v>82</v>
      </c>
      <c r="G60" s="157"/>
      <c r="H60" s="125" t="n">
        <f aca="false">Math!H81</f>
        <v>74</v>
      </c>
      <c r="I60" s="157"/>
      <c r="J60" s="125" t="n">
        <f aca="false">Sci!H81</f>
        <v>80</v>
      </c>
      <c r="K60" s="158"/>
      <c r="L60" s="133" t="n">
        <f aca="false">AP!H81</f>
        <v>80</v>
      </c>
      <c r="M60" s="159"/>
      <c r="N60" s="127" t="n">
        <f aca="false">ESP!H81</f>
        <v>87</v>
      </c>
      <c r="O60" s="157"/>
      <c r="P60" s="131" t="n">
        <f aca="false">TLE!H81</f>
        <v>83</v>
      </c>
      <c r="Q60" s="157"/>
      <c r="R60" s="126" t="n">
        <f aca="false">MAPEH!AB72</f>
        <v>75</v>
      </c>
      <c r="S60" s="157"/>
      <c r="T60" s="127" t="n">
        <f aca="false">MAPEH!H72</f>
        <v>75</v>
      </c>
      <c r="U60" s="157"/>
      <c r="V60" s="127" t="n">
        <f aca="false">MAPEH!M72</f>
        <v>75</v>
      </c>
      <c r="W60" s="157"/>
      <c r="X60" s="127" t="n">
        <f aca="false">MAPEH!R72</f>
        <v>75</v>
      </c>
      <c r="Y60" s="157"/>
      <c r="Z60" s="125" t="n">
        <f aca="false">MAPEH!W72</f>
        <v>75</v>
      </c>
      <c r="AA60" s="157" t="n">
        <f aca="false">RANK(Z60,Z$10:Z$76)</f>
        <v>19</v>
      </c>
      <c r="AB60" s="132" t="n">
        <f aca="false">(R60+P60+N60+L60+J60+H60+F60+D60)/8</f>
        <v>79.5</v>
      </c>
      <c r="AC60" s="126" t="n">
        <f aca="false">RANK(AB60,AB$10:AB$84)</f>
        <v>17</v>
      </c>
    </row>
    <row r="61" customFormat="false" ht="15" hidden="false" customHeight="true" outlineLevel="0" collapsed="false">
      <c r="B61" s="61" t="n">
        <v>8</v>
      </c>
      <c r="C61" s="124" t="str">
        <f aca="false">IF('Infos-Card-Female'!B9="", "", 'Infos-Card-Female'!B9)</f>
        <v>ALBIOLA, PRINCES DIANE FACTOR</v>
      </c>
      <c r="D61" s="125" t="n">
        <f aca="false">Fil!H82</f>
        <v>70</v>
      </c>
      <c r="E61" s="157"/>
      <c r="F61" s="127" t="n">
        <f aca="false">Eng!H82</f>
        <v>70</v>
      </c>
      <c r="G61" s="157"/>
      <c r="H61" s="125" t="n">
        <f aca="false">Math!H82</f>
        <v>70</v>
      </c>
      <c r="I61" s="157"/>
      <c r="J61" s="125" t="n">
        <f aca="false">Sci!H82</f>
        <v>75</v>
      </c>
      <c r="K61" s="158"/>
      <c r="L61" s="133" t="n">
        <f aca="false">AP!H82</f>
        <v>77</v>
      </c>
      <c r="M61" s="159"/>
      <c r="N61" s="127" t="n">
        <f aca="false">ESP!H82</f>
        <v>70</v>
      </c>
      <c r="O61" s="157"/>
      <c r="P61" s="131" t="n">
        <f aca="false">TLE!H82</f>
        <v>70</v>
      </c>
      <c r="Q61" s="157"/>
      <c r="R61" s="126" t="n">
        <f aca="false">MAPEH!AB73</f>
        <v>70</v>
      </c>
      <c r="S61" s="157"/>
      <c r="T61" s="127" t="n">
        <f aca="false">MAPEH!H73</f>
        <v>70</v>
      </c>
      <c r="U61" s="157"/>
      <c r="V61" s="127" t="n">
        <f aca="false">MAPEH!M73</f>
        <v>70</v>
      </c>
      <c r="W61" s="157"/>
      <c r="X61" s="127" t="n">
        <f aca="false">MAPEH!R73</f>
        <v>70</v>
      </c>
      <c r="Y61" s="157"/>
      <c r="Z61" s="125" t="n">
        <f aca="false">MAPEH!W73</f>
        <v>70</v>
      </c>
      <c r="AA61" s="157" t="n">
        <f aca="false">RANK(Z61,Z$10:Z$76)</f>
        <v>40</v>
      </c>
      <c r="AB61" s="132" t="n">
        <f aca="false">(R61+P61+N61+L61+J61+H61+F61+D61)/8</f>
        <v>71.5</v>
      </c>
      <c r="AC61" s="126" t="n">
        <f aca="false">RANK(AB61,AB$10:AB$84)</f>
        <v>42</v>
      </c>
    </row>
    <row r="62" customFormat="false" ht="15" hidden="false" customHeight="true" outlineLevel="0" collapsed="false">
      <c r="B62" s="61" t="n">
        <v>9</v>
      </c>
      <c r="C62" s="124" t="str">
        <f aca="false">IF('Infos-Card-Female'!B10="", "", 'Infos-Card-Female'!B10)</f>
        <v>ALCANTARA, MICHAELLA JEN RODELAS</v>
      </c>
      <c r="D62" s="125" t="n">
        <f aca="false">Fil!H83</f>
        <v>70</v>
      </c>
      <c r="E62" s="157"/>
      <c r="F62" s="127" t="n">
        <f aca="false">Eng!H83</f>
        <v>70</v>
      </c>
      <c r="G62" s="157"/>
      <c r="H62" s="125" t="n">
        <f aca="false">Math!H83</f>
        <v>70</v>
      </c>
      <c r="I62" s="157"/>
      <c r="J62" s="125" t="n">
        <f aca="false">Sci!H83</f>
        <v>70</v>
      </c>
      <c r="K62" s="158"/>
      <c r="L62" s="133" t="n">
        <f aca="false">AP!H83</f>
        <v>77</v>
      </c>
      <c r="M62" s="159"/>
      <c r="N62" s="127" t="n">
        <f aca="false">ESP!H83</f>
        <v>70</v>
      </c>
      <c r="O62" s="157"/>
      <c r="P62" s="131" t="n">
        <f aca="false">TLE!H83</f>
        <v>75</v>
      </c>
      <c r="Q62" s="157"/>
      <c r="R62" s="126" t="n">
        <f aca="false">MAPEH!AB74</f>
        <v>70</v>
      </c>
      <c r="S62" s="157"/>
      <c r="T62" s="127" t="n">
        <f aca="false">MAPEH!H74</f>
        <v>70</v>
      </c>
      <c r="U62" s="157"/>
      <c r="V62" s="127" t="n">
        <f aca="false">MAPEH!M74</f>
        <v>70</v>
      </c>
      <c r="W62" s="157"/>
      <c r="X62" s="127" t="n">
        <f aca="false">MAPEH!R74</f>
        <v>70</v>
      </c>
      <c r="Y62" s="157"/>
      <c r="Z62" s="125" t="n">
        <f aca="false">MAPEH!W74</f>
        <v>70</v>
      </c>
      <c r="AA62" s="157" t="n">
        <f aca="false">RANK(Z62,Z$10:Z$76)</f>
        <v>40</v>
      </c>
      <c r="AB62" s="132" t="n">
        <f aca="false">(R62+P62+N62+L62+J62+H62+F62+D62)/8</f>
        <v>71.5</v>
      </c>
      <c r="AC62" s="126" t="n">
        <f aca="false">RANK(AB62,AB$10:AB$84)</f>
        <v>42</v>
      </c>
    </row>
    <row r="63" customFormat="false" ht="15" hidden="false" customHeight="true" outlineLevel="0" collapsed="false">
      <c r="B63" s="61" t="n">
        <v>10</v>
      </c>
      <c r="C63" s="124" t="str">
        <f aca="false">IF('Infos-Card-Female'!B11="", "", 'Infos-Card-Female'!B11)</f>
        <v>ALCANTARA, ZYLEE ANGELA MATILLANO</v>
      </c>
      <c r="D63" s="125" t="n">
        <f aca="false">Fil!H84</f>
        <v>91</v>
      </c>
      <c r="E63" s="157"/>
      <c r="F63" s="127" t="n">
        <f aca="false">Eng!H84</f>
        <v>89</v>
      </c>
      <c r="G63" s="157"/>
      <c r="H63" s="125" t="n">
        <f aca="false">Math!H84</f>
        <v>79</v>
      </c>
      <c r="I63" s="157"/>
      <c r="J63" s="125" t="n">
        <f aca="false">Sci!H84</f>
        <v>90</v>
      </c>
      <c r="K63" s="158"/>
      <c r="L63" s="133" t="n">
        <f aca="false">AP!H84</f>
        <v>89</v>
      </c>
      <c r="M63" s="159"/>
      <c r="N63" s="127" t="n">
        <f aca="false">ESP!H84</f>
        <v>95</v>
      </c>
      <c r="O63" s="157"/>
      <c r="P63" s="131" t="n">
        <f aca="false">TLE!H84</f>
        <v>87</v>
      </c>
      <c r="Q63" s="157"/>
      <c r="R63" s="126" t="n">
        <f aca="false">MAPEH!AB75</f>
        <v>93</v>
      </c>
      <c r="S63" s="157"/>
      <c r="T63" s="127" t="n">
        <f aca="false">MAPEH!H75</f>
        <v>94</v>
      </c>
      <c r="U63" s="157"/>
      <c r="V63" s="127" t="n">
        <f aca="false">MAPEH!M75</f>
        <v>92</v>
      </c>
      <c r="W63" s="157"/>
      <c r="X63" s="127" t="n">
        <f aca="false">MAPEH!R75</f>
        <v>92</v>
      </c>
      <c r="Y63" s="157"/>
      <c r="Z63" s="125" t="n">
        <f aca="false">MAPEH!W75</f>
        <v>92</v>
      </c>
      <c r="AA63" s="157" t="n">
        <f aca="false">RANK(Z63,Z$10:Z$76)</f>
        <v>3</v>
      </c>
      <c r="AB63" s="132" t="n">
        <f aca="false">(R63+P63+N63+L63+J63+H63+F63+D63)/8</f>
        <v>89.125</v>
      </c>
      <c r="AC63" s="126" t="n">
        <f aca="false">RANK(AB63,AB$10:AB$84)</f>
        <v>7</v>
      </c>
    </row>
    <row r="64" customFormat="false" ht="15" hidden="false" customHeight="true" outlineLevel="0" collapsed="false">
      <c r="B64" s="61" t="n">
        <v>11</v>
      </c>
      <c r="C64" s="124" t="str">
        <f aca="false">IF('Infos-Card-Female'!B12="", "", 'Infos-Card-Female'!B12)</f>
        <v>ALCAZARIN, JILLIANE FLORES</v>
      </c>
      <c r="D64" s="125" t="n">
        <f aca="false">Fil!H85</f>
        <v>78</v>
      </c>
      <c r="E64" s="157"/>
      <c r="F64" s="127" t="n">
        <f aca="false">Eng!H85</f>
        <v>77</v>
      </c>
      <c r="G64" s="157"/>
      <c r="H64" s="125" t="n">
        <f aca="false">Math!H85</f>
        <v>74</v>
      </c>
      <c r="I64" s="157"/>
      <c r="J64" s="125" t="n">
        <f aca="false">Sci!H85</f>
        <v>80</v>
      </c>
      <c r="K64" s="158"/>
      <c r="L64" s="133" t="n">
        <f aca="false">AP!H85</f>
        <v>77</v>
      </c>
      <c r="M64" s="159"/>
      <c r="N64" s="127" t="n">
        <f aca="false">ESP!H85</f>
        <v>84</v>
      </c>
      <c r="O64" s="157"/>
      <c r="P64" s="131" t="n">
        <f aca="false">TLE!H85</f>
        <v>90</v>
      </c>
      <c r="Q64" s="157"/>
      <c r="R64" s="126" t="n">
        <f aca="false">MAPEH!AB76</f>
        <v>75</v>
      </c>
      <c r="S64" s="157"/>
      <c r="T64" s="127" t="n">
        <f aca="false">MAPEH!H76</f>
        <v>75</v>
      </c>
      <c r="U64" s="157"/>
      <c r="V64" s="127" t="n">
        <f aca="false">MAPEH!M76</f>
        <v>75</v>
      </c>
      <c r="W64" s="157"/>
      <c r="X64" s="127" t="n">
        <f aca="false">MAPEH!R76</f>
        <v>75</v>
      </c>
      <c r="Y64" s="157"/>
      <c r="Z64" s="125" t="n">
        <f aca="false">MAPEH!W76</f>
        <v>75</v>
      </c>
      <c r="AA64" s="157" t="n">
        <f aca="false">RANK(Z64,Z$10:Z$76)</f>
        <v>19</v>
      </c>
      <c r="AB64" s="132" t="n">
        <f aca="false">(R64+P64+N64+L64+J64+H64+F64+D64)/8</f>
        <v>79.375</v>
      </c>
      <c r="AC64" s="126" t="n">
        <f aca="false">RANK(AB64,AB$10:AB$84)</f>
        <v>18</v>
      </c>
    </row>
    <row r="65" customFormat="false" ht="15" hidden="false" customHeight="true" outlineLevel="0" collapsed="false">
      <c r="B65" s="61" t="n">
        <v>12</v>
      </c>
      <c r="C65" s="124" t="str">
        <f aca="false">IF('Infos-Card-Female'!B13="", "", 'Infos-Card-Female'!B13)</f>
        <v>AMBULO, PRINCESS ANNE BASILIO</v>
      </c>
      <c r="D65" s="125" t="n">
        <f aca="false">Fil!H86</f>
        <v>76</v>
      </c>
      <c r="E65" s="157"/>
      <c r="F65" s="127" t="n">
        <f aca="false">Eng!H86</f>
        <v>78</v>
      </c>
      <c r="G65" s="157"/>
      <c r="H65" s="125" t="n">
        <f aca="false">Math!H86</f>
        <v>70</v>
      </c>
      <c r="I65" s="157"/>
      <c r="J65" s="125" t="n">
        <f aca="false">Sci!H86</f>
        <v>75</v>
      </c>
      <c r="K65" s="158"/>
      <c r="L65" s="133" t="n">
        <f aca="false">AP!H86</f>
        <v>73</v>
      </c>
      <c r="M65" s="159"/>
      <c r="N65" s="127" t="n">
        <f aca="false">ESP!H86</f>
        <v>74</v>
      </c>
      <c r="O65" s="157"/>
      <c r="P65" s="131" t="n">
        <f aca="false">TLE!H86</f>
        <v>75</v>
      </c>
      <c r="Q65" s="157"/>
      <c r="R65" s="126" t="n">
        <f aca="false">MAPEH!AB77</f>
        <v>70</v>
      </c>
      <c r="S65" s="157"/>
      <c r="T65" s="127" t="n">
        <f aca="false">MAPEH!H77</f>
        <v>70</v>
      </c>
      <c r="U65" s="157"/>
      <c r="V65" s="127" t="n">
        <f aca="false">MAPEH!M77</f>
        <v>70</v>
      </c>
      <c r="W65" s="157"/>
      <c r="X65" s="127" t="n">
        <f aca="false">MAPEH!R77</f>
        <v>70</v>
      </c>
      <c r="Y65" s="157"/>
      <c r="Z65" s="125" t="n">
        <f aca="false">MAPEH!W77</f>
        <v>70</v>
      </c>
      <c r="AA65" s="157" t="n">
        <f aca="false">RANK(Z65,Z$10:Z$76)</f>
        <v>40</v>
      </c>
      <c r="AB65" s="132" t="n">
        <f aca="false">(R65+P65+N65+L65+J65+H65+F65+D65)/8</f>
        <v>73.875</v>
      </c>
      <c r="AC65" s="126" t="n">
        <f aca="false">RANK(AB65,AB$10:AB$84)</f>
        <v>41</v>
      </c>
    </row>
    <row r="66" customFormat="false" ht="15" hidden="false" customHeight="true" outlineLevel="0" collapsed="false">
      <c r="B66" s="61" t="n">
        <v>13</v>
      </c>
      <c r="C66" s="124" t="str">
        <f aca="false">IF('Infos-Card-Female'!B14="", "", 'Infos-Card-Female'!B14)</f>
        <v>APOCAY, MA LORRIENE PATAUEG</v>
      </c>
      <c r="D66" s="125" t="n">
        <f aca="false">Fil!H87</f>
        <v>75</v>
      </c>
      <c r="E66" s="157"/>
      <c r="F66" s="127" t="n">
        <f aca="false">Eng!H87</f>
        <v>80</v>
      </c>
      <c r="G66" s="157"/>
      <c r="H66" s="125" t="n">
        <f aca="false">Math!H87</f>
        <v>74</v>
      </c>
      <c r="I66" s="157"/>
      <c r="J66" s="125" t="n">
        <f aca="false">Sci!H87</f>
        <v>75</v>
      </c>
      <c r="K66" s="158"/>
      <c r="L66" s="133" t="n">
        <f aca="false">AP!H87</f>
        <v>83</v>
      </c>
      <c r="M66" s="159"/>
      <c r="N66" s="127" t="n">
        <f aca="false">ESP!H87</f>
        <v>85</v>
      </c>
      <c r="O66" s="157"/>
      <c r="P66" s="131" t="n">
        <f aca="false">TLE!H87</f>
        <v>83</v>
      </c>
      <c r="Q66" s="157"/>
      <c r="R66" s="126" t="n">
        <f aca="false">MAPEH!AB78</f>
        <v>78</v>
      </c>
      <c r="S66" s="157"/>
      <c r="T66" s="127" t="n">
        <f aca="false">MAPEH!H78</f>
        <v>76</v>
      </c>
      <c r="U66" s="157"/>
      <c r="V66" s="127" t="n">
        <f aca="false">MAPEH!M78</f>
        <v>75</v>
      </c>
      <c r="W66" s="157"/>
      <c r="X66" s="127" t="n">
        <f aca="false">MAPEH!R78</f>
        <v>81</v>
      </c>
      <c r="Y66" s="157"/>
      <c r="Z66" s="125" t="n">
        <f aca="false">MAPEH!W78</f>
        <v>78</v>
      </c>
      <c r="AA66" s="157" t="n">
        <f aca="false">RANK(Z66,Z$10:Z$76)</f>
        <v>12</v>
      </c>
      <c r="AB66" s="132" t="n">
        <f aca="false">(R66+P66+N66+L66+J66+H66+F66+D66)/8</f>
        <v>79.125</v>
      </c>
      <c r="AC66" s="126" t="n">
        <f aca="false">RANK(AB66,AB$10:AB$84)</f>
        <v>19</v>
      </c>
    </row>
    <row r="67" customFormat="false" ht="15" hidden="false" customHeight="true" outlineLevel="0" collapsed="false">
      <c r="B67" s="61" t="n">
        <v>14</v>
      </c>
      <c r="C67" s="124" t="str">
        <f aca="false">IF('Infos-Card-Female'!B15="", "", 'Infos-Card-Female'!B15)</f>
        <v>ARANDA, MARY ANGEL PILARCA</v>
      </c>
      <c r="D67" s="125" t="n">
        <f aca="false">Fil!H88</f>
        <v>75</v>
      </c>
      <c r="E67" s="157"/>
      <c r="F67" s="127" t="n">
        <f aca="false">Eng!H88</f>
        <v>79</v>
      </c>
      <c r="G67" s="157"/>
      <c r="H67" s="125" t="n">
        <f aca="false">Math!H88</f>
        <v>74</v>
      </c>
      <c r="I67" s="157"/>
      <c r="J67" s="125" t="n">
        <f aca="false">Sci!H88</f>
        <v>75</v>
      </c>
      <c r="K67" s="158"/>
      <c r="L67" s="133" t="n">
        <f aca="false">AP!H88</f>
        <v>79</v>
      </c>
      <c r="M67" s="159"/>
      <c r="N67" s="127" t="n">
        <f aca="false">ESP!H88</f>
        <v>86</v>
      </c>
      <c r="O67" s="157"/>
      <c r="P67" s="131" t="n">
        <f aca="false">TLE!H88</f>
        <v>74</v>
      </c>
      <c r="Q67" s="157"/>
      <c r="R67" s="126" t="n">
        <f aca="false">MAPEH!AB79</f>
        <v>75</v>
      </c>
      <c r="S67" s="157"/>
      <c r="T67" s="127" t="n">
        <f aca="false">MAPEH!H79</f>
        <v>75</v>
      </c>
      <c r="U67" s="157"/>
      <c r="V67" s="127" t="n">
        <f aca="false">MAPEH!M79</f>
        <v>75</v>
      </c>
      <c r="W67" s="157"/>
      <c r="X67" s="127" t="n">
        <f aca="false">MAPEH!R79</f>
        <v>75</v>
      </c>
      <c r="Y67" s="157"/>
      <c r="Z67" s="125" t="n">
        <f aca="false">MAPEH!W79</f>
        <v>75</v>
      </c>
      <c r="AA67" s="157" t="n">
        <f aca="false">RANK(Z67,Z$10:Z$76)</f>
        <v>19</v>
      </c>
      <c r="AB67" s="132" t="n">
        <f aca="false">(R67+P67+N67+L67+J67+H67+F67+D67)/8</f>
        <v>77.125</v>
      </c>
      <c r="AC67" s="126" t="n">
        <f aca="false">RANK(AB67,AB$10:AB$84)</f>
        <v>25</v>
      </c>
    </row>
    <row r="68" customFormat="false" ht="15" hidden="false" customHeight="true" outlineLevel="0" collapsed="false">
      <c r="B68" s="61" t="n">
        <v>15</v>
      </c>
      <c r="C68" s="124" t="str">
        <f aca="false">IF('Infos-Card-Female'!B16="", "", 'Infos-Card-Female'!B16)</f>
        <v>ARCANGEL, MIKA ELLA CAMIGLA</v>
      </c>
      <c r="D68" s="125" t="n">
        <f aca="false">Fil!H89</f>
        <v>76</v>
      </c>
      <c r="E68" s="157"/>
      <c r="F68" s="127" t="n">
        <f aca="false">Eng!H89</f>
        <v>78</v>
      </c>
      <c r="G68" s="157"/>
      <c r="H68" s="125" t="n">
        <f aca="false">Math!H89</f>
        <v>74</v>
      </c>
      <c r="I68" s="157"/>
      <c r="J68" s="125" t="n">
        <f aca="false">Sci!H89</f>
        <v>77</v>
      </c>
      <c r="K68" s="158"/>
      <c r="L68" s="133" t="n">
        <f aca="false">AP!H89</f>
        <v>78</v>
      </c>
      <c r="M68" s="159"/>
      <c r="N68" s="127" t="n">
        <f aca="false">ESP!H89</f>
        <v>83</v>
      </c>
      <c r="O68" s="157"/>
      <c r="P68" s="131" t="n">
        <f aca="false">TLE!H89</f>
        <v>75</v>
      </c>
      <c r="Q68" s="157"/>
      <c r="R68" s="126" t="n">
        <f aca="false">MAPEH!AB80</f>
        <v>75</v>
      </c>
      <c r="S68" s="157"/>
      <c r="T68" s="127" t="n">
        <f aca="false">MAPEH!H80</f>
        <v>75</v>
      </c>
      <c r="U68" s="157"/>
      <c r="V68" s="127" t="n">
        <f aca="false">MAPEH!M80</f>
        <v>75</v>
      </c>
      <c r="W68" s="157"/>
      <c r="X68" s="127" t="n">
        <f aca="false">MAPEH!R80</f>
        <v>75</v>
      </c>
      <c r="Y68" s="157"/>
      <c r="Z68" s="125" t="n">
        <f aca="false">MAPEH!W80</f>
        <v>75</v>
      </c>
      <c r="AA68" s="157" t="n">
        <f aca="false">RANK(Z68,Z$10:Z$76)</f>
        <v>19</v>
      </c>
      <c r="AB68" s="132" t="n">
        <f aca="false">(R68+P68+N68+L68+J68+H68+F68+D68)/8</f>
        <v>77</v>
      </c>
      <c r="AC68" s="126" t="n">
        <f aca="false">RANK(AB68,AB$10:AB$84)</f>
        <v>26</v>
      </c>
    </row>
    <row r="69" customFormat="false" ht="15" hidden="false" customHeight="true" outlineLevel="0" collapsed="false">
      <c r="B69" s="61" t="n">
        <v>16</v>
      </c>
      <c r="C69" s="124" t="str">
        <f aca="false">IF('Infos-Card-Female'!B17="", "", 'Infos-Card-Female'!B17)</f>
        <v>AREVALO, MA. GLAIZA CAMERO</v>
      </c>
      <c r="D69" s="125" t="n">
        <f aca="false">Fil!H90</f>
        <v>94</v>
      </c>
      <c r="E69" s="157"/>
      <c r="F69" s="127" t="n">
        <f aca="false">Eng!H90</f>
        <v>93</v>
      </c>
      <c r="G69" s="157"/>
      <c r="H69" s="125" t="n">
        <f aca="false">Math!H90</f>
        <v>95</v>
      </c>
      <c r="I69" s="157"/>
      <c r="J69" s="125" t="n">
        <f aca="false">Sci!H90</f>
        <v>89</v>
      </c>
      <c r="K69" s="158"/>
      <c r="L69" s="133" t="n">
        <f aca="false">AP!H90</f>
        <v>90</v>
      </c>
      <c r="M69" s="159"/>
      <c r="N69" s="127" t="n">
        <f aca="false">ESP!H90</f>
        <v>96</v>
      </c>
      <c r="O69" s="157"/>
      <c r="P69" s="131" t="n">
        <f aca="false">TLE!H90</f>
        <v>96</v>
      </c>
      <c r="Q69" s="157"/>
      <c r="R69" s="126" t="n">
        <f aca="false">MAPEH!AB81</f>
        <v>96</v>
      </c>
      <c r="S69" s="157"/>
      <c r="T69" s="127" t="n">
        <f aca="false">MAPEH!H81</f>
        <v>96</v>
      </c>
      <c r="U69" s="157"/>
      <c r="V69" s="127" t="n">
        <f aca="false">MAPEH!M81</f>
        <v>96</v>
      </c>
      <c r="W69" s="157"/>
      <c r="X69" s="127" t="n">
        <f aca="false">MAPEH!R81</f>
        <v>97</v>
      </c>
      <c r="Y69" s="157"/>
      <c r="Z69" s="125" t="n">
        <f aca="false">MAPEH!W81</f>
        <v>94</v>
      </c>
      <c r="AA69" s="157" t="n">
        <f aca="false">RANK(Z69,Z$10:Z$76)</f>
        <v>2</v>
      </c>
      <c r="AB69" s="132" t="n">
        <f aca="false">(R69+P69+N69+L69+J69+H69+F69+D69)/8</f>
        <v>93.625</v>
      </c>
      <c r="AC69" s="126" t="n">
        <f aca="false">RANK(AB69,AB$10:AB$84)</f>
        <v>2</v>
      </c>
    </row>
    <row r="70" customFormat="false" ht="15" hidden="false" customHeight="true" outlineLevel="0" collapsed="false">
      <c r="B70" s="61" t="n">
        <v>17</v>
      </c>
      <c r="C70" s="124" t="str">
        <f aca="false">IF('Infos-Card-Female'!B18="", "", 'Infos-Card-Female'!B18)</f>
        <v>ATCHOCO, CHRISTINE NARCISO</v>
      </c>
      <c r="D70" s="125" t="n">
        <f aca="false">Fil!H91</f>
        <v>75</v>
      </c>
      <c r="E70" s="157"/>
      <c r="F70" s="127" t="n">
        <f aca="false">Eng!H91</f>
        <v>79</v>
      </c>
      <c r="G70" s="157"/>
      <c r="H70" s="125" t="n">
        <f aca="false">Math!H91</f>
        <v>75</v>
      </c>
      <c r="I70" s="157"/>
      <c r="J70" s="125" t="n">
        <f aca="false">Sci!H91</f>
        <v>78</v>
      </c>
      <c r="K70" s="158"/>
      <c r="L70" s="133" t="n">
        <f aca="false">AP!H91</f>
        <v>78</v>
      </c>
      <c r="M70" s="159"/>
      <c r="N70" s="127" t="n">
        <f aca="false">ESP!H91</f>
        <v>87</v>
      </c>
      <c r="O70" s="157"/>
      <c r="P70" s="131" t="n">
        <f aca="false">TLE!H91</f>
        <v>78</v>
      </c>
      <c r="Q70" s="157"/>
      <c r="R70" s="126" t="n">
        <f aca="false">MAPEH!AB82</f>
        <v>77</v>
      </c>
      <c r="S70" s="157"/>
      <c r="T70" s="127" t="n">
        <f aca="false">MAPEH!H82</f>
        <v>77</v>
      </c>
      <c r="U70" s="157"/>
      <c r="V70" s="127" t="n">
        <f aca="false">MAPEH!M82</f>
        <v>76</v>
      </c>
      <c r="W70" s="157"/>
      <c r="X70" s="127" t="n">
        <f aca="false">MAPEH!R82</f>
        <v>77</v>
      </c>
      <c r="Y70" s="157"/>
      <c r="Z70" s="125" t="n">
        <f aca="false">MAPEH!W82</f>
        <v>76</v>
      </c>
      <c r="AA70" s="157" t="n">
        <f aca="false">RANK(Z70,Z$10:Z$76)</f>
        <v>17</v>
      </c>
      <c r="AB70" s="132" t="n">
        <f aca="false">(R70+P70+N70+L70+J70+H70+F70+D70)/8</f>
        <v>78.375</v>
      </c>
      <c r="AC70" s="126" t="n">
        <f aca="false">RANK(AB70,AB$10:AB$84)</f>
        <v>22</v>
      </c>
    </row>
    <row r="71" customFormat="false" ht="15" hidden="false" customHeight="true" outlineLevel="0" collapsed="false">
      <c r="B71" s="61" t="n">
        <v>18</v>
      </c>
      <c r="C71" s="124" t="str">
        <f aca="false">IF('Infos-Card-Female'!B19="", "", 'Infos-Card-Female'!B19)</f>
        <v>AVECILLA, JEAN RAIZHEN SALAZAR</v>
      </c>
      <c r="D71" s="125" t="n">
        <f aca="false">Fil!H92</f>
        <v>77</v>
      </c>
      <c r="E71" s="157"/>
      <c r="F71" s="127" t="n">
        <f aca="false">Eng!H92</f>
        <v>77</v>
      </c>
      <c r="G71" s="157"/>
      <c r="H71" s="125" t="n">
        <f aca="false">Math!H92</f>
        <v>74</v>
      </c>
      <c r="I71" s="157"/>
      <c r="J71" s="125" t="n">
        <f aca="false">Sci!H92</f>
        <v>80</v>
      </c>
      <c r="K71" s="158"/>
      <c r="L71" s="133" t="n">
        <f aca="false">AP!H92</f>
        <v>79</v>
      </c>
      <c r="M71" s="159"/>
      <c r="N71" s="127" t="n">
        <f aca="false">ESP!H92</f>
        <v>92</v>
      </c>
      <c r="O71" s="157"/>
      <c r="P71" s="131" t="n">
        <f aca="false">TLE!H92</f>
        <v>83</v>
      </c>
      <c r="Q71" s="157"/>
      <c r="R71" s="126" t="n">
        <f aca="false">MAPEH!AB83</f>
        <v>76</v>
      </c>
      <c r="S71" s="157"/>
      <c r="T71" s="127" t="n">
        <f aca="false">MAPEH!H83</f>
        <v>75</v>
      </c>
      <c r="U71" s="157"/>
      <c r="V71" s="127" t="n">
        <f aca="false">MAPEH!M83</f>
        <v>75</v>
      </c>
      <c r="W71" s="157"/>
      <c r="X71" s="127" t="n">
        <f aca="false">MAPEH!R83</f>
        <v>75</v>
      </c>
      <c r="Y71" s="157"/>
      <c r="Z71" s="125" t="n">
        <f aca="false">MAPEH!W83</f>
        <v>77</v>
      </c>
      <c r="AA71" s="157" t="n">
        <f aca="false">RANK(Z71,Z$10:Z$76)</f>
        <v>14</v>
      </c>
      <c r="AB71" s="132" t="n">
        <f aca="false">(R71+P71+N71+L71+J71+H71+F71+D71)/8</f>
        <v>79.75</v>
      </c>
      <c r="AC71" s="126" t="n">
        <f aca="false">RANK(AB71,AB$10:AB$84)</f>
        <v>15</v>
      </c>
    </row>
    <row r="72" customFormat="false" ht="15" hidden="false" customHeight="true" outlineLevel="0" collapsed="false">
      <c r="B72" s="61" t="n">
        <v>19</v>
      </c>
      <c r="C72" s="124" t="str">
        <f aca="false">IF('Infos-Card-Female'!B20="", "", 'Infos-Card-Female'!B20)</f>
        <v>AXALAN, PRINCESS DENISE CUALES</v>
      </c>
      <c r="D72" s="125" t="n">
        <f aca="false">Fil!H93</f>
        <v>94</v>
      </c>
      <c r="E72" s="157"/>
      <c r="F72" s="127" t="n">
        <f aca="false">Eng!H93</f>
        <v>90</v>
      </c>
      <c r="G72" s="157"/>
      <c r="H72" s="125" t="n">
        <f aca="false">Math!H93</f>
        <v>85</v>
      </c>
      <c r="I72" s="157"/>
      <c r="J72" s="125" t="n">
        <f aca="false">Sci!H93</f>
        <v>89</v>
      </c>
      <c r="K72" s="158"/>
      <c r="L72" s="133" t="n">
        <f aca="false">AP!H93</f>
        <v>90</v>
      </c>
      <c r="M72" s="159"/>
      <c r="N72" s="127" t="n">
        <f aca="false">ESP!H93</f>
        <v>97</v>
      </c>
      <c r="O72" s="157"/>
      <c r="P72" s="131" t="n">
        <f aca="false">TLE!H93</f>
        <v>88</v>
      </c>
      <c r="Q72" s="157"/>
      <c r="R72" s="126" t="n">
        <f aca="false">MAPEH!AB84</f>
        <v>91</v>
      </c>
      <c r="S72" s="157"/>
      <c r="T72" s="127" t="n">
        <f aca="false">MAPEH!H84</f>
        <v>88</v>
      </c>
      <c r="U72" s="157"/>
      <c r="V72" s="127" t="n">
        <f aca="false">MAPEH!M84</f>
        <v>88</v>
      </c>
      <c r="W72" s="157"/>
      <c r="X72" s="127" t="n">
        <f aca="false">MAPEH!R84</f>
        <v>95</v>
      </c>
      <c r="Y72" s="157"/>
      <c r="Z72" s="125" t="n">
        <f aca="false">MAPEH!W84</f>
        <v>91</v>
      </c>
      <c r="AA72" s="157" t="n">
        <f aca="false">RANK(Z72,Z$10:Z$76)</f>
        <v>5</v>
      </c>
      <c r="AB72" s="132" t="n">
        <f aca="false">(R72+P72+N72+L72+J72+H72+F72+D72)/8</f>
        <v>90.5</v>
      </c>
      <c r="AC72" s="126" t="n">
        <f aca="false">RANK(AB72,AB$10:AB$84)</f>
        <v>5</v>
      </c>
    </row>
    <row r="73" customFormat="false" ht="15" hidden="false" customHeight="true" outlineLevel="0" collapsed="false">
      <c r="B73" s="61" t="n">
        <v>20</v>
      </c>
      <c r="C73" s="124" t="str">
        <f aca="false">IF('Infos-Card-Female'!B21="", "", 'Infos-Card-Female'!B21)</f>
        <v>AYON, JELIAN ALICAWAY</v>
      </c>
      <c r="D73" s="125" t="n">
        <f aca="false">Fil!H94</f>
        <v>94</v>
      </c>
      <c r="E73" s="157"/>
      <c r="F73" s="127" t="n">
        <f aca="false">Eng!H94</f>
        <v>89</v>
      </c>
      <c r="G73" s="157"/>
      <c r="H73" s="125" t="n">
        <f aca="false">Math!H94</f>
        <v>91</v>
      </c>
      <c r="I73" s="157"/>
      <c r="J73" s="125" t="n">
        <f aca="false">Sci!H94</f>
        <v>90</v>
      </c>
      <c r="K73" s="158"/>
      <c r="L73" s="133" t="n">
        <f aca="false">AP!H94</f>
        <v>90</v>
      </c>
      <c r="M73" s="159"/>
      <c r="N73" s="127" t="n">
        <f aca="false">ESP!H94</f>
        <v>95</v>
      </c>
      <c r="O73" s="157"/>
      <c r="P73" s="131" t="n">
        <f aca="false">TLE!H94</f>
        <v>95</v>
      </c>
      <c r="Q73" s="157"/>
      <c r="R73" s="126" t="n">
        <f aca="false">MAPEH!AB85</f>
        <v>93</v>
      </c>
      <c r="S73" s="157"/>
      <c r="T73" s="127" t="n">
        <f aca="false">MAPEH!H85</f>
        <v>94</v>
      </c>
      <c r="U73" s="157"/>
      <c r="V73" s="127" t="n">
        <f aca="false">MAPEH!M85</f>
        <v>95</v>
      </c>
      <c r="W73" s="157"/>
      <c r="X73" s="127" t="n">
        <f aca="false">MAPEH!R85</f>
        <v>96</v>
      </c>
      <c r="Y73" s="157"/>
      <c r="Z73" s="125" t="n">
        <f aca="false">MAPEH!W85</f>
        <v>86</v>
      </c>
      <c r="AA73" s="157" t="n">
        <f aca="false">RANK(Z73,Z$10:Z$76)</f>
        <v>9</v>
      </c>
      <c r="AB73" s="132" t="n">
        <f aca="false">(R73+P73+N73+L73+J73+H73+F73+D73)/8</f>
        <v>92.125</v>
      </c>
      <c r="AC73" s="126" t="n">
        <f aca="false">RANK(AB73,AB$10:AB$84)</f>
        <v>3</v>
      </c>
    </row>
    <row r="74" customFormat="false" ht="15" hidden="false" customHeight="true" outlineLevel="0" collapsed="false">
      <c r="B74" s="61" t="n">
        <v>21</v>
      </c>
      <c r="C74" s="124" t="str">
        <f aca="false">IF('Infos-Card-Female'!B22="", "", 'Infos-Card-Female'!B22)</f>
        <v>AZUCENAS, JURIELYN</v>
      </c>
      <c r="D74" s="125" t="n">
        <f aca="false">Fil!H95</f>
        <v>76</v>
      </c>
      <c r="E74" s="157"/>
      <c r="F74" s="127" t="n">
        <f aca="false">Eng!H95</f>
        <v>77</v>
      </c>
      <c r="G74" s="157"/>
      <c r="H74" s="125" t="n">
        <f aca="false">Math!H95</f>
        <v>74</v>
      </c>
      <c r="I74" s="157"/>
      <c r="J74" s="125" t="n">
        <f aca="false">Sci!H95</f>
        <v>75</v>
      </c>
      <c r="K74" s="158"/>
      <c r="L74" s="133" t="n">
        <f aca="false">AP!H95</f>
        <v>78</v>
      </c>
      <c r="M74" s="159"/>
      <c r="N74" s="127" t="n">
        <f aca="false">ESP!H95</f>
        <v>73</v>
      </c>
      <c r="O74" s="157"/>
      <c r="P74" s="131" t="n">
        <f aca="false">TLE!H95</f>
        <v>84</v>
      </c>
      <c r="Q74" s="157"/>
      <c r="R74" s="126" t="n">
        <f aca="false">MAPEH!AB86</f>
        <v>75</v>
      </c>
      <c r="S74" s="157"/>
      <c r="T74" s="127" t="n">
        <f aca="false">MAPEH!H86</f>
        <v>75</v>
      </c>
      <c r="U74" s="157"/>
      <c r="V74" s="127" t="n">
        <f aca="false">MAPEH!M86</f>
        <v>75</v>
      </c>
      <c r="W74" s="157"/>
      <c r="X74" s="127" t="n">
        <f aca="false">MAPEH!R86</f>
        <v>76</v>
      </c>
      <c r="Y74" s="157"/>
      <c r="Z74" s="125" t="n">
        <f aca="false">MAPEH!W86</f>
        <v>75</v>
      </c>
      <c r="AA74" s="157" t="n">
        <f aca="false">RANK(Z74,Z$10:Z$76)</f>
        <v>19</v>
      </c>
      <c r="AB74" s="132" t="n">
        <f aca="false">(R74+P74+N74+L74+J74+H74+F74+D74)/8</f>
        <v>76.5</v>
      </c>
      <c r="AC74" s="126" t="n">
        <f aca="false">RANK(AB74,AB$10:AB$84)</f>
        <v>31</v>
      </c>
    </row>
    <row r="75" customFormat="false" ht="15" hidden="false" customHeight="true" outlineLevel="0" collapsed="false">
      <c r="B75" s="61" t="n">
        <v>22</v>
      </c>
      <c r="C75" s="124" t="str">
        <f aca="false">IF('Infos-Card-Female'!B23="", "", 'Infos-Card-Female'!B23)</f>
        <v>BAGUIO, ELMERA BALANSAG</v>
      </c>
      <c r="D75" s="125" t="n">
        <f aca="false">Fil!H96</f>
        <v>75</v>
      </c>
      <c r="E75" s="157"/>
      <c r="F75" s="127" t="n">
        <f aca="false">Eng!H96</f>
        <v>74</v>
      </c>
      <c r="G75" s="157"/>
      <c r="H75" s="125" t="n">
        <f aca="false">Math!H96</f>
        <v>74</v>
      </c>
      <c r="I75" s="157"/>
      <c r="J75" s="125" t="n">
        <f aca="false">Sci!H96</f>
        <v>75</v>
      </c>
      <c r="K75" s="158"/>
      <c r="L75" s="133" t="n">
        <f aca="false">AP!H96</f>
        <v>75</v>
      </c>
      <c r="M75" s="159"/>
      <c r="N75" s="127" t="n">
        <f aca="false">ESP!H96</f>
        <v>83</v>
      </c>
      <c r="O75" s="157"/>
      <c r="P75" s="131" t="n">
        <f aca="false">TLE!H96</f>
        <v>80</v>
      </c>
      <c r="Q75" s="157"/>
      <c r="R75" s="126" t="n">
        <f aca="false">MAPEH!AB87</f>
        <v>75</v>
      </c>
      <c r="S75" s="157"/>
      <c r="T75" s="127" t="n">
        <f aca="false">MAPEH!H87</f>
        <v>75</v>
      </c>
      <c r="U75" s="157"/>
      <c r="V75" s="127" t="n">
        <f aca="false">MAPEH!M87</f>
        <v>75</v>
      </c>
      <c r="W75" s="157"/>
      <c r="X75" s="127" t="n">
        <f aca="false">MAPEH!R87</f>
        <v>75</v>
      </c>
      <c r="Y75" s="157"/>
      <c r="Z75" s="125" t="n">
        <f aca="false">MAPEH!W87</f>
        <v>75</v>
      </c>
      <c r="AA75" s="157" t="n">
        <f aca="false">RANK(Z75,Z$10:Z$76)</f>
        <v>19</v>
      </c>
      <c r="AB75" s="132" t="n">
        <f aca="false">(R75+P75+N75+L75+J75+H75+F75+D75)/8</f>
        <v>76.375</v>
      </c>
      <c r="AC75" s="126" t="n">
        <f aca="false">RANK(AB75,AB$10:AB$84)</f>
        <v>32</v>
      </c>
    </row>
    <row r="76" customFormat="false" ht="15" hidden="false" customHeight="true" outlineLevel="0" collapsed="false">
      <c r="B76" s="61" t="n">
        <v>23</v>
      </c>
      <c r="C76" s="124" t="str">
        <f aca="false">IF('Infos-Card-Female'!B24="", "", 'Infos-Card-Female'!B24)</f>
        <v>ILUSTRICIMO, BEA CLAIRE IGNACIO</v>
      </c>
      <c r="D76" s="125" t="n">
        <f aca="false">Fil!H97</f>
        <v>94</v>
      </c>
      <c r="E76" s="157"/>
      <c r="F76" s="127" t="n">
        <f aca="false">Eng!H97</f>
        <v>86</v>
      </c>
      <c r="G76" s="157"/>
      <c r="H76" s="125" t="n">
        <f aca="false">Math!H97</f>
        <v>84</v>
      </c>
      <c r="I76" s="157"/>
      <c r="J76" s="125" t="n">
        <f aca="false">Sci!H97</f>
        <v>89</v>
      </c>
      <c r="K76" s="158"/>
      <c r="L76" s="133" t="n">
        <f aca="false">AP!H97</f>
        <v>90</v>
      </c>
      <c r="M76" s="159"/>
      <c r="N76" s="127" t="n">
        <f aca="false">ESP!H97</f>
        <v>95</v>
      </c>
      <c r="O76" s="157"/>
      <c r="P76" s="131" t="n">
        <f aca="false">TLE!H97</f>
        <v>95</v>
      </c>
      <c r="Q76" s="157"/>
      <c r="R76" s="126" t="n">
        <f aca="false">MAPEH!AB88</f>
        <v>89</v>
      </c>
      <c r="S76" s="157"/>
      <c r="T76" s="127" t="n">
        <f aca="false">MAPEH!H88</f>
        <v>90</v>
      </c>
      <c r="U76" s="157"/>
      <c r="V76" s="127" t="n">
        <f aca="false">MAPEH!M88</f>
        <v>87</v>
      </c>
      <c r="W76" s="157"/>
      <c r="X76" s="127" t="n">
        <f aca="false">MAPEH!R88</f>
        <v>91</v>
      </c>
      <c r="Y76" s="157"/>
      <c r="Z76" s="125" t="n">
        <f aca="false">MAPEH!W88</f>
        <v>87</v>
      </c>
      <c r="AA76" s="157" t="n">
        <f aca="false">RANK(Z76,Z$10:Z$76)</f>
        <v>8</v>
      </c>
      <c r="AB76" s="132" t="n">
        <f aca="false">(R76+P76+N76+L76+J76+H76+F76+D76)/8</f>
        <v>90.25</v>
      </c>
      <c r="AC76" s="126" t="n">
        <f aca="false">RANK(AB76,AB$10:AB$84)</f>
        <v>6</v>
      </c>
    </row>
    <row r="77" customFormat="false" ht="15" hidden="false" customHeight="true" outlineLevel="0" collapsed="false">
      <c r="B77" s="61" t="n">
        <v>24</v>
      </c>
      <c r="C77" s="124" t="str">
        <f aca="false">IF('Infos-Card-Female'!B25="", "", 'Infos-Card-Female'!B25)</f>
        <v>SARDIDO, GEMMA LEE SORIANO</v>
      </c>
      <c r="D77" s="125" t="n">
        <f aca="false">Fil!H98</f>
        <v>76</v>
      </c>
      <c r="E77" s="157"/>
      <c r="F77" s="127" t="n">
        <f aca="false">Eng!H98</f>
        <v>76</v>
      </c>
      <c r="G77" s="157"/>
      <c r="H77" s="125" t="n">
        <f aca="false">Math!H98</f>
        <v>74</v>
      </c>
      <c r="I77" s="157"/>
      <c r="J77" s="125" t="n">
        <f aca="false">Sci!H98</f>
        <v>79</v>
      </c>
      <c r="K77" s="158"/>
      <c r="L77" s="133" t="n">
        <f aca="false">AP!H98</f>
        <v>70</v>
      </c>
      <c r="M77" s="159"/>
      <c r="N77" s="127" t="n">
        <f aca="false">ESP!H98</f>
        <v>84</v>
      </c>
      <c r="O77" s="157"/>
      <c r="P77" s="131" t="n">
        <f aca="false">TLE!H98</f>
        <v>70</v>
      </c>
      <c r="Q77" s="157"/>
      <c r="R77" s="126" t="n">
        <f aca="false">MAPEH!AB89</f>
        <v>75</v>
      </c>
      <c r="S77" s="157"/>
      <c r="T77" s="127" t="n">
        <f aca="false">MAPEH!H89</f>
        <v>75</v>
      </c>
      <c r="U77" s="157"/>
      <c r="V77" s="127" t="n">
        <f aca="false">MAPEH!M89</f>
        <v>75</v>
      </c>
      <c r="W77" s="157"/>
      <c r="X77" s="127" t="n">
        <f aca="false">MAPEH!R89</f>
        <v>75</v>
      </c>
      <c r="Y77" s="157"/>
      <c r="Z77" s="125" t="n">
        <f aca="false">MAPEH!W89</f>
        <v>75</v>
      </c>
      <c r="AA77" s="157" t="n">
        <f aca="false">RANK(Z77,Z$10:Z$76)</f>
        <v>19</v>
      </c>
      <c r="AB77" s="132" t="n">
        <f aca="false">(R77+P77+N77+L77+J77+H77+F77+D77)/8</f>
        <v>75.5</v>
      </c>
      <c r="AC77" s="126" t="n">
        <f aca="false">RANK(AB77,AB$10:AB$84)</f>
        <v>37</v>
      </c>
    </row>
    <row r="78" customFormat="false" ht="13.8" hidden="false" customHeight="false" outlineLevel="0" collapsed="false">
      <c r="C78" s="124" t="str">
        <f aca="false">IF('Infos-Card-Female'!B26="", "", 'Infos-Card-Female'!B26)</f>
        <v/>
      </c>
    </row>
    <row r="79" customFormat="false" ht="13.8" hidden="false" customHeight="false" outlineLevel="0" collapsed="false">
      <c r="C79" s="124" t="str">
        <f aca="false">IF('Infos-Card-Female'!B27="", "", 'Infos-Card-Female'!B27)</f>
        <v/>
      </c>
    </row>
    <row r="80" customFormat="false" ht="13.8" hidden="false" customHeight="false" outlineLevel="0" collapsed="false">
      <c r="C80" s="124" t="str">
        <f aca="false">IF('Infos-Card-Female'!B28="", "", 'Infos-Card-Female'!B28)</f>
        <v/>
      </c>
    </row>
    <row r="81" customFormat="false" ht="13.8" hidden="false" customHeight="false" outlineLevel="0" collapsed="false">
      <c r="C81" s="124" t="str">
        <f aca="false">IF('Infos-Card-Female'!B29="", "", 'Infos-Card-Female'!B29)</f>
        <v/>
      </c>
    </row>
    <row r="82" customFormat="false" ht="13.8" hidden="false" customHeight="false" outlineLevel="0" collapsed="false">
      <c r="C82" s="124" t="str">
        <f aca="false">IF('Infos-Card-Female'!B30="", "", 'Infos-Card-Female'!B30)</f>
        <v/>
      </c>
    </row>
    <row r="83" customFormat="false" ht="13.8" hidden="false" customHeight="false" outlineLevel="0" collapsed="false">
      <c r="C83" s="124" t="str">
        <f aca="false">IF('Infos-Card-Female'!B31="", "", 'Infos-Card-Female'!B31)</f>
        <v/>
      </c>
    </row>
    <row r="84" customFormat="false" ht="13.8" hidden="false" customHeight="false" outlineLevel="0" collapsed="false">
      <c r="C84" s="124" t="str">
        <f aca="false">IF('Infos-Card-Female'!B32="", "", 'Infos-Card-Female'!B32)</f>
        <v/>
      </c>
    </row>
    <row r="85" customFormat="false" ht="13.8" hidden="false" customHeight="false" outlineLevel="0" collapsed="false">
      <c r="C85" s="124" t="str">
        <f aca="false">IF('Infos-Card-Female'!B33="", "", 'Infos-Card-Female'!B33)</f>
        <v/>
      </c>
    </row>
    <row r="86" customFormat="false" ht="13.8" hidden="false" customHeight="false" outlineLevel="0" collapsed="false">
      <c r="C86" s="124" t="str">
        <f aca="false">IF('Infos-Card-Female'!B34="", "", 'Infos-Card-Female'!B34)</f>
        <v/>
      </c>
    </row>
  </sheetData>
  <mergeCells count="42">
    <mergeCell ref="B2:C2"/>
    <mergeCell ref="B3:C3"/>
    <mergeCell ref="B4:C4"/>
    <mergeCell ref="B5:C5"/>
    <mergeCell ref="B6:C6"/>
    <mergeCell ref="B7:C9"/>
    <mergeCell ref="D7:E7"/>
    <mergeCell ref="F7:G7"/>
    <mergeCell ref="H7:I7"/>
    <mergeCell ref="J7:K7"/>
    <mergeCell ref="L7:M7"/>
    <mergeCell ref="N7:O7"/>
    <mergeCell ref="P7:Q7"/>
    <mergeCell ref="R7:S7"/>
    <mergeCell ref="AB7:AB9"/>
    <mergeCell ref="AC7:AC9"/>
    <mergeCell ref="E8:E9"/>
    <mergeCell ref="G8:G9"/>
    <mergeCell ref="I8:I9"/>
    <mergeCell ref="K8:K9"/>
    <mergeCell ref="M8:M9"/>
    <mergeCell ref="O8:O9"/>
    <mergeCell ref="Q8:Q9"/>
    <mergeCell ref="S8:S9"/>
    <mergeCell ref="U8:U9"/>
    <mergeCell ref="W8:W9"/>
    <mergeCell ref="Y8:Y9"/>
    <mergeCell ref="AA8:AA9"/>
    <mergeCell ref="B46:C46"/>
    <mergeCell ref="B47:C47"/>
    <mergeCell ref="B48:C48"/>
    <mergeCell ref="B49:C49"/>
    <mergeCell ref="B50:C50"/>
    <mergeCell ref="B51:C53"/>
    <mergeCell ref="D51:E51"/>
    <mergeCell ref="F51:G51"/>
    <mergeCell ref="H51:I51"/>
    <mergeCell ref="J51:K51"/>
    <mergeCell ref="L51:M51"/>
    <mergeCell ref="N51:O51"/>
    <mergeCell ref="P51:Q51"/>
    <mergeCell ref="R51:S51"/>
  </mergeCells>
  <printOptions headings="false" gridLines="false" gridLinesSet="true" horizontalCentered="false" verticalCentered="false"/>
  <pageMargins left="0.700694444444444" right="0.7" top="0.75" bottom="0.75" header="0.511805555555555" footer="0.511805555555555"/>
  <pageSetup paperSize="14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164</v>
      </c>
      <c r="B1" s="0" t="s">
        <v>165</v>
      </c>
      <c r="C1" s="0" t="s">
        <v>166</v>
      </c>
      <c r="D1" s="0" t="s">
        <v>167</v>
      </c>
      <c r="E1" s="0" t="s">
        <v>6</v>
      </c>
      <c r="F1" s="0" t="s">
        <v>11</v>
      </c>
      <c r="G1" s="0" t="s">
        <v>27</v>
      </c>
      <c r="H1" s="0" t="s">
        <v>168</v>
      </c>
      <c r="I1" s="0" t="s">
        <v>169</v>
      </c>
      <c r="J1" s="0" t="s">
        <v>170</v>
      </c>
      <c r="K1" s="0" t="s">
        <v>171</v>
      </c>
    </row>
    <row r="2" customFormat="false" ht="13.8" hidden="false" customHeight="false" outlineLevel="0" collapsed="false">
      <c r="A2" s="11" t="str">
        <f aca="false">IF(ISBLANK('Class-Infos'!C51), "", CONCATENATE("G", 'Class-Infos'!A51))</f>
        <v>G1</v>
      </c>
      <c r="B2" s="0" t="str">
        <f aca="false">IF(ISBLANK('Class-Infos'!C51), "", CONCATENATE('Class-Infos'!C51, IF(ISBLANK('Class-Infos'!F51), "", CONCATENATE(" ", 'Class-Infos'!F51)), ", ", 'Class-Infos'!D51, " ", 'Class-Infos'!E51))</f>
        <v>ABELINDE, LEIRA MAE LEGASPI</v>
      </c>
      <c r="C2" s="11" t="n">
        <f aca="false">IF(ISBLANK('Class-Infos'!H51), "", 'Class-Infos'!H51)</f>
        <v>13</v>
      </c>
      <c r="D2" s="0" t="str">
        <f aca="false">'Class-Infos'!G51</f>
        <v>FEMALE</v>
      </c>
      <c r="E2" s="11" t="n">
        <f aca="false">IF(ISBLANK('Class-Infos'!C51), "", 'Class-Infos'!B$2)</f>
        <v>8</v>
      </c>
      <c r="F2" s="0" t="str">
        <f aca="false">IF(ISBLANK('Class-Infos'!C51), "", 'Class-Infos'!B$3)</f>
        <v>HUBBLE</v>
      </c>
      <c r="G2" s="11" t="n">
        <f aca="false">IF(ISBLANK('Class-Infos'!C51), "", 'Class-Infos'!B51)</f>
        <v>136526120795</v>
      </c>
      <c r="H2" s="11" t="str">
        <f aca="false">IF(ISBLANK('Class-Infos'!C51), "", 'Class-Infos'!B$4)</f>
        <v>2020-2021</v>
      </c>
      <c r="I2" s="11" t="str">
        <f aca="false">IF(ISBLANK('Class-Infos'!C51), "", 'Class-Infos'!B$1)</f>
        <v>JONATHAN R. BACOLOD</v>
      </c>
      <c r="J2" s="11" t="str">
        <f aca="false">IF(ISBLANK('Class-Infos'!C51), "", 'Class-Infos'!B$5)</f>
        <v>JOSEPH G. PALISOC</v>
      </c>
      <c r="K2" s="11" t="str">
        <f aca="false">IF(ISBLANK('Class-Infos'!C51), "", 'Class-Infos'!B$6)</f>
        <v>CECILE N. SISON</v>
      </c>
    </row>
    <row r="3" customFormat="false" ht="13.8" hidden="false" customHeight="false" outlineLevel="0" collapsed="false">
      <c r="A3" s="11" t="str">
        <f aca="false">IF(ISBLANK('Class-Infos'!C52), "", CONCATENATE("G", 'Class-Infos'!A52))</f>
        <v>G2</v>
      </c>
      <c r="B3" s="0" t="str">
        <f aca="false">IF(ISBLANK('Class-Infos'!C52), "", CONCATENATE('Class-Infos'!C52, IF(ISBLANK('Class-Infos'!F52), "", CONCATENATE(" ", 'Class-Infos'!F52)), ", ", 'Class-Infos'!D52, " ", 'Class-Infos'!E52))</f>
        <v>ABOT, ALISSA KAYL CUSTODIO</v>
      </c>
      <c r="C3" s="11" t="n">
        <f aca="false">IF(ISBLANK('Class-Infos'!H52), "", 'Class-Infos'!H52)</f>
        <v>13</v>
      </c>
      <c r="D3" s="0" t="str">
        <f aca="false">'Class-Infos'!G52</f>
        <v>FEMALE</v>
      </c>
      <c r="E3" s="11" t="n">
        <f aca="false">IF(ISBLANK('Class-Infos'!C52), "", 'Class-Infos'!B$2)</f>
        <v>8</v>
      </c>
      <c r="F3" s="0" t="str">
        <f aca="false">IF(ISBLANK('Class-Infos'!C52), "", 'Class-Infos'!B$3)</f>
        <v>HUBBLE</v>
      </c>
      <c r="G3" s="11" t="n">
        <f aca="false">IF(ISBLANK('Class-Infos'!C52), "", 'Class-Infos'!B52)</f>
        <v>108331130003</v>
      </c>
      <c r="H3" s="11" t="str">
        <f aca="false">IF(ISBLANK('Class-Infos'!C52), "", 'Class-Infos'!B$4)</f>
        <v>2020-2021</v>
      </c>
      <c r="I3" s="11" t="str">
        <f aca="false">IF(ISBLANK('Class-Infos'!C52), "", 'Class-Infos'!B$1)</f>
        <v>JONATHAN R. BACOLOD</v>
      </c>
      <c r="J3" s="11" t="str">
        <f aca="false">IF(ISBLANK('Class-Infos'!C52), "", 'Class-Infos'!B$5)</f>
        <v>JOSEPH G. PALISOC</v>
      </c>
      <c r="K3" s="11" t="str">
        <f aca="false">IF(ISBLANK('Class-Infos'!C52), "", 'Class-Infos'!B$6)</f>
        <v>CECILE N. SISON</v>
      </c>
    </row>
    <row r="4" customFormat="false" ht="13.8" hidden="false" customHeight="false" outlineLevel="0" collapsed="false">
      <c r="A4" s="11" t="str">
        <f aca="false">IF(ISBLANK('Class-Infos'!C53), "", CONCATENATE("G", 'Class-Infos'!A53))</f>
        <v>G3</v>
      </c>
      <c r="B4" s="0" t="str">
        <f aca="false">IF(ISBLANK('Class-Infos'!C53), "", CONCATENATE('Class-Infos'!C53, IF(ISBLANK('Class-Infos'!F53), "", CONCATENATE(" ", 'Class-Infos'!F53)), ", ", 'Class-Infos'!D53, " ", 'Class-Infos'!E53))</f>
        <v>ADONA, PRINCESS LUMAWIG</v>
      </c>
      <c r="C4" s="11" t="n">
        <f aca="false">IF(ISBLANK('Class-Infos'!H53), "", 'Class-Infos'!H53)</f>
        <v>14</v>
      </c>
      <c r="D4" s="0" t="str">
        <f aca="false">'Class-Infos'!G53</f>
        <v>FEMALE</v>
      </c>
      <c r="E4" s="11" t="n">
        <f aca="false">IF(ISBLANK('Class-Infos'!C53), "", 'Class-Infos'!B$2)</f>
        <v>8</v>
      </c>
      <c r="F4" s="0" t="str">
        <f aca="false">IF(ISBLANK('Class-Infos'!C53), "", 'Class-Infos'!B$3)</f>
        <v>HUBBLE</v>
      </c>
      <c r="G4" s="11" t="n">
        <f aca="false">IF(ISBLANK('Class-Infos'!C53), "", 'Class-Infos'!B53)</f>
        <v>107200130009</v>
      </c>
      <c r="H4" s="11" t="str">
        <f aca="false">IF(ISBLANK('Class-Infos'!C53), "", 'Class-Infos'!B$4)</f>
        <v>2020-2021</v>
      </c>
      <c r="I4" s="11" t="str">
        <f aca="false">IF(ISBLANK('Class-Infos'!C53), "", 'Class-Infos'!B$1)</f>
        <v>JONATHAN R. BACOLOD</v>
      </c>
      <c r="J4" s="11" t="str">
        <f aca="false">IF(ISBLANK('Class-Infos'!C53), "", 'Class-Infos'!B$5)</f>
        <v>JOSEPH G. PALISOC</v>
      </c>
      <c r="K4" s="11" t="str">
        <f aca="false">IF(ISBLANK('Class-Infos'!C53), "", 'Class-Infos'!B$6)</f>
        <v>CECILE N. SISON</v>
      </c>
    </row>
    <row r="5" customFormat="false" ht="13.8" hidden="false" customHeight="false" outlineLevel="0" collapsed="false">
      <c r="A5" s="11" t="str">
        <f aca="false">IF(ISBLANK('Class-Infos'!C54), "", CONCATENATE("G", 'Class-Infos'!A54))</f>
        <v>G4</v>
      </c>
      <c r="B5" s="0" t="str">
        <f aca="false">IF(ISBLANK('Class-Infos'!C54), "", CONCATENATE('Class-Infos'!C54, IF(ISBLANK('Class-Infos'!F54), "", CONCATENATE(" ", 'Class-Infos'!F54)), ", ", 'Class-Infos'!D54, " ", 'Class-Infos'!E54))</f>
        <v>AGAM, AIZEN CHING</v>
      </c>
      <c r="C5" s="11" t="n">
        <f aca="false">IF(ISBLANK('Class-Infos'!H54), "", 'Class-Infos'!H54)</f>
        <v>13</v>
      </c>
      <c r="D5" s="0" t="str">
        <f aca="false">'Class-Infos'!G54</f>
        <v>FEMALE</v>
      </c>
      <c r="E5" s="11" t="n">
        <f aca="false">IF(ISBLANK('Class-Infos'!C54), "", 'Class-Infos'!B$2)</f>
        <v>8</v>
      </c>
      <c r="F5" s="0" t="str">
        <f aca="false">IF(ISBLANK('Class-Infos'!C54), "", 'Class-Infos'!B$3)</f>
        <v>HUBBLE</v>
      </c>
      <c r="G5" s="11" t="n">
        <f aca="false">IF(ISBLANK('Class-Infos'!C54), "", 'Class-Infos'!B54)</f>
        <v>136514130172</v>
      </c>
      <c r="H5" s="11" t="str">
        <f aca="false">IF(ISBLANK('Class-Infos'!C54), "", 'Class-Infos'!B$4)</f>
        <v>2020-2021</v>
      </c>
      <c r="I5" s="11" t="str">
        <f aca="false">IF(ISBLANK('Class-Infos'!C54), "", 'Class-Infos'!B$1)</f>
        <v>JONATHAN R. BACOLOD</v>
      </c>
      <c r="J5" s="11" t="str">
        <f aca="false">IF(ISBLANK('Class-Infos'!C54), "", 'Class-Infos'!B$5)</f>
        <v>JOSEPH G. PALISOC</v>
      </c>
      <c r="K5" s="11" t="str">
        <f aca="false">IF(ISBLANK('Class-Infos'!C54), "", 'Class-Infos'!B$6)</f>
        <v>CECILE N. SISON</v>
      </c>
    </row>
    <row r="6" customFormat="false" ht="13.8" hidden="false" customHeight="false" outlineLevel="0" collapsed="false">
      <c r="A6" s="11" t="str">
        <f aca="false">IF(ISBLANK('Class-Infos'!C55), "", CONCATENATE("G", 'Class-Infos'!A55))</f>
        <v>G5</v>
      </c>
      <c r="B6" s="0" t="str">
        <f aca="false">IF(ISBLANK('Class-Infos'!C55), "", CONCATENATE('Class-Infos'!C55, IF(ISBLANK('Class-Infos'!F55), "", CONCATENATE(" ", 'Class-Infos'!F55)), ", ", 'Class-Infos'!D55, " ", 'Class-Infos'!E55))</f>
        <v>AGUTAYA, DOREEN FAJARDO</v>
      </c>
      <c r="C6" s="11" t="n">
        <f aca="false">IF(ISBLANK('Class-Infos'!H55), "", 'Class-Infos'!H55)</f>
        <v>12</v>
      </c>
      <c r="D6" s="0" t="str">
        <f aca="false">'Class-Infos'!G55</f>
        <v>FEMALE</v>
      </c>
      <c r="E6" s="11" t="n">
        <f aca="false">IF(ISBLANK('Class-Infos'!C55), "", 'Class-Infos'!B$2)</f>
        <v>8</v>
      </c>
      <c r="F6" s="0" t="str">
        <f aca="false">IF(ISBLANK('Class-Infos'!C55), "", 'Class-Infos'!B$3)</f>
        <v>HUBBLE</v>
      </c>
      <c r="G6" s="11" t="n">
        <f aca="false">IF(ISBLANK('Class-Infos'!C55), "", 'Class-Infos'!B55)</f>
        <v>109319150036</v>
      </c>
      <c r="H6" s="11" t="str">
        <f aca="false">IF(ISBLANK('Class-Infos'!C55), "", 'Class-Infos'!B$4)</f>
        <v>2020-2021</v>
      </c>
      <c r="I6" s="11" t="str">
        <f aca="false">IF(ISBLANK('Class-Infos'!C55), "", 'Class-Infos'!B$1)</f>
        <v>JONATHAN R. BACOLOD</v>
      </c>
      <c r="J6" s="11" t="str">
        <f aca="false">IF(ISBLANK('Class-Infos'!C55), "", 'Class-Infos'!B$5)</f>
        <v>JOSEPH G. PALISOC</v>
      </c>
      <c r="K6" s="11" t="str">
        <f aca="false">IF(ISBLANK('Class-Infos'!C55), "", 'Class-Infos'!B$6)</f>
        <v>CECILE N. SISON</v>
      </c>
    </row>
    <row r="7" customFormat="false" ht="13.8" hidden="false" customHeight="false" outlineLevel="0" collapsed="false">
      <c r="A7" s="11" t="str">
        <f aca="false">IF(ISBLANK('Class-Infos'!C56), "", CONCATENATE("G", 'Class-Infos'!A56))</f>
        <v>G6</v>
      </c>
      <c r="B7" s="0" t="str">
        <f aca="false">IF(ISBLANK('Class-Infos'!C56), "", CONCATENATE('Class-Infos'!C56, IF(ISBLANK('Class-Infos'!F56), "", CONCATENATE(" ", 'Class-Infos'!F56)), ", ", 'Class-Infos'!D56, " ", 'Class-Infos'!E56))</f>
        <v>ALANANO, XYRIE LOUISE GRATA</v>
      </c>
      <c r="C7" s="11" t="n">
        <f aca="false">IF(ISBLANK('Class-Infos'!H56), "", 'Class-Infos'!H56)</f>
        <v>12</v>
      </c>
      <c r="D7" s="0" t="str">
        <f aca="false">'Class-Infos'!G56</f>
        <v>FEMALE</v>
      </c>
      <c r="E7" s="11" t="n">
        <f aca="false">IF(ISBLANK('Class-Infos'!C56), "", 'Class-Infos'!B$2)</f>
        <v>8</v>
      </c>
      <c r="F7" s="0" t="str">
        <f aca="false">IF(ISBLANK('Class-Infos'!C56), "", 'Class-Infos'!B$3)</f>
        <v>HUBBLE</v>
      </c>
      <c r="G7" s="11" t="n">
        <f aca="false">IF(ISBLANK('Class-Infos'!C56), "", 'Class-Infos'!B56)</f>
        <v>482534150316</v>
      </c>
      <c r="H7" s="11" t="str">
        <f aca="false">IF(ISBLANK('Class-Infos'!C56), "", 'Class-Infos'!B$4)</f>
        <v>2020-2021</v>
      </c>
      <c r="I7" s="11" t="str">
        <f aca="false">IF(ISBLANK('Class-Infos'!C56), "", 'Class-Infos'!B$1)</f>
        <v>JONATHAN R. BACOLOD</v>
      </c>
      <c r="J7" s="11" t="str">
        <f aca="false">IF(ISBLANK('Class-Infos'!C56), "", 'Class-Infos'!B$5)</f>
        <v>JOSEPH G. PALISOC</v>
      </c>
      <c r="K7" s="11" t="str">
        <f aca="false">IF(ISBLANK('Class-Infos'!C56), "", 'Class-Infos'!B$6)</f>
        <v>CECILE N. SISON</v>
      </c>
    </row>
    <row r="8" customFormat="false" ht="13.8" hidden="false" customHeight="false" outlineLevel="0" collapsed="false">
      <c r="A8" s="11" t="str">
        <f aca="false">IF(ISBLANK('Class-Infos'!C57), "", CONCATENATE("G", 'Class-Infos'!A57))</f>
        <v>G7</v>
      </c>
      <c r="B8" s="0" t="str">
        <f aca="false">IF(ISBLANK('Class-Infos'!C57), "", CONCATENATE('Class-Infos'!C57, IF(ISBLANK('Class-Infos'!F57), "", CONCATENATE(" ", 'Class-Infos'!F57)), ", ", 'Class-Infos'!D57, " ", 'Class-Infos'!E57))</f>
        <v>ALBAO, PRISCILA JOY APALIT</v>
      </c>
      <c r="C8" s="11" t="n">
        <f aca="false">IF(ISBLANK('Class-Infos'!H57), "", 'Class-Infos'!H57)</f>
        <v>13</v>
      </c>
      <c r="D8" s="0" t="str">
        <f aca="false">'Class-Infos'!G57</f>
        <v>FEMALE</v>
      </c>
      <c r="E8" s="11" t="n">
        <f aca="false">IF(ISBLANK('Class-Infos'!C57), "", 'Class-Infos'!B$2)</f>
        <v>8</v>
      </c>
      <c r="F8" s="0" t="str">
        <f aca="false">IF(ISBLANK('Class-Infos'!C57), "", 'Class-Infos'!B$3)</f>
        <v>HUBBLE</v>
      </c>
      <c r="G8" s="11" t="n">
        <f aca="false">IF(ISBLANK('Class-Infos'!C57), "", 'Class-Infos'!B57)</f>
        <v>136524130104</v>
      </c>
      <c r="H8" s="11" t="str">
        <f aca="false">IF(ISBLANK('Class-Infos'!C57), "", 'Class-Infos'!B$4)</f>
        <v>2020-2021</v>
      </c>
      <c r="I8" s="11" t="str">
        <f aca="false">IF(ISBLANK('Class-Infos'!C57), "", 'Class-Infos'!B$1)</f>
        <v>JONATHAN R. BACOLOD</v>
      </c>
      <c r="J8" s="11" t="str">
        <f aca="false">IF(ISBLANK('Class-Infos'!C57), "", 'Class-Infos'!B$5)</f>
        <v>JOSEPH G. PALISOC</v>
      </c>
      <c r="K8" s="11" t="str">
        <f aca="false">IF(ISBLANK('Class-Infos'!C57), "", 'Class-Infos'!B$6)</f>
        <v>CECILE N. SISON</v>
      </c>
    </row>
    <row r="9" customFormat="false" ht="13.8" hidden="false" customHeight="false" outlineLevel="0" collapsed="false">
      <c r="A9" s="11" t="str">
        <f aca="false">IF(ISBLANK('Class-Infos'!C58), "", CONCATENATE("G", 'Class-Infos'!A58))</f>
        <v>G8</v>
      </c>
      <c r="B9" s="0" t="str">
        <f aca="false">IF(ISBLANK('Class-Infos'!C58), "", CONCATENATE('Class-Infos'!C58, IF(ISBLANK('Class-Infos'!F58), "", CONCATENATE(" ", 'Class-Infos'!F58)), ", ", 'Class-Infos'!D58, " ", 'Class-Infos'!E58))</f>
        <v>ALBIOLA, PRINCES DIANE FACTOR</v>
      </c>
      <c r="C9" s="11" t="n">
        <f aca="false">IF(ISBLANK('Class-Infos'!H58), "", 'Class-Infos'!H58)</f>
        <v>14</v>
      </c>
      <c r="D9" s="0" t="str">
        <f aca="false">'Class-Infos'!G58</f>
        <v>FEMALE</v>
      </c>
      <c r="E9" s="11" t="n">
        <f aca="false">IF(ISBLANK('Class-Infos'!C58), "", 'Class-Infos'!B$2)</f>
        <v>8</v>
      </c>
      <c r="F9" s="0" t="str">
        <f aca="false">IF(ISBLANK('Class-Infos'!C58), "", 'Class-Infos'!B$3)</f>
        <v>HUBBLE</v>
      </c>
      <c r="G9" s="11" t="n">
        <f aca="false">IF(ISBLANK('Class-Infos'!C58), "", 'Class-Infos'!B58)</f>
        <v>136526121360</v>
      </c>
      <c r="H9" s="11" t="str">
        <f aca="false">IF(ISBLANK('Class-Infos'!C58), "", 'Class-Infos'!B$4)</f>
        <v>2020-2021</v>
      </c>
      <c r="I9" s="11" t="str">
        <f aca="false">IF(ISBLANK('Class-Infos'!C58), "", 'Class-Infos'!B$1)</f>
        <v>JONATHAN R. BACOLOD</v>
      </c>
      <c r="J9" s="11" t="str">
        <f aca="false">IF(ISBLANK('Class-Infos'!C58), "", 'Class-Infos'!B$5)</f>
        <v>JOSEPH G. PALISOC</v>
      </c>
      <c r="K9" s="11" t="str">
        <f aca="false">IF(ISBLANK('Class-Infos'!C58), "", 'Class-Infos'!B$6)</f>
        <v>CECILE N. SISON</v>
      </c>
    </row>
    <row r="10" customFormat="false" ht="13.8" hidden="false" customHeight="false" outlineLevel="0" collapsed="false">
      <c r="A10" s="11" t="str">
        <f aca="false">IF(ISBLANK('Class-Infos'!C59), "", CONCATENATE("G", 'Class-Infos'!A59))</f>
        <v>G9</v>
      </c>
      <c r="B10" s="0" t="str">
        <f aca="false">IF(ISBLANK('Class-Infos'!C59), "", CONCATENATE('Class-Infos'!C59, IF(ISBLANK('Class-Infos'!F59), "", CONCATENATE(" ", 'Class-Infos'!F59)), ", ", 'Class-Infos'!D59, " ", 'Class-Infos'!E59))</f>
        <v>ALCANTARA, MICHAELLA JEN RODELAS</v>
      </c>
      <c r="C10" s="11" t="n">
        <f aca="false">IF(ISBLANK('Class-Infos'!H59), "", 'Class-Infos'!H59)</f>
        <v>13</v>
      </c>
      <c r="D10" s="0" t="str">
        <f aca="false">'Class-Infos'!G59</f>
        <v>FEMALE</v>
      </c>
      <c r="E10" s="11" t="n">
        <f aca="false">IF(ISBLANK('Class-Infos'!C59), "", 'Class-Infos'!B$2)</f>
        <v>8</v>
      </c>
      <c r="F10" s="0" t="str">
        <f aca="false">IF(ISBLANK('Class-Infos'!C59), "", 'Class-Infos'!B$3)</f>
        <v>HUBBLE</v>
      </c>
      <c r="G10" s="11" t="n">
        <f aca="false">IF(ISBLANK('Class-Infos'!C59), "", 'Class-Infos'!B59)</f>
        <v>136514120833</v>
      </c>
      <c r="H10" s="11" t="str">
        <f aca="false">IF(ISBLANK('Class-Infos'!C59), "", 'Class-Infos'!B$4)</f>
        <v>2020-2021</v>
      </c>
      <c r="I10" s="11" t="str">
        <f aca="false">IF(ISBLANK('Class-Infos'!C59), "", 'Class-Infos'!B$1)</f>
        <v>JONATHAN R. BACOLOD</v>
      </c>
      <c r="J10" s="11" t="str">
        <f aca="false">IF(ISBLANK('Class-Infos'!C59), "", 'Class-Infos'!B$5)</f>
        <v>JOSEPH G. PALISOC</v>
      </c>
      <c r="K10" s="11" t="str">
        <f aca="false">IF(ISBLANK('Class-Infos'!C59), "", 'Class-Infos'!B$6)</f>
        <v>CECILE N. SISON</v>
      </c>
    </row>
    <row r="11" customFormat="false" ht="13.8" hidden="false" customHeight="false" outlineLevel="0" collapsed="false">
      <c r="A11" s="11" t="str">
        <f aca="false">IF(ISBLANK('Class-Infos'!C60), "", CONCATENATE("G", 'Class-Infos'!A60))</f>
        <v>G10</v>
      </c>
      <c r="B11" s="0" t="str">
        <f aca="false">IF(ISBLANK('Class-Infos'!C60), "", CONCATENATE('Class-Infos'!C60, IF(ISBLANK('Class-Infos'!F60), "", CONCATENATE(" ", 'Class-Infos'!F60)), ", ", 'Class-Infos'!D60, " ", 'Class-Infos'!E60))</f>
        <v>ALCANTARA, ZYLEE ANGELA MATILLANO</v>
      </c>
      <c r="C11" s="11" t="n">
        <f aca="false">IF(ISBLANK('Class-Infos'!H60), "", 'Class-Infos'!H60)</f>
        <v>13</v>
      </c>
      <c r="D11" s="0" t="str">
        <f aca="false">'Class-Infos'!G60</f>
        <v>FEMALE</v>
      </c>
      <c r="E11" s="11" t="n">
        <f aca="false">IF(ISBLANK('Class-Infos'!C60), "", 'Class-Infos'!B$2)</f>
        <v>8</v>
      </c>
      <c r="F11" s="0" t="str">
        <f aca="false">IF(ISBLANK('Class-Infos'!C60), "", 'Class-Infos'!B$3)</f>
        <v>HUBBLE</v>
      </c>
      <c r="G11" s="11" t="n">
        <f aca="false">IF(ISBLANK('Class-Infos'!C60), "", 'Class-Infos'!B60)</f>
        <v>136520130263</v>
      </c>
      <c r="H11" s="11" t="str">
        <f aca="false">IF(ISBLANK('Class-Infos'!C60), "", 'Class-Infos'!B$4)</f>
        <v>2020-2021</v>
      </c>
      <c r="I11" s="11" t="str">
        <f aca="false">IF(ISBLANK('Class-Infos'!C60), "", 'Class-Infos'!B$1)</f>
        <v>JONATHAN R. BACOLOD</v>
      </c>
      <c r="J11" s="11" t="str">
        <f aca="false">IF(ISBLANK('Class-Infos'!C60), "", 'Class-Infos'!B$5)</f>
        <v>JOSEPH G. PALISOC</v>
      </c>
      <c r="K11" s="11" t="str">
        <f aca="false">IF(ISBLANK('Class-Infos'!C60), "", 'Class-Infos'!B$6)</f>
        <v>CECILE N. SISON</v>
      </c>
    </row>
    <row r="12" customFormat="false" ht="13.8" hidden="false" customHeight="false" outlineLevel="0" collapsed="false">
      <c r="A12" s="11" t="str">
        <f aca="false">IF(ISBLANK('Class-Infos'!C61), "", CONCATENATE("G", 'Class-Infos'!A61))</f>
        <v>G11</v>
      </c>
      <c r="B12" s="0" t="str">
        <f aca="false">IF(ISBLANK('Class-Infos'!C61), "", CONCATENATE('Class-Infos'!C61, IF(ISBLANK('Class-Infos'!F61), "", CONCATENATE(" ", 'Class-Infos'!F61)), ", ", 'Class-Infos'!D61, " ", 'Class-Infos'!E61))</f>
        <v>ALCAZARIN, JILLIANE FLORES</v>
      </c>
      <c r="C12" s="11" t="n">
        <f aca="false">IF(ISBLANK('Class-Infos'!H61), "", 'Class-Infos'!H61)</f>
        <v>13</v>
      </c>
      <c r="D12" s="0" t="str">
        <f aca="false">'Class-Infos'!G61</f>
        <v>FEMALE</v>
      </c>
      <c r="E12" s="11" t="n">
        <f aca="false">IF(ISBLANK('Class-Infos'!C61), "", 'Class-Infos'!B$2)</f>
        <v>8</v>
      </c>
      <c r="F12" s="0" t="str">
        <f aca="false">IF(ISBLANK('Class-Infos'!C61), "", 'Class-Infos'!B$3)</f>
        <v>HUBBLE</v>
      </c>
      <c r="G12" s="11" t="n">
        <f aca="false">IF(ISBLANK('Class-Infos'!C61), "", 'Class-Infos'!B61)</f>
        <v>136526130756</v>
      </c>
      <c r="H12" s="11" t="str">
        <f aca="false">IF(ISBLANK('Class-Infos'!C61), "", 'Class-Infos'!B$4)</f>
        <v>2020-2021</v>
      </c>
      <c r="I12" s="11" t="str">
        <f aca="false">IF(ISBLANK('Class-Infos'!C61), "", 'Class-Infos'!B$1)</f>
        <v>JONATHAN R. BACOLOD</v>
      </c>
      <c r="J12" s="11" t="str">
        <f aca="false">IF(ISBLANK('Class-Infos'!C61), "", 'Class-Infos'!B$5)</f>
        <v>JOSEPH G. PALISOC</v>
      </c>
      <c r="K12" s="11" t="str">
        <f aca="false">IF(ISBLANK('Class-Infos'!C61), "", 'Class-Infos'!B$6)</f>
        <v>CECILE N. SISON</v>
      </c>
    </row>
    <row r="13" customFormat="false" ht="13.8" hidden="false" customHeight="false" outlineLevel="0" collapsed="false">
      <c r="A13" s="11" t="str">
        <f aca="false">IF(ISBLANK('Class-Infos'!C62), "", CONCATENATE("G", 'Class-Infos'!A62))</f>
        <v>G12</v>
      </c>
      <c r="B13" s="0" t="str">
        <f aca="false">IF(ISBLANK('Class-Infos'!C62), "", CONCATENATE('Class-Infos'!C62, IF(ISBLANK('Class-Infos'!F62), "", CONCATENATE(" ", 'Class-Infos'!F62)), ", ", 'Class-Infos'!D62, " ", 'Class-Infos'!E62))</f>
        <v>AMBULO, PRINCESS ANNE BASILIO</v>
      </c>
      <c r="C13" s="11" t="n">
        <f aca="false">IF(ISBLANK('Class-Infos'!H62), "", 'Class-Infos'!H62)</f>
        <v>13</v>
      </c>
      <c r="D13" s="0" t="str">
        <f aca="false">'Class-Infos'!G62</f>
        <v>FEMALE</v>
      </c>
      <c r="E13" s="11" t="n">
        <f aca="false">IF(ISBLANK('Class-Infos'!C62), "", 'Class-Infos'!B$2)</f>
        <v>8</v>
      </c>
      <c r="F13" s="0" t="str">
        <f aca="false">IF(ISBLANK('Class-Infos'!C62), "", 'Class-Infos'!B$3)</f>
        <v>HUBBLE</v>
      </c>
      <c r="G13" s="11" t="n">
        <f aca="false">IF(ISBLANK('Class-Infos'!C62), "", 'Class-Infos'!B62)</f>
        <v>136520130199</v>
      </c>
      <c r="H13" s="11" t="str">
        <f aca="false">IF(ISBLANK('Class-Infos'!C62), "", 'Class-Infos'!B$4)</f>
        <v>2020-2021</v>
      </c>
      <c r="I13" s="11" t="str">
        <f aca="false">IF(ISBLANK('Class-Infos'!C62), "", 'Class-Infos'!B$1)</f>
        <v>JONATHAN R. BACOLOD</v>
      </c>
      <c r="J13" s="11" t="str">
        <f aca="false">IF(ISBLANK('Class-Infos'!C62), "", 'Class-Infos'!B$5)</f>
        <v>JOSEPH G. PALISOC</v>
      </c>
      <c r="K13" s="11" t="str">
        <f aca="false">IF(ISBLANK('Class-Infos'!C62), "", 'Class-Infos'!B$6)</f>
        <v>CECILE N. SISON</v>
      </c>
    </row>
    <row r="14" customFormat="false" ht="13.8" hidden="false" customHeight="false" outlineLevel="0" collapsed="false">
      <c r="A14" s="11" t="str">
        <f aca="false">IF(ISBLANK('Class-Infos'!C63), "", CONCATENATE("G", 'Class-Infos'!A63))</f>
        <v>G13</v>
      </c>
      <c r="B14" s="0" t="str">
        <f aca="false">IF(ISBLANK('Class-Infos'!C63), "", CONCATENATE('Class-Infos'!C63, IF(ISBLANK('Class-Infos'!F63), "", CONCATENATE(" ", 'Class-Infos'!F63)), ", ", 'Class-Infos'!D63, " ", 'Class-Infos'!E63))</f>
        <v>APOCAY, MA LORRIENE PATAUEG</v>
      </c>
      <c r="C14" s="11" t="n">
        <f aca="false">IF(ISBLANK('Class-Infos'!H63), "", 'Class-Infos'!H63)</f>
        <v>13</v>
      </c>
      <c r="D14" s="0" t="str">
        <f aca="false">'Class-Infos'!G63</f>
        <v>FEMALE</v>
      </c>
      <c r="E14" s="11" t="n">
        <f aca="false">IF(ISBLANK('Class-Infos'!C63), "", 'Class-Infos'!B$2)</f>
        <v>8</v>
      </c>
      <c r="F14" s="0" t="str">
        <f aca="false">IF(ISBLANK('Class-Infos'!C63), "", 'Class-Infos'!B$3)</f>
        <v>HUBBLE</v>
      </c>
      <c r="G14" s="11" t="n">
        <f aca="false">IF(ISBLANK('Class-Infos'!C63), "", 'Class-Infos'!B63)</f>
        <v>482818150163</v>
      </c>
      <c r="H14" s="11" t="str">
        <f aca="false">IF(ISBLANK('Class-Infos'!C63), "", 'Class-Infos'!B$4)</f>
        <v>2020-2021</v>
      </c>
      <c r="I14" s="11" t="str">
        <f aca="false">IF(ISBLANK('Class-Infos'!C63), "", 'Class-Infos'!B$1)</f>
        <v>JONATHAN R. BACOLOD</v>
      </c>
      <c r="J14" s="11" t="str">
        <f aca="false">IF(ISBLANK('Class-Infos'!C63), "", 'Class-Infos'!B$5)</f>
        <v>JOSEPH G. PALISOC</v>
      </c>
      <c r="K14" s="11" t="str">
        <f aca="false">IF(ISBLANK('Class-Infos'!C63), "", 'Class-Infos'!B$6)</f>
        <v>CECILE N. SISON</v>
      </c>
    </row>
    <row r="15" customFormat="false" ht="13.8" hidden="false" customHeight="false" outlineLevel="0" collapsed="false">
      <c r="A15" s="11" t="str">
        <f aca="false">IF(ISBLANK('Class-Infos'!C64), "", CONCATENATE("G", 'Class-Infos'!A64))</f>
        <v>G14</v>
      </c>
      <c r="B15" s="0" t="str">
        <f aca="false">IF(ISBLANK('Class-Infos'!C64), "", CONCATENATE('Class-Infos'!C64, IF(ISBLANK('Class-Infos'!F64), "", CONCATENATE(" ", 'Class-Infos'!F64)), ", ", 'Class-Infos'!D64, " ", 'Class-Infos'!E64))</f>
        <v>ARANDA, MARY ANGEL PILARCA</v>
      </c>
      <c r="C15" s="11" t="n">
        <f aca="false">IF(ISBLANK('Class-Infos'!H64), "", 'Class-Infos'!H64)</f>
        <v>14</v>
      </c>
      <c r="D15" s="0" t="str">
        <f aca="false">'Class-Infos'!G64</f>
        <v>FEMALE</v>
      </c>
      <c r="E15" s="11" t="n">
        <f aca="false">IF(ISBLANK('Class-Infos'!C64), "", 'Class-Infos'!B$2)</f>
        <v>8</v>
      </c>
      <c r="F15" s="0" t="str">
        <f aca="false">IF(ISBLANK('Class-Infos'!C64), "", 'Class-Infos'!B$3)</f>
        <v>HUBBLE</v>
      </c>
      <c r="G15" s="11" t="n">
        <f aca="false">IF(ISBLANK('Class-Infos'!C64), "", 'Class-Infos'!B64)</f>
        <v>136526130714</v>
      </c>
      <c r="H15" s="11" t="str">
        <f aca="false">IF(ISBLANK('Class-Infos'!C64), "", 'Class-Infos'!B$4)</f>
        <v>2020-2021</v>
      </c>
      <c r="I15" s="11" t="str">
        <f aca="false">IF(ISBLANK('Class-Infos'!C64), "", 'Class-Infos'!B$1)</f>
        <v>JONATHAN R. BACOLOD</v>
      </c>
      <c r="J15" s="11" t="str">
        <f aca="false">IF(ISBLANK('Class-Infos'!C64), "", 'Class-Infos'!B$5)</f>
        <v>JOSEPH G. PALISOC</v>
      </c>
      <c r="K15" s="11" t="str">
        <f aca="false">IF(ISBLANK('Class-Infos'!C64), "", 'Class-Infos'!B$6)</f>
        <v>CECILE N. SISON</v>
      </c>
    </row>
    <row r="16" customFormat="false" ht="13.8" hidden="false" customHeight="false" outlineLevel="0" collapsed="false">
      <c r="A16" s="11" t="str">
        <f aca="false">IF(ISBLANK('Class-Infos'!C65), "", CONCATENATE("G", 'Class-Infos'!A65))</f>
        <v>G15</v>
      </c>
      <c r="B16" s="0" t="str">
        <f aca="false">IF(ISBLANK('Class-Infos'!C65), "", CONCATENATE('Class-Infos'!C65, IF(ISBLANK('Class-Infos'!F65), "", CONCATENATE(" ", 'Class-Infos'!F65)), ", ", 'Class-Infos'!D65, " ", 'Class-Infos'!E65))</f>
        <v>ARCANGEL, MIKA ELLA CAMIGLA</v>
      </c>
      <c r="C16" s="11" t="n">
        <f aca="false">IF(ISBLANK('Class-Infos'!H65), "", 'Class-Infos'!H65)</f>
        <v>13</v>
      </c>
      <c r="D16" s="0" t="str">
        <f aca="false">'Class-Infos'!G65</f>
        <v>FEMALE</v>
      </c>
      <c r="E16" s="11" t="n">
        <f aca="false">IF(ISBLANK('Class-Infos'!C65), "", 'Class-Infos'!B$2)</f>
        <v>8</v>
      </c>
      <c r="F16" s="0" t="str">
        <f aca="false">IF(ISBLANK('Class-Infos'!C65), "", 'Class-Infos'!B$3)</f>
        <v>HUBBLE</v>
      </c>
      <c r="G16" s="11" t="n">
        <f aca="false">IF(ISBLANK('Class-Infos'!C65), "", 'Class-Infos'!B65)</f>
        <v>136514120186</v>
      </c>
      <c r="H16" s="11" t="str">
        <f aca="false">IF(ISBLANK('Class-Infos'!C65), "", 'Class-Infos'!B$4)</f>
        <v>2020-2021</v>
      </c>
      <c r="I16" s="11" t="str">
        <f aca="false">IF(ISBLANK('Class-Infos'!C65), "", 'Class-Infos'!B$1)</f>
        <v>JONATHAN R. BACOLOD</v>
      </c>
      <c r="J16" s="11" t="str">
        <f aca="false">IF(ISBLANK('Class-Infos'!C65), "", 'Class-Infos'!B$5)</f>
        <v>JOSEPH G. PALISOC</v>
      </c>
      <c r="K16" s="11" t="str">
        <f aca="false">IF(ISBLANK('Class-Infos'!C65), "", 'Class-Infos'!B$6)</f>
        <v>CECILE N. SISON</v>
      </c>
    </row>
    <row r="17" customFormat="false" ht="13.8" hidden="false" customHeight="false" outlineLevel="0" collapsed="false">
      <c r="A17" s="11" t="str">
        <f aca="false">IF(ISBLANK('Class-Infos'!C66), "", CONCATENATE("G", 'Class-Infos'!A66))</f>
        <v>G16</v>
      </c>
      <c r="B17" s="0" t="str">
        <f aca="false">IF(ISBLANK('Class-Infos'!C66), "", CONCATENATE('Class-Infos'!C66, IF(ISBLANK('Class-Infos'!F66), "", CONCATENATE(" ", 'Class-Infos'!F66)), ", ", 'Class-Infos'!D66, " ", 'Class-Infos'!E66))</f>
        <v>AREVALO, MA. GLAIZA CAMERO</v>
      </c>
      <c r="C17" s="11" t="n">
        <f aca="false">IF(ISBLANK('Class-Infos'!H66), "", 'Class-Infos'!H66)</f>
        <v>13</v>
      </c>
      <c r="D17" s="0" t="str">
        <f aca="false">'Class-Infos'!G66</f>
        <v>FEMALE</v>
      </c>
      <c r="E17" s="11" t="n">
        <f aca="false">IF(ISBLANK('Class-Infos'!C66), "", 'Class-Infos'!B$2)</f>
        <v>8</v>
      </c>
      <c r="F17" s="0" t="str">
        <f aca="false">IF(ISBLANK('Class-Infos'!C66), "", 'Class-Infos'!B$3)</f>
        <v>HUBBLE</v>
      </c>
      <c r="G17" s="11" t="n">
        <f aca="false">IF(ISBLANK('Class-Infos'!C66), "", 'Class-Infos'!B66)</f>
        <v>136526120832</v>
      </c>
      <c r="H17" s="11" t="str">
        <f aca="false">IF(ISBLANK('Class-Infos'!C66), "", 'Class-Infos'!B$4)</f>
        <v>2020-2021</v>
      </c>
      <c r="I17" s="11" t="str">
        <f aca="false">IF(ISBLANK('Class-Infos'!C66), "", 'Class-Infos'!B$1)</f>
        <v>JONATHAN R. BACOLOD</v>
      </c>
      <c r="J17" s="11" t="str">
        <f aca="false">IF(ISBLANK('Class-Infos'!C66), "", 'Class-Infos'!B$5)</f>
        <v>JOSEPH G. PALISOC</v>
      </c>
      <c r="K17" s="11" t="str">
        <f aca="false">IF(ISBLANK('Class-Infos'!C66), "", 'Class-Infos'!B$6)</f>
        <v>CECILE N. SISON</v>
      </c>
    </row>
    <row r="18" customFormat="false" ht="13.8" hidden="false" customHeight="false" outlineLevel="0" collapsed="false">
      <c r="A18" s="11" t="str">
        <f aca="false">IF(ISBLANK('Class-Infos'!C67), "", CONCATENATE("G", 'Class-Infos'!A67))</f>
        <v>G17</v>
      </c>
      <c r="B18" s="0" t="str">
        <f aca="false">IF(ISBLANK('Class-Infos'!C67), "", CONCATENATE('Class-Infos'!C67, IF(ISBLANK('Class-Infos'!F67), "", CONCATENATE(" ", 'Class-Infos'!F67)), ", ", 'Class-Infos'!D67, " ", 'Class-Infos'!E67))</f>
        <v>ATCHOCO, CHRISTINE NARCISO</v>
      </c>
      <c r="C18" s="11" t="n">
        <f aca="false">IF(ISBLANK('Class-Infos'!H67), "", 'Class-Infos'!H67)</f>
        <v>13</v>
      </c>
      <c r="D18" s="0" t="str">
        <f aca="false">'Class-Infos'!G67</f>
        <v>FEMALE</v>
      </c>
      <c r="E18" s="11" t="n">
        <f aca="false">IF(ISBLANK('Class-Infos'!C67), "", 'Class-Infos'!B$2)</f>
        <v>8</v>
      </c>
      <c r="F18" s="0" t="str">
        <f aca="false">IF(ISBLANK('Class-Infos'!C67), "", 'Class-Infos'!B$3)</f>
        <v>HUBBLE</v>
      </c>
      <c r="G18" s="11" t="n">
        <f aca="false">IF(ISBLANK('Class-Infos'!C67), "", 'Class-Infos'!B67)</f>
        <v>136526130757</v>
      </c>
      <c r="H18" s="11" t="str">
        <f aca="false">IF(ISBLANK('Class-Infos'!C67), "", 'Class-Infos'!B$4)</f>
        <v>2020-2021</v>
      </c>
      <c r="I18" s="11" t="str">
        <f aca="false">IF(ISBLANK('Class-Infos'!C67), "", 'Class-Infos'!B$1)</f>
        <v>JONATHAN R. BACOLOD</v>
      </c>
      <c r="J18" s="11" t="str">
        <f aca="false">IF(ISBLANK('Class-Infos'!C67), "", 'Class-Infos'!B$5)</f>
        <v>JOSEPH G. PALISOC</v>
      </c>
      <c r="K18" s="11" t="str">
        <f aca="false">IF(ISBLANK('Class-Infos'!C67), "", 'Class-Infos'!B$6)</f>
        <v>CECILE N. SISON</v>
      </c>
    </row>
    <row r="19" customFormat="false" ht="13.8" hidden="false" customHeight="false" outlineLevel="0" collapsed="false">
      <c r="A19" s="11" t="str">
        <f aca="false">IF(ISBLANK('Class-Infos'!C68), "", CONCATENATE("G", 'Class-Infos'!A68))</f>
        <v>G18</v>
      </c>
      <c r="B19" s="0" t="str">
        <f aca="false">IF(ISBLANK('Class-Infos'!C68), "", CONCATENATE('Class-Infos'!C68, IF(ISBLANK('Class-Infos'!F68), "", CONCATENATE(" ", 'Class-Infos'!F68)), ", ", 'Class-Infos'!D68, " ", 'Class-Infos'!E68))</f>
        <v>AVECILLA, JEAN RAIZHEN SALAZAR</v>
      </c>
      <c r="C19" s="11" t="n">
        <f aca="false">IF(ISBLANK('Class-Infos'!H68), "", 'Class-Infos'!H68)</f>
        <v>13</v>
      </c>
      <c r="D19" s="0" t="str">
        <f aca="false">'Class-Infos'!G68</f>
        <v>FEMALE</v>
      </c>
      <c r="E19" s="11" t="n">
        <f aca="false">IF(ISBLANK('Class-Infos'!C68), "", 'Class-Infos'!B$2)</f>
        <v>8</v>
      </c>
      <c r="F19" s="0" t="str">
        <f aca="false">IF(ISBLANK('Class-Infos'!C68), "", 'Class-Infos'!B$3)</f>
        <v>HUBBLE</v>
      </c>
      <c r="G19" s="11" t="n">
        <f aca="false">IF(ISBLANK('Class-Infos'!C68), "", 'Class-Infos'!B68)</f>
        <v>136520120014</v>
      </c>
      <c r="H19" s="11" t="str">
        <f aca="false">IF(ISBLANK('Class-Infos'!C68), "", 'Class-Infos'!B$4)</f>
        <v>2020-2021</v>
      </c>
      <c r="I19" s="11" t="str">
        <f aca="false">IF(ISBLANK('Class-Infos'!C68), "", 'Class-Infos'!B$1)</f>
        <v>JONATHAN R. BACOLOD</v>
      </c>
      <c r="J19" s="11" t="str">
        <f aca="false">IF(ISBLANK('Class-Infos'!C68), "", 'Class-Infos'!B$5)</f>
        <v>JOSEPH G. PALISOC</v>
      </c>
      <c r="K19" s="11" t="str">
        <f aca="false">IF(ISBLANK('Class-Infos'!C68), "", 'Class-Infos'!B$6)</f>
        <v>CECILE N. SISON</v>
      </c>
    </row>
    <row r="20" customFormat="false" ht="13.8" hidden="false" customHeight="false" outlineLevel="0" collapsed="false">
      <c r="A20" s="11" t="str">
        <f aca="false">IF(ISBLANK('Class-Infos'!C69), "", CONCATENATE("G", 'Class-Infos'!A69))</f>
        <v>G19</v>
      </c>
      <c r="B20" s="0" t="str">
        <f aca="false">IF(ISBLANK('Class-Infos'!C69), "", CONCATENATE('Class-Infos'!C69, IF(ISBLANK('Class-Infos'!F69), "", CONCATENATE(" ", 'Class-Infos'!F69)), ", ", 'Class-Infos'!D69, " ", 'Class-Infos'!E69))</f>
        <v>AXALAN, PRINCESS DENISE CUALES</v>
      </c>
      <c r="C20" s="11" t="n">
        <f aca="false">IF(ISBLANK('Class-Infos'!H69), "", 'Class-Infos'!H69)</f>
        <v>13</v>
      </c>
      <c r="D20" s="0" t="str">
        <f aca="false">'Class-Infos'!G69</f>
        <v>FEMALE</v>
      </c>
      <c r="E20" s="11" t="n">
        <f aca="false">IF(ISBLANK('Class-Infos'!C69), "", 'Class-Infos'!B$2)</f>
        <v>8</v>
      </c>
      <c r="F20" s="0" t="str">
        <f aca="false">IF(ISBLANK('Class-Infos'!C69), "", 'Class-Infos'!B$3)</f>
        <v>HUBBLE</v>
      </c>
      <c r="G20" s="11" t="n">
        <f aca="false">IF(ISBLANK('Class-Infos'!C69), "", 'Class-Infos'!B69)</f>
        <v>482942150194</v>
      </c>
      <c r="H20" s="11" t="str">
        <f aca="false">IF(ISBLANK('Class-Infos'!C69), "", 'Class-Infos'!B$4)</f>
        <v>2020-2021</v>
      </c>
      <c r="I20" s="11" t="str">
        <f aca="false">IF(ISBLANK('Class-Infos'!C69), "", 'Class-Infos'!B$1)</f>
        <v>JONATHAN R. BACOLOD</v>
      </c>
      <c r="J20" s="11" t="str">
        <f aca="false">IF(ISBLANK('Class-Infos'!C69), "", 'Class-Infos'!B$5)</f>
        <v>JOSEPH G. PALISOC</v>
      </c>
      <c r="K20" s="11" t="str">
        <f aca="false">IF(ISBLANK('Class-Infos'!C69), "", 'Class-Infos'!B$6)</f>
        <v>CECILE N. SISON</v>
      </c>
    </row>
    <row r="21" customFormat="false" ht="13.8" hidden="false" customHeight="false" outlineLevel="0" collapsed="false">
      <c r="A21" s="11" t="str">
        <f aca="false">IF(ISBLANK('Class-Infos'!C70), "", CONCATENATE("G", 'Class-Infos'!A70))</f>
        <v>G20</v>
      </c>
      <c r="B21" s="0" t="str">
        <f aca="false">IF(ISBLANK('Class-Infos'!C70), "", CONCATENATE('Class-Infos'!C70, IF(ISBLANK('Class-Infos'!F70), "", CONCATENATE(" ", 'Class-Infos'!F70)), ", ", 'Class-Infos'!D70, " ", 'Class-Infos'!E70))</f>
        <v>AYON, JELIAN ALICAWAY</v>
      </c>
      <c r="C21" s="11" t="n">
        <f aca="false">IF(ISBLANK('Class-Infos'!H70), "", 'Class-Infos'!H70)</f>
        <v>14</v>
      </c>
      <c r="D21" s="0" t="str">
        <f aca="false">'Class-Infos'!G70</f>
        <v>FEMALE</v>
      </c>
      <c r="E21" s="11" t="n">
        <f aca="false">IF(ISBLANK('Class-Infos'!C70), "", 'Class-Infos'!B$2)</f>
        <v>8</v>
      </c>
      <c r="F21" s="0" t="str">
        <f aca="false">IF(ISBLANK('Class-Infos'!C70), "", 'Class-Infos'!B$3)</f>
        <v>HUBBLE</v>
      </c>
      <c r="G21" s="11" t="n">
        <f aca="false">IF(ISBLANK('Class-Infos'!C70), "", 'Class-Infos'!B70)</f>
        <v>117353120043</v>
      </c>
      <c r="H21" s="11" t="str">
        <f aca="false">IF(ISBLANK('Class-Infos'!C70), "", 'Class-Infos'!B$4)</f>
        <v>2020-2021</v>
      </c>
      <c r="I21" s="11" t="str">
        <f aca="false">IF(ISBLANK('Class-Infos'!C70), "", 'Class-Infos'!B$1)</f>
        <v>JONATHAN R. BACOLOD</v>
      </c>
      <c r="J21" s="11" t="str">
        <f aca="false">IF(ISBLANK('Class-Infos'!C70), "", 'Class-Infos'!B$5)</f>
        <v>JOSEPH G. PALISOC</v>
      </c>
      <c r="K21" s="11" t="str">
        <f aca="false">IF(ISBLANK('Class-Infos'!C70), "", 'Class-Infos'!B$6)</f>
        <v>CECILE N. SISON</v>
      </c>
    </row>
    <row r="22" customFormat="false" ht="13.8" hidden="false" customHeight="false" outlineLevel="0" collapsed="false">
      <c r="A22" s="11" t="str">
        <f aca="false">IF(ISBLANK('Class-Infos'!C71), "", CONCATENATE("G", 'Class-Infos'!A71))</f>
        <v>G21</v>
      </c>
      <c r="B22" s="0" t="str">
        <f aca="false">IF(ISBLANK('Class-Infos'!C71), "", CONCATENATE('Class-Infos'!C71, IF(ISBLANK('Class-Infos'!F71), "", CONCATENATE(" ", 'Class-Infos'!F71)), ", ", 'Class-Infos'!D71, " ", 'Class-Infos'!E71))</f>
        <v>AZUCENAS, JURIELYN</v>
      </c>
      <c r="C22" s="11" t="n">
        <f aca="false">IF(ISBLANK('Class-Infos'!H71), "", 'Class-Infos'!H71)</f>
        <v>14</v>
      </c>
      <c r="D22" s="0" t="str">
        <f aca="false">'Class-Infos'!G71</f>
        <v>FEMALE</v>
      </c>
      <c r="E22" s="11" t="n">
        <f aca="false">IF(ISBLANK('Class-Infos'!C71), "", 'Class-Infos'!B$2)</f>
        <v>8</v>
      </c>
      <c r="F22" s="0" t="str">
        <f aca="false">IF(ISBLANK('Class-Infos'!C71), "", 'Class-Infos'!B$3)</f>
        <v>HUBBLE</v>
      </c>
      <c r="G22" s="11" t="n">
        <f aca="false">IF(ISBLANK('Class-Infos'!C71), "", 'Class-Infos'!B71)</f>
        <v>127954130181</v>
      </c>
      <c r="H22" s="11" t="str">
        <f aca="false">IF(ISBLANK('Class-Infos'!C71), "", 'Class-Infos'!B$4)</f>
        <v>2020-2021</v>
      </c>
      <c r="I22" s="11" t="str">
        <f aca="false">IF(ISBLANK('Class-Infos'!C71), "", 'Class-Infos'!B$1)</f>
        <v>JONATHAN R. BACOLOD</v>
      </c>
      <c r="J22" s="11" t="str">
        <f aca="false">IF(ISBLANK('Class-Infos'!C71), "", 'Class-Infos'!B$5)</f>
        <v>JOSEPH G. PALISOC</v>
      </c>
      <c r="K22" s="11" t="str">
        <f aca="false">IF(ISBLANK('Class-Infos'!C71), "", 'Class-Infos'!B$6)</f>
        <v>CECILE N. SISON</v>
      </c>
    </row>
    <row r="23" customFormat="false" ht="13.8" hidden="false" customHeight="false" outlineLevel="0" collapsed="false">
      <c r="A23" s="11" t="str">
        <f aca="false">IF(ISBLANK('Class-Infos'!C72), "", CONCATENATE("G", 'Class-Infos'!A72))</f>
        <v>G22</v>
      </c>
      <c r="B23" s="0" t="str">
        <f aca="false">IF(ISBLANK('Class-Infos'!C72), "", CONCATENATE('Class-Infos'!C72, IF(ISBLANK('Class-Infos'!F72), "", CONCATENATE(" ", 'Class-Infos'!F72)), ", ", 'Class-Infos'!D72, " ", 'Class-Infos'!E72))</f>
        <v>BAGUIO, ELMERA BALANSAG</v>
      </c>
      <c r="C23" s="11" t="n">
        <f aca="false">IF(ISBLANK('Class-Infos'!H72), "", 'Class-Infos'!H72)</f>
        <v>13</v>
      </c>
      <c r="D23" s="0" t="str">
        <f aca="false">'Class-Infos'!G72</f>
        <v>FEMALE</v>
      </c>
      <c r="E23" s="11" t="n">
        <f aca="false">IF(ISBLANK('Class-Infos'!C72), "", 'Class-Infos'!B$2)</f>
        <v>8</v>
      </c>
      <c r="F23" s="0" t="str">
        <f aca="false">IF(ISBLANK('Class-Infos'!C72), "", 'Class-Infos'!B$3)</f>
        <v>HUBBLE</v>
      </c>
      <c r="G23" s="11" t="n">
        <f aca="false">IF(ISBLANK('Class-Infos'!C72), "", 'Class-Infos'!B72)</f>
        <v>136514120100</v>
      </c>
      <c r="H23" s="11" t="str">
        <f aca="false">IF(ISBLANK('Class-Infos'!C72), "", 'Class-Infos'!B$4)</f>
        <v>2020-2021</v>
      </c>
      <c r="I23" s="11" t="str">
        <f aca="false">IF(ISBLANK('Class-Infos'!C72), "", 'Class-Infos'!B$1)</f>
        <v>JONATHAN R. BACOLOD</v>
      </c>
      <c r="J23" s="11" t="str">
        <f aca="false">IF(ISBLANK('Class-Infos'!C72), "", 'Class-Infos'!B$5)</f>
        <v>JOSEPH G. PALISOC</v>
      </c>
      <c r="K23" s="11" t="str">
        <f aca="false">IF(ISBLANK('Class-Infos'!C72), "", 'Class-Infos'!B$6)</f>
        <v>CECILE N. SISON</v>
      </c>
    </row>
    <row r="24" customFormat="false" ht="13.8" hidden="false" customHeight="false" outlineLevel="0" collapsed="false">
      <c r="A24" s="11" t="str">
        <f aca="false">IF(ISBLANK('Class-Infos'!C73), "", CONCATENATE("G", 'Class-Infos'!A73))</f>
        <v>G23</v>
      </c>
      <c r="B24" s="0" t="str">
        <f aca="false">IF(ISBLANK('Class-Infos'!C73), "", CONCATENATE('Class-Infos'!C73, IF(ISBLANK('Class-Infos'!F73), "", CONCATENATE(" ", 'Class-Infos'!F73)), ", ", 'Class-Infos'!D73, " ", 'Class-Infos'!E73))</f>
        <v>ILUSTRICIMO, BEA CLAIRE IGNACIO</v>
      </c>
      <c r="C24" s="11" t="n">
        <f aca="false">IF(ISBLANK('Class-Infos'!H73), "", 'Class-Infos'!H73)</f>
        <v>15</v>
      </c>
      <c r="D24" s="0" t="str">
        <f aca="false">'Class-Infos'!G73</f>
        <v>FEMALE</v>
      </c>
      <c r="E24" s="11" t="n">
        <f aca="false">IF(ISBLANK('Class-Infos'!C73), "", 'Class-Infos'!B$2)</f>
        <v>8</v>
      </c>
      <c r="F24" s="0" t="str">
        <f aca="false">IF(ISBLANK('Class-Infos'!C73), "", 'Class-Infos'!B$3)</f>
        <v>HUBBLE</v>
      </c>
      <c r="G24" s="11" t="n">
        <f aca="false">IF(ISBLANK('Class-Infos'!C73), "", 'Class-Infos'!B73)</f>
        <v>106499130010</v>
      </c>
      <c r="H24" s="11" t="str">
        <f aca="false">IF(ISBLANK('Class-Infos'!C73), "", 'Class-Infos'!B$4)</f>
        <v>2020-2021</v>
      </c>
      <c r="I24" s="11" t="str">
        <f aca="false">IF(ISBLANK('Class-Infos'!C73), "", 'Class-Infos'!B$1)</f>
        <v>JONATHAN R. BACOLOD</v>
      </c>
      <c r="J24" s="11" t="str">
        <f aca="false">IF(ISBLANK('Class-Infos'!C73), "", 'Class-Infos'!B$5)</f>
        <v>JOSEPH G. PALISOC</v>
      </c>
      <c r="K24" s="11" t="str">
        <f aca="false">IF(ISBLANK('Class-Infos'!C73), "", 'Class-Infos'!B$6)</f>
        <v>CECILE N. SISON</v>
      </c>
    </row>
    <row r="25" customFormat="false" ht="13.8" hidden="false" customHeight="false" outlineLevel="0" collapsed="false">
      <c r="A25" s="11" t="str">
        <f aca="false">IF(ISBLANK('Class-Infos'!C74), "", CONCATENATE("G", 'Class-Infos'!A74))</f>
        <v>G24</v>
      </c>
      <c r="B25" s="0" t="str">
        <f aca="false">IF(ISBLANK('Class-Infos'!C74), "", CONCATENATE('Class-Infos'!C74, IF(ISBLANK('Class-Infos'!F74), "", CONCATENATE(" ", 'Class-Infos'!F74)), ", ", 'Class-Infos'!D74, " ", 'Class-Infos'!E74))</f>
        <v>SARDIDO, GEMMA LEE SORIANO</v>
      </c>
      <c r="C25" s="11" t="n">
        <f aca="false">IF(ISBLANK('Class-Infos'!H74), "", 'Class-Infos'!H74)</f>
        <v>14</v>
      </c>
      <c r="D25" s="0" t="str">
        <f aca="false">'Class-Infos'!G74</f>
        <v>FEMALE</v>
      </c>
      <c r="E25" s="11" t="n">
        <f aca="false">IF(ISBLANK('Class-Infos'!C74), "", 'Class-Infos'!B$2)</f>
        <v>8</v>
      </c>
      <c r="F25" s="0" t="str">
        <f aca="false">IF(ISBLANK('Class-Infos'!C74), "", 'Class-Infos'!B$3)</f>
        <v>HUBBLE</v>
      </c>
      <c r="G25" s="11" t="n">
        <f aca="false">IF(ISBLANK('Class-Infos'!C74), "", 'Class-Infos'!B74)</f>
        <v>136829110055</v>
      </c>
      <c r="H25" s="11" t="str">
        <f aca="false">IF(ISBLANK('Class-Infos'!C74), "", 'Class-Infos'!B$4)</f>
        <v>2020-2021</v>
      </c>
      <c r="I25" s="11" t="str">
        <f aca="false">IF(ISBLANK('Class-Infos'!C74), "", 'Class-Infos'!B$1)</f>
        <v>JONATHAN R. BACOLOD</v>
      </c>
      <c r="J25" s="11" t="str">
        <f aca="false">IF(ISBLANK('Class-Infos'!C74), "", 'Class-Infos'!B$5)</f>
        <v>JOSEPH G. PALISOC</v>
      </c>
      <c r="K25" s="11" t="str">
        <f aca="false">IF(ISBLANK('Class-Infos'!C74), "", 'Class-Infos'!B$6)</f>
        <v>CECILE N. SISON</v>
      </c>
    </row>
    <row r="26" customFormat="false" ht="13.8" hidden="false" customHeight="false" outlineLevel="0" collapsed="false">
      <c r="A26" s="11" t="str">
        <f aca="false">IF(ISBLANK('Class-Infos'!C75), "", CONCATENATE("G", 'Class-Infos'!A75))</f>
        <v/>
      </c>
      <c r="B26" s="0" t="str">
        <f aca="false">IF(ISBLANK('Class-Infos'!C75), "", CONCATENATE('Class-Infos'!C75, IF(ISBLANK('Class-Infos'!F75), "", CONCATENATE(" ", 'Class-Infos'!F75)), ", ", 'Class-Infos'!D75, " ", 'Class-Infos'!E75))</f>
        <v/>
      </c>
      <c r="C26" s="11" t="str">
        <f aca="false">IF(ISBLANK('Class-Infos'!H75), "", 'Class-Infos'!H75)</f>
        <v/>
      </c>
      <c r="D26" s="0" t="str">
        <f aca="false">'Class-Infos'!G75</f>
        <v/>
      </c>
      <c r="E26" s="11" t="str">
        <f aca="false">IF(ISBLANK('Class-Infos'!C75), "", 'Class-Infos'!B$2)</f>
        <v/>
      </c>
      <c r="F26" s="0" t="str">
        <f aca="false">IF(ISBLANK('Class-Infos'!C75), "", 'Class-Infos'!B$3)</f>
        <v/>
      </c>
      <c r="G26" s="11" t="str">
        <f aca="false">IF(ISBLANK('Class-Infos'!C75), "", 'Class-Infos'!B75)</f>
        <v/>
      </c>
      <c r="H26" s="11" t="str">
        <f aca="false">IF(ISBLANK('Class-Infos'!C75), "", 'Class-Infos'!B$4)</f>
        <v/>
      </c>
      <c r="I26" s="11" t="str">
        <f aca="false">IF(ISBLANK('Class-Infos'!C75), "", 'Class-Infos'!B$1)</f>
        <v/>
      </c>
      <c r="J26" s="11" t="str">
        <f aca="false">IF(ISBLANK('Class-Infos'!C75), "", 'Class-Infos'!B$5)</f>
        <v/>
      </c>
      <c r="K26" s="11" t="str">
        <f aca="false">IF(ISBLANK('Class-Infos'!C75), "", 'Class-Infos'!B$6)</f>
        <v/>
      </c>
    </row>
    <row r="27" customFormat="false" ht="13.8" hidden="false" customHeight="false" outlineLevel="0" collapsed="false">
      <c r="A27" s="11" t="str">
        <f aca="false">IF(ISBLANK('Class-Infos'!C76), "", CONCATENATE("G", 'Class-Infos'!A76))</f>
        <v/>
      </c>
      <c r="B27" s="0" t="str">
        <f aca="false">IF(ISBLANK('Class-Infos'!C76), "", CONCATENATE('Class-Infos'!C76, IF(ISBLANK('Class-Infos'!F76), "", CONCATENATE(" ", 'Class-Infos'!F76)), ", ", 'Class-Infos'!D76, " ", 'Class-Infos'!E76))</f>
        <v/>
      </c>
      <c r="C27" s="11" t="str">
        <f aca="false">IF(ISBLANK('Class-Infos'!H76), "", 'Class-Infos'!H76)</f>
        <v/>
      </c>
      <c r="D27" s="0" t="str">
        <f aca="false">'Class-Infos'!G76</f>
        <v/>
      </c>
      <c r="E27" s="11" t="str">
        <f aca="false">IF(ISBLANK('Class-Infos'!C76), "", 'Class-Infos'!B$2)</f>
        <v/>
      </c>
      <c r="F27" s="0" t="str">
        <f aca="false">IF(ISBLANK('Class-Infos'!C76), "", 'Class-Infos'!B$3)</f>
        <v/>
      </c>
      <c r="G27" s="11" t="str">
        <f aca="false">IF(ISBLANK('Class-Infos'!C76), "", 'Class-Infos'!B76)</f>
        <v/>
      </c>
      <c r="H27" s="11" t="str">
        <f aca="false">IF(ISBLANK('Class-Infos'!C76), "", 'Class-Infos'!B$4)</f>
        <v/>
      </c>
      <c r="I27" s="11" t="str">
        <f aca="false">IF(ISBLANK('Class-Infos'!C76), "", 'Class-Infos'!B$1)</f>
        <v/>
      </c>
      <c r="J27" s="11" t="str">
        <f aca="false">IF(ISBLANK('Class-Infos'!C76), "", 'Class-Infos'!B$5)</f>
        <v/>
      </c>
      <c r="K27" s="11" t="str">
        <f aca="false">IF(ISBLANK('Class-Infos'!C76), "", 'Class-Infos'!B$6)</f>
        <v/>
      </c>
    </row>
    <row r="28" customFormat="false" ht="13.8" hidden="false" customHeight="false" outlineLevel="0" collapsed="false">
      <c r="A28" s="11" t="str">
        <f aca="false">IF(ISBLANK('Class-Infos'!C77), "", CONCATENATE("G", 'Class-Infos'!A77))</f>
        <v/>
      </c>
      <c r="B28" s="0" t="str">
        <f aca="false">IF(ISBLANK('Class-Infos'!C77), "", CONCATENATE('Class-Infos'!C77, IF(ISBLANK('Class-Infos'!F77), "", CONCATENATE(" ", 'Class-Infos'!F77)), ", ", 'Class-Infos'!D77, " ", 'Class-Infos'!E77))</f>
        <v/>
      </c>
      <c r="C28" s="11" t="str">
        <f aca="false">IF(ISBLANK('Class-Infos'!H77), "", 'Class-Infos'!H77)</f>
        <v/>
      </c>
      <c r="D28" s="0" t="str">
        <f aca="false">'Class-Infos'!G77</f>
        <v/>
      </c>
      <c r="E28" s="11" t="str">
        <f aca="false">IF(ISBLANK('Class-Infos'!C77), "", 'Class-Infos'!B$2)</f>
        <v/>
      </c>
      <c r="F28" s="0" t="str">
        <f aca="false">IF(ISBLANK('Class-Infos'!C77), "", 'Class-Infos'!B$3)</f>
        <v/>
      </c>
      <c r="G28" s="11" t="str">
        <f aca="false">IF(ISBLANK('Class-Infos'!C77), "", 'Class-Infos'!B77)</f>
        <v/>
      </c>
      <c r="H28" s="11" t="str">
        <f aca="false">IF(ISBLANK('Class-Infos'!C77), "", 'Class-Infos'!B$4)</f>
        <v/>
      </c>
      <c r="I28" s="11" t="str">
        <f aca="false">IF(ISBLANK('Class-Infos'!C77), "", 'Class-Infos'!B$1)</f>
        <v/>
      </c>
      <c r="J28" s="11" t="str">
        <f aca="false">IF(ISBLANK('Class-Infos'!C77), "", 'Class-Infos'!B$5)</f>
        <v/>
      </c>
      <c r="K28" s="11" t="str">
        <f aca="false">IF(ISBLANK('Class-Infos'!C77), "", 'Class-Infos'!B$6)</f>
        <v/>
      </c>
    </row>
    <row r="29" customFormat="false" ht="13.8" hidden="false" customHeight="false" outlineLevel="0" collapsed="false">
      <c r="A29" s="11" t="str">
        <f aca="false">IF(ISBLANK('Class-Infos'!C78), "", CONCATENATE("G", 'Class-Infos'!A78))</f>
        <v/>
      </c>
      <c r="B29" s="0" t="str">
        <f aca="false">IF(ISBLANK('Class-Infos'!C78), "", CONCATENATE('Class-Infos'!C78, IF(ISBLANK('Class-Infos'!F78), "", CONCATENATE(" ", 'Class-Infos'!F78)), ", ", 'Class-Infos'!D78, " ", 'Class-Infos'!E78))</f>
        <v/>
      </c>
      <c r="C29" s="11" t="str">
        <f aca="false">IF(ISBLANK('Class-Infos'!H78), "", 'Class-Infos'!H78)</f>
        <v/>
      </c>
      <c r="D29" s="0" t="str">
        <f aca="false">'Class-Infos'!G78</f>
        <v/>
      </c>
      <c r="E29" s="11" t="str">
        <f aca="false">IF(ISBLANK('Class-Infos'!C78), "", 'Class-Infos'!B$2)</f>
        <v/>
      </c>
      <c r="F29" s="0" t="str">
        <f aca="false">IF(ISBLANK('Class-Infos'!C78), "", 'Class-Infos'!B$3)</f>
        <v/>
      </c>
      <c r="G29" s="11" t="str">
        <f aca="false">IF(ISBLANK('Class-Infos'!C78), "", 'Class-Infos'!B78)</f>
        <v/>
      </c>
      <c r="H29" s="11" t="str">
        <f aca="false">IF(ISBLANK('Class-Infos'!C78), "", 'Class-Infos'!B$4)</f>
        <v/>
      </c>
      <c r="I29" s="11" t="str">
        <f aca="false">IF(ISBLANK('Class-Infos'!C78), "", 'Class-Infos'!B$1)</f>
        <v/>
      </c>
      <c r="J29" s="11" t="str">
        <f aca="false">IF(ISBLANK('Class-Infos'!C78), "", 'Class-Infos'!B$5)</f>
        <v/>
      </c>
      <c r="K29" s="11" t="str">
        <f aca="false">IF(ISBLANK('Class-Infos'!C78), "", 'Class-Infos'!B$6)</f>
        <v/>
      </c>
    </row>
    <row r="30" customFormat="false" ht="13.8" hidden="false" customHeight="false" outlineLevel="0" collapsed="false">
      <c r="A30" s="11" t="str">
        <f aca="false">IF(ISBLANK('Class-Infos'!C79), "", CONCATENATE("G", 'Class-Infos'!A79))</f>
        <v/>
      </c>
      <c r="B30" s="0" t="str">
        <f aca="false">IF(ISBLANK('Class-Infos'!C79), "", CONCATENATE('Class-Infos'!C79, IF(ISBLANK('Class-Infos'!F79), "", CONCATENATE(" ", 'Class-Infos'!F79)), ", ", 'Class-Infos'!D79, " ", 'Class-Infos'!E79))</f>
        <v/>
      </c>
      <c r="C30" s="11" t="str">
        <f aca="false">IF(ISBLANK('Class-Infos'!H79), "", 'Class-Infos'!H79)</f>
        <v/>
      </c>
      <c r="D30" s="0" t="str">
        <f aca="false">'Class-Infos'!G79</f>
        <v/>
      </c>
      <c r="E30" s="11" t="str">
        <f aca="false">IF(ISBLANK('Class-Infos'!C79), "", 'Class-Infos'!B$2)</f>
        <v/>
      </c>
      <c r="F30" s="0" t="str">
        <f aca="false">IF(ISBLANK('Class-Infos'!C79), "", 'Class-Infos'!B$3)</f>
        <v/>
      </c>
      <c r="G30" s="11" t="str">
        <f aca="false">IF(ISBLANK('Class-Infos'!C79), "", 'Class-Infos'!B79)</f>
        <v/>
      </c>
      <c r="H30" s="11" t="str">
        <f aca="false">IF(ISBLANK('Class-Infos'!C79), "", 'Class-Infos'!B$4)</f>
        <v/>
      </c>
      <c r="I30" s="11" t="str">
        <f aca="false">IF(ISBLANK('Class-Infos'!C79), "", 'Class-Infos'!B$1)</f>
        <v/>
      </c>
      <c r="J30" s="11" t="str">
        <f aca="false">IF(ISBLANK('Class-Infos'!C79), "", 'Class-Infos'!B$5)</f>
        <v/>
      </c>
      <c r="K30" s="11" t="str">
        <f aca="false">IF(ISBLANK('Class-Infos'!C79), "", 'Class-Infos'!B$6)</f>
        <v/>
      </c>
    </row>
    <row r="31" customFormat="false" ht="13.8" hidden="false" customHeight="false" outlineLevel="0" collapsed="false">
      <c r="A31" s="11" t="str">
        <f aca="false">IF(ISBLANK('Class-Infos'!C80), "", CONCATENATE("G", 'Class-Infos'!A80))</f>
        <v/>
      </c>
      <c r="B31" s="0" t="str">
        <f aca="false">IF(ISBLANK('Class-Infos'!C80), "", CONCATENATE('Class-Infos'!C80, IF(ISBLANK('Class-Infos'!F80), "", CONCATENATE(" ", 'Class-Infos'!F80)), ", ", 'Class-Infos'!D80, " ", 'Class-Infos'!E80))</f>
        <v/>
      </c>
      <c r="C31" s="11" t="str">
        <f aca="false">IF(ISBLANK('Class-Infos'!H80), "", 'Class-Infos'!H80)</f>
        <v/>
      </c>
      <c r="D31" s="0" t="str">
        <f aca="false">'Class-Infos'!G80</f>
        <v/>
      </c>
      <c r="E31" s="11" t="str">
        <f aca="false">IF(ISBLANK('Class-Infos'!C80), "", 'Class-Infos'!B$2)</f>
        <v/>
      </c>
      <c r="F31" s="0" t="str">
        <f aca="false">IF(ISBLANK('Class-Infos'!C80), "", 'Class-Infos'!B$3)</f>
        <v/>
      </c>
      <c r="G31" s="11" t="str">
        <f aca="false">IF(ISBLANK('Class-Infos'!C80), "", 'Class-Infos'!B80)</f>
        <v/>
      </c>
      <c r="H31" s="11" t="str">
        <f aca="false">IF(ISBLANK('Class-Infos'!C80), "", 'Class-Infos'!B$4)</f>
        <v/>
      </c>
      <c r="I31" s="11" t="str">
        <f aca="false">IF(ISBLANK('Class-Infos'!C80), "", 'Class-Infos'!B$1)</f>
        <v/>
      </c>
      <c r="J31" s="11" t="str">
        <f aca="false">IF(ISBLANK('Class-Infos'!C80), "", 'Class-Infos'!B$5)</f>
        <v/>
      </c>
      <c r="K31" s="11" t="str">
        <f aca="false">IF(ISBLANK('Class-Infos'!C80), "", 'Class-Infos'!B$6)</f>
        <v/>
      </c>
    </row>
    <row r="32" customFormat="false" ht="13.8" hidden="false" customHeight="false" outlineLevel="0" collapsed="false">
      <c r="A32" s="11" t="str">
        <f aca="false">IF(ISBLANK('Class-Infos'!C81), "", CONCATENATE("G", 'Class-Infos'!A81))</f>
        <v/>
      </c>
      <c r="B32" s="0" t="str">
        <f aca="false">IF(ISBLANK('Class-Infos'!C81), "", CONCATENATE('Class-Infos'!C81, IF(ISBLANK('Class-Infos'!F81), "", CONCATENATE(" ", 'Class-Infos'!F81)), ", ", 'Class-Infos'!D81, " ", 'Class-Infos'!E81))</f>
        <v/>
      </c>
      <c r="C32" s="11" t="str">
        <f aca="false">IF(ISBLANK('Class-Infos'!H81), "", 'Class-Infos'!H81)</f>
        <v/>
      </c>
      <c r="D32" s="0" t="str">
        <f aca="false">'Class-Infos'!G81</f>
        <v/>
      </c>
      <c r="E32" s="11" t="str">
        <f aca="false">IF(ISBLANK('Class-Infos'!C81), "", 'Class-Infos'!B$2)</f>
        <v/>
      </c>
      <c r="F32" s="0" t="str">
        <f aca="false">IF(ISBLANK('Class-Infos'!C81), "", 'Class-Infos'!B$3)</f>
        <v/>
      </c>
      <c r="G32" s="11" t="str">
        <f aca="false">IF(ISBLANK('Class-Infos'!C81), "", 'Class-Infos'!B81)</f>
        <v/>
      </c>
      <c r="H32" s="11" t="str">
        <f aca="false">IF(ISBLANK('Class-Infos'!C81), "", 'Class-Infos'!B$4)</f>
        <v/>
      </c>
      <c r="I32" s="11" t="str">
        <f aca="false">IF(ISBLANK('Class-Infos'!C81), "", 'Class-Infos'!B$1)</f>
        <v/>
      </c>
      <c r="J32" s="11" t="str">
        <f aca="false">IF(ISBLANK('Class-Infos'!C81), "", 'Class-Infos'!B$5)</f>
        <v/>
      </c>
      <c r="K32" s="11" t="str">
        <f aca="false">IF(ISBLANK('Class-Infos'!C81), "", 'Class-Infos'!B$6)</f>
        <v/>
      </c>
    </row>
    <row r="33" customFormat="false" ht="13.8" hidden="false" customHeight="false" outlineLevel="0" collapsed="false">
      <c r="A33" s="11" t="str">
        <f aca="false">IF(ISBLANK('Class-Infos'!C82), "", CONCATENATE("G", 'Class-Infos'!A82))</f>
        <v/>
      </c>
      <c r="B33" s="0" t="str">
        <f aca="false">IF(ISBLANK('Class-Infos'!C82), "", CONCATENATE('Class-Infos'!C82, IF(ISBLANK('Class-Infos'!F82), "", CONCATENATE(" ", 'Class-Infos'!F82)), ", ", 'Class-Infos'!D82, " ", 'Class-Infos'!E82))</f>
        <v/>
      </c>
      <c r="C33" s="11" t="str">
        <f aca="false">IF(ISBLANK('Class-Infos'!H82), "", 'Class-Infos'!H82)</f>
        <v/>
      </c>
      <c r="D33" s="0" t="str">
        <f aca="false">'Class-Infos'!G82</f>
        <v/>
      </c>
      <c r="E33" s="11" t="str">
        <f aca="false">IF(ISBLANK('Class-Infos'!C82), "", 'Class-Infos'!B$2)</f>
        <v/>
      </c>
      <c r="F33" s="0" t="str">
        <f aca="false">IF(ISBLANK('Class-Infos'!C82), "", 'Class-Infos'!B$3)</f>
        <v/>
      </c>
      <c r="G33" s="11" t="str">
        <f aca="false">IF(ISBLANK('Class-Infos'!C82), "", 'Class-Infos'!B82)</f>
        <v/>
      </c>
      <c r="H33" s="11" t="str">
        <f aca="false">IF(ISBLANK('Class-Infos'!C82), "", 'Class-Infos'!B$4)</f>
        <v/>
      </c>
      <c r="I33" s="11" t="str">
        <f aca="false">IF(ISBLANK('Class-Infos'!C82), "", 'Class-Infos'!B$1)</f>
        <v/>
      </c>
      <c r="J33" s="11" t="str">
        <f aca="false">IF(ISBLANK('Class-Infos'!C82), "", 'Class-Infos'!B$5)</f>
        <v/>
      </c>
      <c r="K33" s="11" t="str">
        <f aca="false">IF(ISBLANK('Class-Infos'!C82), "", 'Class-Infos'!B$6)</f>
        <v/>
      </c>
    </row>
    <row r="34" customFormat="false" ht="13.8" hidden="false" customHeight="false" outlineLevel="0" collapsed="false">
      <c r="A34" s="11" t="str">
        <f aca="false">IF(ISBLANK('Class-Infos'!C83), "", CONCATENATE("G", 'Class-Infos'!A83))</f>
        <v/>
      </c>
      <c r="B34" s="0" t="str">
        <f aca="false">IF(ISBLANK('Class-Infos'!C83), "", CONCATENATE('Class-Infos'!C83, IF(ISBLANK('Class-Infos'!F83), "", CONCATENATE(" ", 'Class-Infos'!F83)), ", ", 'Class-Infos'!D83, " ", 'Class-Infos'!E83))</f>
        <v/>
      </c>
      <c r="C34" s="11" t="str">
        <f aca="false">IF(ISBLANK('Class-Infos'!H83), "", 'Class-Infos'!H83)</f>
        <v/>
      </c>
      <c r="D34" s="0" t="str">
        <f aca="false">'Class-Infos'!G83</f>
        <v/>
      </c>
      <c r="E34" s="11" t="str">
        <f aca="false">IF(ISBLANK('Class-Infos'!C83), "", 'Class-Infos'!B$2)</f>
        <v/>
      </c>
      <c r="F34" s="0" t="str">
        <f aca="false">IF(ISBLANK('Class-Infos'!C83), "", 'Class-Infos'!B$3)</f>
        <v/>
      </c>
      <c r="G34" s="11" t="str">
        <f aca="false">IF(ISBLANK('Class-Infos'!C83), "", 'Class-Infos'!B83)</f>
        <v/>
      </c>
      <c r="H34" s="11" t="str">
        <f aca="false">IF(ISBLANK('Class-Infos'!C83), "", 'Class-Infos'!B$4)</f>
        <v/>
      </c>
      <c r="I34" s="11" t="str">
        <f aca="false">IF(ISBLANK('Class-Infos'!C83), "", 'Class-Infos'!B$1)</f>
        <v/>
      </c>
      <c r="J34" s="11" t="str">
        <f aca="false">IF(ISBLANK('Class-Infos'!C83), "", 'Class-Infos'!B$5)</f>
        <v/>
      </c>
      <c r="K34" s="11" t="str">
        <f aca="false">IF(ISBLANK('Class-Infos'!C83), "", 'Class-Infos'!B$6)</f>
        <v/>
      </c>
    </row>
    <row r="35" customFormat="false" ht="13.8" hidden="false" customHeight="false" outlineLevel="0" collapsed="false">
      <c r="A35" s="11" t="str">
        <f aca="false">IF(ISBLANK('Class-Infos'!C84), "", CONCATENATE("G", 'Class-Infos'!A84))</f>
        <v/>
      </c>
      <c r="B35" s="0" t="str">
        <f aca="false">IF(ISBLANK('Class-Infos'!C84), "", CONCATENATE('Class-Infos'!C84, IF(ISBLANK('Class-Infos'!F84), "", CONCATENATE(" ", 'Class-Infos'!F84)), ", ", 'Class-Infos'!D84, " ", 'Class-Infos'!E84))</f>
        <v/>
      </c>
      <c r="C35" s="11" t="str">
        <f aca="false">IF(ISBLANK('Class-Infos'!H84), "", 'Class-Infos'!H84)</f>
        <v/>
      </c>
      <c r="D35" s="0" t="str">
        <f aca="false">'Class-Infos'!G84</f>
        <v/>
      </c>
      <c r="E35" s="11" t="str">
        <f aca="false">IF(ISBLANK('Class-Infos'!C84), "", 'Class-Infos'!B$2)</f>
        <v/>
      </c>
      <c r="F35" s="0" t="str">
        <f aca="false">IF(ISBLANK('Class-Infos'!C84), "", 'Class-Infos'!B$3)</f>
        <v/>
      </c>
      <c r="G35" s="11" t="str">
        <f aca="false">IF(ISBLANK('Class-Infos'!C84), "", 'Class-Infos'!B84)</f>
        <v/>
      </c>
      <c r="H35" s="11" t="str">
        <f aca="false">IF(ISBLANK('Class-Infos'!C84), "", 'Class-Infos'!B$4)</f>
        <v/>
      </c>
      <c r="I35" s="11" t="str">
        <f aca="false">IF(ISBLANK('Class-Infos'!C84), "", 'Class-Infos'!B$1)</f>
        <v/>
      </c>
      <c r="J35" s="11" t="str">
        <f aca="false">IF(ISBLANK('Class-Infos'!C84), "", 'Class-Infos'!B$5)</f>
        <v/>
      </c>
      <c r="K35" s="11" t="str">
        <f aca="false">IF(ISBLANK('Class-Infos'!C84), "", 'Class-Infos'!B$6)</f>
        <v/>
      </c>
    </row>
    <row r="36" customFormat="false" ht="13.8" hidden="false" customHeight="false" outlineLevel="0" collapsed="false">
      <c r="A36" s="11" t="str">
        <f aca="false">IF(ISBLANK('Class-Infos'!C85), "", CONCATENATE("G", 'Class-Infos'!A85))</f>
        <v/>
      </c>
      <c r="B36" s="0" t="str">
        <f aca="false">IF(ISBLANK('Class-Infos'!C85), "", CONCATENATE('Class-Infos'!C85, IF(ISBLANK('Class-Infos'!F85), "", CONCATENATE(" ", 'Class-Infos'!F85)), ", ", 'Class-Infos'!D85, " ", 'Class-Infos'!E85))</f>
        <v/>
      </c>
      <c r="C36" s="11" t="str">
        <f aca="false">IF(ISBLANK('Class-Infos'!H85), "", 'Class-Infos'!H85)</f>
        <v/>
      </c>
      <c r="D36" s="0" t="str">
        <f aca="false">'Class-Infos'!G85</f>
        <v/>
      </c>
      <c r="E36" s="11" t="str">
        <f aca="false">IF(ISBLANK('Class-Infos'!C85), "", 'Class-Infos'!B$2)</f>
        <v/>
      </c>
      <c r="F36" s="0" t="str">
        <f aca="false">IF(ISBLANK('Class-Infos'!C85), "", 'Class-Infos'!B$3)</f>
        <v/>
      </c>
      <c r="G36" s="11" t="str">
        <f aca="false">IF(ISBLANK('Class-Infos'!C85), "", 'Class-Infos'!B85)</f>
        <v/>
      </c>
      <c r="H36" s="11" t="str">
        <f aca="false">IF(ISBLANK('Class-Infos'!C85), "", 'Class-Infos'!B$4)</f>
        <v/>
      </c>
      <c r="I36" s="11" t="str">
        <f aca="false">IF(ISBLANK('Class-Infos'!C85), "", 'Class-Infos'!B$1)</f>
        <v/>
      </c>
      <c r="J36" s="11" t="str">
        <f aca="false">IF(ISBLANK('Class-Infos'!C85), "", 'Class-Infos'!B$5)</f>
        <v/>
      </c>
      <c r="K36" s="11" t="str">
        <f aca="false">IF(ISBLANK('Class-Infos'!C85), "", 'Class-Infos'!B$6)</f>
        <v/>
      </c>
    </row>
    <row r="37" customFormat="false" ht="13.8" hidden="false" customHeight="false" outlineLevel="0" collapsed="false">
      <c r="A37" s="11" t="str">
        <f aca="false">IF(ISBLANK('Class-Infos'!C86), "", CONCATENATE("G", 'Class-Infos'!A86))</f>
        <v/>
      </c>
      <c r="B37" s="0" t="str">
        <f aca="false">IF(ISBLANK('Class-Infos'!C86), "", CONCATENATE('Class-Infos'!C86, IF(ISBLANK('Class-Infos'!F86), "", CONCATENATE(" ", 'Class-Infos'!F86)), ", ", 'Class-Infos'!D86, " ", 'Class-Infos'!E86))</f>
        <v/>
      </c>
      <c r="C37" s="11" t="str">
        <f aca="false">IF(ISBLANK('Class-Infos'!H86), "", 'Class-Infos'!H86)</f>
        <v/>
      </c>
      <c r="D37" s="0" t="str">
        <f aca="false">'Class-Infos'!G86</f>
        <v/>
      </c>
      <c r="E37" s="11" t="str">
        <f aca="false">IF(ISBLANK('Class-Infos'!C86), "", 'Class-Infos'!B$2)</f>
        <v/>
      </c>
      <c r="F37" s="0" t="str">
        <f aca="false">IF(ISBLANK('Class-Infos'!C86), "", 'Class-Infos'!B$3)</f>
        <v/>
      </c>
      <c r="G37" s="11" t="str">
        <f aca="false">IF(ISBLANK('Class-Infos'!C86), "", 'Class-Infos'!B86)</f>
        <v/>
      </c>
      <c r="H37" s="11" t="str">
        <f aca="false">IF(ISBLANK('Class-Infos'!C86), "", 'Class-Infos'!B$4)</f>
        <v/>
      </c>
      <c r="I37" s="11" t="str">
        <f aca="false">IF(ISBLANK('Class-Infos'!C86), "", 'Class-Infos'!B$1)</f>
        <v/>
      </c>
      <c r="J37" s="11" t="str">
        <f aca="false">IF(ISBLANK('Class-Infos'!C86), "", 'Class-Infos'!B$5)</f>
        <v/>
      </c>
      <c r="K37" s="11" t="str">
        <f aca="false">IF(ISBLANK('Class-Infos'!C86), "", 'Class-Infos'!B$6)</f>
        <v/>
      </c>
    </row>
    <row r="38" customFormat="false" ht="13.8" hidden="false" customHeight="false" outlineLevel="0" collapsed="false">
      <c r="A38" s="11" t="str">
        <f aca="false">IF(ISBLANK('Class-Infos'!C87), "", CONCATENATE("G", 'Class-Infos'!A87))</f>
        <v/>
      </c>
      <c r="B38" s="0" t="str">
        <f aca="false">IF(ISBLANK('Class-Infos'!C87), "", CONCATENATE('Class-Infos'!C87, IF(ISBLANK('Class-Infos'!F87), "", CONCATENATE(" ", 'Class-Infos'!F87)), ", ", 'Class-Infos'!D87, " ", 'Class-Infos'!E87))</f>
        <v/>
      </c>
      <c r="C38" s="11" t="str">
        <f aca="false">IF(ISBLANK('Class-Infos'!H87), "", 'Class-Infos'!H87)</f>
        <v/>
      </c>
      <c r="D38" s="0" t="str">
        <f aca="false">'Class-Infos'!G87</f>
        <v/>
      </c>
      <c r="E38" s="11" t="str">
        <f aca="false">IF(ISBLANK('Class-Infos'!C87), "", 'Class-Infos'!B$2)</f>
        <v/>
      </c>
      <c r="F38" s="0" t="str">
        <f aca="false">IF(ISBLANK('Class-Infos'!C87), "", 'Class-Infos'!B$3)</f>
        <v/>
      </c>
      <c r="G38" s="11" t="str">
        <f aca="false">IF(ISBLANK('Class-Infos'!C87), "", 'Class-Infos'!B87)</f>
        <v/>
      </c>
      <c r="H38" s="11" t="str">
        <f aca="false">IF(ISBLANK('Class-Infos'!C87), "", 'Class-Infos'!B$4)</f>
        <v/>
      </c>
      <c r="I38" s="11" t="str">
        <f aca="false">IF(ISBLANK('Class-Infos'!C87), "", 'Class-Infos'!B$1)</f>
        <v/>
      </c>
      <c r="J38" s="11" t="str">
        <f aca="false">IF(ISBLANK('Class-Infos'!C87), "", 'Class-Infos'!B$5)</f>
        <v/>
      </c>
      <c r="K38" s="11" t="str">
        <f aca="false">IF(ISBLANK('Class-Infos'!C87), "", 'Class-Infos'!B$6)</f>
        <v/>
      </c>
    </row>
    <row r="39" customFormat="false" ht="13.8" hidden="false" customHeight="false" outlineLevel="0" collapsed="false">
      <c r="A39" s="11" t="str">
        <f aca="false">IF(ISBLANK('Class-Infos'!C88), "", CONCATENATE("G", 'Class-Infos'!A88))</f>
        <v/>
      </c>
      <c r="B39" s="0" t="str">
        <f aca="false">IF(ISBLANK('Class-Infos'!C88), "", CONCATENATE('Class-Infos'!C88, IF(ISBLANK('Class-Infos'!F88), "", CONCATENATE(" ", 'Class-Infos'!F88)), ", ", 'Class-Infos'!D88, " ", 'Class-Infos'!E88))</f>
        <v/>
      </c>
      <c r="C39" s="11" t="str">
        <f aca="false">IF(ISBLANK('Class-Infos'!H88), "", 'Class-Infos'!H88)</f>
        <v/>
      </c>
      <c r="D39" s="0" t="str">
        <f aca="false">'Class-Infos'!G88</f>
        <v/>
      </c>
      <c r="E39" s="11" t="str">
        <f aca="false">IF(ISBLANK('Class-Infos'!C88), "", 'Class-Infos'!B$2)</f>
        <v/>
      </c>
      <c r="F39" s="0" t="str">
        <f aca="false">IF(ISBLANK('Class-Infos'!C88), "", 'Class-Infos'!B$3)</f>
        <v/>
      </c>
      <c r="G39" s="11" t="str">
        <f aca="false">IF(ISBLANK('Class-Infos'!C88), "", 'Class-Infos'!B88)</f>
        <v/>
      </c>
      <c r="H39" s="11" t="str">
        <f aca="false">IF(ISBLANK('Class-Infos'!C88), "", 'Class-Infos'!B$4)</f>
        <v/>
      </c>
      <c r="I39" s="11" t="str">
        <f aca="false">IF(ISBLANK('Class-Infos'!C88), "", 'Class-Infos'!B$1)</f>
        <v/>
      </c>
      <c r="J39" s="11" t="str">
        <f aca="false">IF(ISBLANK('Class-Infos'!C88), "", 'Class-Infos'!B$5)</f>
        <v/>
      </c>
      <c r="K39" s="11" t="str">
        <f aca="false">IF(ISBLANK('Class-Infos'!C88), "", 'Class-Infos'!B$6)</f>
        <v/>
      </c>
    </row>
    <row r="40" customFormat="false" ht="13.8" hidden="false" customHeight="false" outlineLevel="0" collapsed="false">
      <c r="A40" s="11" t="str">
        <f aca="false">IF(ISBLANK('Class-Infos'!C89), "", CONCATENATE("G", 'Class-Infos'!A89))</f>
        <v/>
      </c>
      <c r="B40" s="0" t="str">
        <f aca="false">IF(ISBLANK('Class-Infos'!C89), "", CONCATENATE('Class-Infos'!C89, IF(ISBLANK('Class-Infos'!F89), "", CONCATENATE(" ", 'Class-Infos'!F89)), ", ", 'Class-Infos'!D89, " ", 'Class-Infos'!E89))</f>
        <v/>
      </c>
      <c r="C40" s="11" t="str">
        <f aca="false">IF(ISBLANK('Class-Infos'!H89), "", 'Class-Infos'!H89)</f>
        <v/>
      </c>
      <c r="D40" s="0" t="str">
        <f aca="false">'Class-Infos'!G89</f>
        <v/>
      </c>
      <c r="E40" s="11" t="str">
        <f aca="false">IF(ISBLANK('Class-Infos'!C89), "", 'Class-Infos'!B$2)</f>
        <v/>
      </c>
      <c r="F40" s="0" t="str">
        <f aca="false">IF(ISBLANK('Class-Infos'!C89), "", 'Class-Infos'!B$3)</f>
        <v/>
      </c>
      <c r="G40" s="11" t="str">
        <f aca="false">IF(ISBLANK('Class-Infos'!C89), "", 'Class-Infos'!B89)</f>
        <v/>
      </c>
      <c r="H40" s="11" t="str">
        <f aca="false">IF(ISBLANK('Class-Infos'!C89), "", 'Class-Infos'!B$4)</f>
        <v/>
      </c>
      <c r="I40" s="11" t="str">
        <f aca="false">IF(ISBLANK('Class-Infos'!C89), "", 'Class-Infos'!B$1)</f>
        <v/>
      </c>
      <c r="J40" s="11" t="str">
        <f aca="false">IF(ISBLANK('Class-Infos'!C89), "", 'Class-Infos'!B$5)</f>
        <v/>
      </c>
      <c r="K40" s="11" t="str">
        <f aca="false">IF(ISBLANK('Class-Infos'!C89), "", 'Class-Infos'!B$6)</f>
        <v/>
      </c>
    </row>
    <row r="41" customFormat="false" ht="13.8" hidden="false" customHeight="false" outlineLevel="0" collapsed="false">
      <c r="A41" s="11" t="str">
        <f aca="false">IF(ISBLANK('Class-Infos'!C90), "", CONCATENATE("G", 'Class-Infos'!A90))</f>
        <v/>
      </c>
      <c r="B41" s="0" t="str">
        <f aca="false">IF(ISBLANK('Class-Infos'!C90), "", CONCATENATE('Class-Infos'!C90, IF(ISBLANK('Class-Infos'!F90), "", CONCATENATE(" ", 'Class-Infos'!F90)), ", ", 'Class-Infos'!D90, " ", 'Class-Infos'!E90))</f>
        <v/>
      </c>
      <c r="C41" s="11" t="str">
        <f aca="false">IF(ISBLANK('Class-Infos'!H90), "", 'Class-Infos'!H90)</f>
        <v/>
      </c>
      <c r="D41" s="0" t="str">
        <f aca="false">'Class-Infos'!G90</f>
        <v/>
      </c>
      <c r="E41" s="11" t="str">
        <f aca="false">IF(ISBLANK('Class-Infos'!C90), "", 'Class-Infos'!B$2)</f>
        <v/>
      </c>
      <c r="F41" s="0" t="str">
        <f aca="false">IF(ISBLANK('Class-Infos'!C90), "", 'Class-Infos'!B$3)</f>
        <v/>
      </c>
      <c r="G41" s="11" t="str">
        <f aca="false">IF(ISBLANK('Class-Infos'!C90), "", 'Class-Infos'!B90)</f>
        <v/>
      </c>
      <c r="H41" s="11" t="str">
        <f aca="false">IF(ISBLANK('Class-Infos'!C90), "", 'Class-Infos'!B$4)</f>
        <v/>
      </c>
      <c r="I41" s="11" t="str">
        <f aca="false">IF(ISBLANK('Class-Infos'!C90), "", 'Class-Infos'!B$1)</f>
        <v/>
      </c>
      <c r="J41" s="11" t="str">
        <f aca="false">IF(ISBLANK('Class-Infos'!C90), "", 'Class-Infos'!B$5)</f>
        <v/>
      </c>
      <c r="K41" s="11" t="str">
        <f aca="false">IF(ISBLANK('Class-Infos'!C90), "", 'Class-Infos'!B$6)</f>
        <v/>
      </c>
    </row>
    <row r="42" customFormat="false" ht="13.8" hidden="false" customHeight="false" outlineLevel="0" collapsed="false">
      <c r="C42" s="11"/>
      <c r="E42" s="11"/>
      <c r="G42" s="11"/>
      <c r="H42" s="11"/>
      <c r="I42" s="11"/>
      <c r="J42" s="11"/>
      <c r="K42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4BD97"/>
    <pageSetUpPr fitToPage="false"/>
  </sheetPr>
  <dimension ref="B2:AD86"/>
  <sheetViews>
    <sheetView showFormulas="false" showGridLines="false" showRowColHeaders="true" showZeros="true" rightToLeft="false" tabSelected="false" showOutlineSymbols="true" defaultGridColor="true" view="normal" topLeftCell="B16" colorId="64" zoomScale="110" zoomScaleNormal="110" zoomScalePageLayoutView="100" workbookViewId="0">
      <selection pane="topLeft" activeCell="D30" activeCellId="0" sqref="D30"/>
    </sheetView>
  </sheetViews>
  <sheetFormatPr defaultColWidth="7.1640625" defaultRowHeight="13.8" zeroHeight="false" outlineLevelRow="0" outlineLevelCol="0"/>
  <cols>
    <col collapsed="false" customWidth="true" hidden="false" outlineLevel="0" max="1" min="1" style="0" width="2.13"/>
    <col collapsed="false" customWidth="true" hidden="false" outlineLevel="0" max="2" min="2" style="0" width="4.05"/>
    <col collapsed="false" customWidth="true" hidden="false" outlineLevel="0" max="3" min="3" style="0" width="28.5"/>
    <col collapsed="false" customWidth="true" hidden="false" outlineLevel="0" max="4" min="4" style="0" width="6.62"/>
    <col collapsed="false" customWidth="true" hidden="true" outlineLevel="0" max="5" min="5" style="0" width="4.49"/>
    <col collapsed="false" customWidth="true" hidden="false" outlineLevel="0" max="6" min="6" style="0" width="5.98"/>
    <col collapsed="false" customWidth="true" hidden="true" outlineLevel="0" max="7" min="7" style="0" width="4.49"/>
    <col collapsed="false" customWidth="true" hidden="false" outlineLevel="0" max="8" min="8" style="0" width="5.13"/>
    <col collapsed="false" customWidth="true" hidden="true" outlineLevel="0" max="9" min="9" style="0" width="4.49"/>
    <col collapsed="false" customWidth="true" hidden="false" outlineLevel="0" max="10" min="10" style="0" width="6.19"/>
    <col collapsed="false" customWidth="true" hidden="true" outlineLevel="0" max="11" min="11" style="0" width="4.49"/>
    <col collapsed="false" customWidth="true" hidden="false" outlineLevel="0" max="12" min="12" style="0" width="5.76"/>
    <col collapsed="false" customWidth="true" hidden="true" outlineLevel="0" max="13" min="13" style="0" width="4.49"/>
    <col collapsed="false" customWidth="true" hidden="false" outlineLevel="0" max="14" min="14" style="0" width="5.98"/>
    <col collapsed="false" customWidth="true" hidden="true" outlineLevel="0" max="15" min="15" style="0" width="4.49"/>
    <col collapsed="false" customWidth="true" hidden="false" outlineLevel="0" max="16" min="16" style="0" width="5.76"/>
    <col collapsed="false" customWidth="true" hidden="true" outlineLevel="0" max="17" min="17" style="0" width="4.49"/>
    <col collapsed="false" customWidth="true" hidden="false" outlineLevel="0" max="18" min="18" style="0" width="5.98"/>
    <col collapsed="false" customWidth="true" hidden="true" outlineLevel="0" max="19" min="19" style="0" width="4.49"/>
    <col collapsed="false" customWidth="true" hidden="false" outlineLevel="0" max="20" min="20" style="0" width="6.19"/>
    <col collapsed="false" customWidth="true" hidden="true" outlineLevel="0" max="21" min="21" style="0" width="4.49"/>
    <col collapsed="false" customWidth="true" hidden="false" outlineLevel="0" max="22" min="22" style="0" width="6.19"/>
    <col collapsed="false" customWidth="true" hidden="true" outlineLevel="0" max="23" min="23" style="0" width="4.49"/>
    <col collapsed="false" customWidth="true" hidden="false" outlineLevel="0" max="24" min="24" style="0" width="5.55"/>
    <col collapsed="false" customWidth="true" hidden="true" outlineLevel="0" max="25" min="25" style="0" width="4.49"/>
    <col collapsed="false" customWidth="true" hidden="false" outlineLevel="0" max="26" min="26" style="0" width="6.19"/>
    <col collapsed="false" customWidth="true" hidden="true" outlineLevel="0" max="27" min="27" style="0" width="4.49"/>
    <col collapsed="false" customWidth="true" hidden="false" outlineLevel="0" max="28" min="28" style="0" width="6.75"/>
    <col collapsed="false" customWidth="true" hidden="false" outlineLevel="0" max="29" min="29" style="0" width="6.94"/>
  </cols>
  <sheetData>
    <row r="2" customFormat="false" ht="15.75" hidden="false" customHeight="true" outlineLevel="0" collapsed="false">
      <c r="B2" s="95" t="s">
        <v>306</v>
      </c>
      <c r="C2" s="95"/>
      <c r="D2" s="96"/>
      <c r="E2" s="96"/>
      <c r="F2" s="96"/>
      <c r="G2" s="96"/>
      <c r="H2" s="96"/>
      <c r="I2" s="96"/>
      <c r="J2" s="96"/>
      <c r="K2" s="96"/>
      <c r="L2" s="96"/>
      <c r="M2" s="97"/>
      <c r="N2" s="97"/>
      <c r="O2" s="97"/>
      <c r="P2" s="97"/>
      <c r="Q2" s="97"/>
    </row>
    <row r="3" customFormat="false" ht="15.75" hidden="false" customHeight="true" outlineLevel="0" collapsed="false">
      <c r="B3" s="95" t="s">
        <v>322</v>
      </c>
      <c r="C3" s="95"/>
      <c r="D3" s="98"/>
      <c r="E3" s="98"/>
      <c r="F3" s="98"/>
      <c r="G3" s="98"/>
      <c r="H3" s="98"/>
      <c r="I3" s="98"/>
      <c r="J3" s="98"/>
      <c r="K3" s="98"/>
      <c r="L3" s="98"/>
      <c r="M3" s="97"/>
      <c r="N3" s="97"/>
      <c r="O3" s="97"/>
      <c r="P3" s="97"/>
      <c r="Q3" s="97"/>
    </row>
    <row r="4" customFormat="false" ht="16.5" hidden="false" customHeight="true" outlineLevel="0" collapsed="false">
      <c r="B4" s="95" t="str">
        <f aca="false">'SUMMARY 3'!B4</f>
        <v>Year &amp; Section: 8-HUBBLE</v>
      </c>
      <c r="C4" s="95"/>
      <c r="D4" s="99"/>
      <c r="E4" s="99"/>
      <c r="F4" s="99"/>
      <c r="G4" s="99"/>
      <c r="H4" s="99"/>
      <c r="I4" s="99"/>
      <c r="J4" s="99"/>
      <c r="K4" s="99"/>
      <c r="L4" s="99"/>
      <c r="M4" s="97"/>
      <c r="N4" s="97"/>
      <c r="O4" s="97"/>
      <c r="P4" s="97"/>
      <c r="Q4" s="97"/>
    </row>
    <row r="5" customFormat="false" ht="13.8" hidden="false" customHeight="false" outlineLevel="0" collapsed="false">
      <c r="B5" s="100" t="str">
        <f aca="false">'SUMMARY 3'!B5</f>
        <v>School Year: 2020-2021</v>
      </c>
      <c r="C5" s="100"/>
      <c r="D5" s="101"/>
      <c r="E5" s="101"/>
      <c r="F5" s="101"/>
      <c r="G5" s="101"/>
      <c r="H5" s="101"/>
      <c r="I5" s="101"/>
      <c r="J5" s="101"/>
      <c r="K5" s="101"/>
      <c r="L5" s="101"/>
      <c r="M5" s="97"/>
      <c r="N5" s="97"/>
      <c r="O5" s="97"/>
      <c r="P5" s="97"/>
      <c r="Q5" s="97"/>
    </row>
    <row r="6" customFormat="false" ht="15" hidden="false" customHeight="true" outlineLevel="0" collapsed="false">
      <c r="B6" s="102" t="str">
        <f aca="false">'SUMMARY 3'!B6</f>
        <v>Adviser: MR. JONATHAN R. BACOLOD</v>
      </c>
      <c r="C6" s="102"/>
      <c r="D6" s="103"/>
      <c r="E6" s="103"/>
      <c r="F6" s="103"/>
      <c r="G6" s="103"/>
      <c r="H6" s="103"/>
      <c r="I6" s="103"/>
      <c r="J6" s="103"/>
      <c r="K6" s="103"/>
      <c r="L6" s="103"/>
      <c r="M6" s="97"/>
      <c r="N6" s="97"/>
      <c r="O6" s="97"/>
      <c r="P6" s="97"/>
      <c r="Q6" s="97"/>
    </row>
    <row r="7" customFormat="false" ht="15.75" hidden="false" customHeight="true" outlineLevel="0" collapsed="false">
      <c r="B7" s="104" t="s">
        <v>272</v>
      </c>
      <c r="C7" s="104"/>
      <c r="D7" s="105" t="s">
        <v>268</v>
      </c>
      <c r="E7" s="105"/>
      <c r="F7" s="106" t="s">
        <v>289</v>
      </c>
      <c r="G7" s="106"/>
      <c r="H7" s="107" t="s">
        <v>311</v>
      </c>
      <c r="I7" s="107"/>
      <c r="J7" s="108" t="s">
        <v>312</v>
      </c>
      <c r="K7" s="108"/>
      <c r="L7" s="109" t="s">
        <v>313</v>
      </c>
      <c r="M7" s="109"/>
      <c r="N7" s="110" t="s">
        <v>314</v>
      </c>
      <c r="O7" s="110"/>
      <c r="P7" s="111" t="s">
        <v>15</v>
      </c>
      <c r="Q7" s="111"/>
      <c r="R7" s="112" t="s">
        <v>21</v>
      </c>
      <c r="S7" s="112"/>
      <c r="T7" s="112" t="s">
        <v>296</v>
      </c>
      <c r="U7" s="112"/>
      <c r="V7" s="112" t="s">
        <v>297</v>
      </c>
      <c r="W7" s="112"/>
      <c r="X7" s="112" t="s">
        <v>315</v>
      </c>
      <c r="Y7" s="112"/>
      <c r="Z7" s="112" t="s">
        <v>299</v>
      </c>
      <c r="AA7" s="113"/>
      <c r="AB7" s="114" t="s">
        <v>316</v>
      </c>
      <c r="AC7" s="115" t="s">
        <v>317</v>
      </c>
    </row>
    <row r="8" customFormat="false" ht="13.8" hidden="false" customHeight="false" outlineLevel="0" collapsed="false">
      <c r="B8" s="104"/>
      <c r="C8" s="104"/>
      <c r="D8" s="116" t="s">
        <v>318</v>
      </c>
      <c r="E8" s="117" t="s">
        <v>317</v>
      </c>
      <c r="F8" s="118" t="s">
        <v>318</v>
      </c>
      <c r="G8" s="117" t="s">
        <v>317</v>
      </c>
      <c r="H8" s="118" t="s">
        <v>318</v>
      </c>
      <c r="I8" s="117" t="s">
        <v>317</v>
      </c>
      <c r="J8" s="118" t="s">
        <v>318</v>
      </c>
      <c r="K8" s="117" t="s">
        <v>317</v>
      </c>
      <c r="L8" s="118" t="s">
        <v>318</v>
      </c>
      <c r="M8" s="117" t="s">
        <v>317</v>
      </c>
      <c r="N8" s="118" t="s">
        <v>318</v>
      </c>
      <c r="O8" s="117" t="s">
        <v>317</v>
      </c>
      <c r="P8" s="118" t="s">
        <v>318</v>
      </c>
      <c r="Q8" s="117" t="s">
        <v>317</v>
      </c>
      <c r="R8" s="118" t="s">
        <v>318</v>
      </c>
      <c r="S8" s="117" t="s">
        <v>317</v>
      </c>
      <c r="T8" s="118" t="s">
        <v>318</v>
      </c>
      <c r="U8" s="117" t="s">
        <v>317</v>
      </c>
      <c r="V8" s="118" t="s">
        <v>318</v>
      </c>
      <c r="W8" s="117" t="s">
        <v>317</v>
      </c>
      <c r="X8" s="118" t="s">
        <v>318</v>
      </c>
      <c r="Y8" s="117" t="s">
        <v>317</v>
      </c>
      <c r="Z8" s="118" t="s">
        <v>318</v>
      </c>
      <c r="AA8" s="119" t="s">
        <v>317</v>
      </c>
      <c r="AB8" s="114"/>
      <c r="AC8" s="115"/>
    </row>
    <row r="9" customFormat="false" ht="15.75" hidden="false" customHeight="true" outlineLevel="0" collapsed="false">
      <c r="B9" s="104"/>
      <c r="C9" s="104"/>
      <c r="D9" s="120" t="s">
        <v>319</v>
      </c>
      <c r="E9" s="117"/>
      <c r="F9" s="121" t="s">
        <v>319</v>
      </c>
      <c r="G9" s="117"/>
      <c r="H9" s="121" t="s">
        <v>319</v>
      </c>
      <c r="I9" s="117"/>
      <c r="J9" s="121" t="s">
        <v>319</v>
      </c>
      <c r="K9" s="117"/>
      <c r="L9" s="122" t="s">
        <v>319</v>
      </c>
      <c r="M9" s="117"/>
      <c r="N9" s="121" t="s">
        <v>319</v>
      </c>
      <c r="O9" s="117"/>
      <c r="P9" s="121" t="s">
        <v>319</v>
      </c>
      <c r="Q9" s="117"/>
      <c r="R9" s="121" t="s">
        <v>319</v>
      </c>
      <c r="S9" s="117"/>
      <c r="T9" s="121" t="s">
        <v>319</v>
      </c>
      <c r="U9" s="117"/>
      <c r="V9" s="121" t="s">
        <v>319</v>
      </c>
      <c r="W9" s="117"/>
      <c r="X9" s="121" t="s">
        <v>319</v>
      </c>
      <c r="Y9" s="117"/>
      <c r="Z9" s="121" t="s">
        <v>319</v>
      </c>
      <c r="AA9" s="119"/>
      <c r="AB9" s="114"/>
      <c r="AC9" s="115"/>
    </row>
    <row r="10" customFormat="false" ht="15" hidden="false" customHeight="true" outlineLevel="0" collapsed="false">
      <c r="B10" s="123" t="n">
        <v>1</v>
      </c>
      <c r="C10" s="124" t="str">
        <f aca="false">IF('Infos-Card-Male'!B2="", "", 'Infos-Card-Male'!B2)</f>
        <v>ABAY ABAY, IAN JAY PARINIAS</v>
      </c>
      <c r="D10" s="125" t="n">
        <f aca="false">Fil!I11</f>
        <v>78</v>
      </c>
      <c r="E10" s="126"/>
      <c r="F10" s="127" t="n">
        <f aca="false">Eng!I11</f>
        <v>78</v>
      </c>
      <c r="G10" s="126"/>
      <c r="H10" s="125" t="n">
        <f aca="false">Math!I11</f>
        <v>76</v>
      </c>
      <c r="I10" s="126"/>
      <c r="J10" s="125" t="n">
        <f aca="false">Sci!I11</f>
        <v>79</v>
      </c>
      <c r="K10" s="128"/>
      <c r="L10" s="129" t="n">
        <f aca="false">AP!I11</f>
        <v>77</v>
      </c>
      <c r="M10" s="130"/>
      <c r="N10" s="127" t="n">
        <f aca="false">ESP!I11</f>
        <v>84</v>
      </c>
      <c r="O10" s="126"/>
      <c r="P10" s="131" t="n">
        <f aca="false">TLE!I11</f>
        <v>75</v>
      </c>
      <c r="Q10" s="126"/>
      <c r="R10" s="126" t="n">
        <f aca="false">MAPEH!AC11</f>
        <v>81</v>
      </c>
      <c r="S10" s="126"/>
      <c r="T10" s="127" t="n">
        <f aca="false">MAPEH!I11</f>
        <v>80</v>
      </c>
      <c r="U10" s="126" t="n">
        <f aca="false">MAPEH!G11</f>
        <v>85</v>
      </c>
      <c r="V10" s="127" t="n">
        <f aca="false">MAPEH!N11</f>
        <v>85</v>
      </c>
      <c r="W10" s="126" t="n">
        <f aca="false">MAPEH!I11</f>
        <v>80</v>
      </c>
      <c r="X10" s="127" t="n">
        <f aca="false">MAPEH!S11</f>
        <v>78</v>
      </c>
      <c r="Y10" s="126" t="n">
        <f aca="false">MAPEH!K11</f>
        <v>88</v>
      </c>
      <c r="Z10" s="125" t="n">
        <f aca="false">MAPEH!X11</f>
        <v>80</v>
      </c>
      <c r="AA10" s="126" t="n">
        <f aca="false">RANK(Z10,Z$10:Z$76)</f>
        <v>16</v>
      </c>
      <c r="AB10" s="132" t="n">
        <f aca="false">(R10+P10+N10+L10+J10+H10+F10+D10)/8</f>
        <v>78.5</v>
      </c>
      <c r="AC10" s="126" t="n">
        <f aca="false">RANK(AB10,AB$10:AB$84)</f>
        <v>22</v>
      </c>
    </row>
    <row r="11" customFormat="false" ht="15" hidden="false" customHeight="true" outlineLevel="0" collapsed="false">
      <c r="B11" s="61" t="n">
        <v>2</v>
      </c>
      <c r="C11" s="124" t="str">
        <f aca="false">IF('Infos-Card-Male'!B3="", "", 'Infos-Card-Male'!B3)</f>
        <v>ACOSTA, JOHN CARLO ANION</v>
      </c>
      <c r="D11" s="125" t="n">
        <f aca="false">Fil!I12</f>
        <v>70</v>
      </c>
      <c r="E11" s="126"/>
      <c r="F11" s="127" t="n">
        <f aca="false">Eng!I12</f>
        <v>70</v>
      </c>
      <c r="G11" s="126"/>
      <c r="H11" s="125" t="n">
        <f aca="false">Math!I12</f>
        <v>70</v>
      </c>
      <c r="I11" s="126"/>
      <c r="J11" s="125" t="n">
        <f aca="false">Sci!I12</f>
        <v>78</v>
      </c>
      <c r="K11" s="128"/>
      <c r="L11" s="133" t="n">
        <f aca="false">AP!I12</f>
        <v>70</v>
      </c>
      <c r="M11" s="130"/>
      <c r="N11" s="127" t="n">
        <f aca="false">ESP!I12</f>
        <v>70</v>
      </c>
      <c r="O11" s="126"/>
      <c r="P11" s="131" t="n">
        <f aca="false">TLE!I12</f>
        <v>70</v>
      </c>
      <c r="Q11" s="126"/>
      <c r="R11" s="126" t="n">
        <f aca="false">MAPEH!AC12</f>
        <v>70</v>
      </c>
      <c r="S11" s="126"/>
      <c r="T11" s="127" t="n">
        <f aca="false">MAPEH!I12</f>
        <v>70</v>
      </c>
      <c r="U11" s="126" t="n">
        <f aca="false">MAPEH!G12</f>
        <v>70</v>
      </c>
      <c r="V11" s="127" t="n">
        <f aca="false">MAPEH!N12</f>
        <v>70</v>
      </c>
      <c r="W11" s="126" t="n">
        <f aca="false">MAPEH!I12</f>
        <v>70</v>
      </c>
      <c r="X11" s="127" t="n">
        <f aca="false">MAPEH!S12</f>
        <v>70</v>
      </c>
      <c r="Y11" s="126" t="n">
        <f aca="false">MAPEH!K12</f>
        <v>70</v>
      </c>
      <c r="Z11" s="125" t="n">
        <f aca="false">MAPEH!X12</f>
        <v>70</v>
      </c>
      <c r="AA11" s="126" t="n">
        <f aca="false">RANK(Z11,Z$10:Z$76)</f>
        <v>41</v>
      </c>
      <c r="AB11" s="132" t="n">
        <f aca="false">(R11+P11+N11+L11+J11+H11+F11+D11)/8</f>
        <v>71</v>
      </c>
      <c r="AC11" s="126" t="n">
        <f aca="false">RANK(AB11,AB$10:AB$84)</f>
        <v>42</v>
      </c>
    </row>
    <row r="12" s="22" customFormat="true" ht="15" hidden="false" customHeight="true" outlineLevel="0" collapsed="false">
      <c r="B12" s="123" t="n">
        <v>3</v>
      </c>
      <c r="C12" s="124" t="str">
        <f aca="false">IF('Infos-Card-Male'!B4="", "", 'Infos-Card-Male'!B4)</f>
        <v>ACOSTA, SHAMERAINE MOLINA</v>
      </c>
      <c r="D12" s="125" t="n">
        <f aca="false">Fil!I13</f>
        <v>75</v>
      </c>
      <c r="E12" s="126"/>
      <c r="F12" s="127" t="n">
        <f aca="false">Eng!I13</f>
        <v>78</v>
      </c>
      <c r="G12" s="126"/>
      <c r="H12" s="125" t="n">
        <f aca="false">Math!I13</f>
        <v>74</v>
      </c>
      <c r="I12" s="126"/>
      <c r="J12" s="125" t="n">
        <f aca="false">Sci!I13</f>
        <v>78</v>
      </c>
      <c r="K12" s="128"/>
      <c r="L12" s="133" t="n">
        <f aca="false">AP!I13</f>
        <v>80</v>
      </c>
      <c r="M12" s="130"/>
      <c r="N12" s="127" t="n">
        <f aca="false">ESP!I13</f>
        <v>80</v>
      </c>
      <c r="O12" s="126"/>
      <c r="P12" s="131" t="n">
        <f aca="false">TLE!I13</f>
        <v>75</v>
      </c>
      <c r="Q12" s="126"/>
      <c r="R12" s="126" t="n">
        <f aca="false">MAPEH!AC13</f>
        <v>79</v>
      </c>
      <c r="S12" s="126"/>
      <c r="T12" s="127" t="n">
        <f aca="false">MAPEH!I13</f>
        <v>78</v>
      </c>
      <c r="U12" s="126" t="n">
        <f aca="false">MAPEH!G13</f>
        <v>75</v>
      </c>
      <c r="V12" s="127" t="n">
        <f aca="false">MAPEH!N13</f>
        <v>78</v>
      </c>
      <c r="W12" s="126" t="n">
        <f aca="false">MAPEH!I13</f>
        <v>78</v>
      </c>
      <c r="X12" s="127" t="n">
        <f aca="false">MAPEH!S13</f>
        <v>78</v>
      </c>
      <c r="Y12" s="126" t="n">
        <f aca="false">MAPEH!K13</f>
        <v>80</v>
      </c>
      <c r="Z12" s="125" t="n">
        <f aca="false">MAPEH!X13</f>
        <v>80</v>
      </c>
      <c r="AA12" s="126" t="n">
        <f aca="false">RANK(Z12,Z$10:Z$76)</f>
        <v>16</v>
      </c>
      <c r="AB12" s="132" t="n">
        <f aca="false">(R12+P12+N12+L12+J12+H12+F12+D12)/8</f>
        <v>77.375</v>
      </c>
      <c r="AC12" s="126" t="n">
        <f aca="false">RANK(AB12,AB$10:AB$84)</f>
        <v>31</v>
      </c>
    </row>
    <row r="13" customFormat="false" ht="15" hidden="false" customHeight="true" outlineLevel="0" collapsed="false">
      <c r="B13" s="61" t="n">
        <v>4</v>
      </c>
      <c r="C13" s="124" t="str">
        <f aca="false">IF('Infos-Card-Male'!B5="", "", 'Infos-Card-Male'!B5)</f>
        <v>AGUS, ALMOND RAPHAEL JALBAY</v>
      </c>
      <c r="D13" s="125" t="n">
        <f aca="false">Fil!I14</f>
        <v>75</v>
      </c>
      <c r="E13" s="126"/>
      <c r="F13" s="127" t="n">
        <f aca="false">Eng!I14</f>
        <v>77</v>
      </c>
      <c r="G13" s="126"/>
      <c r="H13" s="125" t="n">
        <f aca="false">Math!I14</f>
        <v>79</v>
      </c>
      <c r="I13" s="126"/>
      <c r="J13" s="125" t="n">
        <f aca="false">Sci!I14</f>
        <v>78</v>
      </c>
      <c r="K13" s="128"/>
      <c r="L13" s="133" t="n">
        <f aca="false">AP!I14</f>
        <v>79</v>
      </c>
      <c r="M13" s="130"/>
      <c r="N13" s="127" t="n">
        <f aca="false">ESP!I14</f>
        <v>84</v>
      </c>
      <c r="O13" s="126"/>
      <c r="P13" s="131" t="n">
        <f aca="false">TLE!I14</f>
        <v>75</v>
      </c>
      <c r="Q13" s="126"/>
      <c r="R13" s="126" t="n">
        <f aca="false">MAPEH!AC14</f>
        <v>79</v>
      </c>
      <c r="S13" s="126"/>
      <c r="T13" s="127" t="n">
        <f aca="false">MAPEH!I14</f>
        <v>78</v>
      </c>
      <c r="U13" s="126" t="n">
        <f aca="false">MAPEH!G14</f>
        <v>75</v>
      </c>
      <c r="V13" s="127" t="n">
        <f aca="false">MAPEH!N14</f>
        <v>78</v>
      </c>
      <c r="W13" s="126" t="n">
        <f aca="false">MAPEH!I14</f>
        <v>78</v>
      </c>
      <c r="X13" s="127" t="n">
        <f aca="false">MAPEH!S14</f>
        <v>78</v>
      </c>
      <c r="Y13" s="126" t="n">
        <f aca="false">MAPEH!K14</f>
        <v>77</v>
      </c>
      <c r="Z13" s="125" t="n">
        <f aca="false">MAPEH!X14</f>
        <v>80</v>
      </c>
      <c r="AA13" s="126" t="n">
        <f aca="false">RANK(Z13,Z$10:Z$76)</f>
        <v>16</v>
      </c>
      <c r="AB13" s="132" t="n">
        <f aca="false">(R13+P13+N13+L13+J13+H13+F13+D13)/8</f>
        <v>78.25</v>
      </c>
      <c r="AC13" s="126" t="n">
        <f aca="false">RANK(AB13,AB$10:AB$84)</f>
        <v>25</v>
      </c>
    </row>
    <row r="14" customFormat="false" ht="15" hidden="false" customHeight="true" outlineLevel="0" collapsed="false">
      <c r="B14" s="123" t="n">
        <v>5</v>
      </c>
      <c r="C14" s="124" t="str">
        <f aca="false">IF('Infos-Card-Male'!B6="", "", 'Infos-Card-Male'!B6)</f>
        <v>ALEJANDRO, JEREMY LOPEZ</v>
      </c>
      <c r="D14" s="125" t="n">
        <f aca="false">Fil!I15</f>
        <v>75</v>
      </c>
      <c r="E14" s="126"/>
      <c r="F14" s="127" t="n">
        <f aca="false">Eng!I15</f>
        <v>75</v>
      </c>
      <c r="G14" s="126"/>
      <c r="H14" s="125" t="n">
        <f aca="false">Math!I15</f>
        <v>78</v>
      </c>
      <c r="I14" s="126"/>
      <c r="J14" s="125" t="n">
        <f aca="false">Sci!I15</f>
        <v>77</v>
      </c>
      <c r="K14" s="128"/>
      <c r="L14" s="133" t="n">
        <f aca="false">AP!I15</f>
        <v>83</v>
      </c>
      <c r="M14" s="130"/>
      <c r="N14" s="127" t="n">
        <f aca="false">ESP!I15</f>
        <v>75</v>
      </c>
      <c r="O14" s="126"/>
      <c r="P14" s="131" t="n">
        <f aca="false">TLE!I15</f>
        <v>74</v>
      </c>
      <c r="Q14" s="126"/>
      <c r="R14" s="126" t="n">
        <f aca="false">MAPEH!AC15</f>
        <v>79</v>
      </c>
      <c r="S14" s="126"/>
      <c r="T14" s="127" t="n">
        <f aca="false">MAPEH!I15</f>
        <v>78</v>
      </c>
      <c r="U14" s="126" t="n">
        <f aca="false">MAPEH!G15</f>
        <v>75</v>
      </c>
      <c r="V14" s="127" t="n">
        <f aca="false">MAPEH!N15</f>
        <v>78</v>
      </c>
      <c r="W14" s="126" t="n">
        <f aca="false">MAPEH!I15</f>
        <v>78</v>
      </c>
      <c r="X14" s="127" t="n">
        <f aca="false">MAPEH!S15</f>
        <v>78</v>
      </c>
      <c r="Y14" s="126" t="n">
        <f aca="false">MAPEH!K15</f>
        <v>77</v>
      </c>
      <c r="Z14" s="125" t="n">
        <f aca="false">MAPEH!X15</f>
        <v>80</v>
      </c>
      <c r="AA14" s="126" t="n">
        <f aca="false">RANK(Z14,Z$10:Z$76)</f>
        <v>16</v>
      </c>
      <c r="AB14" s="132" t="n">
        <f aca="false">(R14+P14+N14+L14+J14+H14+F14+D14)/8</f>
        <v>77</v>
      </c>
      <c r="AC14" s="126" t="n">
        <f aca="false">RANK(AB14,AB$10:AB$84)</f>
        <v>32</v>
      </c>
    </row>
    <row r="15" customFormat="false" ht="15" hidden="false" customHeight="true" outlineLevel="0" collapsed="false">
      <c r="B15" s="61" t="n">
        <v>6</v>
      </c>
      <c r="C15" s="124" t="str">
        <f aca="false">IF('Infos-Card-Male'!B7="", "", 'Infos-Card-Male'!B7)</f>
        <v>ALEJANDRO, MARK AGBUYA</v>
      </c>
      <c r="D15" s="125" t="n">
        <f aca="false">Fil!I16</f>
        <v>82</v>
      </c>
      <c r="E15" s="126"/>
      <c r="F15" s="127" t="n">
        <f aca="false">Eng!I16</f>
        <v>89</v>
      </c>
      <c r="G15" s="126"/>
      <c r="H15" s="125" t="n">
        <f aca="false">Math!I16</f>
        <v>88</v>
      </c>
      <c r="I15" s="126"/>
      <c r="J15" s="125" t="n">
        <f aca="false">Sci!I16</f>
        <v>85</v>
      </c>
      <c r="K15" s="128"/>
      <c r="L15" s="133" t="n">
        <f aca="false">AP!I16</f>
        <v>77</v>
      </c>
      <c r="M15" s="130"/>
      <c r="N15" s="127" t="n">
        <f aca="false">ESP!I16</f>
        <v>96</v>
      </c>
      <c r="O15" s="126"/>
      <c r="P15" s="131" t="n">
        <f aca="false">TLE!I16</f>
        <v>80</v>
      </c>
      <c r="Q15" s="126"/>
      <c r="R15" s="126" t="n">
        <f aca="false">MAPEH!AC16</f>
        <v>89</v>
      </c>
      <c r="S15" s="126"/>
      <c r="T15" s="127" t="n">
        <f aca="false">MAPEH!I16</f>
        <v>90</v>
      </c>
      <c r="U15" s="126" t="n">
        <f aca="false">MAPEH!G16</f>
        <v>85</v>
      </c>
      <c r="V15" s="127" t="n">
        <f aca="false">MAPEH!N16</f>
        <v>92</v>
      </c>
      <c r="W15" s="126" t="n">
        <f aca="false">MAPEH!I16</f>
        <v>90</v>
      </c>
      <c r="X15" s="127" t="n">
        <f aca="false">MAPEH!S16</f>
        <v>85</v>
      </c>
      <c r="Y15" s="126" t="n">
        <f aca="false">MAPEH!K16</f>
        <v>88</v>
      </c>
      <c r="Z15" s="125" t="n">
        <f aca="false">MAPEH!X16</f>
        <v>90</v>
      </c>
      <c r="AA15" s="126" t="n">
        <f aca="false">RANK(Z15,Z$10:Z$76)</f>
        <v>6</v>
      </c>
      <c r="AB15" s="132" t="n">
        <f aca="false">(R15+P15+N15+L15+J15+H15+F15+D15)/8</f>
        <v>85.75</v>
      </c>
      <c r="AC15" s="126" t="n">
        <f aca="false">RANK(AB15,AB$10:AB$84)</f>
        <v>10</v>
      </c>
    </row>
    <row r="16" customFormat="false" ht="15" hidden="false" customHeight="true" outlineLevel="0" collapsed="false">
      <c r="B16" s="123" t="n">
        <v>7</v>
      </c>
      <c r="C16" s="124" t="str">
        <f aca="false">IF('Infos-Card-Male'!B8="", "", 'Infos-Card-Male'!B8)</f>
        <v>ALETER, JHAY MHARK BOLAÑOS</v>
      </c>
      <c r="D16" s="125" t="n">
        <f aca="false">Fil!I17</f>
        <v>76</v>
      </c>
      <c r="E16" s="126"/>
      <c r="F16" s="127" t="n">
        <f aca="false">Eng!I17</f>
        <v>77</v>
      </c>
      <c r="G16" s="126"/>
      <c r="H16" s="125" t="n">
        <f aca="false">Math!I17</f>
        <v>78</v>
      </c>
      <c r="I16" s="126"/>
      <c r="J16" s="125" t="n">
        <f aca="false">Sci!I17</f>
        <v>76</v>
      </c>
      <c r="K16" s="128"/>
      <c r="L16" s="133" t="n">
        <f aca="false">AP!I17</f>
        <v>78</v>
      </c>
      <c r="M16" s="130"/>
      <c r="N16" s="127" t="n">
        <f aca="false">ESP!I17</f>
        <v>84</v>
      </c>
      <c r="O16" s="126"/>
      <c r="P16" s="131" t="n">
        <f aca="false">TLE!I17</f>
        <v>74</v>
      </c>
      <c r="Q16" s="126"/>
      <c r="R16" s="126" t="n">
        <f aca="false">MAPEH!AC17</f>
        <v>78</v>
      </c>
      <c r="S16" s="126"/>
      <c r="T16" s="127" t="n">
        <f aca="false">MAPEH!I17</f>
        <v>78</v>
      </c>
      <c r="U16" s="126" t="n">
        <f aca="false">MAPEH!G17</f>
        <v>75</v>
      </c>
      <c r="V16" s="127" t="n">
        <f aca="false">MAPEH!N17</f>
        <v>78</v>
      </c>
      <c r="W16" s="126" t="n">
        <f aca="false">MAPEH!I17</f>
        <v>78</v>
      </c>
      <c r="X16" s="127" t="n">
        <f aca="false">MAPEH!S17</f>
        <v>78</v>
      </c>
      <c r="Y16" s="126" t="n">
        <f aca="false">MAPEH!K17</f>
        <v>77</v>
      </c>
      <c r="Z16" s="125" t="n">
        <f aca="false">MAPEH!X17</f>
        <v>78</v>
      </c>
      <c r="AA16" s="126" t="n">
        <f aca="false">RANK(Z16,Z$10:Z$76)</f>
        <v>32</v>
      </c>
      <c r="AB16" s="132" t="n">
        <f aca="false">(R16+P16+N16+L16+J16+H16+F16+D16)/8</f>
        <v>77.625</v>
      </c>
      <c r="AC16" s="126" t="n">
        <f aca="false">RANK(AB16,AB$10:AB$84)</f>
        <v>27</v>
      </c>
    </row>
    <row r="17" customFormat="false" ht="15" hidden="false" customHeight="true" outlineLevel="0" collapsed="false">
      <c r="B17" s="61" t="n">
        <v>8</v>
      </c>
      <c r="C17" s="124" t="str">
        <f aca="false">IF('Infos-Card-Male'!B9="", "", 'Infos-Card-Male'!B9)</f>
        <v>AMACIO, KHURT FRYAN RANIEN</v>
      </c>
      <c r="D17" s="125" t="n">
        <f aca="false">Fil!I18</f>
        <v>75</v>
      </c>
      <c r="E17" s="126"/>
      <c r="F17" s="127" t="n">
        <f aca="false">Eng!I18</f>
        <v>77</v>
      </c>
      <c r="G17" s="126"/>
      <c r="H17" s="125" t="n">
        <f aca="false">Math!I18</f>
        <v>74</v>
      </c>
      <c r="I17" s="126"/>
      <c r="J17" s="125" t="n">
        <f aca="false">Sci!I18</f>
        <v>81</v>
      </c>
      <c r="K17" s="128"/>
      <c r="L17" s="133" t="n">
        <f aca="false">AP!I18</f>
        <v>76</v>
      </c>
      <c r="M17" s="130"/>
      <c r="N17" s="127" t="n">
        <f aca="false">ESP!I18</f>
        <v>81</v>
      </c>
      <c r="O17" s="126"/>
      <c r="P17" s="131" t="n">
        <f aca="false">TLE!I18</f>
        <v>74</v>
      </c>
      <c r="Q17" s="126"/>
      <c r="R17" s="126" t="n">
        <f aca="false">MAPEH!AC18</f>
        <v>78</v>
      </c>
      <c r="S17" s="126"/>
      <c r="T17" s="127" t="n">
        <f aca="false">MAPEH!I18</f>
        <v>78</v>
      </c>
      <c r="U17" s="126" t="n">
        <f aca="false">MAPEH!G18</f>
        <v>75</v>
      </c>
      <c r="V17" s="127" t="n">
        <f aca="false">MAPEH!N18</f>
        <v>78</v>
      </c>
      <c r="W17" s="126" t="n">
        <f aca="false">MAPEH!I18</f>
        <v>78</v>
      </c>
      <c r="X17" s="127" t="n">
        <f aca="false">MAPEH!S18</f>
        <v>78</v>
      </c>
      <c r="Y17" s="126" t="n">
        <f aca="false">MAPEH!K18</f>
        <v>89</v>
      </c>
      <c r="Z17" s="125" t="n">
        <f aca="false">MAPEH!X18</f>
        <v>78</v>
      </c>
      <c r="AA17" s="126" t="n">
        <f aca="false">RANK(Z17,Z$10:Z$76)</f>
        <v>32</v>
      </c>
      <c r="AB17" s="132" t="n">
        <f aca="false">(R17+P17+N17+L17+J17+H17+F17+D17)/8</f>
        <v>77</v>
      </c>
      <c r="AC17" s="126" t="n">
        <f aca="false">RANK(AB17,AB$10:AB$84)</f>
        <v>32</v>
      </c>
    </row>
    <row r="18" customFormat="false" ht="15" hidden="false" customHeight="true" outlineLevel="0" collapsed="false">
      <c r="B18" s="123" t="n">
        <v>9</v>
      </c>
      <c r="C18" s="124" t="str">
        <f aca="false">IF('Infos-Card-Male'!B10="", "", 'Infos-Card-Male'!B10)</f>
        <v>ANDALIS, JIBBY ABUZO</v>
      </c>
      <c r="D18" s="125" t="n">
        <f aca="false">Fil!I19</f>
        <v>70</v>
      </c>
      <c r="E18" s="126"/>
      <c r="F18" s="127" t="n">
        <f aca="false">Eng!I19</f>
        <v>70</v>
      </c>
      <c r="G18" s="126"/>
      <c r="H18" s="125" t="n">
        <f aca="false">Math!I19</f>
        <v>70</v>
      </c>
      <c r="I18" s="126"/>
      <c r="J18" s="125" t="n">
        <f aca="false">Sci!I19</f>
        <v>76</v>
      </c>
      <c r="K18" s="128"/>
      <c r="L18" s="133" t="n">
        <f aca="false">AP!I19</f>
        <v>70</v>
      </c>
      <c r="M18" s="130"/>
      <c r="N18" s="127" t="n">
        <f aca="false">ESP!I19</f>
        <v>70</v>
      </c>
      <c r="O18" s="126"/>
      <c r="P18" s="131" t="n">
        <f aca="false">TLE!I19</f>
        <v>70</v>
      </c>
      <c r="Q18" s="126"/>
      <c r="R18" s="126" t="n">
        <f aca="false">MAPEH!AC19</f>
        <v>70</v>
      </c>
      <c r="S18" s="126"/>
      <c r="T18" s="127" t="n">
        <f aca="false">MAPEH!I19</f>
        <v>70</v>
      </c>
      <c r="U18" s="126" t="n">
        <f aca="false">MAPEH!G19</f>
        <v>70</v>
      </c>
      <c r="V18" s="127" t="n">
        <f aca="false">MAPEH!N19</f>
        <v>70</v>
      </c>
      <c r="W18" s="126" t="n">
        <f aca="false">MAPEH!I19</f>
        <v>70</v>
      </c>
      <c r="X18" s="127" t="n">
        <f aca="false">MAPEH!S19</f>
        <v>70</v>
      </c>
      <c r="Y18" s="126" t="n">
        <f aca="false">MAPEH!K19</f>
        <v>70</v>
      </c>
      <c r="Z18" s="125" t="n">
        <f aca="false">MAPEH!X19</f>
        <v>70</v>
      </c>
      <c r="AA18" s="126" t="n">
        <f aca="false">RANK(Z18,Z$10:Z$76)</f>
        <v>41</v>
      </c>
      <c r="AB18" s="132" t="n">
        <f aca="false">(R18+P18+N18+L18+J18+H18+F18+D18)/8</f>
        <v>70.75</v>
      </c>
      <c r="AC18" s="126" t="n">
        <f aca="false">RANK(AB18,AB$10:AB$84)</f>
        <v>43</v>
      </c>
    </row>
    <row r="19" customFormat="false" ht="15" hidden="false" customHeight="true" outlineLevel="0" collapsed="false">
      <c r="B19" s="61" t="n">
        <v>10</v>
      </c>
      <c r="C19" s="124" t="str">
        <f aca="false">IF('Infos-Card-Male'!B11="", "", 'Infos-Card-Male'!B11)</f>
        <v>ANDO, PRINCE IVAN REPUYA</v>
      </c>
      <c r="D19" s="125" t="n">
        <f aca="false">Fil!I20</f>
        <v>75</v>
      </c>
      <c r="E19" s="126"/>
      <c r="F19" s="127" t="n">
        <f aca="false">Eng!I20</f>
        <v>81</v>
      </c>
      <c r="G19" s="126"/>
      <c r="H19" s="125" t="n">
        <f aca="false">Math!I20</f>
        <v>80</v>
      </c>
      <c r="I19" s="126"/>
      <c r="J19" s="125" t="n">
        <f aca="false">Sci!I20</f>
        <v>77</v>
      </c>
      <c r="K19" s="128"/>
      <c r="L19" s="133" t="n">
        <f aca="false">AP!I20</f>
        <v>86</v>
      </c>
      <c r="M19" s="130"/>
      <c r="N19" s="127" t="n">
        <f aca="false">ESP!I20</f>
        <v>87</v>
      </c>
      <c r="O19" s="126"/>
      <c r="P19" s="131" t="n">
        <f aca="false">TLE!I20</f>
        <v>79</v>
      </c>
      <c r="Q19" s="126"/>
      <c r="R19" s="126" t="n">
        <f aca="false">MAPEH!AC20</f>
        <v>79</v>
      </c>
      <c r="S19" s="126"/>
      <c r="T19" s="127" t="n">
        <f aca="false">MAPEH!I20</f>
        <v>78</v>
      </c>
      <c r="U19" s="126" t="n">
        <f aca="false">MAPEH!G20</f>
        <v>75</v>
      </c>
      <c r="V19" s="127" t="n">
        <f aca="false">MAPEH!N20</f>
        <v>83</v>
      </c>
      <c r="W19" s="126" t="n">
        <f aca="false">MAPEH!I20</f>
        <v>78</v>
      </c>
      <c r="X19" s="127" t="n">
        <f aca="false">MAPEH!S20</f>
        <v>78</v>
      </c>
      <c r="Y19" s="126" t="n">
        <f aca="false">MAPEH!K20</f>
        <v>79</v>
      </c>
      <c r="Z19" s="125" t="n">
        <f aca="false">MAPEH!X20</f>
        <v>78</v>
      </c>
      <c r="AA19" s="126" t="n">
        <f aca="false">RANK(Z19,Z$10:Z$76)</f>
        <v>32</v>
      </c>
      <c r="AB19" s="132" t="n">
        <f aca="false">(R19+P19+N19+L19+J19+H19+F19+D19)/8</f>
        <v>80.5</v>
      </c>
      <c r="AC19" s="126" t="n">
        <f aca="false">RANK(AB19,AB$10:AB$84)</f>
        <v>13</v>
      </c>
      <c r="AD19" s="22"/>
    </row>
    <row r="20" customFormat="false" ht="15" hidden="false" customHeight="true" outlineLevel="0" collapsed="false">
      <c r="B20" s="123" t="n">
        <v>11</v>
      </c>
      <c r="C20" s="124" t="str">
        <f aca="false">IF('Infos-Card-Male'!B12="", "", 'Infos-Card-Male'!B12)</f>
        <v>ARCEO, JOHN KENNETH MACASINAG</v>
      </c>
      <c r="D20" s="125" t="n">
        <f aca="false">Fil!I21</f>
        <v>75</v>
      </c>
      <c r="E20" s="126"/>
      <c r="F20" s="127" t="n">
        <f aca="false">Eng!I21</f>
        <v>76</v>
      </c>
      <c r="G20" s="126"/>
      <c r="H20" s="125" t="n">
        <f aca="false">Math!I21</f>
        <v>80</v>
      </c>
      <c r="I20" s="126"/>
      <c r="J20" s="125" t="n">
        <f aca="false">Sci!I21</f>
        <v>79</v>
      </c>
      <c r="K20" s="128"/>
      <c r="L20" s="133" t="n">
        <f aca="false">AP!I21</f>
        <v>82</v>
      </c>
      <c r="M20" s="130"/>
      <c r="N20" s="127" t="n">
        <f aca="false">ESP!I21</f>
        <v>80</v>
      </c>
      <c r="O20" s="126"/>
      <c r="P20" s="131" t="n">
        <f aca="false">TLE!I21</f>
        <v>74</v>
      </c>
      <c r="Q20" s="126"/>
      <c r="R20" s="126" t="n">
        <f aca="false">MAPEH!AC21</f>
        <v>78</v>
      </c>
      <c r="S20" s="126"/>
      <c r="T20" s="127" t="n">
        <f aca="false">MAPEH!I21</f>
        <v>78</v>
      </c>
      <c r="U20" s="126" t="n">
        <f aca="false">MAPEH!G21</f>
        <v>84</v>
      </c>
      <c r="V20" s="127" t="n">
        <f aca="false">MAPEH!N21</f>
        <v>78</v>
      </c>
      <c r="W20" s="126" t="n">
        <f aca="false">MAPEH!I21</f>
        <v>78</v>
      </c>
      <c r="X20" s="127" t="n">
        <f aca="false">MAPEH!S21</f>
        <v>78</v>
      </c>
      <c r="Y20" s="126" t="n">
        <f aca="false">MAPEH!K21</f>
        <v>78</v>
      </c>
      <c r="Z20" s="125" t="n">
        <f aca="false">MAPEH!X21</f>
        <v>78</v>
      </c>
      <c r="AA20" s="126" t="n">
        <f aca="false">RANK(Z20,Z$10:Z$76)</f>
        <v>32</v>
      </c>
      <c r="AB20" s="132" t="n">
        <f aca="false">(R20+P20+N20+L20+J20+H20+F20+D20)/8</f>
        <v>78</v>
      </c>
      <c r="AC20" s="126" t="n">
        <f aca="false">RANK(AB20,AB$10:AB$84)</f>
        <v>26</v>
      </c>
      <c r="AD20" s="22"/>
    </row>
    <row r="21" customFormat="false" ht="15" hidden="false" customHeight="true" outlineLevel="0" collapsed="false">
      <c r="B21" s="61" t="n">
        <v>12</v>
      </c>
      <c r="C21" s="124" t="str">
        <f aca="false">IF('Infos-Card-Male'!B13="", "", 'Infos-Card-Male'!B13)</f>
        <v>ARESGADO, CHRISTIAN MACKY MANUEL</v>
      </c>
      <c r="D21" s="125" t="n">
        <f aca="false">Fil!I22</f>
        <v>75</v>
      </c>
      <c r="E21" s="126"/>
      <c r="F21" s="127" t="n">
        <f aca="false">Eng!I22</f>
        <v>80</v>
      </c>
      <c r="G21" s="126"/>
      <c r="H21" s="125" t="n">
        <f aca="false">Math!I22</f>
        <v>76</v>
      </c>
      <c r="I21" s="126"/>
      <c r="J21" s="125" t="n">
        <f aca="false">Sci!I22</f>
        <v>77</v>
      </c>
      <c r="K21" s="128"/>
      <c r="L21" s="133" t="n">
        <f aca="false">AP!I22</f>
        <v>77</v>
      </c>
      <c r="M21" s="130"/>
      <c r="N21" s="127" t="n">
        <f aca="false">ESP!I22</f>
        <v>76</v>
      </c>
      <c r="O21" s="126"/>
      <c r="P21" s="131" t="n">
        <f aca="false">TLE!I22</f>
        <v>75</v>
      </c>
      <c r="Q21" s="126"/>
      <c r="R21" s="126" t="n">
        <f aca="false">MAPEH!AC22</f>
        <v>78</v>
      </c>
      <c r="S21" s="126"/>
      <c r="T21" s="127" t="n">
        <f aca="false">MAPEH!I22</f>
        <v>78</v>
      </c>
      <c r="U21" s="126" t="n">
        <f aca="false">MAPEH!G22</f>
        <v>75</v>
      </c>
      <c r="V21" s="127" t="n">
        <f aca="false">MAPEH!N22</f>
        <v>78</v>
      </c>
      <c r="W21" s="126" t="n">
        <f aca="false">MAPEH!I22</f>
        <v>78</v>
      </c>
      <c r="X21" s="127" t="n">
        <f aca="false">MAPEH!S22</f>
        <v>78</v>
      </c>
      <c r="Y21" s="126" t="n">
        <f aca="false">MAPEH!K22</f>
        <v>75</v>
      </c>
      <c r="Z21" s="125" t="n">
        <f aca="false">MAPEH!X22</f>
        <v>78</v>
      </c>
      <c r="AA21" s="126" t="n">
        <f aca="false">RANK(Z21,Z$10:Z$76)</f>
        <v>32</v>
      </c>
      <c r="AB21" s="132" t="n">
        <f aca="false">(R21+P21+N21+L21+J21+H21+F21+D21)/8</f>
        <v>76.75</v>
      </c>
      <c r="AC21" s="126" t="n">
        <f aca="false">RANK(AB21,AB$10:AB$84)</f>
        <v>37</v>
      </c>
      <c r="AD21" s="22"/>
    </row>
    <row r="22" customFormat="false" ht="15" hidden="false" customHeight="true" outlineLevel="0" collapsed="false">
      <c r="B22" s="123" t="n">
        <v>13</v>
      </c>
      <c r="C22" s="124" t="str">
        <f aca="false">IF('Infos-Card-Male'!B14="", "", 'Infos-Card-Male'!B14)</f>
        <v>ARROYO, AGA CEAZAR CAPALARAN</v>
      </c>
      <c r="D22" s="125" t="n">
        <f aca="false">Fil!I23</f>
        <v>75</v>
      </c>
      <c r="E22" s="126"/>
      <c r="F22" s="127" t="n">
        <f aca="false">Eng!I23</f>
        <v>80</v>
      </c>
      <c r="G22" s="126"/>
      <c r="H22" s="125" t="n">
        <f aca="false">Math!I23</f>
        <v>80</v>
      </c>
      <c r="I22" s="126"/>
      <c r="J22" s="125" t="n">
        <f aca="false">Sci!I23</f>
        <v>77</v>
      </c>
      <c r="K22" s="128"/>
      <c r="L22" s="133" t="n">
        <f aca="false">AP!I23</f>
        <v>80</v>
      </c>
      <c r="M22" s="130"/>
      <c r="N22" s="127" t="n">
        <f aca="false">ESP!I23</f>
        <v>82</v>
      </c>
      <c r="O22" s="126"/>
      <c r="P22" s="131" t="n">
        <f aca="false">TLE!I23</f>
        <v>74</v>
      </c>
      <c r="Q22" s="126"/>
      <c r="R22" s="126" t="n">
        <f aca="false">MAPEH!AC23</f>
        <v>80</v>
      </c>
      <c r="S22" s="126"/>
      <c r="T22" s="127" t="n">
        <f aca="false">MAPEH!I23</f>
        <v>81</v>
      </c>
      <c r="U22" s="126" t="n">
        <f aca="false">MAPEH!G23</f>
        <v>75</v>
      </c>
      <c r="V22" s="127" t="n">
        <f aca="false">MAPEH!N23</f>
        <v>80</v>
      </c>
      <c r="W22" s="126" t="n">
        <f aca="false">MAPEH!I23</f>
        <v>81</v>
      </c>
      <c r="X22" s="127" t="n">
        <f aca="false">MAPEH!S23</f>
        <v>80</v>
      </c>
      <c r="Y22" s="126" t="n">
        <f aca="false">MAPEH!K23</f>
        <v>85</v>
      </c>
      <c r="Z22" s="125" t="n">
        <f aca="false">MAPEH!X23</f>
        <v>80</v>
      </c>
      <c r="AA22" s="126" t="n">
        <f aca="false">RANK(Z22,Z$10:Z$76)</f>
        <v>16</v>
      </c>
      <c r="AB22" s="132" t="n">
        <f aca="false">(R22+P22+N22+L22+J22+H22+F22+D22)/8</f>
        <v>78.5</v>
      </c>
      <c r="AC22" s="126" t="n">
        <f aca="false">RANK(AB22,AB$10:AB$84)</f>
        <v>22</v>
      </c>
      <c r="AD22" s="22"/>
    </row>
    <row r="23" customFormat="false" ht="15" hidden="false" customHeight="true" outlineLevel="0" collapsed="false">
      <c r="B23" s="61" t="n">
        <v>14</v>
      </c>
      <c r="C23" s="124" t="str">
        <f aca="false">IF('Infos-Card-Male'!B15="", "", 'Infos-Card-Male'!B15)</f>
        <v>ASURTO, PRINCE JHADE JEROSO</v>
      </c>
      <c r="D23" s="125" t="n">
        <f aca="false">Fil!I24</f>
        <v>75</v>
      </c>
      <c r="E23" s="126"/>
      <c r="F23" s="127" t="n">
        <f aca="false">Eng!I24</f>
        <v>75</v>
      </c>
      <c r="G23" s="126"/>
      <c r="H23" s="125" t="n">
        <f aca="false">Math!I24</f>
        <v>74</v>
      </c>
      <c r="I23" s="126"/>
      <c r="J23" s="125" t="n">
        <f aca="false">Sci!I24</f>
        <v>76</v>
      </c>
      <c r="K23" s="128"/>
      <c r="L23" s="133" t="n">
        <f aca="false">AP!I24</f>
        <v>82</v>
      </c>
      <c r="M23" s="130"/>
      <c r="N23" s="127" t="n">
        <f aca="false">ESP!I24</f>
        <v>75</v>
      </c>
      <c r="O23" s="126"/>
      <c r="P23" s="131" t="n">
        <f aca="false">TLE!I24</f>
        <v>74</v>
      </c>
      <c r="Q23" s="126"/>
      <c r="R23" s="126" t="n">
        <f aca="false">MAPEH!AC24</f>
        <v>79</v>
      </c>
      <c r="S23" s="126"/>
      <c r="T23" s="127" t="n">
        <f aca="false">MAPEH!I24</f>
        <v>79</v>
      </c>
      <c r="U23" s="126" t="n">
        <f aca="false">MAPEH!G24</f>
        <v>85</v>
      </c>
      <c r="V23" s="127" t="n">
        <f aca="false">MAPEH!N24</f>
        <v>80</v>
      </c>
      <c r="W23" s="126" t="n">
        <f aca="false">MAPEH!I24</f>
        <v>79</v>
      </c>
      <c r="X23" s="127" t="n">
        <f aca="false">MAPEH!S24</f>
        <v>78</v>
      </c>
      <c r="Y23" s="126" t="n">
        <f aca="false">MAPEH!K24</f>
        <v>92</v>
      </c>
      <c r="Z23" s="125" t="n">
        <f aca="false">MAPEH!X24</f>
        <v>79</v>
      </c>
      <c r="AA23" s="126" t="n">
        <f aca="false">RANK(Z23,Z$10:Z$76)</f>
        <v>26</v>
      </c>
      <c r="AB23" s="132" t="n">
        <f aca="false">(R23+P23+N23+L23+J23+H23+F23+D23)/8</f>
        <v>76.25</v>
      </c>
      <c r="AC23" s="126" t="n">
        <f aca="false">RANK(AB23,AB$10:AB$84)</f>
        <v>41</v>
      </c>
      <c r="AD23" s="22"/>
    </row>
    <row r="24" customFormat="false" ht="15" hidden="false" customHeight="true" outlineLevel="0" collapsed="false">
      <c r="B24" s="123" t="n">
        <v>15</v>
      </c>
      <c r="C24" s="124" t="str">
        <f aca="false">IF('Infos-Card-Male'!B16="", "", 'Infos-Card-Male'!B16)</f>
        <v>AUSTRIA, JAMES BRYAN DIZON</v>
      </c>
      <c r="D24" s="125" t="n">
        <f aca="false">Fil!I25</f>
        <v>76</v>
      </c>
      <c r="E24" s="126"/>
      <c r="F24" s="127" t="n">
        <f aca="false">Eng!I25</f>
        <v>77</v>
      </c>
      <c r="G24" s="126"/>
      <c r="H24" s="125" t="n">
        <f aca="false">Math!I25</f>
        <v>76</v>
      </c>
      <c r="I24" s="126"/>
      <c r="J24" s="125" t="n">
        <f aca="false">Sci!I25</f>
        <v>76</v>
      </c>
      <c r="K24" s="128"/>
      <c r="L24" s="133" t="n">
        <f aca="false">AP!I25</f>
        <v>77</v>
      </c>
      <c r="M24" s="130"/>
      <c r="N24" s="127" t="n">
        <f aca="false">ESP!I25</f>
        <v>75</v>
      </c>
      <c r="O24" s="126"/>
      <c r="P24" s="131" t="n">
        <f aca="false">TLE!I25</f>
        <v>79</v>
      </c>
      <c r="Q24" s="126"/>
      <c r="R24" s="126" t="n">
        <f aca="false">MAPEH!AC25</f>
        <v>78</v>
      </c>
      <c r="S24" s="126"/>
      <c r="T24" s="127" t="n">
        <f aca="false">MAPEH!I25</f>
        <v>78</v>
      </c>
      <c r="U24" s="126" t="n">
        <f aca="false">MAPEH!G25</f>
        <v>75</v>
      </c>
      <c r="V24" s="127" t="n">
        <f aca="false">MAPEH!N25</f>
        <v>78</v>
      </c>
      <c r="W24" s="126" t="n">
        <f aca="false">MAPEH!I25</f>
        <v>78</v>
      </c>
      <c r="X24" s="127" t="n">
        <f aca="false">MAPEH!S25</f>
        <v>78</v>
      </c>
      <c r="Y24" s="126" t="n">
        <f aca="false">MAPEH!K25</f>
        <v>77</v>
      </c>
      <c r="Z24" s="125" t="n">
        <f aca="false">MAPEH!X25</f>
        <v>79</v>
      </c>
      <c r="AA24" s="126" t="n">
        <f aca="false">RANK(Z24,Z$10:Z$76)</f>
        <v>26</v>
      </c>
      <c r="AB24" s="132" t="n">
        <f aca="false">(R24+P24+N24+L24+J24+H24+F24+D24)/8</f>
        <v>76.75</v>
      </c>
      <c r="AC24" s="126" t="n">
        <f aca="false">RANK(AB24,AB$10:AB$84)</f>
        <v>37</v>
      </c>
      <c r="AD24" s="22"/>
    </row>
    <row r="25" customFormat="false" ht="15" hidden="false" customHeight="true" outlineLevel="0" collapsed="false">
      <c r="B25" s="61" t="n">
        <v>16</v>
      </c>
      <c r="C25" s="124" t="str">
        <f aca="false">IF('Infos-Card-Male'!B17="", "", 'Infos-Card-Male'!B17)</f>
        <v>AVILA, JOB OCFEMIA</v>
      </c>
      <c r="D25" s="125" t="n">
        <f aca="false">Fil!I26</f>
        <v>88</v>
      </c>
      <c r="E25" s="126"/>
      <c r="F25" s="127" t="n">
        <f aca="false">Eng!I26</f>
        <v>83</v>
      </c>
      <c r="G25" s="126"/>
      <c r="H25" s="125" t="n">
        <f aca="false">Math!I26</f>
        <v>78</v>
      </c>
      <c r="I25" s="126"/>
      <c r="J25" s="125" t="n">
        <f aca="false">Sci!I26</f>
        <v>88</v>
      </c>
      <c r="K25" s="128"/>
      <c r="L25" s="133" t="n">
        <f aca="false">AP!I26</f>
        <v>84</v>
      </c>
      <c r="M25" s="130"/>
      <c r="N25" s="127" t="n">
        <f aca="false">ESP!I26</f>
        <v>90</v>
      </c>
      <c r="O25" s="126"/>
      <c r="P25" s="131" t="n">
        <f aca="false">TLE!I26</f>
        <v>80</v>
      </c>
      <c r="Q25" s="126"/>
      <c r="R25" s="126" t="n">
        <f aca="false">MAPEH!AC26</f>
        <v>87</v>
      </c>
      <c r="S25" s="126"/>
      <c r="T25" s="127" t="n">
        <f aca="false">MAPEH!I26</f>
        <v>86</v>
      </c>
      <c r="U25" s="126" t="n">
        <f aca="false">MAPEH!G26</f>
        <v>86</v>
      </c>
      <c r="V25" s="127" t="n">
        <f aca="false">MAPEH!N26</f>
        <v>89</v>
      </c>
      <c r="W25" s="126" t="n">
        <f aca="false">MAPEH!I26</f>
        <v>86</v>
      </c>
      <c r="X25" s="127" t="n">
        <f aca="false">MAPEH!S26</f>
        <v>83</v>
      </c>
      <c r="Y25" s="126" t="n">
        <f aca="false">MAPEH!K26</f>
        <v>88</v>
      </c>
      <c r="Z25" s="125" t="n">
        <f aca="false">MAPEH!X26</f>
        <v>89</v>
      </c>
      <c r="AA25" s="126" t="n">
        <f aca="false">RANK(Z25,Z$10:Z$76)</f>
        <v>9</v>
      </c>
      <c r="AB25" s="132" t="n">
        <f aca="false">(R25+P25+N25+L25+J25+H25+F25+D25)/8</f>
        <v>84.75</v>
      </c>
      <c r="AC25" s="126" t="n">
        <f aca="false">RANK(AB25,AB$10:AB$84)</f>
        <v>11</v>
      </c>
      <c r="AD25" s="22"/>
    </row>
    <row r="26" customFormat="false" ht="15" hidden="false" customHeight="true" outlineLevel="0" collapsed="false">
      <c r="B26" s="123" t="n">
        <v>17</v>
      </c>
      <c r="C26" s="124" t="str">
        <f aca="false">IF('Infos-Card-Male'!B18="", "", 'Infos-Card-Male'!B18)</f>
        <v>AYON, JUSTINE DELLA</v>
      </c>
      <c r="D26" s="125" t="n">
        <f aca="false">Fil!I27</f>
        <v>75</v>
      </c>
      <c r="E26" s="126"/>
      <c r="F26" s="127" t="n">
        <f aca="false">Eng!I27</f>
        <v>77</v>
      </c>
      <c r="G26" s="126"/>
      <c r="H26" s="125" t="n">
        <f aca="false">Math!I27</f>
        <v>75</v>
      </c>
      <c r="I26" s="126"/>
      <c r="J26" s="125" t="n">
        <f aca="false">Sci!I27</f>
        <v>77</v>
      </c>
      <c r="K26" s="128"/>
      <c r="L26" s="133" t="n">
        <f aca="false">AP!I27</f>
        <v>80</v>
      </c>
      <c r="M26" s="130"/>
      <c r="N26" s="127" t="n">
        <f aca="false">ESP!I27</f>
        <v>83</v>
      </c>
      <c r="O26" s="126"/>
      <c r="P26" s="131" t="n">
        <f aca="false">TLE!I27</f>
        <v>75</v>
      </c>
      <c r="Q26" s="126"/>
      <c r="R26" s="126" t="n">
        <f aca="false">MAPEH!AC27</f>
        <v>79</v>
      </c>
      <c r="S26" s="126"/>
      <c r="T26" s="127" t="n">
        <f aca="false">MAPEH!I27</f>
        <v>78</v>
      </c>
      <c r="U26" s="126" t="n">
        <f aca="false">MAPEH!G27</f>
        <v>75</v>
      </c>
      <c r="V26" s="127" t="n">
        <f aca="false">MAPEH!N27</f>
        <v>80</v>
      </c>
      <c r="W26" s="126" t="n">
        <f aca="false">MAPEH!I27</f>
        <v>78</v>
      </c>
      <c r="X26" s="127" t="n">
        <f aca="false">MAPEH!S27</f>
        <v>78</v>
      </c>
      <c r="Y26" s="126" t="n">
        <f aca="false">MAPEH!K27</f>
        <v>88</v>
      </c>
      <c r="Z26" s="125" t="n">
        <f aca="false">MAPEH!X27</f>
        <v>79</v>
      </c>
      <c r="AA26" s="126" t="n">
        <f aca="false">RANK(Z26,Z$10:Z$76)</f>
        <v>26</v>
      </c>
      <c r="AB26" s="132" t="n">
        <f aca="false">(R26+P26+N26+L26+J26+H26+F26+D26)/8</f>
        <v>77.625</v>
      </c>
      <c r="AC26" s="126" t="n">
        <f aca="false">RANK(AB26,AB$10:AB$84)</f>
        <v>27</v>
      </c>
      <c r="AD26" s="22"/>
    </row>
    <row r="27" customFormat="false" ht="15" hidden="false" customHeight="true" outlineLevel="0" collapsed="false">
      <c r="B27" s="61" t="n">
        <v>18</v>
      </c>
      <c r="C27" s="124" t="str">
        <f aca="false">IF('Infos-Card-Male'!B19="", "", 'Infos-Card-Male'!B19)</f>
        <v>AYOP, WESLEY MICHEN BALBUENA</v>
      </c>
      <c r="D27" s="125" t="n">
        <f aca="false">Fil!I28</f>
        <v>76</v>
      </c>
      <c r="E27" s="126"/>
      <c r="F27" s="127" t="n">
        <f aca="false">Eng!I28</f>
        <v>75</v>
      </c>
      <c r="G27" s="126"/>
      <c r="H27" s="125" t="n">
        <f aca="false">Math!I28</f>
        <v>75</v>
      </c>
      <c r="I27" s="126"/>
      <c r="J27" s="125" t="n">
        <f aca="false">Sci!I28</f>
        <v>76</v>
      </c>
      <c r="K27" s="128"/>
      <c r="L27" s="133" t="n">
        <f aca="false">AP!I28</f>
        <v>77</v>
      </c>
      <c r="M27" s="130"/>
      <c r="N27" s="127" t="n">
        <f aca="false">ESP!I28</f>
        <v>81</v>
      </c>
      <c r="O27" s="126"/>
      <c r="P27" s="131" t="n">
        <f aca="false">TLE!I28</f>
        <v>92</v>
      </c>
      <c r="Q27" s="126"/>
      <c r="R27" s="126" t="n">
        <f aca="false">MAPEH!AC28</f>
        <v>78</v>
      </c>
      <c r="S27" s="126"/>
      <c r="T27" s="127" t="n">
        <f aca="false">MAPEH!I28</f>
        <v>79</v>
      </c>
      <c r="U27" s="126" t="n">
        <f aca="false">MAPEH!G28</f>
        <v>75</v>
      </c>
      <c r="V27" s="127" t="n">
        <f aca="false">MAPEH!N28</f>
        <v>78</v>
      </c>
      <c r="W27" s="126" t="n">
        <f aca="false">MAPEH!I28</f>
        <v>79</v>
      </c>
      <c r="X27" s="127" t="n">
        <f aca="false">MAPEH!S28</f>
        <v>78</v>
      </c>
      <c r="Y27" s="126" t="n">
        <f aca="false">MAPEH!K28</f>
        <v>81</v>
      </c>
      <c r="Z27" s="125" t="n">
        <f aca="false">MAPEH!X28</f>
        <v>78</v>
      </c>
      <c r="AA27" s="126" t="n">
        <f aca="false">RANK(Z27,Z$10:Z$76)</f>
        <v>32</v>
      </c>
      <c r="AB27" s="132" t="n">
        <f aca="false">(R27+P27+N27+L27+J27+H27+F27+D27)/8</f>
        <v>78.75</v>
      </c>
      <c r="AC27" s="126" t="n">
        <f aca="false">RANK(AB27,AB$10:AB$84)</f>
        <v>19</v>
      </c>
      <c r="AD27" s="22"/>
    </row>
    <row r="28" customFormat="false" ht="15" hidden="false" customHeight="true" outlineLevel="0" collapsed="false">
      <c r="B28" s="123" t="n">
        <v>19</v>
      </c>
      <c r="C28" s="124" t="str">
        <f aca="false">IF('Infos-Card-Male'!B20="", "", 'Infos-Card-Male'!B20)</f>
        <v>AZARCON, JOHN CEDRICK CORTES</v>
      </c>
      <c r="D28" s="125" t="n">
        <f aca="false">Fil!I29</f>
        <v>75</v>
      </c>
      <c r="E28" s="126"/>
      <c r="F28" s="127" t="n">
        <f aca="false">Eng!I29</f>
        <v>79</v>
      </c>
      <c r="G28" s="126"/>
      <c r="H28" s="125" t="n">
        <f aca="false">Math!I29</f>
        <v>78</v>
      </c>
      <c r="I28" s="126"/>
      <c r="J28" s="125" t="n">
        <f aca="false">Sci!I29</f>
        <v>77</v>
      </c>
      <c r="K28" s="128"/>
      <c r="L28" s="133" t="n">
        <f aca="false">AP!I29</f>
        <v>78</v>
      </c>
      <c r="M28" s="130"/>
      <c r="N28" s="127" t="n">
        <f aca="false">ESP!I29</f>
        <v>82</v>
      </c>
      <c r="O28" s="126"/>
      <c r="P28" s="131" t="n">
        <f aca="false">TLE!I29</f>
        <v>74</v>
      </c>
      <c r="Q28" s="126"/>
      <c r="R28" s="126" t="n">
        <f aca="false">MAPEH!AC29</f>
        <v>78</v>
      </c>
      <c r="S28" s="126"/>
      <c r="T28" s="127" t="n">
        <f aca="false">MAPEH!I29</f>
        <v>79</v>
      </c>
      <c r="U28" s="126" t="n">
        <f aca="false">MAPEH!G29</f>
        <v>75</v>
      </c>
      <c r="V28" s="127" t="n">
        <f aca="false">MAPEH!N29</f>
        <v>78</v>
      </c>
      <c r="W28" s="126" t="n">
        <f aca="false">MAPEH!I29</f>
        <v>79</v>
      </c>
      <c r="X28" s="127" t="n">
        <f aca="false">MAPEH!S29</f>
        <v>78</v>
      </c>
      <c r="Y28" s="126" t="n">
        <f aca="false">MAPEH!K29</f>
        <v>81</v>
      </c>
      <c r="Z28" s="125" t="n">
        <f aca="false">MAPEH!X29</f>
        <v>78</v>
      </c>
      <c r="AA28" s="126" t="n">
        <f aca="false">RANK(Z28,Z$10:Z$76)</f>
        <v>32</v>
      </c>
      <c r="AB28" s="132" t="n">
        <f aca="false">(R28+P28+N28+L28+J28+H28+F28+D28)/8</f>
        <v>77.625</v>
      </c>
      <c r="AC28" s="126" t="n">
        <f aca="false">RANK(AB28,AB$10:AB$84)</f>
        <v>27</v>
      </c>
      <c r="AD28" s="22"/>
    </row>
    <row r="29" customFormat="false" ht="15" hidden="false" customHeight="true" outlineLevel="0" collapsed="false">
      <c r="B29" s="61" t="n">
        <v>20</v>
      </c>
      <c r="C29" s="124" t="str">
        <f aca="false">IF('Infos-Card-Male'!B21="", "", 'Infos-Card-Male'!B21)</f>
        <v>AZORES, JOSHUA SELERIO</v>
      </c>
      <c r="D29" s="125" t="n">
        <f aca="false">Fil!I30</f>
        <v>78</v>
      </c>
      <c r="E29" s="126"/>
      <c r="F29" s="127" t="n">
        <f aca="false">Eng!I30</f>
        <v>75</v>
      </c>
      <c r="G29" s="126"/>
      <c r="H29" s="125" t="n">
        <f aca="false">Math!I30</f>
        <v>78</v>
      </c>
      <c r="I29" s="126"/>
      <c r="J29" s="125" t="n">
        <f aca="false">Sci!I30</f>
        <v>76</v>
      </c>
      <c r="K29" s="128"/>
      <c r="L29" s="133" t="n">
        <f aca="false">AP!I30</f>
        <v>77</v>
      </c>
      <c r="M29" s="130"/>
      <c r="N29" s="127" t="n">
        <f aca="false">ESP!I30</f>
        <v>80</v>
      </c>
      <c r="O29" s="126"/>
      <c r="P29" s="131" t="n">
        <f aca="false">TLE!I30</f>
        <v>74</v>
      </c>
      <c r="Q29" s="126"/>
      <c r="R29" s="126" t="n">
        <f aca="false">MAPEH!AC30</f>
        <v>78</v>
      </c>
      <c r="S29" s="126"/>
      <c r="T29" s="127" t="n">
        <f aca="false">MAPEH!I30</f>
        <v>78</v>
      </c>
      <c r="U29" s="126" t="n">
        <f aca="false">MAPEH!G30</f>
        <v>86</v>
      </c>
      <c r="V29" s="127" t="n">
        <f aca="false">MAPEH!N30</f>
        <v>78</v>
      </c>
      <c r="W29" s="126" t="n">
        <f aca="false">MAPEH!I30</f>
        <v>78</v>
      </c>
      <c r="X29" s="127" t="n">
        <f aca="false">MAPEH!S30</f>
        <v>78</v>
      </c>
      <c r="Y29" s="126" t="n">
        <f aca="false">MAPEH!K30</f>
        <v>75</v>
      </c>
      <c r="Z29" s="125" t="n">
        <f aca="false">MAPEH!X30</f>
        <v>78</v>
      </c>
      <c r="AA29" s="126" t="n">
        <f aca="false">RANK(Z29,Z$10:Z$76)</f>
        <v>32</v>
      </c>
      <c r="AB29" s="132" t="n">
        <f aca="false">(R29+P29+N29+L29+J29+H29+F29+D29)/8</f>
        <v>77</v>
      </c>
      <c r="AC29" s="126" t="n">
        <f aca="false">RANK(AB29,AB$10:AB$84)</f>
        <v>32</v>
      </c>
      <c r="AD29" s="22"/>
    </row>
    <row r="30" customFormat="false" ht="15" hidden="false" customHeight="true" outlineLevel="0" collapsed="false">
      <c r="B30" s="123" t="n">
        <v>21</v>
      </c>
      <c r="C30" s="124" t="str">
        <f aca="false">IF('Infos-Card-Male'!B22="", "", 'Infos-Card-Male'!B22)</f>
        <v>BACLAAN, JOVART MATA</v>
      </c>
      <c r="D30" s="125" t="n">
        <f aca="false">Fil!I31</f>
        <v>75</v>
      </c>
      <c r="E30" s="126"/>
      <c r="F30" s="127" t="n">
        <f aca="false">Eng!I31</f>
        <v>76</v>
      </c>
      <c r="G30" s="126"/>
      <c r="H30" s="125" t="n">
        <f aca="false">Math!I31</f>
        <v>76</v>
      </c>
      <c r="I30" s="126"/>
      <c r="J30" s="125" t="n">
        <f aca="false">Sci!I31</f>
        <v>76</v>
      </c>
      <c r="K30" s="128"/>
      <c r="L30" s="133" t="n">
        <f aca="false">AP!I31</f>
        <v>78</v>
      </c>
      <c r="M30" s="130"/>
      <c r="N30" s="127" t="n">
        <f aca="false">ESP!I31</f>
        <v>80</v>
      </c>
      <c r="O30" s="126"/>
      <c r="P30" s="131" t="n">
        <f aca="false">TLE!I31</f>
        <v>77</v>
      </c>
      <c r="Q30" s="126"/>
      <c r="R30" s="126" t="n">
        <f aca="false">MAPEH!AC31</f>
        <v>78</v>
      </c>
      <c r="S30" s="126"/>
      <c r="T30" s="127" t="n">
        <f aca="false">MAPEH!I31</f>
        <v>78</v>
      </c>
      <c r="U30" s="126" t="n">
        <f aca="false">MAPEH!G31</f>
        <v>75</v>
      </c>
      <c r="V30" s="127" t="n">
        <f aca="false">MAPEH!N31</f>
        <v>78</v>
      </c>
      <c r="W30" s="126" t="n">
        <f aca="false">MAPEH!I31</f>
        <v>78</v>
      </c>
      <c r="X30" s="127" t="n">
        <f aca="false">MAPEH!S31</f>
        <v>78</v>
      </c>
      <c r="Y30" s="126" t="n">
        <f aca="false">MAPEH!K31</f>
        <v>75</v>
      </c>
      <c r="Z30" s="125" t="n">
        <f aca="false">MAPEH!X31</f>
        <v>78</v>
      </c>
      <c r="AA30" s="126" t="n">
        <f aca="false">RANK(Z30,Z$10:Z$76)</f>
        <v>32</v>
      </c>
      <c r="AB30" s="132" t="n">
        <f aca="false">(R30+P30+N30+L30+J30+H30+F30+D30)/8</f>
        <v>77</v>
      </c>
      <c r="AC30" s="126" t="n">
        <f aca="false">RANK(AB30,AB$10:AB$84)</f>
        <v>32</v>
      </c>
      <c r="AD30" s="22"/>
    </row>
    <row r="31" customFormat="false" ht="15" hidden="false" customHeight="true" outlineLevel="0" collapsed="false">
      <c r="B31" s="61" t="n">
        <v>22</v>
      </c>
      <c r="C31" s="124" t="str">
        <f aca="false">IF('Infos-Card-Male'!B23="", "", 'Infos-Card-Male'!B23)</f>
        <v/>
      </c>
      <c r="D31" s="125"/>
      <c r="E31" s="126"/>
      <c r="F31" s="127"/>
      <c r="G31" s="126"/>
      <c r="H31" s="125"/>
      <c r="I31" s="126"/>
      <c r="J31" s="125"/>
      <c r="K31" s="128"/>
      <c r="L31" s="133"/>
      <c r="M31" s="130"/>
      <c r="N31" s="127"/>
      <c r="O31" s="126"/>
      <c r="P31" s="131"/>
      <c r="Q31" s="126"/>
      <c r="R31" s="126"/>
      <c r="S31" s="126"/>
      <c r="T31" s="127"/>
      <c r="U31" s="126"/>
      <c r="V31" s="127"/>
      <c r="W31" s="126"/>
      <c r="X31" s="127"/>
      <c r="Y31" s="126"/>
      <c r="Z31" s="125"/>
      <c r="AA31" s="126"/>
      <c r="AB31" s="132"/>
      <c r="AC31" s="126"/>
    </row>
    <row r="32" customFormat="false" ht="15" hidden="false" customHeight="true" outlineLevel="0" collapsed="false">
      <c r="B32" s="123" t="n">
        <v>23</v>
      </c>
      <c r="C32" s="124" t="str">
        <f aca="false">IF('Infos-Card-Male'!B24="", "", 'Infos-Card-Male'!B24)</f>
        <v/>
      </c>
      <c r="D32" s="125"/>
      <c r="E32" s="126"/>
      <c r="F32" s="127"/>
      <c r="G32" s="126"/>
      <c r="H32" s="125"/>
      <c r="I32" s="126"/>
      <c r="J32" s="125"/>
      <c r="K32" s="128"/>
      <c r="L32" s="133"/>
      <c r="M32" s="130"/>
      <c r="N32" s="127"/>
      <c r="O32" s="126"/>
      <c r="P32" s="131"/>
      <c r="Q32" s="126"/>
      <c r="R32" s="126"/>
      <c r="S32" s="126"/>
      <c r="T32" s="127"/>
      <c r="U32" s="126"/>
      <c r="V32" s="127"/>
      <c r="W32" s="126"/>
      <c r="X32" s="127"/>
      <c r="Y32" s="126"/>
      <c r="Z32" s="125"/>
      <c r="AA32" s="126"/>
      <c r="AB32" s="132"/>
      <c r="AC32" s="126"/>
    </row>
    <row r="33" customFormat="false" ht="15" hidden="false" customHeight="true" outlineLevel="0" collapsed="false">
      <c r="B33" s="61" t="n">
        <v>24</v>
      </c>
      <c r="C33" s="124" t="str">
        <f aca="false">IF('Infos-Card-Male'!B25="", "", 'Infos-Card-Male'!B25)</f>
        <v/>
      </c>
      <c r="D33" s="125"/>
      <c r="E33" s="126"/>
      <c r="F33" s="127"/>
      <c r="G33" s="126"/>
      <c r="H33" s="125"/>
      <c r="I33" s="126"/>
      <c r="J33" s="125"/>
      <c r="K33" s="128"/>
      <c r="L33" s="133"/>
      <c r="M33" s="130"/>
      <c r="N33" s="127"/>
      <c r="O33" s="126"/>
      <c r="P33" s="131"/>
      <c r="Q33" s="126"/>
      <c r="R33" s="126"/>
      <c r="S33" s="126"/>
      <c r="T33" s="127"/>
      <c r="U33" s="126"/>
      <c r="V33" s="127"/>
      <c r="W33" s="126"/>
      <c r="X33" s="127"/>
      <c r="Y33" s="126"/>
      <c r="Z33" s="125"/>
      <c r="AA33" s="126"/>
      <c r="AB33" s="132"/>
      <c r="AC33" s="126"/>
    </row>
    <row r="34" customFormat="false" ht="15" hidden="false" customHeight="true" outlineLevel="0" collapsed="false">
      <c r="B34" s="123" t="n">
        <v>25</v>
      </c>
      <c r="C34" s="124" t="str">
        <f aca="false">IF('Infos-Card-Male'!B26="", "", 'Infos-Card-Male'!B26)</f>
        <v/>
      </c>
      <c r="D34" s="125"/>
      <c r="E34" s="126"/>
      <c r="F34" s="127"/>
      <c r="G34" s="126"/>
      <c r="H34" s="125"/>
      <c r="I34" s="126"/>
      <c r="J34" s="125"/>
      <c r="K34" s="128"/>
      <c r="L34" s="133"/>
      <c r="M34" s="130"/>
      <c r="N34" s="127"/>
      <c r="O34" s="126"/>
      <c r="P34" s="131"/>
      <c r="Q34" s="126"/>
      <c r="R34" s="126"/>
      <c r="S34" s="126"/>
      <c r="T34" s="127"/>
      <c r="U34" s="126"/>
      <c r="V34" s="127"/>
      <c r="W34" s="126"/>
      <c r="X34" s="127"/>
      <c r="Y34" s="126"/>
      <c r="Z34" s="125"/>
      <c r="AA34" s="126"/>
      <c r="AB34" s="132"/>
      <c r="AC34" s="126"/>
    </row>
    <row r="35" customFormat="false" ht="15" hidden="false" customHeight="true" outlineLevel="0" collapsed="false">
      <c r="B35" s="61" t="n">
        <v>26</v>
      </c>
      <c r="C35" s="124" t="str">
        <f aca="false">IF('Infos-Card-Male'!B27="", "", 'Infos-Card-Male'!B27)</f>
        <v/>
      </c>
      <c r="D35" s="125"/>
      <c r="E35" s="126"/>
      <c r="F35" s="127"/>
      <c r="G35" s="126"/>
      <c r="H35" s="125"/>
      <c r="I35" s="126"/>
      <c r="J35" s="125"/>
      <c r="K35" s="128"/>
      <c r="L35" s="133"/>
      <c r="M35" s="130"/>
      <c r="N35" s="127"/>
      <c r="O35" s="126"/>
      <c r="P35" s="131"/>
      <c r="Q35" s="126"/>
      <c r="R35" s="126"/>
      <c r="S35" s="126"/>
      <c r="T35" s="127"/>
      <c r="U35" s="126"/>
      <c r="V35" s="127"/>
      <c r="W35" s="126"/>
      <c r="X35" s="127"/>
      <c r="Y35" s="126"/>
      <c r="Z35" s="125"/>
      <c r="AA35" s="126"/>
      <c r="AB35" s="132"/>
      <c r="AC35" s="126"/>
    </row>
    <row r="36" customFormat="false" ht="15" hidden="false" customHeight="true" outlineLevel="0" collapsed="false">
      <c r="B36" s="134"/>
      <c r="C36" s="135"/>
      <c r="D36" s="71"/>
      <c r="E36" s="141"/>
      <c r="F36" s="137"/>
      <c r="G36" s="141"/>
      <c r="H36" s="71"/>
      <c r="I36" s="141"/>
      <c r="J36" s="71"/>
      <c r="K36" s="141"/>
      <c r="L36" s="142"/>
      <c r="M36" s="141"/>
      <c r="N36" s="137"/>
      <c r="O36" s="141"/>
      <c r="P36" s="138"/>
      <c r="Q36" s="141"/>
      <c r="R36" s="143"/>
      <c r="S36" s="141"/>
      <c r="T36" s="142"/>
      <c r="U36" s="141"/>
      <c r="V36" s="142"/>
      <c r="W36" s="141"/>
      <c r="X36" s="142"/>
      <c r="Y36" s="141"/>
      <c r="Z36" s="144"/>
      <c r="AA36" s="141"/>
      <c r="AB36" s="145"/>
      <c r="AC36" s="141"/>
    </row>
    <row r="37" customFormat="false" ht="15" hidden="false" customHeight="true" outlineLevel="0" collapsed="false">
      <c r="B37" s="140"/>
      <c r="C37" s="135"/>
      <c r="D37" s="71"/>
      <c r="E37" s="141"/>
      <c r="F37" s="137"/>
      <c r="G37" s="141"/>
      <c r="H37" s="71"/>
      <c r="I37" s="141"/>
      <c r="J37" s="71"/>
      <c r="K37" s="141"/>
      <c r="L37" s="142"/>
      <c r="M37" s="141"/>
      <c r="N37" s="137"/>
      <c r="O37" s="141"/>
      <c r="P37" s="138"/>
      <c r="Q37" s="141"/>
      <c r="R37" s="143"/>
      <c r="S37" s="141"/>
      <c r="T37" s="142"/>
      <c r="U37" s="141"/>
      <c r="V37" s="142"/>
      <c r="W37" s="141"/>
      <c r="X37" s="142"/>
      <c r="Y37" s="141"/>
      <c r="Z37" s="144"/>
      <c r="AA37" s="141"/>
      <c r="AB37" s="145"/>
      <c r="AC37" s="141"/>
    </row>
    <row r="38" customFormat="false" ht="15" hidden="false" customHeight="true" outlineLevel="0" collapsed="false">
      <c r="B38" s="140"/>
      <c r="C38" s="135"/>
      <c r="D38" s="71"/>
      <c r="E38" s="141"/>
      <c r="F38" s="137"/>
      <c r="G38" s="141"/>
      <c r="H38" s="71"/>
      <c r="I38" s="141"/>
      <c r="J38" s="71"/>
      <c r="K38" s="141"/>
      <c r="L38" s="142"/>
      <c r="M38" s="141"/>
      <c r="N38" s="137"/>
      <c r="O38" s="141"/>
      <c r="P38" s="138"/>
      <c r="Q38" s="141"/>
      <c r="R38" s="143"/>
      <c r="S38" s="141"/>
      <c r="T38" s="142"/>
      <c r="U38" s="141"/>
      <c r="V38" s="142"/>
      <c r="W38" s="141"/>
      <c r="X38" s="142"/>
      <c r="Y38" s="141"/>
      <c r="Z38" s="144"/>
      <c r="AA38" s="141"/>
      <c r="AB38" s="145"/>
      <c r="AC38" s="141"/>
    </row>
    <row r="39" customFormat="false" ht="15" hidden="false" customHeight="true" outlineLevel="0" collapsed="false">
      <c r="B39" s="140"/>
      <c r="C39" s="135"/>
      <c r="D39" s="71"/>
      <c r="E39" s="141"/>
      <c r="F39" s="137"/>
      <c r="G39" s="141"/>
      <c r="H39" s="71"/>
      <c r="I39" s="141"/>
      <c r="J39" s="71"/>
      <c r="K39" s="141"/>
      <c r="L39" s="142"/>
      <c r="M39" s="141"/>
      <c r="N39" s="137"/>
      <c r="O39" s="141"/>
      <c r="P39" s="138"/>
      <c r="Q39" s="141"/>
      <c r="R39" s="143"/>
      <c r="S39" s="141"/>
      <c r="T39" s="142"/>
      <c r="U39" s="141"/>
      <c r="V39" s="142"/>
      <c r="W39" s="141"/>
      <c r="X39" s="142"/>
      <c r="Y39" s="141"/>
      <c r="Z39" s="144"/>
      <c r="AA39" s="141"/>
      <c r="AB39" s="145"/>
      <c r="AC39" s="141"/>
    </row>
    <row r="40" customFormat="false" ht="15" hidden="false" customHeight="true" outlineLevel="0" collapsed="false">
      <c r="B40" s="140"/>
      <c r="C40" s="135"/>
      <c r="D40" s="71"/>
      <c r="E40" s="141"/>
      <c r="F40" s="137"/>
      <c r="G40" s="141"/>
      <c r="H40" s="71"/>
      <c r="I40" s="141"/>
      <c r="J40" s="71"/>
      <c r="K40" s="141"/>
      <c r="L40" s="142"/>
      <c r="M40" s="141"/>
      <c r="N40" s="137"/>
      <c r="O40" s="141"/>
      <c r="P40" s="138"/>
      <c r="Q40" s="141"/>
      <c r="R40" s="143"/>
      <c r="S40" s="141"/>
      <c r="T40" s="142"/>
      <c r="U40" s="141"/>
      <c r="V40" s="142"/>
      <c r="W40" s="141"/>
      <c r="X40" s="142"/>
      <c r="Y40" s="141"/>
      <c r="Z40" s="144"/>
      <c r="AA40" s="141"/>
      <c r="AB40" s="145"/>
      <c r="AC40" s="141"/>
    </row>
    <row r="41" customFormat="false" ht="15" hidden="false" customHeight="true" outlineLevel="0" collapsed="false">
      <c r="B41" s="140"/>
      <c r="C41" s="135"/>
      <c r="D41" s="71"/>
      <c r="E41" s="141"/>
      <c r="F41" s="137"/>
      <c r="G41" s="141"/>
      <c r="H41" s="71"/>
      <c r="I41" s="141"/>
      <c r="J41" s="71"/>
      <c r="K41" s="141"/>
      <c r="L41" s="142"/>
      <c r="M41" s="141"/>
      <c r="N41" s="137"/>
      <c r="O41" s="141"/>
      <c r="P41" s="138"/>
      <c r="Q41" s="141"/>
      <c r="R41" s="143"/>
      <c r="S41" s="141"/>
      <c r="T41" s="142"/>
      <c r="U41" s="141"/>
      <c r="V41" s="142"/>
      <c r="W41" s="141"/>
      <c r="X41" s="142"/>
      <c r="Y41" s="141"/>
      <c r="Z41" s="144"/>
      <c r="AA41" s="141"/>
      <c r="AB41" s="145"/>
      <c r="AC41" s="141"/>
    </row>
    <row r="42" customFormat="false" ht="15" hidden="false" customHeight="true" outlineLevel="0" collapsed="false">
      <c r="B42" s="140"/>
      <c r="C42" s="135"/>
      <c r="D42" s="71"/>
      <c r="E42" s="141"/>
      <c r="F42" s="137"/>
      <c r="G42" s="141"/>
      <c r="H42" s="71"/>
      <c r="I42" s="141"/>
      <c r="J42" s="71"/>
      <c r="K42" s="141"/>
      <c r="L42" s="142"/>
      <c r="M42" s="141"/>
      <c r="N42" s="137"/>
      <c r="O42" s="141"/>
      <c r="P42" s="138"/>
      <c r="Q42" s="141"/>
      <c r="R42" s="143"/>
      <c r="S42" s="141"/>
      <c r="T42" s="142"/>
      <c r="U42" s="141"/>
      <c r="V42" s="142"/>
      <c r="W42" s="141"/>
      <c r="X42" s="142"/>
      <c r="Y42" s="141"/>
      <c r="Z42" s="144"/>
      <c r="AA42" s="141"/>
      <c r="AB42" s="145"/>
      <c r="AC42" s="141"/>
    </row>
    <row r="43" customFormat="false" ht="15" hidden="false" customHeight="true" outlineLevel="0" collapsed="false">
      <c r="B43" s="140"/>
      <c r="C43" s="135"/>
      <c r="D43" s="71"/>
      <c r="E43" s="141"/>
      <c r="F43" s="137"/>
      <c r="G43" s="141"/>
      <c r="H43" s="71"/>
      <c r="I43" s="141"/>
      <c r="J43" s="71"/>
      <c r="K43" s="141"/>
      <c r="L43" s="142"/>
      <c r="M43" s="141"/>
      <c r="N43" s="137"/>
      <c r="O43" s="141"/>
      <c r="P43" s="138"/>
      <c r="Q43" s="141"/>
      <c r="R43" s="143"/>
      <c r="S43" s="141"/>
      <c r="T43" s="142"/>
      <c r="U43" s="141"/>
      <c r="V43" s="142"/>
      <c r="W43" s="141"/>
      <c r="X43" s="142"/>
      <c r="Y43" s="141"/>
      <c r="Z43" s="144"/>
      <c r="AA43" s="141"/>
      <c r="AB43" s="145"/>
      <c r="AC43" s="141"/>
    </row>
    <row r="44" customFormat="false" ht="15" hidden="false" customHeight="true" outlineLevel="0" collapsed="false">
      <c r="B44" s="140"/>
      <c r="C44" s="135"/>
      <c r="D44" s="71"/>
      <c r="E44" s="141"/>
      <c r="F44" s="137"/>
      <c r="G44" s="141"/>
      <c r="H44" s="71"/>
      <c r="I44" s="141"/>
      <c r="J44" s="71"/>
      <c r="K44" s="141"/>
      <c r="L44" s="142"/>
      <c r="M44" s="141"/>
      <c r="N44" s="137"/>
      <c r="O44" s="141"/>
      <c r="P44" s="138"/>
      <c r="Q44" s="141"/>
      <c r="R44" s="143"/>
      <c r="S44" s="141"/>
      <c r="T44" s="142"/>
      <c r="U44" s="141"/>
      <c r="V44" s="142"/>
      <c r="W44" s="141"/>
      <c r="X44" s="142"/>
      <c r="Y44" s="141"/>
      <c r="Z44" s="144"/>
      <c r="AA44" s="141"/>
      <c r="AB44" s="145"/>
      <c r="AC44" s="141"/>
    </row>
    <row r="45" customFormat="false" ht="15" hidden="false" customHeight="false" outlineLevel="0" collapsed="false">
      <c r="B45" s="146"/>
      <c r="C45" s="147"/>
      <c r="D45" s="71"/>
      <c r="E45" s="141"/>
      <c r="F45" s="137"/>
      <c r="G45" s="141"/>
      <c r="H45" s="71"/>
      <c r="I45" s="141"/>
      <c r="J45" s="71"/>
      <c r="K45" s="141"/>
      <c r="L45" s="142"/>
      <c r="M45" s="141"/>
      <c r="N45" s="137"/>
      <c r="O45" s="141"/>
      <c r="P45" s="138"/>
      <c r="Q45" s="141"/>
      <c r="R45" s="143"/>
      <c r="S45" s="141"/>
      <c r="T45" s="142"/>
      <c r="U45" s="141"/>
      <c r="V45" s="142"/>
      <c r="W45" s="141"/>
      <c r="X45" s="142"/>
      <c r="Y45" s="141"/>
      <c r="Z45" s="71"/>
      <c r="AA45" s="141"/>
      <c r="AB45" s="145"/>
      <c r="AC45" s="141"/>
    </row>
    <row r="46" customFormat="false" ht="15.75" hidden="false" customHeight="true" outlineLevel="0" collapsed="false">
      <c r="B46" s="148" t="s">
        <v>306</v>
      </c>
      <c r="C46" s="148"/>
      <c r="D46" s="96"/>
      <c r="E46" s="96"/>
      <c r="F46" s="96"/>
      <c r="G46" s="96"/>
      <c r="H46" s="96"/>
      <c r="I46" s="96"/>
      <c r="J46" s="96"/>
      <c r="K46" s="96"/>
      <c r="L46" s="96"/>
      <c r="M46" s="97"/>
      <c r="N46" s="97"/>
      <c r="O46" s="97"/>
      <c r="P46" s="97"/>
      <c r="Q46" s="97"/>
    </row>
    <row r="47" customFormat="false" ht="15.75" hidden="false" customHeight="true" outlineLevel="0" collapsed="false">
      <c r="B47" s="95" t="str">
        <f aca="false">B3</f>
        <v>Grading Period:  FOURTH</v>
      </c>
      <c r="C47" s="95"/>
      <c r="D47" s="98"/>
      <c r="E47" s="98"/>
      <c r="F47" s="98"/>
      <c r="G47" s="98"/>
      <c r="H47" s="98"/>
      <c r="I47" s="98"/>
      <c r="J47" s="98"/>
      <c r="K47" s="98"/>
      <c r="L47" s="98"/>
      <c r="M47" s="97"/>
      <c r="N47" s="97"/>
      <c r="O47" s="97"/>
      <c r="P47" s="97"/>
      <c r="Q47" s="97"/>
    </row>
    <row r="48" customFormat="false" ht="15.75" hidden="false" customHeight="true" outlineLevel="0" collapsed="false">
      <c r="B48" s="95" t="str">
        <f aca="false">B4</f>
        <v>Year &amp; Section: 8-HUBBLE</v>
      </c>
      <c r="C48" s="95"/>
      <c r="D48" s="99"/>
      <c r="E48" s="99"/>
      <c r="F48" s="99"/>
      <c r="G48" s="99"/>
      <c r="H48" s="99"/>
      <c r="I48" s="99"/>
      <c r="J48" s="99"/>
      <c r="K48" s="99"/>
      <c r="L48" s="99"/>
      <c r="M48" s="97"/>
      <c r="N48" s="97"/>
      <c r="O48" s="97"/>
      <c r="P48" s="97"/>
      <c r="Q48" s="97"/>
    </row>
    <row r="49" customFormat="false" ht="15" hidden="false" customHeight="true" outlineLevel="0" collapsed="false">
      <c r="B49" s="95" t="str">
        <f aca="false">B5</f>
        <v>School Year: 2020-2021</v>
      </c>
      <c r="C49" s="95"/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</row>
    <row r="50" customFormat="false" ht="17.25" hidden="false" customHeight="true" outlineLevel="0" collapsed="false">
      <c r="B50" s="95" t="str">
        <f aca="false">B6</f>
        <v>Adviser: MR. JONATHAN R. BACOLOD</v>
      </c>
      <c r="C50" s="95"/>
      <c r="D50" s="103"/>
      <c r="E50" s="103"/>
      <c r="F50" s="103"/>
      <c r="G50" s="103"/>
      <c r="H50" s="103"/>
      <c r="I50" s="103"/>
      <c r="J50" s="103"/>
      <c r="K50" s="103"/>
      <c r="L50" s="103"/>
      <c r="M50" s="97"/>
      <c r="N50" s="97"/>
      <c r="O50" s="97"/>
      <c r="P50" s="97"/>
      <c r="Q50" s="97"/>
    </row>
    <row r="51" customFormat="false" ht="17.25" hidden="false" customHeight="true" outlineLevel="0" collapsed="false">
      <c r="B51" s="149" t="s">
        <v>288</v>
      </c>
      <c r="C51" s="149"/>
      <c r="D51" s="150" t="s">
        <v>268</v>
      </c>
      <c r="E51" s="150"/>
      <c r="F51" s="106" t="s">
        <v>289</v>
      </c>
      <c r="G51" s="106"/>
      <c r="H51" s="107" t="s">
        <v>311</v>
      </c>
      <c r="I51" s="107"/>
      <c r="J51" s="108" t="s">
        <v>312</v>
      </c>
      <c r="K51" s="108"/>
      <c r="L51" s="109" t="s">
        <v>313</v>
      </c>
      <c r="M51" s="109"/>
      <c r="N51" s="110" t="s">
        <v>314</v>
      </c>
      <c r="O51" s="110"/>
      <c r="P51" s="111" t="s">
        <v>15</v>
      </c>
      <c r="Q51" s="111"/>
      <c r="R51" s="112" t="s">
        <v>21</v>
      </c>
      <c r="S51" s="112"/>
      <c r="T51" s="112" t="s">
        <v>296</v>
      </c>
      <c r="U51" s="112"/>
      <c r="V51" s="112" t="s">
        <v>297</v>
      </c>
      <c r="W51" s="112"/>
      <c r="X51" s="112" t="s">
        <v>315</v>
      </c>
      <c r="Y51" s="112"/>
      <c r="Z51" s="112" t="s">
        <v>299</v>
      </c>
      <c r="AA51" s="151"/>
      <c r="AB51" s="152" t="s">
        <v>316</v>
      </c>
      <c r="AC51" s="115" t="s">
        <v>317</v>
      </c>
    </row>
    <row r="52" customFormat="false" ht="15.75" hidden="false" customHeight="true" outlineLevel="0" collapsed="false">
      <c r="B52" s="149"/>
      <c r="C52" s="149"/>
      <c r="D52" s="153" t="s">
        <v>318</v>
      </c>
      <c r="E52" s="154" t="s">
        <v>317</v>
      </c>
      <c r="F52" s="153" t="s">
        <v>318</v>
      </c>
      <c r="G52" s="154" t="s">
        <v>317</v>
      </c>
      <c r="H52" s="153" t="s">
        <v>318</v>
      </c>
      <c r="I52" s="154" t="s">
        <v>317</v>
      </c>
      <c r="J52" s="153" t="s">
        <v>318</v>
      </c>
      <c r="K52" s="154" t="s">
        <v>317</v>
      </c>
      <c r="L52" s="153" t="s">
        <v>318</v>
      </c>
      <c r="M52" s="154" t="s">
        <v>317</v>
      </c>
      <c r="N52" s="153" t="s">
        <v>318</v>
      </c>
      <c r="O52" s="154" t="s">
        <v>317</v>
      </c>
      <c r="P52" s="153" t="s">
        <v>318</v>
      </c>
      <c r="Q52" s="154" t="s">
        <v>317</v>
      </c>
      <c r="R52" s="153" t="s">
        <v>318</v>
      </c>
      <c r="S52" s="154" t="s">
        <v>317</v>
      </c>
      <c r="T52" s="153" t="s">
        <v>318</v>
      </c>
      <c r="U52" s="154" t="s">
        <v>317</v>
      </c>
      <c r="V52" s="153" t="s">
        <v>318</v>
      </c>
      <c r="W52" s="154" t="s">
        <v>317</v>
      </c>
      <c r="X52" s="153" t="s">
        <v>318</v>
      </c>
      <c r="Y52" s="154" t="s">
        <v>317</v>
      </c>
      <c r="Z52" s="153" t="s">
        <v>318</v>
      </c>
      <c r="AA52" s="154" t="s">
        <v>317</v>
      </c>
      <c r="AB52" s="155"/>
      <c r="AC52" s="156"/>
    </row>
    <row r="53" customFormat="false" ht="16.5" hidden="false" customHeight="true" outlineLevel="0" collapsed="false">
      <c r="B53" s="149"/>
      <c r="C53" s="149"/>
      <c r="D53" s="121" t="s">
        <v>319</v>
      </c>
      <c r="E53" s="119"/>
      <c r="F53" s="121" t="s">
        <v>319</v>
      </c>
      <c r="G53" s="119"/>
      <c r="H53" s="121" t="s">
        <v>319</v>
      </c>
      <c r="I53" s="119"/>
      <c r="J53" s="121" t="s">
        <v>319</v>
      </c>
      <c r="K53" s="119"/>
      <c r="L53" s="122" t="s">
        <v>319</v>
      </c>
      <c r="M53" s="119"/>
      <c r="N53" s="121" t="s">
        <v>319</v>
      </c>
      <c r="O53" s="119"/>
      <c r="P53" s="121" t="s">
        <v>319</v>
      </c>
      <c r="Q53" s="119"/>
      <c r="R53" s="121" t="s">
        <v>319</v>
      </c>
      <c r="S53" s="119"/>
      <c r="T53" s="121" t="s">
        <v>319</v>
      </c>
      <c r="U53" s="119"/>
      <c r="V53" s="121" t="s">
        <v>319</v>
      </c>
      <c r="W53" s="119"/>
      <c r="X53" s="121" t="s">
        <v>319</v>
      </c>
      <c r="Y53" s="119"/>
      <c r="Z53" s="121" t="s">
        <v>319</v>
      </c>
      <c r="AA53" s="119"/>
      <c r="AB53" s="155"/>
      <c r="AC53" s="156"/>
    </row>
    <row r="54" customFormat="false" ht="15" hidden="false" customHeight="true" outlineLevel="0" collapsed="false">
      <c r="B54" s="61" t="n">
        <v>1</v>
      </c>
      <c r="C54" s="124" t="str">
        <f aca="false">IF('Infos-Card-Female'!B2="", "", 'Infos-Card-Female'!B2)</f>
        <v>ABELINDE, LEIRA MAE LEGASPI</v>
      </c>
      <c r="D54" s="125" t="n">
        <f aca="false">Fil!I75</f>
        <v>78</v>
      </c>
      <c r="E54" s="157"/>
      <c r="F54" s="127" t="n">
        <f aca="false">Eng!I75</f>
        <v>82</v>
      </c>
      <c r="G54" s="157"/>
      <c r="H54" s="125" t="n">
        <f aca="false">Math!I75</f>
        <v>88</v>
      </c>
      <c r="I54" s="157"/>
      <c r="J54" s="125" t="n">
        <f aca="false">Sci!I75</f>
        <v>88</v>
      </c>
      <c r="K54" s="158"/>
      <c r="L54" s="129" t="n">
        <f aca="false">AP!I75</f>
        <v>83</v>
      </c>
      <c r="M54" s="159"/>
      <c r="N54" s="127" t="n">
        <f aca="false">ESP!I75</f>
        <v>91</v>
      </c>
      <c r="O54" s="157"/>
      <c r="P54" s="131" t="n">
        <f aca="false">TLE!I75</f>
        <v>92</v>
      </c>
      <c r="Q54" s="157"/>
      <c r="R54" s="126" t="n">
        <f aca="false">MAPEH!AC66</f>
        <v>92</v>
      </c>
      <c r="S54" s="157"/>
      <c r="T54" s="127" t="n">
        <f aca="false">MAPEH!I66</f>
        <v>96</v>
      </c>
      <c r="U54" s="157"/>
      <c r="V54" s="127" t="n">
        <f aca="false">MAPEH!N66</f>
        <v>96</v>
      </c>
      <c r="W54" s="157"/>
      <c r="X54" s="127" t="n">
        <f aca="false">MAPEH!S66</f>
        <v>90</v>
      </c>
      <c r="Y54" s="157"/>
      <c r="Z54" s="125" t="n">
        <f aca="false">MAPEH!X66</f>
        <v>86</v>
      </c>
      <c r="AA54" s="157" t="n">
        <f aca="false">RANK(Z54,Z$10:Z$76)</f>
        <v>10</v>
      </c>
      <c r="AB54" s="132" t="n">
        <f aca="false">(R54+P54+N54+L54+J54+H54+F54+D54)/8</f>
        <v>86.75</v>
      </c>
      <c r="AC54" s="126" t="n">
        <f aca="false">RANK(AB54,AB$10:AB$84)</f>
        <v>9</v>
      </c>
    </row>
    <row r="55" customFormat="false" ht="15" hidden="false" customHeight="true" outlineLevel="0" collapsed="false">
      <c r="B55" s="61" t="n">
        <v>2</v>
      </c>
      <c r="C55" s="124" t="str">
        <f aca="false">IF('Infos-Card-Female'!B3="", "", 'Infos-Card-Female'!B3)</f>
        <v>ABOT, ALISSA KAYL CUSTODIO</v>
      </c>
      <c r="D55" s="125" t="n">
        <f aca="false">Fil!I76</f>
        <v>84</v>
      </c>
      <c r="E55" s="157"/>
      <c r="F55" s="127" t="n">
        <f aca="false">Eng!I76</f>
        <v>83</v>
      </c>
      <c r="G55" s="157"/>
      <c r="H55" s="125" t="n">
        <f aca="false">Math!I76</f>
        <v>77</v>
      </c>
      <c r="I55" s="157"/>
      <c r="J55" s="125" t="n">
        <f aca="false">Sci!I76</f>
        <v>76</v>
      </c>
      <c r="K55" s="158"/>
      <c r="L55" s="133" t="n">
        <f aca="false">AP!I76</f>
        <v>78</v>
      </c>
      <c r="M55" s="159"/>
      <c r="N55" s="127" t="n">
        <f aca="false">ESP!I76</f>
        <v>90</v>
      </c>
      <c r="O55" s="157"/>
      <c r="P55" s="131" t="n">
        <f aca="false">TLE!I76</f>
        <v>90</v>
      </c>
      <c r="Q55" s="157"/>
      <c r="R55" s="126" t="n">
        <f aca="false">MAPEH!AC67</f>
        <v>87</v>
      </c>
      <c r="S55" s="157"/>
      <c r="T55" s="127" t="n">
        <f aca="false">MAPEH!I67</f>
        <v>89</v>
      </c>
      <c r="U55" s="157"/>
      <c r="V55" s="127" t="n">
        <f aca="false">MAPEH!N67</f>
        <v>87</v>
      </c>
      <c r="W55" s="157"/>
      <c r="X55" s="127" t="n">
        <f aca="false">MAPEH!S67</f>
        <v>85</v>
      </c>
      <c r="Y55" s="157"/>
      <c r="Z55" s="125" t="n">
        <f aca="false">MAPEH!X67</f>
        <v>86</v>
      </c>
      <c r="AA55" s="157" t="n">
        <f aca="false">RANK(Z55,Z$10:Z$76)</f>
        <v>10</v>
      </c>
      <c r="AB55" s="132" t="n">
        <f aca="false">(R55+P55+N55+L55+J55+H55+F55+D55)/8</f>
        <v>83.125</v>
      </c>
      <c r="AC55" s="126" t="n">
        <f aca="false">RANK(AB55,AB$10:AB$84)</f>
        <v>12</v>
      </c>
    </row>
    <row r="56" customFormat="false" ht="15" hidden="false" customHeight="true" outlineLevel="0" collapsed="false">
      <c r="B56" s="61" t="n">
        <v>3</v>
      </c>
      <c r="C56" s="124" t="str">
        <f aca="false">IF('Infos-Card-Female'!B4="", "", 'Infos-Card-Female'!B4)</f>
        <v>ADONA, PRINCESS LUMAWIG</v>
      </c>
      <c r="D56" s="125" t="n">
        <f aca="false">Fil!I77</f>
        <v>75</v>
      </c>
      <c r="E56" s="157"/>
      <c r="F56" s="127" t="n">
        <f aca="false">Eng!I77</f>
        <v>76</v>
      </c>
      <c r="G56" s="157"/>
      <c r="H56" s="125" t="n">
        <f aca="false">Math!I77</f>
        <v>74</v>
      </c>
      <c r="I56" s="157"/>
      <c r="J56" s="125" t="n">
        <f aca="false">Sci!I77</f>
        <v>76</v>
      </c>
      <c r="K56" s="158"/>
      <c r="L56" s="133" t="n">
        <f aca="false">AP!I77</f>
        <v>86</v>
      </c>
      <c r="M56" s="159"/>
      <c r="N56" s="127" t="n">
        <f aca="false">ESP!I77</f>
        <v>86</v>
      </c>
      <c r="O56" s="157"/>
      <c r="P56" s="131" t="n">
        <f aca="false">TLE!I77</f>
        <v>75</v>
      </c>
      <c r="Q56" s="157"/>
      <c r="R56" s="126" t="n">
        <f aca="false">MAPEH!AC68</f>
        <v>80</v>
      </c>
      <c r="S56" s="157"/>
      <c r="T56" s="127" t="n">
        <f aca="false">MAPEH!I68</f>
        <v>80</v>
      </c>
      <c r="U56" s="157"/>
      <c r="V56" s="127" t="n">
        <f aca="false">MAPEH!N68</f>
        <v>80</v>
      </c>
      <c r="W56" s="157"/>
      <c r="X56" s="127" t="n">
        <f aca="false">MAPEH!S68</f>
        <v>80</v>
      </c>
      <c r="Y56" s="157"/>
      <c r="Z56" s="125" t="n">
        <f aca="false">MAPEH!X68</f>
        <v>80</v>
      </c>
      <c r="AA56" s="157" t="n">
        <f aca="false">RANK(Z56,Z$10:Z$76)</f>
        <v>16</v>
      </c>
      <c r="AB56" s="132" t="n">
        <f aca="false">(R56+P56+N56+L56+J56+H56+F56+D56)/8</f>
        <v>78.5</v>
      </c>
      <c r="AC56" s="126" t="n">
        <f aca="false">RANK(AB56,AB$10:AB$84)</f>
        <v>22</v>
      </c>
    </row>
    <row r="57" customFormat="false" ht="15" hidden="false" customHeight="true" outlineLevel="0" collapsed="false">
      <c r="B57" s="61" t="n">
        <v>4</v>
      </c>
      <c r="C57" s="124" t="str">
        <f aca="false">IF('Infos-Card-Female'!B5="", "", 'Infos-Card-Female'!B5)</f>
        <v>AGAM, AIZEN CHING</v>
      </c>
      <c r="D57" s="125" t="n">
        <f aca="false">Fil!I78</f>
        <v>96</v>
      </c>
      <c r="E57" s="157"/>
      <c r="F57" s="127" t="n">
        <f aca="false">Eng!I78</f>
        <v>93</v>
      </c>
      <c r="G57" s="157"/>
      <c r="H57" s="125" t="n">
        <f aca="false">Math!I78</f>
        <v>95</v>
      </c>
      <c r="I57" s="157"/>
      <c r="J57" s="125" t="n">
        <f aca="false">Sci!I78</f>
        <v>95</v>
      </c>
      <c r="K57" s="158"/>
      <c r="L57" s="133" t="n">
        <f aca="false">AP!I78</f>
        <v>92</v>
      </c>
      <c r="M57" s="159"/>
      <c r="N57" s="127" t="n">
        <f aca="false">ESP!I78</f>
        <v>98</v>
      </c>
      <c r="O57" s="157"/>
      <c r="P57" s="131" t="n">
        <f aca="false">TLE!I78</f>
        <v>98</v>
      </c>
      <c r="Q57" s="157"/>
      <c r="R57" s="126" t="n">
        <f aca="false">MAPEH!AC69</f>
        <v>97</v>
      </c>
      <c r="S57" s="157"/>
      <c r="T57" s="127" t="n">
        <f aca="false">MAPEH!I69</f>
        <v>98</v>
      </c>
      <c r="U57" s="157"/>
      <c r="V57" s="127" t="n">
        <f aca="false">MAPEH!N69</f>
        <v>97</v>
      </c>
      <c r="W57" s="157"/>
      <c r="X57" s="127" t="n">
        <f aca="false">MAPEH!S69</f>
        <v>97</v>
      </c>
      <c r="Y57" s="157"/>
      <c r="Z57" s="125" t="n">
        <f aca="false">MAPEH!X69</f>
        <v>97</v>
      </c>
      <c r="AA57" s="157" t="n">
        <f aca="false">RANK(Z57,Z$10:Z$76)</f>
        <v>1</v>
      </c>
      <c r="AB57" s="132" t="n">
        <f aca="false">(R57+P57+N57+L57+J57+H57+F57+D57)/8</f>
        <v>95.5</v>
      </c>
      <c r="AC57" s="126" t="n">
        <f aca="false">RANK(AB57,AB$10:AB$84)</f>
        <v>1</v>
      </c>
    </row>
    <row r="58" customFormat="false" ht="15" hidden="false" customHeight="true" outlineLevel="0" collapsed="false">
      <c r="B58" s="61" t="n">
        <v>5</v>
      </c>
      <c r="C58" s="124" t="str">
        <f aca="false">IF('Infos-Card-Female'!B6="", "", 'Infos-Card-Female'!B6)</f>
        <v>AGUTAYA, DOREEN FAJARDO</v>
      </c>
      <c r="D58" s="125" t="n">
        <f aca="false">Fil!I79</f>
        <v>90</v>
      </c>
      <c r="E58" s="157"/>
      <c r="F58" s="127" t="n">
        <f aca="false">Eng!I79</f>
        <v>87</v>
      </c>
      <c r="G58" s="157"/>
      <c r="H58" s="125" t="n">
        <f aca="false">Math!I79</f>
        <v>84</v>
      </c>
      <c r="I58" s="157"/>
      <c r="J58" s="125" t="n">
        <f aca="false">Sci!I79</f>
        <v>89</v>
      </c>
      <c r="K58" s="158"/>
      <c r="L58" s="133" t="n">
        <f aca="false">AP!I79</f>
        <v>85</v>
      </c>
      <c r="M58" s="159"/>
      <c r="N58" s="127" t="n">
        <f aca="false">ESP!I79</f>
        <v>93</v>
      </c>
      <c r="O58" s="157"/>
      <c r="P58" s="131" t="n">
        <f aca="false">TLE!I79</f>
        <v>96</v>
      </c>
      <c r="Q58" s="157"/>
      <c r="R58" s="126" t="n">
        <f aca="false">MAPEH!AC70</f>
        <v>87</v>
      </c>
      <c r="S58" s="157"/>
      <c r="T58" s="127" t="n">
        <f aca="false">MAPEH!I70</f>
        <v>86</v>
      </c>
      <c r="U58" s="157"/>
      <c r="V58" s="127" t="n">
        <f aca="false">MAPEH!N70</f>
        <v>89</v>
      </c>
      <c r="W58" s="157"/>
      <c r="X58" s="127" t="n">
        <f aca="false">MAPEH!S70</f>
        <v>90</v>
      </c>
      <c r="Y58" s="157"/>
      <c r="Z58" s="125" t="n">
        <f aca="false">MAPEH!X70</f>
        <v>83</v>
      </c>
      <c r="AA58" s="157" t="n">
        <f aca="false">RANK(Z58,Z$10:Z$76)</f>
        <v>12</v>
      </c>
      <c r="AB58" s="132" t="n">
        <f aca="false">(R58+P58+N58+L58+J58+H58+F58+D58)/8</f>
        <v>88.875</v>
      </c>
      <c r="AC58" s="126" t="n">
        <f aca="false">RANK(AB58,AB$10:AB$84)</f>
        <v>8</v>
      </c>
    </row>
    <row r="59" s="22" customFormat="true" ht="15" hidden="false" customHeight="true" outlineLevel="0" collapsed="false">
      <c r="B59" s="61" t="n">
        <v>6</v>
      </c>
      <c r="C59" s="124" t="str">
        <f aca="false">IF('Infos-Card-Female'!B7="", "", 'Infos-Card-Female'!B7)</f>
        <v>ALANANO, XYRIE LOUISE GRATA</v>
      </c>
      <c r="D59" s="125" t="n">
        <f aca="false">Fil!I80</f>
        <v>93</v>
      </c>
      <c r="E59" s="126"/>
      <c r="F59" s="127" t="n">
        <f aca="false">Eng!I80</f>
        <v>92</v>
      </c>
      <c r="G59" s="126"/>
      <c r="H59" s="125" t="n">
        <f aca="false">Math!I80</f>
        <v>86</v>
      </c>
      <c r="I59" s="126"/>
      <c r="J59" s="125" t="n">
        <f aca="false">Sci!I80</f>
        <v>91</v>
      </c>
      <c r="K59" s="128"/>
      <c r="L59" s="133" t="n">
        <f aca="false">AP!I80</f>
        <v>92</v>
      </c>
      <c r="M59" s="130"/>
      <c r="N59" s="127" t="n">
        <f aca="false">ESP!I80</f>
        <v>98</v>
      </c>
      <c r="O59" s="126"/>
      <c r="P59" s="131" t="n">
        <f aca="false">TLE!I80</f>
        <v>98</v>
      </c>
      <c r="Q59" s="126"/>
      <c r="R59" s="126" t="n">
        <f aca="false">MAPEH!AC71</f>
        <v>95</v>
      </c>
      <c r="S59" s="126"/>
      <c r="T59" s="127" t="n">
        <f aca="false">MAPEH!I71</f>
        <v>95</v>
      </c>
      <c r="U59" s="126"/>
      <c r="V59" s="127" t="n">
        <f aca="false">MAPEH!N71</f>
        <v>95</v>
      </c>
      <c r="W59" s="126"/>
      <c r="X59" s="127" t="n">
        <f aca="false">MAPEH!S71</f>
        <v>95</v>
      </c>
      <c r="Y59" s="126"/>
      <c r="Z59" s="125" t="n">
        <f aca="false">MAPEH!X71</f>
        <v>93</v>
      </c>
      <c r="AA59" s="126" t="n">
        <f aca="false">RANK(Z59,Z$10:Z$76)</f>
        <v>3</v>
      </c>
      <c r="AB59" s="132" t="n">
        <f aca="false">(R59+P59+N59+L59+J59+H59+F59+D59)/8</f>
        <v>93.125</v>
      </c>
      <c r="AC59" s="126" t="n">
        <f aca="false">RANK(AB59,AB$10:AB$84)</f>
        <v>4</v>
      </c>
    </row>
    <row r="60" customFormat="false" ht="15" hidden="false" customHeight="true" outlineLevel="0" collapsed="false">
      <c r="B60" s="61" t="n">
        <v>7</v>
      </c>
      <c r="C60" s="124" t="str">
        <f aca="false">IF('Infos-Card-Female'!B8="", "", 'Infos-Card-Female'!B8)</f>
        <v>ALBAO, PRISCILA JOY APALIT</v>
      </c>
      <c r="D60" s="125" t="n">
        <f aca="false">Fil!I81</f>
        <v>75</v>
      </c>
      <c r="E60" s="157"/>
      <c r="F60" s="127" t="n">
        <f aca="false">Eng!I81</f>
        <v>76</v>
      </c>
      <c r="G60" s="157"/>
      <c r="H60" s="125" t="n">
        <f aca="false">Math!I81</f>
        <v>76</v>
      </c>
      <c r="I60" s="157"/>
      <c r="J60" s="125" t="n">
        <f aca="false">Sci!I81</f>
        <v>82</v>
      </c>
      <c r="K60" s="158"/>
      <c r="L60" s="133" t="n">
        <f aca="false">AP!I81</f>
        <v>83</v>
      </c>
      <c r="M60" s="159"/>
      <c r="N60" s="127" t="n">
        <f aca="false">ESP!I81</f>
        <v>80</v>
      </c>
      <c r="O60" s="157"/>
      <c r="P60" s="131" t="n">
        <f aca="false">TLE!I81</f>
        <v>75</v>
      </c>
      <c r="Q60" s="157"/>
      <c r="R60" s="126" t="n">
        <f aca="false">MAPEH!AC72</f>
        <v>84</v>
      </c>
      <c r="S60" s="157"/>
      <c r="T60" s="127" t="n">
        <f aca="false">MAPEH!I72</f>
        <v>87</v>
      </c>
      <c r="U60" s="157"/>
      <c r="V60" s="127" t="n">
        <f aca="false">MAPEH!N72</f>
        <v>85</v>
      </c>
      <c r="W60" s="157"/>
      <c r="X60" s="127" t="n">
        <f aca="false">MAPEH!S72</f>
        <v>85</v>
      </c>
      <c r="Y60" s="157"/>
      <c r="Z60" s="125" t="n">
        <f aca="false">MAPEH!X72</f>
        <v>80</v>
      </c>
      <c r="AA60" s="157" t="n">
        <f aca="false">RANK(Z60,Z$10:Z$76)</f>
        <v>16</v>
      </c>
      <c r="AB60" s="132" t="n">
        <f aca="false">(R60+P60+N60+L60+J60+H60+F60+D60)/8</f>
        <v>78.875</v>
      </c>
      <c r="AC60" s="126" t="n">
        <f aca="false">RANK(AB60,AB$10:AB$84)</f>
        <v>18</v>
      </c>
    </row>
    <row r="61" customFormat="false" ht="15" hidden="false" customHeight="true" outlineLevel="0" collapsed="false">
      <c r="B61" s="61" t="n">
        <v>8</v>
      </c>
      <c r="C61" s="124" t="str">
        <f aca="false">IF('Infos-Card-Female'!B9="", "", 'Infos-Card-Female'!B9)</f>
        <v>ALBIOLA, PRINCES DIANE FACTOR</v>
      </c>
      <c r="D61" s="125" t="n">
        <f aca="false">Fil!I82</f>
        <v>70</v>
      </c>
      <c r="E61" s="157"/>
      <c r="F61" s="127" t="n">
        <f aca="false">Eng!I82</f>
        <v>70</v>
      </c>
      <c r="G61" s="157"/>
      <c r="H61" s="125" t="n">
        <f aca="false">Math!I82</f>
        <v>70</v>
      </c>
      <c r="I61" s="157"/>
      <c r="J61" s="125" t="n">
        <f aca="false">Sci!I82</f>
        <v>70</v>
      </c>
      <c r="K61" s="158"/>
      <c r="L61" s="133" t="n">
        <f aca="false">AP!I82</f>
        <v>70</v>
      </c>
      <c r="M61" s="159"/>
      <c r="N61" s="127" t="n">
        <f aca="false">ESP!I82</f>
        <v>70</v>
      </c>
      <c r="O61" s="157"/>
      <c r="P61" s="131" t="n">
        <f aca="false">TLE!I82</f>
        <v>70</v>
      </c>
      <c r="Q61" s="157"/>
      <c r="R61" s="126" t="n">
        <f aca="false">MAPEH!AC73</f>
        <v>70</v>
      </c>
      <c r="S61" s="157"/>
      <c r="T61" s="127" t="n">
        <f aca="false">MAPEH!I73</f>
        <v>70</v>
      </c>
      <c r="U61" s="157"/>
      <c r="V61" s="127" t="n">
        <f aca="false">MAPEH!N73</f>
        <v>70</v>
      </c>
      <c r="W61" s="157"/>
      <c r="X61" s="127" t="n">
        <f aca="false">MAPEH!S73</f>
        <v>70</v>
      </c>
      <c r="Y61" s="157"/>
      <c r="Z61" s="125" t="n">
        <f aca="false">MAPEH!X73</f>
        <v>70</v>
      </c>
      <c r="AA61" s="157" t="n">
        <f aca="false">RANK(Z61,Z$10:Z$76)</f>
        <v>41</v>
      </c>
      <c r="AB61" s="132" t="n">
        <f aca="false">(R61+P61+N61+L61+J61+H61+F61+D61)/8</f>
        <v>70</v>
      </c>
      <c r="AC61" s="126" t="n">
        <f aca="false">RANK(AB61,AB$10:AB$84)</f>
        <v>44</v>
      </c>
    </row>
    <row r="62" customFormat="false" ht="15" hidden="false" customHeight="true" outlineLevel="0" collapsed="false">
      <c r="B62" s="61" t="n">
        <v>9</v>
      </c>
      <c r="C62" s="124" t="str">
        <f aca="false">IF('Infos-Card-Female'!B10="", "", 'Infos-Card-Female'!B10)</f>
        <v>ALCANTARA, MICHAELLA JEN RODELAS</v>
      </c>
      <c r="D62" s="125" t="n">
        <f aca="false">Fil!I83</f>
        <v>70</v>
      </c>
      <c r="E62" s="157"/>
      <c r="F62" s="127" t="n">
        <f aca="false">Eng!I83</f>
        <v>70</v>
      </c>
      <c r="G62" s="157"/>
      <c r="H62" s="125" t="n">
        <f aca="false">Math!I83</f>
        <v>70</v>
      </c>
      <c r="I62" s="157"/>
      <c r="J62" s="125" t="n">
        <f aca="false">Sci!I83</f>
        <v>70</v>
      </c>
      <c r="K62" s="158"/>
      <c r="L62" s="133" t="n">
        <f aca="false">AP!I83</f>
        <v>70</v>
      </c>
      <c r="M62" s="159"/>
      <c r="N62" s="127" t="n">
        <f aca="false">ESP!I83</f>
        <v>70</v>
      </c>
      <c r="O62" s="157"/>
      <c r="P62" s="131" t="n">
        <f aca="false">TLE!I83</f>
        <v>70</v>
      </c>
      <c r="Q62" s="157"/>
      <c r="R62" s="126" t="n">
        <f aca="false">MAPEH!AC74</f>
        <v>70</v>
      </c>
      <c r="S62" s="157"/>
      <c r="T62" s="127" t="n">
        <f aca="false">MAPEH!I74</f>
        <v>70</v>
      </c>
      <c r="U62" s="157"/>
      <c r="V62" s="127" t="n">
        <f aca="false">MAPEH!N74</f>
        <v>70</v>
      </c>
      <c r="W62" s="157"/>
      <c r="X62" s="127" t="n">
        <f aca="false">MAPEH!S74</f>
        <v>70</v>
      </c>
      <c r="Y62" s="157"/>
      <c r="Z62" s="125" t="n">
        <f aca="false">MAPEH!X74</f>
        <v>70</v>
      </c>
      <c r="AA62" s="157" t="n">
        <f aca="false">RANK(Z62,Z$10:Z$76)</f>
        <v>41</v>
      </c>
      <c r="AB62" s="132" t="n">
        <f aca="false">(R62+P62+N62+L62+J62+H62+F62+D62)/8</f>
        <v>70</v>
      </c>
      <c r="AC62" s="126" t="n">
        <f aca="false">RANK(AB62,AB$10:AB$84)</f>
        <v>44</v>
      </c>
    </row>
    <row r="63" customFormat="false" ht="15" hidden="false" customHeight="true" outlineLevel="0" collapsed="false">
      <c r="B63" s="61" t="n">
        <v>10</v>
      </c>
      <c r="C63" s="124" t="str">
        <f aca="false">IF('Infos-Card-Female'!B11="", "", 'Infos-Card-Female'!B11)</f>
        <v>ALCANTARA, ZYLEE ANGELA MATILLANO</v>
      </c>
      <c r="D63" s="125" t="n">
        <f aca="false">Fil!I84</f>
        <v>93</v>
      </c>
      <c r="E63" s="157"/>
      <c r="F63" s="127" t="n">
        <f aca="false">Eng!I84</f>
        <v>89</v>
      </c>
      <c r="G63" s="157"/>
      <c r="H63" s="125" t="n">
        <f aca="false">Math!I84</f>
        <v>81</v>
      </c>
      <c r="I63" s="157"/>
      <c r="J63" s="125" t="n">
        <f aca="false">Sci!I84</f>
        <v>91</v>
      </c>
      <c r="K63" s="158"/>
      <c r="L63" s="133" t="n">
        <f aca="false">AP!I84</f>
        <v>91</v>
      </c>
      <c r="M63" s="159"/>
      <c r="N63" s="127" t="n">
        <f aca="false">ESP!I84</f>
        <v>98</v>
      </c>
      <c r="O63" s="157"/>
      <c r="P63" s="131" t="n">
        <f aca="false">TLE!I84</f>
        <v>90</v>
      </c>
      <c r="Q63" s="157"/>
      <c r="R63" s="126" t="n">
        <f aca="false">MAPEH!AC75</f>
        <v>93</v>
      </c>
      <c r="S63" s="157"/>
      <c r="T63" s="127" t="n">
        <f aca="false">MAPEH!I75</f>
        <v>94</v>
      </c>
      <c r="U63" s="157"/>
      <c r="V63" s="127" t="n">
        <f aca="false">MAPEH!N75</f>
        <v>93</v>
      </c>
      <c r="W63" s="157"/>
      <c r="X63" s="127" t="n">
        <f aca="false">MAPEH!S75</f>
        <v>92</v>
      </c>
      <c r="Y63" s="157"/>
      <c r="Z63" s="125" t="n">
        <f aca="false">MAPEH!X75</f>
        <v>92</v>
      </c>
      <c r="AA63" s="157" t="n">
        <f aca="false">RANK(Z63,Z$10:Z$76)</f>
        <v>4</v>
      </c>
      <c r="AB63" s="132" t="n">
        <f aca="false">(R63+P63+N63+L63+J63+H63+F63+D63)/8</f>
        <v>90.75</v>
      </c>
      <c r="AC63" s="126" t="n">
        <f aca="false">RANK(AB63,AB$10:AB$84)</f>
        <v>6</v>
      </c>
    </row>
    <row r="64" customFormat="false" ht="15" hidden="false" customHeight="true" outlineLevel="0" collapsed="false">
      <c r="B64" s="61" t="n">
        <v>11</v>
      </c>
      <c r="C64" s="124" t="str">
        <f aca="false">IF('Infos-Card-Female'!B12="", "", 'Infos-Card-Female'!B12)</f>
        <v>ALCAZARIN, JILLIANE FLORES</v>
      </c>
      <c r="D64" s="125" t="n">
        <f aca="false">Fil!I85</f>
        <v>75</v>
      </c>
      <c r="E64" s="157"/>
      <c r="F64" s="127" t="n">
        <f aca="false">Eng!I85</f>
        <v>78</v>
      </c>
      <c r="G64" s="157"/>
      <c r="H64" s="125" t="n">
        <f aca="false">Math!I85</f>
        <v>73</v>
      </c>
      <c r="I64" s="157"/>
      <c r="J64" s="125" t="n">
        <f aca="false">Sci!I85</f>
        <v>82</v>
      </c>
      <c r="K64" s="158"/>
      <c r="L64" s="133" t="n">
        <f aca="false">AP!I85</f>
        <v>78</v>
      </c>
      <c r="M64" s="159"/>
      <c r="N64" s="127" t="n">
        <f aca="false">ESP!I85</f>
        <v>84</v>
      </c>
      <c r="O64" s="157"/>
      <c r="P64" s="131" t="n">
        <f aca="false">TLE!I85</f>
        <v>75</v>
      </c>
      <c r="Q64" s="157"/>
      <c r="R64" s="126" t="n">
        <f aca="false">MAPEH!AC76</f>
        <v>85</v>
      </c>
      <c r="S64" s="157"/>
      <c r="T64" s="127" t="n">
        <f aca="false">MAPEH!I76</f>
        <v>87</v>
      </c>
      <c r="U64" s="157"/>
      <c r="V64" s="127" t="n">
        <f aca="false">MAPEH!N76</f>
        <v>85</v>
      </c>
      <c r="W64" s="157"/>
      <c r="X64" s="127" t="n">
        <f aca="false">MAPEH!S76</f>
        <v>83</v>
      </c>
      <c r="Y64" s="157"/>
      <c r="Z64" s="125" t="n">
        <f aca="false">MAPEH!X76</f>
        <v>83</v>
      </c>
      <c r="AA64" s="157" t="n">
        <f aca="false">RANK(Z64,Z$10:Z$76)</f>
        <v>12</v>
      </c>
      <c r="AB64" s="132" t="n">
        <f aca="false">(R64+P64+N64+L64+J64+H64+F64+D64)/8</f>
        <v>78.75</v>
      </c>
      <c r="AC64" s="126" t="n">
        <f aca="false">RANK(AB64,AB$10:AB$84)</f>
        <v>19</v>
      </c>
    </row>
    <row r="65" customFormat="false" ht="15" hidden="false" customHeight="true" outlineLevel="0" collapsed="false">
      <c r="B65" s="61" t="n">
        <v>12</v>
      </c>
      <c r="C65" s="124" t="str">
        <f aca="false">IF('Infos-Card-Female'!B13="", "", 'Infos-Card-Female'!B13)</f>
        <v>AMBULO, PRINCESS ANNE BASILIO</v>
      </c>
      <c r="D65" s="125" t="n">
        <f aca="false">Fil!I86</f>
        <v>77</v>
      </c>
      <c r="E65" s="157"/>
      <c r="F65" s="127" t="n">
        <f aca="false">Eng!I86</f>
        <v>77</v>
      </c>
      <c r="G65" s="157"/>
      <c r="H65" s="125" t="n">
        <f aca="false">Math!I86</f>
        <v>79</v>
      </c>
      <c r="I65" s="157"/>
      <c r="J65" s="125" t="n">
        <f aca="false">Sci!I86</f>
        <v>76</v>
      </c>
      <c r="K65" s="158"/>
      <c r="L65" s="133" t="n">
        <f aca="false">AP!I86</f>
        <v>78</v>
      </c>
      <c r="M65" s="159"/>
      <c r="N65" s="127" t="n">
        <f aca="false">ESP!I86</f>
        <v>80</v>
      </c>
      <c r="O65" s="157"/>
      <c r="P65" s="131" t="n">
        <f aca="false">TLE!I86</f>
        <v>75</v>
      </c>
      <c r="Q65" s="157"/>
      <c r="R65" s="126" t="n">
        <f aca="false">MAPEH!AC77</f>
        <v>79</v>
      </c>
      <c r="S65" s="157"/>
      <c r="T65" s="127" t="n">
        <f aca="false">MAPEH!I77</f>
        <v>79</v>
      </c>
      <c r="U65" s="157"/>
      <c r="V65" s="127" t="n">
        <f aca="false">MAPEH!N77</f>
        <v>79</v>
      </c>
      <c r="W65" s="157"/>
      <c r="X65" s="127" t="n">
        <f aca="false">MAPEH!S77</f>
        <v>79</v>
      </c>
      <c r="Y65" s="157"/>
      <c r="Z65" s="125" t="n">
        <f aca="false">MAPEH!X77</f>
        <v>79</v>
      </c>
      <c r="AA65" s="157" t="n">
        <f aca="false">RANK(Z65,Z$10:Z$76)</f>
        <v>26</v>
      </c>
      <c r="AB65" s="132" t="n">
        <f aca="false">(R65+P65+N65+L65+J65+H65+F65+D65)/8</f>
        <v>77.625</v>
      </c>
      <c r="AC65" s="126" t="n">
        <f aca="false">RANK(AB65,AB$10:AB$84)</f>
        <v>27</v>
      </c>
    </row>
    <row r="66" customFormat="false" ht="15" hidden="false" customHeight="true" outlineLevel="0" collapsed="false">
      <c r="B66" s="61" t="n">
        <v>13</v>
      </c>
      <c r="C66" s="124" t="str">
        <f aca="false">IF('Infos-Card-Female'!B14="", "", 'Infos-Card-Female'!B14)</f>
        <v>APOCAY, MA LORRIENE PATAUEG</v>
      </c>
      <c r="D66" s="125" t="n">
        <f aca="false">Fil!I87</f>
        <v>75</v>
      </c>
      <c r="E66" s="157"/>
      <c r="F66" s="127" t="n">
        <f aca="false">Eng!I87</f>
        <v>82</v>
      </c>
      <c r="G66" s="157"/>
      <c r="H66" s="125" t="n">
        <f aca="false">Math!I87</f>
        <v>74</v>
      </c>
      <c r="I66" s="157"/>
      <c r="J66" s="125" t="n">
        <f aca="false">Sci!I87</f>
        <v>76</v>
      </c>
      <c r="K66" s="158"/>
      <c r="L66" s="133" t="n">
        <f aca="false">AP!I87</f>
        <v>85</v>
      </c>
      <c r="M66" s="159"/>
      <c r="N66" s="127" t="n">
        <f aca="false">ESP!I87</f>
        <v>87</v>
      </c>
      <c r="O66" s="157"/>
      <c r="P66" s="131" t="n">
        <f aca="false">TLE!I87</f>
        <v>75</v>
      </c>
      <c r="Q66" s="157"/>
      <c r="R66" s="126" t="n">
        <f aca="false">MAPEH!AC78</f>
        <v>81</v>
      </c>
      <c r="S66" s="157"/>
      <c r="T66" s="127" t="n">
        <f aca="false">MAPEH!I78</f>
        <v>79</v>
      </c>
      <c r="U66" s="157"/>
      <c r="V66" s="127" t="n">
        <f aca="false">MAPEH!N78</f>
        <v>79</v>
      </c>
      <c r="W66" s="157"/>
      <c r="X66" s="127" t="n">
        <f aca="false">MAPEH!S78</f>
        <v>85</v>
      </c>
      <c r="Y66" s="157"/>
      <c r="Z66" s="125" t="n">
        <f aca="false">MAPEH!X78</f>
        <v>82</v>
      </c>
      <c r="AA66" s="157" t="n">
        <f aca="false">RANK(Z66,Z$10:Z$76)</f>
        <v>15</v>
      </c>
      <c r="AB66" s="132" t="n">
        <f aca="false">(R66+P66+N66+L66+J66+H66+F66+D66)/8</f>
        <v>79.375</v>
      </c>
      <c r="AC66" s="126" t="n">
        <f aca="false">RANK(AB66,AB$10:AB$84)</f>
        <v>15</v>
      </c>
    </row>
    <row r="67" customFormat="false" ht="15" hidden="false" customHeight="true" outlineLevel="0" collapsed="false">
      <c r="B67" s="61" t="n">
        <v>14</v>
      </c>
      <c r="C67" s="124" t="str">
        <f aca="false">IF('Infos-Card-Female'!B15="", "", 'Infos-Card-Female'!B15)</f>
        <v>ARANDA, MARY ANGEL PILARCA</v>
      </c>
      <c r="D67" s="125" t="n">
        <f aca="false">Fil!I88</f>
        <v>76</v>
      </c>
      <c r="E67" s="157"/>
      <c r="F67" s="127" t="n">
        <f aca="false">Eng!I88</f>
        <v>79</v>
      </c>
      <c r="G67" s="157"/>
      <c r="H67" s="125" t="n">
        <f aca="false">Math!I88</f>
        <v>78</v>
      </c>
      <c r="I67" s="157"/>
      <c r="J67" s="125" t="n">
        <f aca="false">Sci!I88</f>
        <v>75</v>
      </c>
      <c r="K67" s="158"/>
      <c r="L67" s="133" t="n">
        <f aca="false">AP!I88</f>
        <v>84</v>
      </c>
      <c r="M67" s="159"/>
      <c r="N67" s="127" t="n">
        <f aca="false">ESP!I88</f>
        <v>86</v>
      </c>
      <c r="O67" s="157"/>
      <c r="P67" s="131" t="n">
        <f aca="false">TLE!I88</f>
        <v>80</v>
      </c>
      <c r="Q67" s="157"/>
      <c r="R67" s="126" t="n">
        <f aca="false">MAPEH!AC79</f>
        <v>82</v>
      </c>
      <c r="S67" s="157"/>
      <c r="T67" s="127" t="n">
        <f aca="false">MAPEH!I79</f>
        <v>86</v>
      </c>
      <c r="U67" s="157"/>
      <c r="V67" s="127" t="n">
        <f aca="false">MAPEH!N79</f>
        <v>80</v>
      </c>
      <c r="W67" s="157"/>
      <c r="X67" s="127" t="n">
        <f aca="false">MAPEH!S79</f>
        <v>80</v>
      </c>
      <c r="Y67" s="157"/>
      <c r="Z67" s="125" t="n">
        <f aca="false">MAPEH!X79</f>
        <v>80</v>
      </c>
      <c r="AA67" s="157" t="n">
        <f aca="false">RANK(Z67,Z$10:Z$76)</f>
        <v>16</v>
      </c>
      <c r="AB67" s="132" t="n">
        <f aca="false">(R67+P67+N67+L67+J67+H67+F67+D67)/8</f>
        <v>80</v>
      </c>
      <c r="AC67" s="126" t="n">
        <f aca="false">RANK(AB67,AB$10:AB$84)</f>
        <v>14</v>
      </c>
    </row>
    <row r="68" customFormat="false" ht="15" hidden="false" customHeight="true" outlineLevel="0" collapsed="false">
      <c r="B68" s="61" t="n">
        <v>15</v>
      </c>
      <c r="C68" s="124" t="str">
        <f aca="false">IF('Infos-Card-Female'!B16="", "", 'Infos-Card-Female'!B16)</f>
        <v>ARCANGEL, MIKA ELLA CAMIGLA</v>
      </c>
      <c r="D68" s="125" t="n">
        <f aca="false">Fil!I89</f>
        <v>76</v>
      </c>
      <c r="E68" s="157"/>
      <c r="F68" s="127" t="n">
        <f aca="false">Eng!I89</f>
        <v>81</v>
      </c>
      <c r="G68" s="157"/>
      <c r="H68" s="125" t="n">
        <f aca="false">Math!I89</f>
        <v>74</v>
      </c>
      <c r="I68" s="157"/>
      <c r="J68" s="125" t="n">
        <f aca="false">Sci!I89</f>
        <v>78</v>
      </c>
      <c r="K68" s="158"/>
      <c r="L68" s="133" t="n">
        <f aca="false">AP!I89</f>
        <v>82</v>
      </c>
      <c r="M68" s="159"/>
      <c r="N68" s="127" t="n">
        <f aca="false">ESP!I89</f>
        <v>83</v>
      </c>
      <c r="O68" s="157"/>
      <c r="P68" s="131" t="n">
        <f aca="false">TLE!I89</f>
        <v>75</v>
      </c>
      <c r="Q68" s="157"/>
      <c r="R68" s="126" t="n">
        <f aca="false">MAPEH!AC80</f>
        <v>85</v>
      </c>
      <c r="S68" s="157"/>
      <c r="T68" s="127" t="n">
        <f aca="false">MAPEH!I80</f>
        <v>86</v>
      </c>
      <c r="U68" s="157"/>
      <c r="V68" s="127" t="n">
        <f aca="false">MAPEH!N80</f>
        <v>86</v>
      </c>
      <c r="W68" s="157"/>
      <c r="X68" s="127" t="n">
        <f aca="false">MAPEH!S80</f>
        <v>84</v>
      </c>
      <c r="Y68" s="157"/>
      <c r="Z68" s="125" t="n">
        <f aca="false">MAPEH!X80</f>
        <v>83</v>
      </c>
      <c r="AA68" s="157" t="n">
        <f aca="false">RANK(Z68,Z$10:Z$76)</f>
        <v>12</v>
      </c>
      <c r="AB68" s="132" t="n">
        <f aca="false">(R68+P68+N68+L68+J68+H68+F68+D68)/8</f>
        <v>79.25</v>
      </c>
      <c r="AC68" s="126" t="n">
        <f aca="false">RANK(AB68,AB$10:AB$84)</f>
        <v>17</v>
      </c>
    </row>
    <row r="69" customFormat="false" ht="15" hidden="false" customHeight="true" outlineLevel="0" collapsed="false">
      <c r="B69" s="61" t="n">
        <v>16</v>
      </c>
      <c r="C69" s="124" t="str">
        <f aca="false">IF('Infos-Card-Female'!B17="", "", 'Infos-Card-Female'!B17)</f>
        <v>AREVALO, MA. GLAIZA CAMERO</v>
      </c>
      <c r="D69" s="125" t="n">
        <f aca="false">Fil!I90</f>
        <v>95</v>
      </c>
      <c r="E69" s="157"/>
      <c r="F69" s="127" t="n">
        <f aca="false">Eng!I90</f>
        <v>93</v>
      </c>
      <c r="G69" s="157"/>
      <c r="H69" s="125" t="n">
        <f aca="false">Math!I90</f>
        <v>90</v>
      </c>
      <c r="I69" s="157"/>
      <c r="J69" s="125" t="n">
        <f aca="false">Sci!I90</f>
        <v>92</v>
      </c>
      <c r="K69" s="158"/>
      <c r="L69" s="133" t="n">
        <f aca="false">AP!I90</f>
        <v>93</v>
      </c>
      <c r="M69" s="159"/>
      <c r="N69" s="127" t="n">
        <f aca="false">ESP!I90</f>
        <v>98</v>
      </c>
      <c r="O69" s="157"/>
      <c r="P69" s="131" t="n">
        <f aca="false">TLE!I90</f>
        <v>98</v>
      </c>
      <c r="Q69" s="157"/>
      <c r="R69" s="126" t="n">
        <f aca="false">MAPEH!AC81</f>
        <v>96</v>
      </c>
      <c r="S69" s="157"/>
      <c r="T69" s="127" t="n">
        <f aca="false">MAPEH!I81</f>
        <v>96</v>
      </c>
      <c r="U69" s="157"/>
      <c r="V69" s="127" t="n">
        <f aca="false">MAPEH!N81</f>
        <v>96</v>
      </c>
      <c r="W69" s="157"/>
      <c r="X69" s="127" t="n">
        <f aca="false">MAPEH!S81</f>
        <v>97</v>
      </c>
      <c r="Y69" s="157"/>
      <c r="Z69" s="125" t="n">
        <f aca="false">MAPEH!X81</f>
        <v>95</v>
      </c>
      <c r="AA69" s="157" t="n">
        <f aca="false">RANK(Z69,Z$10:Z$76)</f>
        <v>2</v>
      </c>
      <c r="AB69" s="132" t="n">
        <f aca="false">(R69+P69+N69+L69+J69+H69+F69+D69)/8</f>
        <v>94.375</v>
      </c>
      <c r="AC69" s="126" t="n">
        <f aca="false">RANK(AB69,AB$10:AB$84)</f>
        <v>2</v>
      </c>
    </row>
    <row r="70" customFormat="false" ht="15" hidden="false" customHeight="true" outlineLevel="0" collapsed="false">
      <c r="B70" s="61" t="n">
        <v>17</v>
      </c>
      <c r="C70" s="124" t="str">
        <f aca="false">IF('Infos-Card-Female'!B18="", "", 'Infos-Card-Female'!B18)</f>
        <v>ATCHOCO, CHRISTINE NARCISO</v>
      </c>
      <c r="D70" s="125" t="n">
        <f aca="false">Fil!I91</f>
        <v>75</v>
      </c>
      <c r="E70" s="157"/>
      <c r="F70" s="127" t="n">
        <f aca="false">Eng!I91</f>
        <v>78</v>
      </c>
      <c r="G70" s="157"/>
      <c r="H70" s="125" t="n">
        <f aca="false">Math!I91</f>
        <v>77</v>
      </c>
      <c r="I70" s="157"/>
      <c r="J70" s="125" t="n">
        <f aca="false">Sci!I91</f>
        <v>77</v>
      </c>
      <c r="K70" s="158"/>
      <c r="L70" s="133" t="n">
        <f aca="false">AP!I91</f>
        <v>80</v>
      </c>
      <c r="M70" s="159"/>
      <c r="N70" s="127" t="n">
        <f aca="false">ESP!I91</f>
        <v>87</v>
      </c>
      <c r="O70" s="157"/>
      <c r="P70" s="131" t="n">
        <f aca="false">TLE!I91</f>
        <v>76</v>
      </c>
      <c r="Q70" s="157"/>
      <c r="R70" s="126" t="n">
        <f aca="false">MAPEH!AC82</f>
        <v>80</v>
      </c>
      <c r="S70" s="157"/>
      <c r="T70" s="127" t="n">
        <f aca="false">MAPEH!I82</f>
        <v>80</v>
      </c>
      <c r="U70" s="157"/>
      <c r="V70" s="127" t="n">
        <f aca="false">MAPEH!N82</f>
        <v>80</v>
      </c>
      <c r="W70" s="157"/>
      <c r="X70" s="127" t="n">
        <f aca="false">MAPEH!S82</f>
        <v>80</v>
      </c>
      <c r="Y70" s="157"/>
      <c r="Z70" s="125" t="n">
        <f aca="false">MAPEH!X82</f>
        <v>80</v>
      </c>
      <c r="AA70" s="157" t="n">
        <f aca="false">RANK(Z70,Z$10:Z$76)</f>
        <v>16</v>
      </c>
      <c r="AB70" s="132" t="n">
        <f aca="false">(R70+P70+N70+L70+J70+H70+F70+D70)/8</f>
        <v>78.75</v>
      </c>
      <c r="AC70" s="126" t="n">
        <f aca="false">RANK(AB70,AB$10:AB$84)</f>
        <v>19</v>
      </c>
    </row>
    <row r="71" customFormat="false" ht="15" hidden="false" customHeight="true" outlineLevel="0" collapsed="false">
      <c r="B71" s="61" t="n">
        <v>18</v>
      </c>
      <c r="C71" s="124" t="str">
        <f aca="false">IF('Infos-Card-Female'!B19="", "", 'Infos-Card-Female'!B19)</f>
        <v>AVECILLA, JEAN RAIZHEN SALAZAR</v>
      </c>
      <c r="D71" s="125" t="n">
        <f aca="false">Fil!I92</f>
        <v>77</v>
      </c>
      <c r="E71" s="157"/>
      <c r="F71" s="127" t="n">
        <f aca="false">Eng!I92</f>
        <v>78</v>
      </c>
      <c r="G71" s="157"/>
      <c r="H71" s="125" t="n">
        <f aca="false">Math!I92</f>
        <v>76</v>
      </c>
      <c r="I71" s="157"/>
      <c r="J71" s="125" t="n">
        <f aca="false">Sci!I92</f>
        <v>81</v>
      </c>
      <c r="K71" s="158"/>
      <c r="L71" s="133" t="n">
        <f aca="false">AP!I92</f>
        <v>80</v>
      </c>
      <c r="M71" s="159"/>
      <c r="N71" s="127" t="n">
        <f aca="false">ESP!I92</f>
        <v>84</v>
      </c>
      <c r="O71" s="157"/>
      <c r="P71" s="131" t="n">
        <f aca="false">TLE!I92</f>
        <v>80</v>
      </c>
      <c r="Q71" s="157"/>
      <c r="R71" s="126" t="n">
        <f aca="false">MAPEH!AC83</f>
        <v>79</v>
      </c>
      <c r="S71" s="157"/>
      <c r="T71" s="127" t="n">
        <f aca="false">MAPEH!I83</f>
        <v>79</v>
      </c>
      <c r="U71" s="157"/>
      <c r="V71" s="127" t="n">
        <f aca="false">MAPEH!N83</f>
        <v>79</v>
      </c>
      <c r="W71" s="157"/>
      <c r="X71" s="127" t="n">
        <f aca="false">MAPEH!S83</f>
        <v>79</v>
      </c>
      <c r="Y71" s="157"/>
      <c r="Z71" s="125" t="n">
        <f aca="false">MAPEH!X83</f>
        <v>80</v>
      </c>
      <c r="AA71" s="157" t="n">
        <f aca="false">RANK(Z71,Z$10:Z$76)</f>
        <v>16</v>
      </c>
      <c r="AB71" s="132" t="n">
        <f aca="false">(R71+P71+N71+L71+J71+H71+F71+D71)/8</f>
        <v>79.375</v>
      </c>
      <c r="AC71" s="126" t="n">
        <f aca="false">RANK(AB71,AB$10:AB$84)</f>
        <v>15</v>
      </c>
    </row>
    <row r="72" customFormat="false" ht="15" hidden="false" customHeight="true" outlineLevel="0" collapsed="false">
      <c r="B72" s="61" t="n">
        <v>19</v>
      </c>
      <c r="C72" s="124" t="str">
        <f aca="false">IF('Infos-Card-Female'!B20="", "", 'Infos-Card-Female'!B20)</f>
        <v>AXALAN, PRINCESS DENISE CUALES</v>
      </c>
      <c r="D72" s="125" t="n">
        <f aca="false">Fil!I93</f>
        <v>95</v>
      </c>
      <c r="E72" s="157"/>
      <c r="F72" s="127" t="n">
        <f aca="false">Eng!I93</f>
        <v>90</v>
      </c>
      <c r="G72" s="157"/>
      <c r="H72" s="125" t="n">
        <f aca="false">Math!I93</f>
        <v>86</v>
      </c>
      <c r="I72" s="157"/>
      <c r="J72" s="125" t="n">
        <f aca="false">Sci!I93</f>
        <v>90</v>
      </c>
      <c r="K72" s="158"/>
      <c r="L72" s="133" t="n">
        <f aca="false">AP!I93</f>
        <v>92</v>
      </c>
      <c r="M72" s="159"/>
      <c r="N72" s="127" t="n">
        <f aca="false">ESP!I93</f>
        <v>98</v>
      </c>
      <c r="O72" s="157"/>
      <c r="P72" s="131" t="n">
        <f aca="false">TLE!I93</f>
        <v>98</v>
      </c>
      <c r="Q72" s="157"/>
      <c r="R72" s="126" t="n">
        <f aca="false">MAPEH!AC84</f>
        <v>92</v>
      </c>
      <c r="S72" s="157"/>
      <c r="T72" s="127" t="n">
        <f aca="false">MAPEH!I84</f>
        <v>90</v>
      </c>
      <c r="U72" s="157"/>
      <c r="V72" s="127" t="n">
        <f aca="false">MAPEH!N84</f>
        <v>90</v>
      </c>
      <c r="W72" s="157"/>
      <c r="X72" s="127" t="n">
        <f aca="false">MAPEH!S84</f>
        <v>95</v>
      </c>
      <c r="Y72" s="157"/>
      <c r="Z72" s="125" t="n">
        <f aca="false">MAPEH!X84</f>
        <v>92</v>
      </c>
      <c r="AA72" s="157" t="n">
        <f aca="false">RANK(Z72,Z$10:Z$76)</f>
        <v>4</v>
      </c>
      <c r="AB72" s="132" t="n">
        <f aca="false">(R72+P72+N72+L72+J72+H72+F72+D72)/8</f>
        <v>92.625</v>
      </c>
      <c r="AC72" s="126" t="n">
        <f aca="false">RANK(AB72,AB$10:AB$84)</f>
        <v>5</v>
      </c>
    </row>
    <row r="73" customFormat="false" ht="15" hidden="false" customHeight="true" outlineLevel="0" collapsed="false">
      <c r="B73" s="61" t="n">
        <v>20</v>
      </c>
      <c r="C73" s="124" t="str">
        <f aca="false">IF('Infos-Card-Female'!B21="", "", 'Infos-Card-Female'!B21)</f>
        <v>AYON, JELIAN ALICAWAY</v>
      </c>
      <c r="D73" s="125" t="n">
        <f aca="false">Fil!I94</f>
        <v>96</v>
      </c>
      <c r="E73" s="157"/>
      <c r="F73" s="127" t="n">
        <f aca="false">Eng!I94</f>
        <v>90</v>
      </c>
      <c r="G73" s="157"/>
      <c r="H73" s="125" t="n">
        <f aca="false">Math!I94</f>
        <v>89</v>
      </c>
      <c r="I73" s="157"/>
      <c r="J73" s="125" t="n">
        <f aca="false">Sci!I94</f>
        <v>92</v>
      </c>
      <c r="K73" s="158"/>
      <c r="L73" s="133" t="n">
        <f aca="false">AP!I94</f>
        <v>93</v>
      </c>
      <c r="M73" s="159"/>
      <c r="N73" s="127" t="n">
        <f aca="false">ESP!I94</f>
        <v>98</v>
      </c>
      <c r="O73" s="157"/>
      <c r="P73" s="131" t="n">
        <f aca="false">TLE!I94</f>
        <v>98</v>
      </c>
      <c r="Q73" s="157"/>
      <c r="R73" s="126" t="n">
        <f aca="false">MAPEH!AC85</f>
        <v>94</v>
      </c>
      <c r="S73" s="157"/>
      <c r="T73" s="127" t="n">
        <f aca="false">MAPEH!I85</f>
        <v>94</v>
      </c>
      <c r="U73" s="157"/>
      <c r="V73" s="127" t="n">
        <f aca="false">MAPEH!N85</f>
        <v>96</v>
      </c>
      <c r="W73" s="157"/>
      <c r="X73" s="127" t="n">
        <f aca="false">MAPEH!S85</f>
        <v>96</v>
      </c>
      <c r="Y73" s="157"/>
      <c r="Z73" s="125" t="n">
        <f aca="false">MAPEH!X85</f>
        <v>90</v>
      </c>
      <c r="AA73" s="157" t="n">
        <f aca="false">RANK(Z73,Z$10:Z$76)</f>
        <v>6</v>
      </c>
      <c r="AB73" s="132" t="n">
        <f aca="false">(R73+P73+N73+L73+J73+H73+F73+D73)/8</f>
        <v>93.75</v>
      </c>
      <c r="AC73" s="126" t="n">
        <f aca="false">RANK(AB73,AB$10:AB$84)</f>
        <v>3</v>
      </c>
    </row>
    <row r="74" customFormat="false" ht="15" hidden="false" customHeight="true" outlineLevel="0" collapsed="false">
      <c r="B74" s="61" t="n">
        <v>21</v>
      </c>
      <c r="C74" s="124" t="str">
        <f aca="false">IF('Infos-Card-Female'!B22="", "", 'Infos-Card-Female'!B22)</f>
        <v>AZUCENAS, JURIELYN</v>
      </c>
      <c r="D74" s="125" t="n">
        <f aca="false">Fil!I95</f>
        <v>75</v>
      </c>
      <c r="E74" s="157"/>
      <c r="F74" s="127" t="n">
        <f aca="false">Eng!I95</f>
        <v>78</v>
      </c>
      <c r="G74" s="157"/>
      <c r="H74" s="125" t="n">
        <f aca="false">Math!I95</f>
        <v>76</v>
      </c>
      <c r="I74" s="157"/>
      <c r="J74" s="125" t="n">
        <f aca="false">Sci!I95</f>
        <v>76</v>
      </c>
      <c r="K74" s="158"/>
      <c r="L74" s="133" t="n">
        <f aca="false">AP!I95</f>
        <v>80</v>
      </c>
      <c r="M74" s="159"/>
      <c r="N74" s="127" t="n">
        <f aca="false">ESP!I95</f>
        <v>75</v>
      </c>
      <c r="O74" s="157"/>
      <c r="P74" s="131" t="n">
        <f aca="false">TLE!I95</f>
        <v>75</v>
      </c>
      <c r="Q74" s="157"/>
      <c r="R74" s="126" t="n">
        <f aca="false">MAPEH!AC86</f>
        <v>79</v>
      </c>
      <c r="S74" s="157"/>
      <c r="T74" s="127" t="n">
        <f aca="false">MAPEH!I86</f>
        <v>76</v>
      </c>
      <c r="U74" s="157"/>
      <c r="V74" s="127" t="n">
        <f aca="false">MAPEH!N86</f>
        <v>80</v>
      </c>
      <c r="W74" s="157"/>
      <c r="X74" s="127" t="n">
        <f aca="false">MAPEH!S86</f>
        <v>79</v>
      </c>
      <c r="Y74" s="157"/>
      <c r="Z74" s="125" t="n">
        <f aca="false">MAPEH!X86</f>
        <v>79</v>
      </c>
      <c r="AA74" s="157" t="n">
        <f aca="false">RANK(Z74,Z$10:Z$76)</f>
        <v>26</v>
      </c>
      <c r="AB74" s="132" t="n">
        <f aca="false">(R74+P74+N74+L74+J74+H74+F74+D74)/8</f>
        <v>76.75</v>
      </c>
      <c r="AC74" s="126" t="n">
        <f aca="false">RANK(AB74,AB$10:AB$84)</f>
        <v>37</v>
      </c>
    </row>
    <row r="75" customFormat="false" ht="15" hidden="false" customHeight="true" outlineLevel="0" collapsed="false">
      <c r="B75" s="61" t="n">
        <v>22</v>
      </c>
      <c r="C75" s="124" t="str">
        <f aca="false">IF('Infos-Card-Female'!B23="", "", 'Infos-Card-Female'!B23)</f>
        <v>BAGUIO, ELMERA BALANSAG</v>
      </c>
      <c r="D75" s="125" t="n">
        <f aca="false">Fil!I96</f>
        <v>75</v>
      </c>
      <c r="E75" s="157"/>
      <c r="F75" s="127" t="n">
        <f aca="false">Eng!I96</f>
        <v>75</v>
      </c>
      <c r="G75" s="157"/>
      <c r="H75" s="125" t="n">
        <f aca="false">Math!I96</f>
        <v>78</v>
      </c>
      <c r="I75" s="157"/>
      <c r="J75" s="125" t="n">
        <f aca="false">Sci!I96</f>
        <v>76</v>
      </c>
      <c r="K75" s="158"/>
      <c r="L75" s="133" t="n">
        <f aca="false">AP!I96</f>
        <v>77</v>
      </c>
      <c r="M75" s="159"/>
      <c r="N75" s="127" t="n">
        <f aca="false">ESP!I96</f>
        <v>80</v>
      </c>
      <c r="O75" s="157"/>
      <c r="P75" s="131" t="n">
        <f aca="false">TLE!I96</f>
        <v>75</v>
      </c>
      <c r="Q75" s="157"/>
      <c r="R75" s="126" t="n">
        <f aca="false">MAPEH!AC87</f>
        <v>79</v>
      </c>
      <c r="S75" s="157"/>
      <c r="T75" s="127" t="n">
        <f aca="false">MAPEH!I87</f>
        <v>76</v>
      </c>
      <c r="U75" s="157"/>
      <c r="V75" s="127" t="n">
        <f aca="false">MAPEH!N87</f>
        <v>80</v>
      </c>
      <c r="W75" s="157"/>
      <c r="X75" s="127" t="n">
        <f aca="false">MAPEH!S87</f>
        <v>79</v>
      </c>
      <c r="Y75" s="157"/>
      <c r="Z75" s="125" t="n">
        <f aca="false">MAPEH!X87</f>
        <v>79</v>
      </c>
      <c r="AA75" s="157" t="n">
        <f aca="false">RANK(Z75,Z$10:Z$76)</f>
        <v>26</v>
      </c>
      <c r="AB75" s="132" t="n">
        <f aca="false">(R75+P75+N75+L75+J75+H75+F75+D75)/8</f>
        <v>76.875</v>
      </c>
      <c r="AC75" s="126" t="n">
        <f aca="false">RANK(AB75,AB$10:AB$84)</f>
        <v>36</v>
      </c>
    </row>
    <row r="76" customFormat="false" ht="15" hidden="false" customHeight="true" outlineLevel="0" collapsed="false">
      <c r="B76" s="61" t="n">
        <v>23</v>
      </c>
      <c r="C76" s="124" t="str">
        <f aca="false">IF('Infos-Card-Female'!B24="", "", 'Infos-Card-Female'!B24)</f>
        <v>ILUSTRICIMO, BEA CLAIRE IGNACIO</v>
      </c>
      <c r="D76" s="125" t="n">
        <f aca="false">Fil!I97</f>
        <v>96</v>
      </c>
      <c r="E76" s="157"/>
      <c r="F76" s="127" t="n">
        <f aca="false">Eng!I97</f>
        <v>86</v>
      </c>
      <c r="G76" s="157"/>
      <c r="H76" s="125" t="n">
        <f aca="false">Math!I97</f>
        <v>85</v>
      </c>
      <c r="I76" s="157"/>
      <c r="J76" s="125" t="n">
        <f aca="false">Sci!I97</f>
        <v>90</v>
      </c>
      <c r="K76" s="158"/>
      <c r="L76" s="133" t="n">
        <f aca="false">AP!I97</f>
        <v>92</v>
      </c>
      <c r="M76" s="159"/>
      <c r="N76" s="127" t="n">
        <f aca="false">ESP!I97</f>
        <v>89</v>
      </c>
      <c r="O76" s="157"/>
      <c r="P76" s="131" t="n">
        <f aca="false">TLE!I97</f>
        <v>94</v>
      </c>
      <c r="Q76" s="157"/>
      <c r="R76" s="126" t="n">
        <f aca="false">MAPEH!AC88</f>
        <v>92</v>
      </c>
      <c r="S76" s="157"/>
      <c r="T76" s="127" t="n">
        <f aca="false">MAPEH!I88</f>
        <v>95</v>
      </c>
      <c r="U76" s="157"/>
      <c r="V76" s="127" t="n">
        <f aca="false">MAPEH!N88</f>
        <v>90</v>
      </c>
      <c r="W76" s="157"/>
      <c r="X76" s="127" t="n">
        <f aca="false">MAPEH!S88</f>
        <v>94</v>
      </c>
      <c r="Y76" s="157"/>
      <c r="Z76" s="125" t="n">
        <f aca="false">MAPEH!X88</f>
        <v>90</v>
      </c>
      <c r="AA76" s="157" t="n">
        <f aca="false">RANK(Z76,Z$10:Z$76)</f>
        <v>6</v>
      </c>
      <c r="AB76" s="132" t="n">
        <f aca="false">(R76+P76+N76+L76+J76+H76+F76+D76)/8</f>
        <v>90.5</v>
      </c>
      <c r="AC76" s="126" t="n">
        <f aca="false">RANK(AB76,AB$10:AB$84)</f>
        <v>7</v>
      </c>
    </row>
    <row r="77" customFormat="false" ht="15" hidden="false" customHeight="true" outlineLevel="0" collapsed="false">
      <c r="B77" s="61" t="n">
        <v>24</v>
      </c>
      <c r="C77" s="124" t="str">
        <f aca="false">IF('Infos-Card-Female'!B25="", "", 'Infos-Card-Female'!B25)</f>
        <v>SARDIDO, GEMMA LEE SORIANO</v>
      </c>
      <c r="D77" s="125" t="n">
        <f aca="false">Fil!I98</f>
        <v>76</v>
      </c>
      <c r="E77" s="157"/>
      <c r="F77" s="127" t="n">
        <f aca="false">Eng!I98</f>
        <v>73</v>
      </c>
      <c r="G77" s="157"/>
      <c r="H77" s="125" t="n">
        <f aca="false">Math!I98</f>
        <v>78</v>
      </c>
      <c r="I77" s="157"/>
      <c r="J77" s="125" t="n">
        <f aca="false">Sci!I98</f>
        <v>79</v>
      </c>
      <c r="K77" s="158"/>
      <c r="L77" s="133" t="n">
        <f aca="false">AP!I98</f>
        <v>79</v>
      </c>
      <c r="M77" s="159"/>
      <c r="N77" s="127" t="n">
        <f aca="false">ESP!I98</f>
        <v>75</v>
      </c>
      <c r="O77" s="157"/>
      <c r="P77" s="131" t="n">
        <f aca="false">TLE!I98</f>
        <v>75</v>
      </c>
      <c r="Q77" s="157"/>
      <c r="R77" s="126" t="n">
        <f aca="false">MAPEH!AC89</f>
        <v>77</v>
      </c>
      <c r="S77" s="157"/>
      <c r="T77" s="127" t="n">
        <f aca="false">MAPEH!I89</f>
        <v>75</v>
      </c>
      <c r="U77" s="157"/>
      <c r="V77" s="127" t="n">
        <f aca="false">MAPEH!N89</f>
        <v>75</v>
      </c>
      <c r="W77" s="157"/>
      <c r="X77" s="127" t="n">
        <f aca="false">MAPEH!S89</f>
        <v>79</v>
      </c>
      <c r="Y77" s="157"/>
      <c r="Z77" s="125" t="n">
        <f aca="false">MAPEH!X89</f>
        <v>79</v>
      </c>
      <c r="AA77" s="157" t="n">
        <f aca="false">RANK(Z77,Z$10:Z$76)</f>
        <v>26</v>
      </c>
      <c r="AB77" s="132" t="n">
        <f aca="false">(R77+P77+N77+L77+J77+H77+F77+D77)/8</f>
        <v>76.5</v>
      </c>
      <c r="AC77" s="126" t="n">
        <f aca="false">RANK(AB77,AB$10:AB$84)</f>
        <v>40</v>
      </c>
    </row>
    <row r="78" customFormat="false" ht="15" hidden="false" customHeight="true" outlineLevel="0" collapsed="false">
      <c r="B78" s="61"/>
      <c r="C78" s="124" t="str">
        <f aca="false">IF('Infos-Card-Female'!B26="", "", 'Infos-Card-Female'!B26)</f>
        <v/>
      </c>
      <c r="D78" s="125"/>
      <c r="E78" s="157"/>
      <c r="F78" s="127"/>
      <c r="G78" s="157"/>
      <c r="H78" s="125"/>
      <c r="I78" s="157"/>
      <c r="J78" s="125"/>
      <c r="K78" s="158"/>
      <c r="L78" s="133"/>
      <c r="M78" s="159"/>
      <c r="N78" s="127"/>
      <c r="O78" s="157"/>
      <c r="P78" s="131"/>
      <c r="Q78" s="157"/>
      <c r="R78" s="126"/>
      <c r="S78" s="157"/>
      <c r="T78" s="127"/>
      <c r="U78" s="157"/>
      <c r="V78" s="127"/>
      <c r="W78" s="157"/>
      <c r="X78" s="127"/>
      <c r="Y78" s="157"/>
      <c r="Z78" s="125"/>
      <c r="AA78" s="157"/>
      <c r="AB78" s="132"/>
      <c r="AC78" s="126"/>
    </row>
    <row r="79" customFormat="false" ht="15" hidden="false" customHeight="true" outlineLevel="0" collapsed="false">
      <c r="B79" s="61"/>
      <c r="C79" s="124" t="str">
        <f aca="false">IF('Infos-Card-Female'!B27="", "", 'Infos-Card-Female'!B27)</f>
        <v/>
      </c>
      <c r="D79" s="125"/>
      <c r="E79" s="157"/>
      <c r="F79" s="127"/>
      <c r="G79" s="157"/>
      <c r="H79" s="125"/>
      <c r="I79" s="157"/>
      <c r="J79" s="125"/>
      <c r="K79" s="158"/>
      <c r="L79" s="133"/>
      <c r="M79" s="159"/>
      <c r="N79" s="127"/>
      <c r="O79" s="157"/>
      <c r="P79" s="131"/>
      <c r="Q79" s="157"/>
      <c r="R79" s="126"/>
      <c r="S79" s="157"/>
      <c r="T79" s="127"/>
      <c r="U79" s="157"/>
      <c r="V79" s="127"/>
      <c r="W79" s="157"/>
      <c r="X79" s="127"/>
      <c r="Y79" s="157"/>
      <c r="Z79" s="125"/>
      <c r="AA79" s="157"/>
      <c r="AB79" s="132"/>
      <c r="AC79" s="126"/>
    </row>
    <row r="80" customFormat="false" ht="15" hidden="false" customHeight="true" outlineLevel="0" collapsed="false">
      <c r="B80" s="61"/>
      <c r="C80" s="124" t="str">
        <f aca="false">IF('Infos-Card-Female'!B28="", "", 'Infos-Card-Female'!B28)</f>
        <v/>
      </c>
      <c r="D80" s="125"/>
      <c r="E80" s="157"/>
      <c r="F80" s="127"/>
      <c r="G80" s="157"/>
      <c r="H80" s="125"/>
      <c r="I80" s="157"/>
      <c r="J80" s="125"/>
      <c r="K80" s="158"/>
      <c r="L80" s="133"/>
      <c r="M80" s="159"/>
      <c r="N80" s="127"/>
      <c r="O80" s="157"/>
      <c r="P80" s="131"/>
      <c r="Q80" s="157"/>
      <c r="R80" s="126"/>
      <c r="S80" s="157"/>
      <c r="T80" s="127"/>
      <c r="U80" s="157"/>
      <c r="V80" s="127"/>
      <c r="W80" s="157"/>
      <c r="X80" s="127"/>
      <c r="Y80" s="157"/>
      <c r="Z80" s="125"/>
      <c r="AA80" s="157"/>
      <c r="AB80" s="132"/>
      <c r="AC80" s="126"/>
    </row>
    <row r="81" customFormat="false" ht="15" hidden="false" customHeight="true" outlineLevel="0" collapsed="false">
      <c r="B81" s="61"/>
      <c r="C81" s="124" t="str">
        <f aca="false">IF('Infos-Card-Female'!B29="", "", 'Infos-Card-Female'!B29)</f>
        <v/>
      </c>
      <c r="D81" s="125"/>
      <c r="E81" s="157"/>
      <c r="F81" s="127"/>
      <c r="G81" s="157"/>
      <c r="H81" s="125"/>
      <c r="I81" s="157"/>
      <c r="J81" s="125"/>
      <c r="K81" s="158"/>
      <c r="L81" s="133"/>
      <c r="M81" s="159"/>
      <c r="N81" s="127"/>
      <c r="O81" s="157"/>
      <c r="P81" s="131"/>
      <c r="Q81" s="157"/>
      <c r="R81" s="126"/>
      <c r="S81" s="157"/>
      <c r="T81" s="127"/>
      <c r="U81" s="157"/>
      <c r="V81" s="127"/>
      <c r="W81" s="157"/>
      <c r="X81" s="127"/>
      <c r="Y81" s="157"/>
      <c r="Z81" s="125"/>
      <c r="AA81" s="157"/>
      <c r="AB81" s="132"/>
      <c r="AC81" s="126"/>
    </row>
    <row r="82" customFormat="false" ht="15" hidden="false" customHeight="true" outlineLevel="0" collapsed="false">
      <c r="B82" s="61"/>
      <c r="C82" s="124" t="str">
        <f aca="false">IF('Infos-Card-Female'!B30="", "", 'Infos-Card-Female'!B30)</f>
        <v/>
      </c>
      <c r="D82" s="125"/>
      <c r="E82" s="157"/>
      <c r="F82" s="127"/>
      <c r="G82" s="157"/>
      <c r="H82" s="125"/>
      <c r="I82" s="157"/>
      <c r="J82" s="125"/>
      <c r="K82" s="158"/>
      <c r="L82" s="133"/>
      <c r="M82" s="159"/>
      <c r="N82" s="127"/>
      <c r="O82" s="157"/>
      <c r="P82" s="131"/>
      <c r="Q82" s="157"/>
      <c r="R82" s="126"/>
      <c r="S82" s="157"/>
      <c r="T82" s="127"/>
      <c r="U82" s="157"/>
      <c r="V82" s="127"/>
      <c r="W82" s="157"/>
      <c r="X82" s="127"/>
      <c r="Y82" s="157"/>
      <c r="Z82" s="125"/>
      <c r="AA82" s="157"/>
      <c r="AB82" s="132"/>
      <c r="AC82" s="126"/>
    </row>
    <row r="83" customFormat="false" ht="15" hidden="false" customHeight="true" outlineLevel="0" collapsed="false">
      <c r="B83" s="61"/>
      <c r="C83" s="124" t="str">
        <f aca="false">IF('Infos-Card-Female'!B31="", "", 'Infos-Card-Female'!B31)</f>
        <v/>
      </c>
      <c r="D83" s="125"/>
      <c r="E83" s="157"/>
      <c r="F83" s="127"/>
      <c r="G83" s="157"/>
      <c r="H83" s="125"/>
      <c r="I83" s="157"/>
      <c r="J83" s="125"/>
      <c r="K83" s="158"/>
      <c r="L83" s="133"/>
      <c r="M83" s="159"/>
      <c r="N83" s="127"/>
      <c r="O83" s="157"/>
      <c r="P83" s="131"/>
      <c r="Q83" s="157"/>
      <c r="R83" s="126"/>
      <c r="S83" s="157"/>
      <c r="T83" s="127"/>
      <c r="U83" s="157"/>
      <c r="V83" s="127"/>
      <c r="W83" s="157"/>
      <c r="X83" s="127"/>
      <c r="Y83" s="157"/>
      <c r="Z83" s="125"/>
      <c r="AA83" s="157"/>
      <c r="AB83" s="132"/>
      <c r="AC83" s="126"/>
    </row>
    <row r="84" customFormat="false" ht="15" hidden="false" customHeight="true" outlineLevel="0" collapsed="false">
      <c r="B84" s="61"/>
      <c r="C84" s="124" t="str">
        <f aca="false">IF('Infos-Card-Female'!B32="", "", 'Infos-Card-Female'!B32)</f>
        <v/>
      </c>
      <c r="D84" s="125"/>
      <c r="E84" s="157"/>
      <c r="F84" s="127"/>
      <c r="G84" s="157"/>
      <c r="H84" s="125"/>
      <c r="I84" s="157"/>
      <c r="J84" s="125"/>
      <c r="K84" s="158"/>
      <c r="L84" s="133"/>
      <c r="M84" s="159"/>
      <c r="N84" s="127"/>
      <c r="O84" s="157"/>
      <c r="P84" s="131"/>
      <c r="Q84" s="157"/>
      <c r="R84" s="126"/>
      <c r="S84" s="157"/>
      <c r="T84" s="127"/>
      <c r="U84" s="157"/>
      <c r="V84" s="127"/>
      <c r="W84" s="157"/>
      <c r="X84" s="127"/>
      <c r="Y84" s="157"/>
      <c r="Z84" s="125"/>
      <c r="AA84" s="157"/>
      <c r="AB84" s="132"/>
      <c r="AC84" s="126"/>
    </row>
    <row r="85" customFormat="false" ht="15" hidden="false" customHeight="false" outlineLevel="0" collapsed="false">
      <c r="B85" s="61"/>
      <c r="C85" s="124" t="str">
        <f aca="false">IF('Infos-Card-Female'!B33="", "", 'Infos-Card-Female'!B33)</f>
        <v/>
      </c>
      <c r="D85" s="125"/>
      <c r="E85" s="157"/>
      <c r="F85" s="127"/>
      <c r="G85" s="157"/>
      <c r="H85" s="125"/>
      <c r="I85" s="157"/>
      <c r="J85" s="125"/>
      <c r="K85" s="158"/>
      <c r="L85" s="133"/>
      <c r="M85" s="159"/>
      <c r="N85" s="127"/>
      <c r="O85" s="157"/>
      <c r="P85" s="131"/>
      <c r="Q85" s="157"/>
      <c r="R85" s="126"/>
      <c r="S85" s="157"/>
      <c r="T85" s="127"/>
      <c r="U85" s="157"/>
      <c r="V85" s="127"/>
      <c r="W85" s="157"/>
      <c r="X85" s="127"/>
      <c r="Y85" s="157"/>
      <c r="Z85" s="125"/>
      <c r="AA85" s="157"/>
      <c r="AB85" s="132"/>
      <c r="AC85" s="126"/>
    </row>
    <row r="86" customFormat="false" ht="15" hidden="false" customHeight="false" outlineLevel="0" collapsed="false">
      <c r="B86" s="61"/>
      <c r="C86" s="124" t="str">
        <f aca="false">IF('Infos-Card-Female'!B34="", "", 'Infos-Card-Female'!B34)</f>
        <v/>
      </c>
      <c r="D86" s="125"/>
      <c r="E86" s="157"/>
      <c r="F86" s="127"/>
      <c r="G86" s="157"/>
      <c r="H86" s="125"/>
      <c r="I86" s="157"/>
      <c r="J86" s="125"/>
      <c r="K86" s="158"/>
      <c r="L86" s="133"/>
      <c r="M86" s="159"/>
      <c r="N86" s="127"/>
      <c r="O86" s="157"/>
      <c r="P86" s="131"/>
      <c r="Q86" s="157"/>
      <c r="R86" s="126"/>
      <c r="S86" s="157"/>
      <c r="T86" s="127"/>
      <c r="U86" s="157"/>
      <c r="V86" s="127"/>
      <c r="W86" s="157"/>
      <c r="X86" s="127"/>
      <c r="Y86" s="157"/>
      <c r="Z86" s="125"/>
      <c r="AA86" s="157"/>
      <c r="AB86" s="132"/>
      <c r="AC86" s="126"/>
    </row>
  </sheetData>
  <mergeCells count="42">
    <mergeCell ref="B2:C2"/>
    <mergeCell ref="B3:C3"/>
    <mergeCell ref="B4:C4"/>
    <mergeCell ref="B5:C5"/>
    <mergeCell ref="B6:C6"/>
    <mergeCell ref="B7:C9"/>
    <mergeCell ref="D7:E7"/>
    <mergeCell ref="F7:G7"/>
    <mergeCell ref="H7:I7"/>
    <mergeCell ref="J7:K7"/>
    <mergeCell ref="L7:M7"/>
    <mergeCell ref="N7:O7"/>
    <mergeCell ref="P7:Q7"/>
    <mergeCell ref="R7:S7"/>
    <mergeCell ref="AB7:AB9"/>
    <mergeCell ref="AC7:AC9"/>
    <mergeCell ref="E8:E9"/>
    <mergeCell ref="G8:G9"/>
    <mergeCell ref="I8:I9"/>
    <mergeCell ref="K8:K9"/>
    <mergeCell ref="M8:M9"/>
    <mergeCell ref="O8:O9"/>
    <mergeCell ref="Q8:Q9"/>
    <mergeCell ref="S8:S9"/>
    <mergeCell ref="U8:U9"/>
    <mergeCell ref="W8:W9"/>
    <mergeCell ref="Y8:Y9"/>
    <mergeCell ref="AA8:AA9"/>
    <mergeCell ref="B46:C46"/>
    <mergeCell ref="B47:C47"/>
    <mergeCell ref="B48:C48"/>
    <mergeCell ref="B49:C49"/>
    <mergeCell ref="B50:C50"/>
    <mergeCell ref="B51:C53"/>
    <mergeCell ref="D51:E51"/>
    <mergeCell ref="F51:G51"/>
    <mergeCell ref="H51:I51"/>
    <mergeCell ref="J51:K51"/>
    <mergeCell ref="L51:M51"/>
    <mergeCell ref="N51:O51"/>
    <mergeCell ref="P51:Q51"/>
    <mergeCell ref="R51:S51"/>
  </mergeCells>
  <printOptions headings="false" gridLines="false" gridLinesSet="true" horizontalCentered="false" verticalCentered="false"/>
  <pageMargins left="0.700694444444444" right="0.7" top="0.75" bottom="0.75" header="0.511805555555555" footer="0.511805555555555"/>
  <pageSetup paperSize="14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4BD97"/>
    <pageSetUpPr fitToPage="false"/>
  </sheetPr>
  <dimension ref="B2:AE86"/>
  <sheetViews>
    <sheetView showFormulas="false" showGridLines="false" showRowColHeaders="true" showZeros="true" rightToLeft="false" tabSelected="false" showOutlineSymbols="true" defaultGridColor="true" view="normal" topLeftCell="A5" colorId="64" zoomScale="110" zoomScaleNormal="110" zoomScalePageLayoutView="100" workbookViewId="0">
      <pane xSplit="3" ySplit="5" topLeftCell="J47" activePane="bottomRight" state="frozen"/>
      <selection pane="topLeft" activeCell="A5" activeCellId="0" sqref="A5"/>
      <selection pane="topRight" activeCell="J5" activeCellId="0" sqref="J5"/>
      <selection pane="bottomLeft" activeCell="A47" activeCellId="0" sqref="A47"/>
      <selection pane="bottomRight" activeCell="C54" activeCellId="0" sqref="C54"/>
    </sheetView>
  </sheetViews>
  <sheetFormatPr defaultColWidth="7.1640625" defaultRowHeight="13.8" zeroHeight="false" outlineLevelRow="0" outlineLevelCol="0"/>
  <cols>
    <col collapsed="false" customWidth="true" hidden="false" outlineLevel="0" max="1" min="1" style="0" width="2.13"/>
    <col collapsed="false" customWidth="true" hidden="false" outlineLevel="0" max="2" min="2" style="0" width="4.05"/>
    <col collapsed="false" customWidth="true" hidden="false" outlineLevel="0" max="3" min="3" style="0" width="26.9"/>
    <col collapsed="false" customWidth="true" hidden="false" outlineLevel="0" max="4" min="4" style="0" width="6.62"/>
    <col collapsed="false" customWidth="true" hidden="true" outlineLevel="0" max="5" min="5" style="0" width="4.49"/>
    <col collapsed="false" customWidth="true" hidden="false" outlineLevel="0" max="6" min="6" style="0" width="5.98"/>
    <col collapsed="false" customWidth="true" hidden="true" outlineLevel="0" max="7" min="7" style="0" width="4.49"/>
    <col collapsed="false" customWidth="true" hidden="false" outlineLevel="0" max="8" min="8" style="0" width="5.13"/>
    <col collapsed="false" customWidth="true" hidden="true" outlineLevel="0" max="9" min="9" style="0" width="4.49"/>
    <col collapsed="false" customWidth="true" hidden="false" outlineLevel="0" max="10" min="10" style="0" width="6.19"/>
    <col collapsed="false" customWidth="true" hidden="true" outlineLevel="0" max="11" min="11" style="0" width="4.49"/>
    <col collapsed="false" customWidth="true" hidden="false" outlineLevel="0" max="12" min="12" style="0" width="5.76"/>
    <col collapsed="false" customWidth="true" hidden="true" outlineLevel="0" max="13" min="13" style="0" width="4.49"/>
    <col collapsed="false" customWidth="true" hidden="false" outlineLevel="0" max="14" min="14" style="0" width="5.98"/>
    <col collapsed="false" customWidth="true" hidden="true" outlineLevel="0" max="15" min="15" style="0" width="4.49"/>
    <col collapsed="false" customWidth="true" hidden="false" outlineLevel="0" max="16" min="16" style="0" width="5.76"/>
    <col collapsed="false" customWidth="true" hidden="true" outlineLevel="0" max="17" min="17" style="0" width="4.49"/>
    <col collapsed="false" customWidth="true" hidden="false" outlineLevel="0" max="18" min="18" style="0" width="5.98"/>
    <col collapsed="false" customWidth="true" hidden="true" outlineLevel="0" max="19" min="19" style="0" width="4.49"/>
    <col collapsed="false" customWidth="true" hidden="false" outlineLevel="0" max="20" min="20" style="0" width="6.19"/>
    <col collapsed="false" customWidth="true" hidden="true" outlineLevel="0" max="21" min="21" style="0" width="4.49"/>
    <col collapsed="false" customWidth="true" hidden="false" outlineLevel="0" max="22" min="22" style="0" width="6.19"/>
    <col collapsed="false" customWidth="true" hidden="true" outlineLevel="0" max="23" min="23" style="0" width="4.49"/>
    <col collapsed="false" customWidth="true" hidden="false" outlineLevel="0" max="24" min="24" style="0" width="5.55"/>
    <col collapsed="false" customWidth="true" hidden="true" outlineLevel="0" max="25" min="25" style="0" width="4.49"/>
    <col collapsed="false" customWidth="true" hidden="false" outlineLevel="0" max="26" min="26" style="0" width="6.19"/>
    <col collapsed="false" customWidth="true" hidden="true" outlineLevel="0" max="27" min="27" style="0" width="4.49"/>
    <col collapsed="false" customWidth="true" hidden="false" outlineLevel="0" max="28" min="28" style="7" width="9.07"/>
    <col collapsed="false" customWidth="true" hidden="false" outlineLevel="0" max="29" min="29" style="0" width="6.94"/>
  </cols>
  <sheetData>
    <row r="2" customFormat="false" ht="15.75" hidden="false" customHeight="true" outlineLevel="0" collapsed="false">
      <c r="B2" s="95" t="s">
        <v>306</v>
      </c>
      <c r="C2" s="95"/>
      <c r="D2" s="96"/>
      <c r="E2" s="96"/>
      <c r="F2" s="96"/>
      <c r="G2" s="96"/>
      <c r="H2" s="96"/>
      <c r="I2" s="96"/>
      <c r="J2" s="96"/>
      <c r="K2" s="96"/>
      <c r="L2" s="96"/>
      <c r="M2" s="97"/>
      <c r="N2" s="97"/>
      <c r="O2" s="97"/>
      <c r="P2" s="97"/>
      <c r="Q2" s="97"/>
    </row>
    <row r="3" customFormat="false" ht="15.75" hidden="false" customHeight="true" outlineLevel="0" collapsed="false">
      <c r="B3" s="95" t="s">
        <v>323</v>
      </c>
      <c r="C3" s="95"/>
      <c r="D3" s="98"/>
      <c r="E3" s="98"/>
      <c r="F3" s="98"/>
      <c r="G3" s="98"/>
      <c r="H3" s="98"/>
      <c r="I3" s="98"/>
      <c r="J3" s="98"/>
      <c r="K3" s="98"/>
      <c r="L3" s="98"/>
      <c r="M3" s="97"/>
      <c r="N3" s="97"/>
      <c r="O3" s="97"/>
      <c r="P3" s="97"/>
      <c r="Q3" s="97"/>
    </row>
    <row r="4" customFormat="false" ht="16.5" hidden="false" customHeight="true" outlineLevel="0" collapsed="false">
      <c r="B4" s="95" t="str">
        <f aca="false">'SUMMARY 4'!B4</f>
        <v>Year &amp; Section: 8-HUBBLE</v>
      </c>
      <c r="C4" s="95"/>
      <c r="D4" s="99"/>
      <c r="E4" s="99"/>
      <c r="F4" s="99"/>
      <c r="G4" s="99"/>
      <c r="H4" s="99"/>
      <c r="I4" s="99"/>
      <c r="J4" s="99"/>
      <c r="K4" s="99"/>
      <c r="L4" s="99"/>
      <c r="M4" s="97"/>
      <c r="N4" s="97"/>
      <c r="O4" s="97"/>
      <c r="P4" s="97"/>
      <c r="Q4" s="97"/>
    </row>
    <row r="5" customFormat="false" ht="13.8" hidden="false" customHeight="false" outlineLevel="0" collapsed="false">
      <c r="B5" s="100" t="str">
        <f aca="false">'SUMMARY 4'!B5</f>
        <v>School Year: 2020-2021</v>
      </c>
      <c r="C5" s="100"/>
      <c r="D5" s="101"/>
      <c r="E5" s="101"/>
      <c r="F5" s="101"/>
      <c r="G5" s="101"/>
      <c r="H5" s="101"/>
      <c r="I5" s="101"/>
      <c r="J5" s="101"/>
      <c r="K5" s="101"/>
      <c r="L5" s="101"/>
      <c r="M5" s="97"/>
      <c r="N5" s="97"/>
      <c r="O5" s="97"/>
      <c r="P5" s="97"/>
      <c r="Q5" s="97"/>
    </row>
    <row r="6" customFormat="false" ht="15" hidden="false" customHeight="true" outlineLevel="0" collapsed="false">
      <c r="B6" s="102" t="str">
        <f aca="false">'SUMMARY 4'!B6</f>
        <v>Adviser: MR. JONATHAN R. BACOLOD</v>
      </c>
      <c r="C6" s="102"/>
      <c r="D6" s="103"/>
      <c r="E6" s="103"/>
      <c r="F6" s="103"/>
      <c r="G6" s="103"/>
      <c r="H6" s="103"/>
      <c r="I6" s="103"/>
      <c r="J6" s="103"/>
      <c r="K6" s="103"/>
      <c r="L6" s="103"/>
      <c r="M6" s="97"/>
      <c r="N6" s="97"/>
      <c r="O6" s="97"/>
      <c r="P6" s="97"/>
      <c r="Q6" s="97"/>
    </row>
    <row r="7" customFormat="false" ht="15.75" hidden="false" customHeight="true" outlineLevel="0" collapsed="false">
      <c r="B7" s="104" t="s">
        <v>272</v>
      </c>
      <c r="C7" s="104"/>
      <c r="D7" s="105" t="s">
        <v>268</v>
      </c>
      <c r="E7" s="105"/>
      <c r="F7" s="106" t="s">
        <v>289</v>
      </c>
      <c r="G7" s="106"/>
      <c r="H7" s="107" t="s">
        <v>311</v>
      </c>
      <c r="I7" s="107"/>
      <c r="J7" s="108" t="s">
        <v>312</v>
      </c>
      <c r="K7" s="108"/>
      <c r="L7" s="109" t="s">
        <v>313</v>
      </c>
      <c r="M7" s="109"/>
      <c r="N7" s="110" t="s">
        <v>314</v>
      </c>
      <c r="O7" s="110"/>
      <c r="P7" s="111" t="s">
        <v>15</v>
      </c>
      <c r="Q7" s="111"/>
      <c r="R7" s="112" t="s">
        <v>21</v>
      </c>
      <c r="S7" s="112"/>
      <c r="T7" s="112" t="s">
        <v>296</v>
      </c>
      <c r="U7" s="112"/>
      <c r="V7" s="112" t="s">
        <v>297</v>
      </c>
      <c r="W7" s="112"/>
      <c r="X7" s="112" t="s">
        <v>315</v>
      </c>
      <c r="Y7" s="112"/>
      <c r="Z7" s="112" t="s">
        <v>299</v>
      </c>
      <c r="AA7" s="113"/>
      <c r="AB7" s="162" t="s">
        <v>316</v>
      </c>
      <c r="AC7" s="115" t="s">
        <v>317</v>
      </c>
    </row>
    <row r="8" customFormat="false" ht="13.8" hidden="false" customHeight="false" outlineLevel="0" collapsed="false">
      <c r="B8" s="104"/>
      <c r="C8" s="104"/>
      <c r="D8" s="116" t="s">
        <v>318</v>
      </c>
      <c r="E8" s="117" t="s">
        <v>317</v>
      </c>
      <c r="F8" s="118" t="s">
        <v>318</v>
      </c>
      <c r="G8" s="117" t="s">
        <v>317</v>
      </c>
      <c r="H8" s="118" t="s">
        <v>318</v>
      </c>
      <c r="I8" s="117" t="s">
        <v>317</v>
      </c>
      <c r="J8" s="118" t="s">
        <v>318</v>
      </c>
      <c r="K8" s="117" t="s">
        <v>317</v>
      </c>
      <c r="L8" s="118" t="s">
        <v>318</v>
      </c>
      <c r="M8" s="117" t="s">
        <v>317</v>
      </c>
      <c r="N8" s="118" t="s">
        <v>318</v>
      </c>
      <c r="O8" s="117" t="s">
        <v>317</v>
      </c>
      <c r="P8" s="118" t="s">
        <v>318</v>
      </c>
      <c r="Q8" s="117" t="s">
        <v>317</v>
      </c>
      <c r="R8" s="118" t="s">
        <v>318</v>
      </c>
      <c r="S8" s="117" t="s">
        <v>317</v>
      </c>
      <c r="T8" s="118" t="s">
        <v>318</v>
      </c>
      <c r="U8" s="117" t="s">
        <v>317</v>
      </c>
      <c r="V8" s="118" t="s">
        <v>318</v>
      </c>
      <c r="W8" s="117" t="s">
        <v>317</v>
      </c>
      <c r="X8" s="118" t="s">
        <v>318</v>
      </c>
      <c r="Y8" s="117" t="s">
        <v>317</v>
      </c>
      <c r="Z8" s="118" t="s">
        <v>318</v>
      </c>
      <c r="AA8" s="119" t="s">
        <v>317</v>
      </c>
      <c r="AB8" s="162"/>
      <c r="AC8" s="115"/>
    </row>
    <row r="9" customFormat="false" ht="15.75" hidden="false" customHeight="true" outlineLevel="0" collapsed="false">
      <c r="B9" s="104"/>
      <c r="C9" s="104"/>
      <c r="D9" s="120" t="s">
        <v>319</v>
      </c>
      <c r="E9" s="117"/>
      <c r="F9" s="121" t="s">
        <v>319</v>
      </c>
      <c r="G9" s="117"/>
      <c r="H9" s="121" t="s">
        <v>319</v>
      </c>
      <c r="I9" s="117"/>
      <c r="J9" s="121" t="s">
        <v>319</v>
      </c>
      <c r="K9" s="117"/>
      <c r="L9" s="122" t="s">
        <v>319</v>
      </c>
      <c r="M9" s="117"/>
      <c r="N9" s="121" t="s">
        <v>319</v>
      </c>
      <c r="O9" s="117"/>
      <c r="P9" s="121" t="s">
        <v>319</v>
      </c>
      <c r="Q9" s="117"/>
      <c r="R9" s="121" t="s">
        <v>319</v>
      </c>
      <c r="S9" s="117"/>
      <c r="T9" s="121" t="s">
        <v>319</v>
      </c>
      <c r="U9" s="117"/>
      <c r="V9" s="121" t="s">
        <v>319</v>
      </c>
      <c r="W9" s="117"/>
      <c r="X9" s="121" t="s">
        <v>319</v>
      </c>
      <c r="Y9" s="117"/>
      <c r="Z9" s="121" t="s">
        <v>319</v>
      </c>
      <c r="AA9" s="119"/>
      <c r="AB9" s="162"/>
      <c r="AC9" s="115"/>
    </row>
    <row r="10" customFormat="false" ht="15" hidden="false" customHeight="true" outlineLevel="0" collapsed="false">
      <c r="B10" s="123" t="n">
        <v>1</v>
      </c>
      <c r="C10" s="124" t="str">
        <f aca="false">IF('Infos-Card-Male'!B2="", "", 'Infos-Card-Male'!B2)</f>
        <v>ABAY ABAY, IAN JAY PARINIAS</v>
      </c>
      <c r="D10" s="131" t="n">
        <f aca="false">Fil!J11</f>
        <v>80</v>
      </c>
      <c r="E10" s="126"/>
      <c r="F10" s="126" t="n">
        <f aca="false">Eng!J11</f>
        <v>80</v>
      </c>
      <c r="G10" s="126"/>
      <c r="H10" s="131" t="n">
        <f aca="false">Math!J11</f>
        <v>78</v>
      </c>
      <c r="I10" s="126"/>
      <c r="J10" s="131" t="n">
        <f aca="false">Sci!J11</f>
        <v>81</v>
      </c>
      <c r="K10" s="128"/>
      <c r="L10" s="163" t="n">
        <f aca="false">AP!J11</f>
        <v>77</v>
      </c>
      <c r="M10" s="130"/>
      <c r="N10" s="126" t="n">
        <f aca="false">ESP!J11</f>
        <v>88</v>
      </c>
      <c r="O10" s="126"/>
      <c r="P10" s="131" t="n">
        <f aca="false">TLE!J11</f>
        <v>82</v>
      </c>
      <c r="Q10" s="126"/>
      <c r="R10" s="126" t="n">
        <f aca="false">MAPEH!AD11</f>
        <v>83</v>
      </c>
      <c r="S10" s="126"/>
      <c r="T10" s="126" t="n">
        <f aca="false">MAPEH!J11</f>
        <v>83</v>
      </c>
      <c r="U10" s="126" t="n">
        <f aca="false">MAPEH!G11</f>
        <v>85</v>
      </c>
      <c r="V10" s="127" t="n">
        <f aca="false">MAPEH!O11</f>
        <v>88</v>
      </c>
      <c r="W10" s="126" t="n">
        <f aca="false">MAPEH!I11</f>
        <v>80</v>
      </c>
      <c r="X10" s="127" t="n">
        <f aca="false">MAPEH!T11</f>
        <v>80</v>
      </c>
      <c r="Y10" s="126" t="n">
        <f aca="false">MAPEH!K11</f>
        <v>88</v>
      </c>
      <c r="Z10" s="125" t="n">
        <f aca="false">MAPEH!Y11</f>
        <v>82</v>
      </c>
      <c r="AA10" s="126" t="n">
        <f aca="false">RANK(Z10,Z$10:Z$76)</f>
        <v>14</v>
      </c>
      <c r="AB10" s="126" t="n">
        <f aca="false">ROUND((R10+P10+N10+L10+J10+H10+F10+D10)/8,0)</f>
        <v>81</v>
      </c>
      <c r="AC10" s="126" t="n">
        <f aca="false">RANK(AB10,AB$10:AB$84)</f>
        <v>12</v>
      </c>
    </row>
    <row r="11" customFormat="false" ht="15" hidden="false" customHeight="true" outlineLevel="0" collapsed="false">
      <c r="B11" s="61" t="n">
        <v>2</v>
      </c>
      <c r="C11" s="124" t="str">
        <f aca="false">IF('Infos-Card-Male'!B3="", "", 'Infos-Card-Male'!B3)</f>
        <v>ACOSTA, JOHN CARLO ANION</v>
      </c>
      <c r="D11" s="125" t="n">
        <f aca="false">Fil!J12</f>
        <v>72</v>
      </c>
      <c r="E11" s="126"/>
      <c r="F11" s="127" t="n">
        <f aca="false">Eng!J12</f>
        <v>70</v>
      </c>
      <c r="G11" s="126"/>
      <c r="H11" s="125" t="n">
        <f aca="false">Math!J12</f>
        <v>70</v>
      </c>
      <c r="I11" s="126"/>
      <c r="J11" s="125" t="n">
        <f aca="false">Sci!J12</f>
        <v>73</v>
      </c>
      <c r="K11" s="128"/>
      <c r="L11" s="133" t="n">
        <f aca="false">AP!J12</f>
        <v>73</v>
      </c>
      <c r="M11" s="130"/>
      <c r="N11" s="127" t="n">
        <f aca="false">ESP!J12</f>
        <v>70</v>
      </c>
      <c r="O11" s="126"/>
      <c r="P11" s="131" t="n">
        <f aca="false">TLE!J12</f>
        <v>70</v>
      </c>
      <c r="Q11" s="126"/>
      <c r="R11" s="126" t="n">
        <f aca="false">MAPEH!AD12</f>
        <v>70</v>
      </c>
      <c r="S11" s="126"/>
      <c r="T11" s="127" t="n">
        <f aca="false">MAPEH!J12</f>
        <v>70</v>
      </c>
      <c r="U11" s="126" t="n">
        <f aca="false">MAPEH!G12</f>
        <v>70</v>
      </c>
      <c r="V11" s="127" t="n">
        <f aca="false">MAPEH!O12</f>
        <v>70</v>
      </c>
      <c r="W11" s="126" t="n">
        <f aca="false">MAPEH!I12</f>
        <v>70</v>
      </c>
      <c r="X11" s="127" t="n">
        <f aca="false">MAPEH!T12</f>
        <v>70</v>
      </c>
      <c r="Y11" s="126" t="n">
        <f aca="false">MAPEH!K12</f>
        <v>70</v>
      </c>
      <c r="Z11" s="125" t="n">
        <f aca="false">MAPEH!Y12</f>
        <v>70</v>
      </c>
      <c r="AA11" s="126" t="n">
        <f aca="false">RANK(Z11,Z$10:Z$76)</f>
        <v>43</v>
      </c>
      <c r="AB11" s="126" t="n">
        <f aca="false">ROUND((R11+P11+N11+L11+J11+H11+F11+D11)/8,0)</f>
        <v>71</v>
      </c>
      <c r="AC11" s="126" t="n">
        <f aca="false">RANK(AB11,AB$10:AB$84)</f>
        <v>44</v>
      </c>
    </row>
    <row r="12" s="22" customFormat="true" ht="15" hidden="false" customHeight="true" outlineLevel="0" collapsed="false">
      <c r="B12" s="123" t="n">
        <v>3</v>
      </c>
      <c r="C12" s="124" t="str">
        <f aca="false">IF('Infos-Card-Male'!B4="", "", 'Infos-Card-Male'!B4)</f>
        <v>ACOSTA, SHAMERAINE MOLINA</v>
      </c>
      <c r="D12" s="125" t="n">
        <f aca="false">Fil!J13</f>
        <v>75</v>
      </c>
      <c r="E12" s="126"/>
      <c r="F12" s="127" t="n">
        <f aca="false">Eng!J13</f>
        <v>78</v>
      </c>
      <c r="G12" s="126"/>
      <c r="H12" s="125" t="n">
        <f aca="false">Math!J13</f>
        <v>75</v>
      </c>
      <c r="I12" s="126"/>
      <c r="J12" s="125" t="n">
        <f aca="false">Sci!J13</f>
        <v>78</v>
      </c>
      <c r="K12" s="128"/>
      <c r="L12" s="133" t="n">
        <f aca="false">AP!J13</f>
        <v>77</v>
      </c>
      <c r="M12" s="130"/>
      <c r="N12" s="127" t="n">
        <f aca="false">ESP!J13</f>
        <v>77</v>
      </c>
      <c r="O12" s="126"/>
      <c r="P12" s="131" t="n">
        <f aca="false">TLE!J13</f>
        <v>75</v>
      </c>
      <c r="Q12" s="126"/>
      <c r="R12" s="126" t="n">
        <f aca="false">MAPEH!AD13</f>
        <v>77</v>
      </c>
      <c r="S12" s="126"/>
      <c r="T12" s="127" t="n">
        <f aca="false">MAPEH!J13</f>
        <v>77</v>
      </c>
      <c r="U12" s="126" t="n">
        <f aca="false">MAPEH!G13</f>
        <v>75</v>
      </c>
      <c r="V12" s="127" t="n">
        <f aca="false">MAPEH!O13</f>
        <v>77</v>
      </c>
      <c r="W12" s="126" t="n">
        <f aca="false">MAPEH!I13</f>
        <v>78</v>
      </c>
      <c r="X12" s="127" t="n">
        <f aca="false">MAPEH!T13</f>
        <v>77</v>
      </c>
      <c r="Y12" s="126" t="n">
        <f aca="false">MAPEH!K13</f>
        <v>80</v>
      </c>
      <c r="Z12" s="125" t="n">
        <f aca="false">MAPEH!Y13</f>
        <v>78</v>
      </c>
      <c r="AA12" s="126" t="n">
        <f aca="false">RANK(Z12,Z$10:Z$76)</f>
        <v>24</v>
      </c>
      <c r="AB12" s="126" t="n">
        <f aca="false">ROUND((R12+P12+N12+L12+J12+H12+F12+D12)/8,0)</f>
        <v>77</v>
      </c>
      <c r="AC12" s="126" t="n">
        <f aca="false">RANK(AB12,AB$10:AB$84)</f>
        <v>28</v>
      </c>
      <c r="AE12" s="0"/>
    </row>
    <row r="13" customFormat="false" ht="15" hidden="false" customHeight="true" outlineLevel="0" collapsed="false">
      <c r="B13" s="61" t="n">
        <v>4</v>
      </c>
      <c r="C13" s="124" t="str">
        <f aca="false">IF('Infos-Card-Male'!B5="", "", 'Infos-Card-Male'!B5)</f>
        <v>AGUS, ALMOND RAPHAEL JALBAY</v>
      </c>
      <c r="D13" s="125" t="n">
        <f aca="false">Fil!J14</f>
        <v>75</v>
      </c>
      <c r="E13" s="126"/>
      <c r="F13" s="127" t="n">
        <f aca="false">Eng!J14</f>
        <v>77</v>
      </c>
      <c r="G13" s="126"/>
      <c r="H13" s="125" t="n">
        <f aca="false">Math!J14</f>
        <v>75</v>
      </c>
      <c r="I13" s="126"/>
      <c r="J13" s="125" t="n">
        <f aca="false">Sci!J14</f>
        <v>78</v>
      </c>
      <c r="K13" s="128"/>
      <c r="L13" s="133" t="n">
        <f aca="false">AP!J14</f>
        <v>79</v>
      </c>
      <c r="M13" s="130"/>
      <c r="N13" s="127" t="n">
        <f aca="false">ESP!J14</f>
        <v>82</v>
      </c>
      <c r="O13" s="126"/>
      <c r="P13" s="131" t="n">
        <f aca="false">TLE!J14</f>
        <v>75</v>
      </c>
      <c r="Q13" s="126"/>
      <c r="R13" s="126" t="n">
        <f aca="false">MAPEH!AD14</f>
        <v>76</v>
      </c>
      <c r="S13" s="126"/>
      <c r="T13" s="127" t="n">
        <f aca="false">MAPEH!J14</f>
        <v>76</v>
      </c>
      <c r="U13" s="126" t="n">
        <f aca="false">MAPEH!G14</f>
        <v>75</v>
      </c>
      <c r="V13" s="127" t="n">
        <f aca="false">MAPEH!O14</f>
        <v>76</v>
      </c>
      <c r="W13" s="126" t="n">
        <f aca="false">MAPEH!I14</f>
        <v>78</v>
      </c>
      <c r="X13" s="127" t="n">
        <f aca="false">MAPEH!T14</f>
        <v>76</v>
      </c>
      <c r="Y13" s="126" t="n">
        <f aca="false">MAPEH!K14</f>
        <v>77</v>
      </c>
      <c r="Z13" s="125" t="n">
        <f aca="false">MAPEH!Y14</f>
        <v>77</v>
      </c>
      <c r="AA13" s="126" t="n">
        <f aca="false">RANK(Z13,Z$10:Z$76)</f>
        <v>29</v>
      </c>
      <c r="AB13" s="126" t="n">
        <f aca="false">ROUND((R13+P13+N13+L13+J13+H13+F13+D13)/8,0)</f>
        <v>77</v>
      </c>
      <c r="AC13" s="126" t="n">
        <f aca="false">RANK(AB13,AB$10:AB$84)</f>
        <v>28</v>
      </c>
    </row>
    <row r="14" customFormat="false" ht="15" hidden="false" customHeight="true" outlineLevel="0" collapsed="false">
      <c r="B14" s="123" t="n">
        <v>5</v>
      </c>
      <c r="C14" s="124" t="str">
        <f aca="false">IF('Infos-Card-Male'!B6="", "", 'Infos-Card-Male'!B6)</f>
        <v>ALEJANDRO, JEREMY LOPEZ</v>
      </c>
      <c r="D14" s="125" t="n">
        <f aca="false">Fil!J15</f>
        <v>76</v>
      </c>
      <c r="E14" s="126"/>
      <c r="F14" s="127" t="n">
        <f aca="false">Eng!J15</f>
        <v>79</v>
      </c>
      <c r="G14" s="126"/>
      <c r="H14" s="125" t="n">
        <f aca="false">Math!J15</f>
        <v>75</v>
      </c>
      <c r="I14" s="126"/>
      <c r="J14" s="125" t="n">
        <f aca="false">Sci!J15</f>
        <v>77</v>
      </c>
      <c r="K14" s="128"/>
      <c r="L14" s="133" t="n">
        <f aca="false">AP!J15</f>
        <v>77</v>
      </c>
      <c r="M14" s="130"/>
      <c r="N14" s="127" t="n">
        <f aca="false">ESP!J15</f>
        <v>77</v>
      </c>
      <c r="O14" s="126"/>
      <c r="P14" s="131" t="n">
        <f aca="false">TLE!J15</f>
        <v>75</v>
      </c>
      <c r="Q14" s="126"/>
      <c r="R14" s="126" t="n">
        <f aca="false">MAPEH!AD15</f>
        <v>76</v>
      </c>
      <c r="S14" s="126"/>
      <c r="T14" s="127" t="n">
        <f aca="false">MAPEH!J15</f>
        <v>76</v>
      </c>
      <c r="U14" s="126" t="n">
        <f aca="false">MAPEH!G15</f>
        <v>75</v>
      </c>
      <c r="V14" s="127" t="n">
        <f aca="false">MAPEH!O15</f>
        <v>76</v>
      </c>
      <c r="W14" s="126" t="n">
        <f aca="false">MAPEH!I15</f>
        <v>78</v>
      </c>
      <c r="X14" s="127" t="n">
        <f aca="false">MAPEH!T15</f>
        <v>76</v>
      </c>
      <c r="Y14" s="126" t="n">
        <f aca="false">MAPEH!K15</f>
        <v>77</v>
      </c>
      <c r="Z14" s="125" t="n">
        <f aca="false">MAPEH!Y15</f>
        <v>77</v>
      </c>
      <c r="AA14" s="126" t="n">
        <f aca="false">RANK(Z14,Z$10:Z$76)</f>
        <v>29</v>
      </c>
      <c r="AB14" s="126" t="n">
        <f aca="false">ROUND((R14+P14+N14+L14+J14+H14+F14+D14)/8,0)</f>
        <v>77</v>
      </c>
      <c r="AC14" s="126" t="n">
        <f aca="false">RANK(AB14,AB$10:AB$84)</f>
        <v>28</v>
      </c>
    </row>
    <row r="15" customFormat="false" ht="15" hidden="false" customHeight="true" outlineLevel="0" collapsed="false">
      <c r="B15" s="61" t="n">
        <v>6</v>
      </c>
      <c r="C15" s="124" t="str">
        <f aca="false">IF('Infos-Card-Male'!B7="", "", 'Infos-Card-Male'!B7)</f>
        <v>ALEJANDRO, MARK AGBUYA</v>
      </c>
      <c r="D15" s="125" t="n">
        <f aca="false">Fil!J16</f>
        <v>81</v>
      </c>
      <c r="E15" s="126"/>
      <c r="F15" s="127" t="n">
        <f aca="false">Eng!J16</f>
        <v>88</v>
      </c>
      <c r="G15" s="126"/>
      <c r="H15" s="125" t="n">
        <f aca="false">Math!J16</f>
        <v>85</v>
      </c>
      <c r="I15" s="126"/>
      <c r="J15" s="125" t="n">
        <f aca="false">Sci!J16</f>
        <v>84</v>
      </c>
      <c r="K15" s="128"/>
      <c r="L15" s="133" t="n">
        <f aca="false">AP!J16</f>
        <v>78</v>
      </c>
      <c r="M15" s="130"/>
      <c r="N15" s="127" t="n">
        <f aca="false">ESP!J16</f>
        <v>92</v>
      </c>
      <c r="O15" s="126"/>
      <c r="P15" s="131" t="n">
        <f aca="false">TLE!J16</f>
        <v>83</v>
      </c>
      <c r="Q15" s="126"/>
      <c r="R15" s="126" t="n">
        <f aca="false">MAPEH!AD16</f>
        <v>88</v>
      </c>
      <c r="S15" s="126"/>
      <c r="T15" s="127" t="n">
        <f aca="false">MAPEH!J16</f>
        <v>87</v>
      </c>
      <c r="U15" s="126" t="n">
        <f aca="false">MAPEH!G16</f>
        <v>85</v>
      </c>
      <c r="V15" s="127" t="n">
        <f aca="false">MAPEH!O16</f>
        <v>92</v>
      </c>
      <c r="W15" s="126" t="n">
        <f aca="false">MAPEH!I16</f>
        <v>90</v>
      </c>
      <c r="X15" s="127" t="n">
        <f aca="false">MAPEH!T16</f>
        <v>85</v>
      </c>
      <c r="Y15" s="126" t="n">
        <f aca="false">MAPEH!K16</f>
        <v>88</v>
      </c>
      <c r="Z15" s="125" t="n">
        <f aca="false">MAPEH!Y16</f>
        <v>89</v>
      </c>
      <c r="AA15" s="126" t="n">
        <f aca="false">RANK(Z15,Z$10:Z$76)</f>
        <v>6</v>
      </c>
      <c r="AB15" s="126" t="n">
        <f aca="false">ROUND((R15+P15+N15+L15+J15+H15+F15+D15)/8,0)</f>
        <v>85</v>
      </c>
      <c r="AC15" s="126" t="n">
        <f aca="false">RANK(AB15,AB$10:AB$84)</f>
        <v>10</v>
      </c>
    </row>
    <row r="16" customFormat="false" ht="15" hidden="false" customHeight="true" outlineLevel="0" collapsed="false">
      <c r="B16" s="123" t="n">
        <v>7</v>
      </c>
      <c r="C16" s="124" t="str">
        <f aca="false">IF('Infos-Card-Male'!B8="", "", 'Infos-Card-Male'!B8)</f>
        <v>ALETER, JHAY MHARK BOLAÑOS</v>
      </c>
      <c r="D16" s="125" t="n">
        <f aca="false">Fil!J17</f>
        <v>75</v>
      </c>
      <c r="E16" s="126"/>
      <c r="F16" s="127" t="n">
        <f aca="false">Eng!J17</f>
        <v>76</v>
      </c>
      <c r="G16" s="126"/>
      <c r="H16" s="125" t="n">
        <f aca="false">Math!J17</f>
        <v>75</v>
      </c>
      <c r="I16" s="126"/>
      <c r="J16" s="125" t="n">
        <f aca="false">Sci!J17</f>
        <v>76</v>
      </c>
      <c r="K16" s="128"/>
      <c r="L16" s="133" t="n">
        <f aca="false">AP!J17</f>
        <v>77</v>
      </c>
      <c r="M16" s="130"/>
      <c r="N16" s="127" t="n">
        <f aca="false">ESP!J17</f>
        <v>81</v>
      </c>
      <c r="O16" s="126"/>
      <c r="P16" s="131" t="n">
        <f aca="false">TLE!J17</f>
        <v>76</v>
      </c>
      <c r="Q16" s="126"/>
      <c r="R16" s="126" t="n">
        <f aca="false">MAPEH!AD17</f>
        <v>76</v>
      </c>
      <c r="S16" s="126"/>
      <c r="T16" s="127" t="n">
        <f aca="false">MAPEH!J17</f>
        <v>76</v>
      </c>
      <c r="U16" s="126" t="n">
        <f aca="false">MAPEH!G17</f>
        <v>75</v>
      </c>
      <c r="V16" s="127" t="n">
        <f aca="false">MAPEH!O17</f>
        <v>76</v>
      </c>
      <c r="W16" s="126" t="n">
        <f aca="false">MAPEH!I17</f>
        <v>78</v>
      </c>
      <c r="X16" s="127" t="n">
        <f aca="false">MAPEH!T17</f>
        <v>76</v>
      </c>
      <c r="Y16" s="126" t="n">
        <f aca="false">MAPEH!K17</f>
        <v>77</v>
      </c>
      <c r="Z16" s="125" t="n">
        <f aca="false">MAPEH!Y17</f>
        <v>76</v>
      </c>
      <c r="AA16" s="126" t="n">
        <f aca="false">RANK(Z16,Z$10:Z$76)</f>
        <v>36</v>
      </c>
      <c r="AB16" s="126" t="n">
        <f aca="false">ROUND((R16+P16+N16+L16+J16+H16+F16+D16)/8,0)</f>
        <v>77</v>
      </c>
      <c r="AC16" s="126" t="n">
        <f aca="false">RANK(AB16,AB$10:AB$84)</f>
        <v>28</v>
      </c>
    </row>
    <row r="17" customFormat="false" ht="15" hidden="false" customHeight="true" outlineLevel="0" collapsed="false">
      <c r="B17" s="61" t="n">
        <v>8</v>
      </c>
      <c r="C17" s="124" t="str">
        <f aca="false">IF('Infos-Card-Male'!B9="", "", 'Infos-Card-Male'!B9)</f>
        <v>AMACIO, KHURT FRYAN RANIEN</v>
      </c>
      <c r="D17" s="125" t="n">
        <f aca="false">Fil!J18</f>
        <v>76</v>
      </c>
      <c r="E17" s="126"/>
      <c r="F17" s="127" t="n">
        <f aca="false">Eng!J18</f>
        <v>76</v>
      </c>
      <c r="G17" s="126"/>
      <c r="H17" s="125" t="n">
        <f aca="false">Math!J18</f>
        <v>75</v>
      </c>
      <c r="I17" s="126"/>
      <c r="J17" s="125" t="n">
        <f aca="false">Sci!J18</f>
        <v>79</v>
      </c>
      <c r="K17" s="128"/>
      <c r="L17" s="133" t="n">
        <f aca="false">AP!J18</f>
        <v>77</v>
      </c>
      <c r="M17" s="130"/>
      <c r="N17" s="127" t="n">
        <f aca="false">ESP!J18</f>
        <v>82</v>
      </c>
      <c r="O17" s="126"/>
      <c r="P17" s="131" t="n">
        <f aca="false">TLE!J18</f>
        <v>75</v>
      </c>
      <c r="Q17" s="126"/>
      <c r="R17" s="126" t="n">
        <f aca="false">MAPEH!AD18</f>
        <v>78</v>
      </c>
      <c r="S17" s="126"/>
      <c r="T17" s="127" t="n">
        <f aca="false">MAPEH!J18</f>
        <v>77</v>
      </c>
      <c r="U17" s="126" t="n">
        <f aca="false">MAPEH!G18</f>
        <v>75</v>
      </c>
      <c r="V17" s="127" t="n">
        <f aca="false">MAPEH!O18</f>
        <v>80</v>
      </c>
      <c r="W17" s="126" t="n">
        <f aca="false">MAPEH!I18</f>
        <v>78</v>
      </c>
      <c r="X17" s="127" t="n">
        <f aca="false">MAPEH!T18</f>
        <v>77</v>
      </c>
      <c r="Y17" s="126" t="n">
        <f aca="false">MAPEH!K18</f>
        <v>89</v>
      </c>
      <c r="Z17" s="125" t="n">
        <f aca="false">MAPEH!Y18</f>
        <v>77</v>
      </c>
      <c r="AA17" s="126" t="n">
        <f aca="false">RANK(Z17,Z$10:Z$76)</f>
        <v>29</v>
      </c>
      <c r="AB17" s="126" t="n">
        <f aca="false">ROUND((R17+P17+N17+L17+J17+H17+F17+D17)/8,0)</f>
        <v>77</v>
      </c>
      <c r="AC17" s="126" t="n">
        <f aca="false">RANK(AB17,AB$10:AB$84)</f>
        <v>28</v>
      </c>
    </row>
    <row r="18" customFormat="false" ht="15" hidden="false" customHeight="true" outlineLevel="0" collapsed="false">
      <c r="B18" s="123" t="n">
        <v>9</v>
      </c>
      <c r="C18" s="124" t="str">
        <f aca="false">IF('Infos-Card-Male'!B10="", "", 'Infos-Card-Male'!B10)</f>
        <v>ANDALIS, JIBBY ABUZO</v>
      </c>
      <c r="D18" s="125" t="n">
        <f aca="false">Fil!J19</f>
        <v>72</v>
      </c>
      <c r="E18" s="126"/>
      <c r="F18" s="127" t="n">
        <f aca="false">Eng!J19</f>
        <v>70</v>
      </c>
      <c r="G18" s="126"/>
      <c r="H18" s="125" t="n">
        <f aca="false">Math!J19</f>
        <v>70</v>
      </c>
      <c r="I18" s="126"/>
      <c r="J18" s="125" t="n">
        <f aca="false">Sci!J19</f>
        <v>75</v>
      </c>
      <c r="K18" s="128"/>
      <c r="L18" s="133" t="n">
        <f aca="false">AP!J19</f>
        <v>72</v>
      </c>
      <c r="M18" s="130"/>
      <c r="N18" s="127" t="n">
        <f aca="false">ESP!J19</f>
        <v>70</v>
      </c>
      <c r="O18" s="126"/>
      <c r="P18" s="131" t="n">
        <f aca="false">TLE!J19</f>
        <v>70</v>
      </c>
      <c r="Q18" s="126"/>
      <c r="R18" s="126" t="n">
        <f aca="false">MAPEH!AD19</f>
        <v>70</v>
      </c>
      <c r="S18" s="126"/>
      <c r="T18" s="127" t="n">
        <f aca="false">MAPEH!J19</f>
        <v>70</v>
      </c>
      <c r="U18" s="126" t="n">
        <f aca="false">MAPEH!G19</f>
        <v>70</v>
      </c>
      <c r="V18" s="127" t="n">
        <f aca="false">MAPEH!O19</f>
        <v>70</v>
      </c>
      <c r="W18" s="126" t="n">
        <f aca="false">MAPEH!I19</f>
        <v>70</v>
      </c>
      <c r="X18" s="127" t="n">
        <f aca="false">MAPEH!T19</f>
        <v>70</v>
      </c>
      <c r="Y18" s="126" t="n">
        <f aca="false">MAPEH!K19</f>
        <v>70</v>
      </c>
      <c r="Z18" s="125" t="n">
        <f aca="false">MAPEH!Y19</f>
        <v>70</v>
      </c>
      <c r="AA18" s="126" t="n">
        <f aca="false">RANK(Z18,Z$10:Z$76)</f>
        <v>43</v>
      </c>
      <c r="AB18" s="126" t="n">
        <f aca="false">ROUND((R18+P18+N18+L18+J18+H18+F18+D18)/8,0)</f>
        <v>71</v>
      </c>
      <c r="AC18" s="126" t="n">
        <f aca="false">RANK(AB18,AB$10:AB$84)</f>
        <v>44</v>
      </c>
    </row>
    <row r="19" customFormat="false" ht="15" hidden="false" customHeight="true" outlineLevel="0" collapsed="false">
      <c r="B19" s="61" t="n">
        <v>10</v>
      </c>
      <c r="C19" s="124" t="str">
        <f aca="false">IF('Infos-Card-Male'!B11="", "", 'Infos-Card-Male'!B11)</f>
        <v>ANDO, PRINCE IVAN REPUYA</v>
      </c>
      <c r="D19" s="125" t="n">
        <f aca="false">Fil!J20</f>
        <v>76</v>
      </c>
      <c r="E19" s="126"/>
      <c r="F19" s="127" t="n">
        <f aca="false">Eng!J20</f>
        <v>80</v>
      </c>
      <c r="G19" s="126"/>
      <c r="H19" s="125" t="n">
        <f aca="false">Math!J20</f>
        <v>79</v>
      </c>
      <c r="I19" s="126"/>
      <c r="J19" s="125" t="n">
        <f aca="false">Sci!J20</f>
        <v>77</v>
      </c>
      <c r="K19" s="128"/>
      <c r="L19" s="133" t="n">
        <f aca="false">AP!J20</f>
        <v>82</v>
      </c>
      <c r="M19" s="130"/>
      <c r="N19" s="127" t="n">
        <f aca="false">ESP!J20</f>
        <v>86</v>
      </c>
      <c r="O19" s="126"/>
      <c r="P19" s="131" t="n">
        <f aca="false">TLE!J20</f>
        <v>79</v>
      </c>
      <c r="Q19" s="126"/>
      <c r="R19" s="126" t="n">
        <f aca="false">MAPEH!AD20</f>
        <v>79</v>
      </c>
      <c r="S19" s="126"/>
      <c r="T19" s="127" t="n">
        <f aca="false">MAPEH!J20</f>
        <v>77</v>
      </c>
      <c r="U19" s="126" t="n">
        <f aca="false">MAPEH!G20</f>
        <v>75</v>
      </c>
      <c r="V19" s="127" t="n">
        <f aca="false">MAPEH!O20</f>
        <v>82</v>
      </c>
      <c r="W19" s="126" t="n">
        <f aca="false">MAPEH!I20</f>
        <v>78</v>
      </c>
      <c r="X19" s="127" t="n">
        <f aca="false">MAPEH!T20</f>
        <v>78</v>
      </c>
      <c r="Y19" s="126" t="n">
        <f aca="false">MAPEH!K20</f>
        <v>79</v>
      </c>
      <c r="Z19" s="125" t="n">
        <f aca="false">MAPEH!Y20</f>
        <v>78</v>
      </c>
      <c r="AA19" s="126" t="n">
        <f aca="false">RANK(Z19,Z$10:Z$76)</f>
        <v>24</v>
      </c>
      <c r="AB19" s="126" t="n">
        <f aca="false">ROUND((R19+P19+N19+L19+J19+H19+F19+D19)/8,0)</f>
        <v>80</v>
      </c>
      <c r="AC19" s="126" t="n">
        <f aca="false">RANK(AB19,AB$10:AB$84)</f>
        <v>16</v>
      </c>
      <c r="AD19" s="22"/>
    </row>
    <row r="20" customFormat="false" ht="15" hidden="false" customHeight="true" outlineLevel="0" collapsed="false">
      <c r="B20" s="123" t="n">
        <v>11</v>
      </c>
      <c r="C20" s="124" t="str">
        <f aca="false">IF('Infos-Card-Male'!B12="", "", 'Infos-Card-Male'!B12)</f>
        <v>ARCEO, JOHN KENNETH MACASINAG</v>
      </c>
      <c r="D20" s="125" t="n">
        <f aca="false">Fil!J21</f>
        <v>76</v>
      </c>
      <c r="E20" s="126"/>
      <c r="F20" s="127" t="n">
        <f aca="false">Eng!J21</f>
        <v>75</v>
      </c>
      <c r="G20" s="126"/>
      <c r="H20" s="125" t="n">
        <f aca="false">Math!J21</f>
        <v>78</v>
      </c>
      <c r="I20" s="126"/>
      <c r="J20" s="125" t="n">
        <f aca="false">Sci!J21</f>
        <v>79</v>
      </c>
      <c r="K20" s="128"/>
      <c r="L20" s="133" t="n">
        <f aca="false">AP!J21</f>
        <v>78</v>
      </c>
      <c r="M20" s="130"/>
      <c r="N20" s="127" t="n">
        <f aca="false">ESP!J21</f>
        <v>84</v>
      </c>
      <c r="O20" s="126"/>
      <c r="P20" s="131" t="n">
        <f aca="false">TLE!J21</f>
        <v>76</v>
      </c>
      <c r="Q20" s="126"/>
      <c r="R20" s="126" t="n">
        <f aca="false">MAPEH!AD21</f>
        <v>79</v>
      </c>
      <c r="S20" s="126"/>
      <c r="T20" s="127" t="n">
        <f aca="false">MAPEH!J21</f>
        <v>79</v>
      </c>
      <c r="U20" s="126" t="n">
        <f aca="false">MAPEH!G21</f>
        <v>84</v>
      </c>
      <c r="V20" s="127" t="n">
        <f aca="false">MAPEH!O21</f>
        <v>78</v>
      </c>
      <c r="W20" s="126" t="n">
        <f aca="false">MAPEH!I21</f>
        <v>78</v>
      </c>
      <c r="X20" s="127" t="n">
        <f aca="false">MAPEH!T21</f>
        <v>79</v>
      </c>
      <c r="Y20" s="126" t="n">
        <f aca="false">MAPEH!K21</f>
        <v>78</v>
      </c>
      <c r="Z20" s="125" t="n">
        <f aca="false">MAPEH!Y21</f>
        <v>79</v>
      </c>
      <c r="AA20" s="126" t="n">
        <f aca="false">RANK(Z20,Z$10:Z$76)</f>
        <v>21</v>
      </c>
      <c r="AB20" s="126" t="n">
        <f aca="false">ROUND((R20+P20+N20+L20+J20+H20+F20+D20)/8,0)</f>
        <v>78</v>
      </c>
      <c r="AC20" s="126" t="n">
        <f aca="false">RANK(AB20,AB$10:AB$84)</f>
        <v>24</v>
      </c>
      <c r="AD20" s="22"/>
    </row>
    <row r="21" customFormat="false" ht="15" hidden="false" customHeight="true" outlineLevel="0" collapsed="false">
      <c r="B21" s="61" t="n">
        <v>12</v>
      </c>
      <c r="C21" s="124" t="str">
        <f aca="false">IF('Infos-Card-Male'!B13="", "", 'Infos-Card-Male'!B13)</f>
        <v>ARESGADO, CHRISTIAN MACKY MANUEL</v>
      </c>
      <c r="D21" s="125" t="n">
        <f aca="false">Fil!J22</f>
        <v>76</v>
      </c>
      <c r="E21" s="126"/>
      <c r="F21" s="127" t="n">
        <f aca="false">Eng!J22</f>
        <v>77</v>
      </c>
      <c r="G21" s="126"/>
      <c r="H21" s="125" t="n">
        <f aca="false">Math!J22</f>
        <v>75</v>
      </c>
      <c r="I21" s="126"/>
      <c r="J21" s="125" t="n">
        <f aca="false">Sci!J22</f>
        <v>77</v>
      </c>
      <c r="K21" s="128"/>
      <c r="L21" s="133" t="n">
        <f aca="false">AP!J22</f>
        <v>76</v>
      </c>
      <c r="M21" s="130"/>
      <c r="N21" s="127" t="n">
        <f aca="false">ESP!J22</f>
        <v>78</v>
      </c>
      <c r="O21" s="126"/>
      <c r="P21" s="131" t="n">
        <f aca="false">TLE!J22</f>
        <v>75</v>
      </c>
      <c r="Q21" s="126"/>
      <c r="R21" s="126" t="n">
        <f aca="false">MAPEH!AD22</f>
        <v>76</v>
      </c>
      <c r="S21" s="126"/>
      <c r="T21" s="127" t="n">
        <f aca="false">MAPEH!J22</f>
        <v>76</v>
      </c>
      <c r="U21" s="126" t="n">
        <f aca="false">MAPEH!G22</f>
        <v>75</v>
      </c>
      <c r="V21" s="127" t="n">
        <f aca="false">MAPEH!O22</f>
        <v>76</v>
      </c>
      <c r="W21" s="126" t="n">
        <f aca="false">MAPEH!I22</f>
        <v>78</v>
      </c>
      <c r="X21" s="127" t="n">
        <f aca="false">MAPEH!T22</f>
        <v>76</v>
      </c>
      <c r="Y21" s="126" t="n">
        <f aca="false">MAPEH!K22</f>
        <v>75</v>
      </c>
      <c r="Z21" s="125" t="n">
        <f aca="false">MAPEH!Y22</f>
        <v>76</v>
      </c>
      <c r="AA21" s="126" t="n">
        <f aca="false">RANK(Z21,Z$10:Z$76)</f>
        <v>36</v>
      </c>
      <c r="AB21" s="126" t="n">
        <f aca="false">ROUND((R21+P21+N21+L21+J21+H21+F21+D21)/8,0)</f>
        <v>76</v>
      </c>
      <c r="AC21" s="126" t="n">
        <f aca="false">RANK(AB21,AB$10:AB$84)</f>
        <v>37</v>
      </c>
      <c r="AD21" s="22"/>
    </row>
    <row r="22" customFormat="false" ht="15" hidden="false" customHeight="true" outlineLevel="0" collapsed="false">
      <c r="B22" s="123" t="n">
        <v>13</v>
      </c>
      <c r="C22" s="124" t="str">
        <f aca="false">IF('Infos-Card-Male'!B14="", "", 'Infos-Card-Male'!B14)</f>
        <v>ARROYO, AGA CEAZAR CAPALARAN</v>
      </c>
      <c r="D22" s="125" t="n">
        <f aca="false">Fil!J23</f>
        <v>75</v>
      </c>
      <c r="E22" s="126"/>
      <c r="F22" s="127" t="n">
        <f aca="false">Eng!J23</f>
        <v>79</v>
      </c>
      <c r="G22" s="126"/>
      <c r="H22" s="125" t="n">
        <f aca="false">Math!J23</f>
        <v>78</v>
      </c>
      <c r="I22" s="126"/>
      <c r="J22" s="125" t="n">
        <f aca="false">Sci!J23</f>
        <v>77</v>
      </c>
      <c r="K22" s="128"/>
      <c r="L22" s="133" t="n">
        <f aca="false">AP!J23</f>
        <v>78</v>
      </c>
      <c r="M22" s="130"/>
      <c r="N22" s="127" t="n">
        <f aca="false">ESP!J23</f>
        <v>82</v>
      </c>
      <c r="O22" s="126"/>
      <c r="P22" s="131" t="n">
        <f aca="false">TLE!J23</f>
        <v>77</v>
      </c>
      <c r="Q22" s="126"/>
      <c r="R22" s="126" t="n">
        <f aca="false">MAPEH!AD23</f>
        <v>79</v>
      </c>
      <c r="S22" s="126"/>
      <c r="T22" s="127" t="n">
        <f aca="false">MAPEH!J23</f>
        <v>79</v>
      </c>
      <c r="U22" s="126" t="n">
        <f aca="false">MAPEH!G23</f>
        <v>75</v>
      </c>
      <c r="V22" s="127" t="n">
        <f aca="false">MAPEH!O23</f>
        <v>79</v>
      </c>
      <c r="W22" s="126" t="n">
        <f aca="false">MAPEH!I23</f>
        <v>81</v>
      </c>
      <c r="X22" s="127" t="n">
        <f aca="false">MAPEH!T23</f>
        <v>81</v>
      </c>
      <c r="Y22" s="126" t="n">
        <f aca="false">MAPEH!K23</f>
        <v>85</v>
      </c>
      <c r="Z22" s="125" t="n">
        <f aca="false">MAPEH!Y23</f>
        <v>78</v>
      </c>
      <c r="AA22" s="126" t="n">
        <f aca="false">RANK(Z22,Z$10:Z$76)</f>
        <v>24</v>
      </c>
      <c r="AB22" s="126" t="n">
        <f aca="false">ROUND((R22+P22+N22+L22+J22+H22+F22+D22)/8,0)</f>
        <v>78</v>
      </c>
      <c r="AC22" s="126" t="n">
        <f aca="false">RANK(AB22,AB$10:AB$84)</f>
        <v>24</v>
      </c>
      <c r="AD22" s="22"/>
    </row>
    <row r="23" customFormat="false" ht="15" hidden="false" customHeight="true" outlineLevel="0" collapsed="false">
      <c r="B23" s="61" t="n">
        <v>14</v>
      </c>
      <c r="C23" s="124" t="str">
        <f aca="false">IF('Infos-Card-Male'!B15="", "", 'Infos-Card-Male'!B15)</f>
        <v>ASURTO, PRINCE JHADE JEROSO</v>
      </c>
      <c r="D23" s="125" t="n">
        <f aca="false">Fil!J24</f>
        <v>79</v>
      </c>
      <c r="E23" s="126"/>
      <c r="F23" s="127" t="n">
        <f aca="false">Eng!J24</f>
        <v>81</v>
      </c>
      <c r="G23" s="126"/>
      <c r="H23" s="125" t="n">
        <f aca="false">Math!J24</f>
        <v>79</v>
      </c>
      <c r="I23" s="126"/>
      <c r="J23" s="125" t="n">
        <f aca="false">Sci!J24</f>
        <v>77</v>
      </c>
      <c r="K23" s="128"/>
      <c r="L23" s="133" t="n">
        <f aca="false">AP!J24</f>
        <v>82</v>
      </c>
      <c r="M23" s="130"/>
      <c r="N23" s="127" t="n">
        <f aca="false">ESP!J24</f>
        <v>82</v>
      </c>
      <c r="O23" s="126"/>
      <c r="P23" s="131" t="n">
        <f aca="false">TLE!J24</f>
        <v>82</v>
      </c>
      <c r="Q23" s="126"/>
      <c r="R23" s="126" t="n">
        <f aca="false">MAPEH!AD24</f>
        <v>83</v>
      </c>
      <c r="S23" s="126"/>
      <c r="T23" s="127" t="n">
        <f aca="false">MAPEH!J24</f>
        <v>82</v>
      </c>
      <c r="U23" s="126" t="n">
        <f aca="false">MAPEH!G24</f>
        <v>85</v>
      </c>
      <c r="V23" s="127" t="n">
        <f aca="false">MAPEH!O24</f>
        <v>84</v>
      </c>
      <c r="W23" s="126" t="n">
        <f aca="false">MAPEH!I24</f>
        <v>79</v>
      </c>
      <c r="X23" s="127" t="n">
        <f aca="false">MAPEH!T24</f>
        <v>83</v>
      </c>
      <c r="Y23" s="126" t="n">
        <f aca="false">MAPEH!K24</f>
        <v>92</v>
      </c>
      <c r="Z23" s="125" t="n">
        <f aca="false">MAPEH!Y24</f>
        <v>83</v>
      </c>
      <c r="AA23" s="126" t="n">
        <f aca="false">RANK(Z23,Z$10:Z$76)</f>
        <v>12</v>
      </c>
      <c r="AB23" s="126" t="n">
        <f aca="false">ROUND((R23+P23+N23+L23+J23+H23+F23+D23)/8,0)</f>
        <v>81</v>
      </c>
      <c r="AC23" s="126" t="n">
        <f aca="false">RANK(AB23,AB$10:AB$84)</f>
        <v>12</v>
      </c>
      <c r="AD23" s="22"/>
    </row>
    <row r="24" customFormat="false" ht="15" hidden="false" customHeight="true" outlineLevel="0" collapsed="false">
      <c r="B24" s="123" t="n">
        <v>15</v>
      </c>
      <c r="C24" s="124" t="str">
        <f aca="false">IF('Infos-Card-Male'!B16="", "", 'Infos-Card-Male'!B16)</f>
        <v>AUSTRIA, JAMES BRYAN DIZON</v>
      </c>
      <c r="D24" s="125" t="n">
        <f aca="false">Fil!J25</f>
        <v>76</v>
      </c>
      <c r="E24" s="126"/>
      <c r="F24" s="127" t="n">
        <f aca="false">Eng!J25</f>
        <v>76</v>
      </c>
      <c r="G24" s="126"/>
      <c r="H24" s="125" t="n">
        <f aca="false">Math!J25</f>
        <v>76</v>
      </c>
      <c r="I24" s="126"/>
      <c r="J24" s="125" t="n">
        <f aca="false">Sci!J25</f>
        <v>77</v>
      </c>
      <c r="K24" s="128"/>
      <c r="L24" s="133" t="n">
        <f aca="false">AP!J25</f>
        <v>77</v>
      </c>
      <c r="M24" s="130"/>
      <c r="N24" s="127" t="n">
        <f aca="false">ESP!J25</f>
        <v>77</v>
      </c>
      <c r="O24" s="126"/>
      <c r="P24" s="131" t="n">
        <f aca="false">TLE!J25</f>
        <v>76</v>
      </c>
      <c r="Q24" s="126"/>
      <c r="R24" s="126" t="n">
        <f aca="false">MAPEH!AD25</f>
        <v>76</v>
      </c>
      <c r="S24" s="126"/>
      <c r="T24" s="127" t="n">
        <f aca="false">MAPEH!J25</f>
        <v>76</v>
      </c>
      <c r="U24" s="126" t="n">
        <f aca="false">MAPEH!G25</f>
        <v>75</v>
      </c>
      <c r="V24" s="127" t="n">
        <f aca="false">MAPEH!O25</f>
        <v>76</v>
      </c>
      <c r="W24" s="126" t="n">
        <f aca="false">MAPEH!I25</f>
        <v>78</v>
      </c>
      <c r="X24" s="127" t="n">
        <f aca="false">MAPEH!T25</f>
        <v>76</v>
      </c>
      <c r="Y24" s="126" t="n">
        <f aca="false">MAPEH!K25</f>
        <v>77</v>
      </c>
      <c r="Z24" s="125" t="n">
        <f aca="false">MAPEH!Y25</f>
        <v>77</v>
      </c>
      <c r="AA24" s="126" t="n">
        <f aca="false">RANK(Z24,Z$10:Z$76)</f>
        <v>29</v>
      </c>
      <c r="AB24" s="126" t="n">
        <f aca="false">ROUND((R24+P24+N24+L24+J24+H24+F24+D24)/8,0)</f>
        <v>76</v>
      </c>
      <c r="AC24" s="126" t="n">
        <f aca="false">RANK(AB24,AB$10:AB$84)</f>
        <v>37</v>
      </c>
      <c r="AD24" s="22"/>
    </row>
    <row r="25" customFormat="false" ht="15" hidden="false" customHeight="true" outlineLevel="0" collapsed="false">
      <c r="B25" s="61" t="n">
        <v>16</v>
      </c>
      <c r="C25" s="124" t="str">
        <f aca="false">IF('Infos-Card-Male'!B17="", "", 'Infos-Card-Male'!B17)</f>
        <v>AVILA, JOB OCFEMIA</v>
      </c>
      <c r="D25" s="125" t="n">
        <f aca="false">Fil!J26</f>
        <v>82</v>
      </c>
      <c r="E25" s="126"/>
      <c r="F25" s="127" t="n">
        <f aca="false">Eng!J26</f>
        <v>82</v>
      </c>
      <c r="G25" s="126"/>
      <c r="H25" s="125" t="n">
        <f aca="false">Math!J26</f>
        <v>79</v>
      </c>
      <c r="I25" s="126"/>
      <c r="J25" s="125" t="n">
        <f aca="false">Sci!J26</f>
        <v>86</v>
      </c>
      <c r="K25" s="128"/>
      <c r="L25" s="133" t="n">
        <f aca="false">AP!J26</f>
        <v>83</v>
      </c>
      <c r="M25" s="130"/>
      <c r="N25" s="127" t="n">
        <f aca="false">ESP!J26</f>
        <v>92</v>
      </c>
      <c r="O25" s="126"/>
      <c r="P25" s="131" t="n">
        <f aca="false">TLE!J26</f>
        <v>83</v>
      </c>
      <c r="Q25" s="126"/>
      <c r="R25" s="126" t="n">
        <f aca="false">MAPEH!AD26</f>
        <v>87</v>
      </c>
      <c r="S25" s="126"/>
      <c r="T25" s="127" t="n">
        <f aca="false">MAPEH!J26</f>
        <v>86</v>
      </c>
      <c r="U25" s="126" t="n">
        <f aca="false">MAPEH!G26</f>
        <v>86</v>
      </c>
      <c r="V25" s="127" t="n">
        <f aca="false">MAPEH!O26</f>
        <v>89</v>
      </c>
      <c r="W25" s="126" t="n">
        <f aca="false">MAPEH!I26</f>
        <v>86</v>
      </c>
      <c r="X25" s="127" t="n">
        <f aca="false">MAPEH!T26</f>
        <v>86</v>
      </c>
      <c r="Y25" s="126" t="n">
        <f aca="false">MAPEH!K26</f>
        <v>88</v>
      </c>
      <c r="Z25" s="125" t="n">
        <f aca="false">MAPEH!Y26</f>
        <v>87</v>
      </c>
      <c r="AA25" s="126" t="n">
        <f aca="false">RANK(Z25,Z$10:Z$76)</f>
        <v>9</v>
      </c>
      <c r="AB25" s="126" t="n">
        <f aca="false">ROUND((R25+P25+N25+L25+J25+H25+F25+D25)/8,0)</f>
        <v>84</v>
      </c>
      <c r="AC25" s="126" t="n">
        <f aca="false">RANK(AB25,AB$10:AB$84)</f>
        <v>11</v>
      </c>
      <c r="AD25" s="22"/>
    </row>
    <row r="26" customFormat="false" ht="15" hidden="false" customHeight="true" outlineLevel="0" collapsed="false">
      <c r="B26" s="123" t="n">
        <v>17</v>
      </c>
      <c r="C26" s="124" t="str">
        <f aca="false">IF('Infos-Card-Male'!B18="", "", 'Infos-Card-Male'!B18)</f>
        <v>AYON, JUSTINE DELLA</v>
      </c>
      <c r="D26" s="125" t="n">
        <f aca="false">Fil!J27</f>
        <v>75</v>
      </c>
      <c r="E26" s="126"/>
      <c r="F26" s="127" t="n">
        <f aca="false">Eng!J27</f>
        <v>80</v>
      </c>
      <c r="G26" s="126"/>
      <c r="H26" s="125" t="n">
        <f aca="false">Math!J27</f>
        <v>76</v>
      </c>
      <c r="I26" s="126"/>
      <c r="J26" s="125" t="n">
        <f aca="false">Sci!J27</f>
        <v>76</v>
      </c>
      <c r="K26" s="128"/>
      <c r="L26" s="133" t="n">
        <f aca="false">AP!J27</f>
        <v>80</v>
      </c>
      <c r="M26" s="130"/>
      <c r="N26" s="127" t="n">
        <f aca="false">ESP!J27</f>
        <v>84</v>
      </c>
      <c r="O26" s="126"/>
      <c r="P26" s="131" t="n">
        <f aca="false">TLE!J27</f>
        <v>77</v>
      </c>
      <c r="Q26" s="126"/>
      <c r="R26" s="126" t="n">
        <f aca="false">MAPEH!AD27</f>
        <v>78</v>
      </c>
      <c r="S26" s="126"/>
      <c r="T26" s="127" t="n">
        <f aca="false">MAPEH!J27</f>
        <v>77</v>
      </c>
      <c r="U26" s="126" t="n">
        <f aca="false">MAPEH!G27</f>
        <v>75</v>
      </c>
      <c r="V26" s="127" t="n">
        <f aca="false">MAPEH!O27</f>
        <v>80</v>
      </c>
      <c r="W26" s="126" t="n">
        <f aca="false">MAPEH!I27</f>
        <v>78</v>
      </c>
      <c r="X26" s="127" t="n">
        <f aca="false">MAPEH!T27</f>
        <v>77</v>
      </c>
      <c r="Y26" s="126" t="n">
        <f aca="false">MAPEH!K27</f>
        <v>88</v>
      </c>
      <c r="Z26" s="125" t="n">
        <f aca="false">MAPEH!Y27</f>
        <v>77</v>
      </c>
      <c r="AA26" s="126" t="n">
        <f aca="false">RANK(Z26,Z$10:Z$76)</f>
        <v>29</v>
      </c>
      <c r="AB26" s="126" t="n">
        <f aca="false">ROUND((R26+P26+N26+L26+J26+H26+F26+D26)/8,0)</f>
        <v>78</v>
      </c>
      <c r="AC26" s="126" t="n">
        <f aca="false">RANK(AB26,AB$10:AB$84)</f>
        <v>24</v>
      </c>
      <c r="AD26" s="22"/>
    </row>
    <row r="27" customFormat="false" ht="15" hidden="false" customHeight="true" outlineLevel="0" collapsed="false">
      <c r="B27" s="61" t="n">
        <v>18</v>
      </c>
      <c r="C27" s="124" t="str">
        <f aca="false">IF('Infos-Card-Male'!B19="", "", 'Infos-Card-Male'!B19)</f>
        <v>AYOP, WESLEY MICHEN BALBUENA</v>
      </c>
      <c r="D27" s="125" t="n">
        <f aca="false">Fil!J28</f>
        <v>77</v>
      </c>
      <c r="E27" s="126"/>
      <c r="F27" s="127" t="n">
        <f aca="false">Eng!J28</f>
        <v>78</v>
      </c>
      <c r="G27" s="126"/>
      <c r="H27" s="125" t="n">
        <f aca="false">Math!J28</f>
        <v>75</v>
      </c>
      <c r="I27" s="126"/>
      <c r="J27" s="125" t="n">
        <f aca="false">Sci!J28</f>
        <v>78</v>
      </c>
      <c r="K27" s="128"/>
      <c r="L27" s="133" t="n">
        <f aca="false">AP!J28</f>
        <v>76</v>
      </c>
      <c r="M27" s="130"/>
      <c r="N27" s="127" t="n">
        <f aca="false">ESP!J28</f>
        <v>83</v>
      </c>
      <c r="O27" s="126"/>
      <c r="P27" s="131" t="n">
        <f aca="false">TLE!J28</f>
        <v>81</v>
      </c>
      <c r="Q27" s="126"/>
      <c r="R27" s="126" t="n">
        <f aca="false">MAPEH!AD28</f>
        <v>79</v>
      </c>
      <c r="S27" s="126"/>
      <c r="T27" s="127" t="n">
        <f aca="false">MAPEH!J28</f>
        <v>78</v>
      </c>
      <c r="U27" s="126" t="n">
        <f aca="false">MAPEH!G28</f>
        <v>75</v>
      </c>
      <c r="V27" s="127" t="n">
        <f aca="false">MAPEH!O28</f>
        <v>77</v>
      </c>
      <c r="W27" s="126" t="n">
        <f aca="false">MAPEH!I28</f>
        <v>79</v>
      </c>
      <c r="X27" s="127" t="n">
        <f aca="false">MAPEH!T28</f>
        <v>81</v>
      </c>
      <c r="Y27" s="126" t="n">
        <f aca="false">MAPEH!K28</f>
        <v>81</v>
      </c>
      <c r="Z27" s="125" t="n">
        <f aca="false">MAPEH!Y28</f>
        <v>78</v>
      </c>
      <c r="AA27" s="126" t="n">
        <f aca="false">RANK(Z27,Z$10:Z$76)</f>
        <v>24</v>
      </c>
      <c r="AB27" s="126" t="n">
        <f aca="false">ROUND((R27+P27+N27+L27+J27+H27+F27+D27)/8,0)</f>
        <v>78</v>
      </c>
      <c r="AC27" s="126" t="n">
        <f aca="false">RANK(AB27,AB$10:AB$84)</f>
        <v>24</v>
      </c>
      <c r="AD27" s="22"/>
    </row>
    <row r="28" customFormat="false" ht="15" hidden="false" customHeight="true" outlineLevel="0" collapsed="false">
      <c r="B28" s="123" t="n">
        <v>19</v>
      </c>
      <c r="C28" s="124" t="str">
        <f aca="false">IF('Infos-Card-Male'!B20="", "", 'Infos-Card-Male'!B20)</f>
        <v>AZARCON, JOHN CEDRICK CORTES</v>
      </c>
      <c r="D28" s="125" t="n">
        <f aca="false">Fil!J29</f>
        <v>76</v>
      </c>
      <c r="E28" s="126"/>
      <c r="F28" s="127" t="n">
        <f aca="false">Eng!J29</f>
        <v>77</v>
      </c>
      <c r="G28" s="126"/>
      <c r="H28" s="125" t="n">
        <f aca="false">Math!J29</f>
        <v>75</v>
      </c>
      <c r="I28" s="126"/>
      <c r="J28" s="125" t="n">
        <f aca="false">Sci!J29</f>
        <v>77</v>
      </c>
      <c r="K28" s="128"/>
      <c r="L28" s="133" t="n">
        <f aca="false">AP!J29</f>
        <v>76</v>
      </c>
      <c r="M28" s="130"/>
      <c r="N28" s="127" t="n">
        <f aca="false">ESP!J29</f>
        <v>82</v>
      </c>
      <c r="O28" s="126"/>
      <c r="P28" s="131" t="n">
        <f aca="false">TLE!J29</f>
        <v>77</v>
      </c>
      <c r="Q28" s="126"/>
      <c r="R28" s="126" t="n">
        <f aca="false">MAPEH!AD29</f>
        <v>77</v>
      </c>
      <c r="S28" s="126"/>
      <c r="T28" s="127" t="n">
        <f aca="false">MAPEH!J29</f>
        <v>77</v>
      </c>
      <c r="U28" s="126" t="n">
        <f aca="false">MAPEH!G29</f>
        <v>75</v>
      </c>
      <c r="V28" s="127" t="n">
        <f aca="false">MAPEH!O29</f>
        <v>77</v>
      </c>
      <c r="W28" s="126" t="n">
        <f aca="false">MAPEH!I29</f>
        <v>79</v>
      </c>
      <c r="X28" s="127" t="n">
        <f aca="false">MAPEH!T29</f>
        <v>76</v>
      </c>
      <c r="Y28" s="126" t="n">
        <f aca="false">MAPEH!K29</f>
        <v>81</v>
      </c>
      <c r="Z28" s="125" t="n">
        <f aca="false">MAPEH!Y29</f>
        <v>76</v>
      </c>
      <c r="AA28" s="126" t="n">
        <f aca="false">RANK(Z28,Z$10:Z$76)</f>
        <v>36</v>
      </c>
      <c r="AB28" s="126" t="n">
        <f aca="false">ROUND((R28+P28+N28+L28+J28+H28+F28+D28)/8,0)</f>
        <v>77</v>
      </c>
      <c r="AC28" s="126" t="n">
        <f aca="false">RANK(AB28,AB$10:AB$84)</f>
        <v>28</v>
      </c>
      <c r="AD28" s="22"/>
    </row>
    <row r="29" customFormat="false" ht="15" hidden="false" customHeight="true" outlineLevel="0" collapsed="false">
      <c r="B29" s="61" t="n">
        <v>20</v>
      </c>
      <c r="C29" s="124" t="str">
        <f aca="false">IF('Infos-Card-Male'!B21="", "", 'Infos-Card-Male'!B21)</f>
        <v>AZORES, JOSHUA SELERIO</v>
      </c>
      <c r="D29" s="125" t="n">
        <f aca="false">Fil!J30</f>
        <v>75</v>
      </c>
      <c r="E29" s="126"/>
      <c r="F29" s="127" t="n">
        <f aca="false">Eng!J30</f>
        <v>76</v>
      </c>
      <c r="G29" s="126"/>
      <c r="H29" s="125" t="n">
        <f aca="false">Math!J30</f>
        <v>75</v>
      </c>
      <c r="I29" s="126"/>
      <c r="J29" s="125" t="n">
        <f aca="false">Sci!J30</f>
        <v>75</v>
      </c>
      <c r="K29" s="128"/>
      <c r="L29" s="133" t="n">
        <f aca="false">AP!J30</f>
        <v>75</v>
      </c>
      <c r="M29" s="130"/>
      <c r="N29" s="127" t="n">
        <f aca="false">ESP!J30</f>
        <v>75</v>
      </c>
      <c r="O29" s="126"/>
      <c r="P29" s="131" t="n">
        <f aca="false">TLE!J30</f>
        <v>75</v>
      </c>
      <c r="Q29" s="126"/>
      <c r="R29" s="126" t="n">
        <f aca="false">MAPEH!AD30</f>
        <v>79</v>
      </c>
      <c r="S29" s="126"/>
      <c r="T29" s="127" t="n">
        <f aca="false">MAPEH!J30</f>
        <v>79</v>
      </c>
      <c r="U29" s="126" t="n">
        <f aca="false">MAPEH!G30</f>
        <v>86</v>
      </c>
      <c r="V29" s="127" t="n">
        <f aca="false">MAPEH!O30</f>
        <v>78</v>
      </c>
      <c r="W29" s="126" t="n">
        <f aca="false">MAPEH!I30</f>
        <v>78</v>
      </c>
      <c r="X29" s="127" t="n">
        <f aca="false">MAPEH!T30</f>
        <v>78</v>
      </c>
      <c r="Y29" s="126" t="n">
        <f aca="false">MAPEH!K30</f>
        <v>75</v>
      </c>
      <c r="Z29" s="125" t="n">
        <f aca="false">MAPEH!Y30</f>
        <v>79</v>
      </c>
      <c r="AA29" s="126" t="n">
        <f aca="false">RANK(Z29,Z$10:Z$76)</f>
        <v>21</v>
      </c>
      <c r="AB29" s="126" t="n">
        <f aca="false">ROUND((R29+P29+N29+L29+J29+H29+F29+D29)/8,0)</f>
        <v>76</v>
      </c>
      <c r="AC29" s="126" t="n">
        <f aca="false">RANK(AB29,AB$10:AB$84)</f>
        <v>37</v>
      </c>
      <c r="AD29" s="22"/>
    </row>
    <row r="30" customFormat="false" ht="15" hidden="false" customHeight="true" outlineLevel="0" collapsed="false">
      <c r="B30" s="123" t="n">
        <v>21</v>
      </c>
      <c r="C30" s="124" t="str">
        <f aca="false">IF('Infos-Card-Male'!B22="", "", 'Infos-Card-Male'!B22)</f>
        <v>BACLAAN, JOVART MATA</v>
      </c>
      <c r="D30" s="125" t="n">
        <f aca="false">Fil!J31</f>
        <v>76</v>
      </c>
      <c r="E30" s="126"/>
      <c r="F30" s="127" t="n">
        <f aca="false">Eng!J31</f>
        <v>76</v>
      </c>
      <c r="G30" s="126"/>
      <c r="H30" s="125" t="n">
        <f aca="false">Math!J31</f>
        <v>75</v>
      </c>
      <c r="I30" s="126"/>
      <c r="J30" s="125" t="n">
        <f aca="false">Sci!J31</f>
        <v>76</v>
      </c>
      <c r="K30" s="128"/>
      <c r="L30" s="133" t="n">
        <f aca="false">AP!J31</f>
        <v>77</v>
      </c>
      <c r="M30" s="130"/>
      <c r="N30" s="127" t="n">
        <f aca="false">ESP!J31</f>
        <v>81</v>
      </c>
      <c r="O30" s="126"/>
      <c r="P30" s="131" t="n">
        <f aca="false">TLE!J31</f>
        <v>76</v>
      </c>
      <c r="Q30" s="126"/>
      <c r="R30" s="126" t="n">
        <f aca="false">MAPEH!AD31</f>
        <v>76</v>
      </c>
      <c r="S30" s="126"/>
      <c r="T30" s="127" t="n">
        <f aca="false">MAPEH!J31</f>
        <v>76</v>
      </c>
      <c r="U30" s="126" t="n">
        <f aca="false">MAPEH!G31</f>
        <v>75</v>
      </c>
      <c r="V30" s="127" t="n">
        <f aca="false">MAPEH!O31</f>
        <v>76</v>
      </c>
      <c r="W30" s="126" t="n">
        <f aca="false">MAPEH!I31</f>
        <v>78</v>
      </c>
      <c r="X30" s="127" t="n">
        <f aca="false">MAPEH!T31</f>
        <v>76</v>
      </c>
      <c r="Y30" s="126" t="n">
        <f aca="false">MAPEH!K31</f>
        <v>75</v>
      </c>
      <c r="Z30" s="125" t="n">
        <f aca="false">MAPEH!Y31</f>
        <v>76</v>
      </c>
      <c r="AA30" s="126" t="n">
        <f aca="false">RANK(Z30,Z$10:Z$76)</f>
        <v>36</v>
      </c>
      <c r="AB30" s="126" t="n">
        <f aca="false">ROUND((R30+P30+N30+L30+J30+H30+F30+D30)/8,0)</f>
        <v>77</v>
      </c>
      <c r="AC30" s="126" t="n">
        <f aca="false">RANK(AB30,AB$10:AB$84)</f>
        <v>28</v>
      </c>
      <c r="AD30" s="22"/>
    </row>
    <row r="31" customFormat="false" ht="15" hidden="false" customHeight="true" outlineLevel="0" collapsed="false">
      <c r="B31" s="61" t="n">
        <v>22</v>
      </c>
      <c r="C31" s="124" t="str">
        <f aca="false">IF('Infos-Card-Male'!B23="", "", 'Infos-Card-Male'!B23)</f>
        <v/>
      </c>
      <c r="D31" s="125" t="n">
        <f aca="false">Fil!J32</f>
        <v>0</v>
      </c>
      <c r="E31" s="126"/>
      <c r="F31" s="127" t="n">
        <f aca="false">Eng!J32</f>
        <v>0</v>
      </c>
      <c r="G31" s="126"/>
      <c r="H31" s="125" t="n">
        <f aca="false">Math!J32</f>
        <v>0</v>
      </c>
      <c r="I31" s="126"/>
      <c r="J31" s="125" t="n">
        <f aca="false">Sci!J32</f>
        <v>0</v>
      </c>
      <c r="K31" s="128"/>
      <c r="L31" s="133" t="n">
        <f aca="false">AP!J32</f>
        <v>0</v>
      </c>
      <c r="M31" s="130"/>
      <c r="N31" s="127" t="n">
        <f aca="false">ESP!J32</f>
        <v>0</v>
      </c>
      <c r="O31" s="126"/>
      <c r="P31" s="131" t="n">
        <f aca="false">TLE!J32</f>
        <v>0</v>
      </c>
      <c r="Q31" s="126"/>
      <c r="R31" s="126" t="n">
        <f aca="false">MAPEH!AD32</f>
        <v>0</v>
      </c>
      <c r="S31" s="126"/>
      <c r="T31" s="127" t="n">
        <f aca="false">MAPEH!J32</f>
        <v>0</v>
      </c>
      <c r="U31" s="126" t="n">
        <f aca="false">MAPEH!G32</f>
        <v>0</v>
      </c>
      <c r="V31" s="127" t="n">
        <f aca="false">MAPEH!O32</f>
        <v>0</v>
      </c>
      <c r="W31" s="126" t="n">
        <f aca="false">MAPEH!I32</f>
        <v>0</v>
      </c>
      <c r="X31" s="127" t="n">
        <f aca="false">MAPEH!T32</f>
        <v>0</v>
      </c>
      <c r="Y31" s="126" t="n">
        <f aca="false">MAPEH!K32</f>
        <v>0</v>
      </c>
      <c r="Z31" s="125" t="n">
        <f aca="false">MAPEH!Y32</f>
        <v>0</v>
      </c>
      <c r="AA31" s="126" t="n">
        <f aca="false">RANK(Z31,Z$10:Z$76)</f>
        <v>45</v>
      </c>
      <c r="AB31" s="126" t="n">
        <f aca="false">ROUND((R31+P31+N31+L31+J31+H31+F31+D31)/8,0)</f>
        <v>0</v>
      </c>
      <c r="AC31" s="126" t="n">
        <f aca="false">RANK(AB31,AB$10:AB$84)</f>
        <v>46</v>
      </c>
    </row>
    <row r="32" customFormat="false" ht="15" hidden="false" customHeight="true" outlineLevel="0" collapsed="false">
      <c r="B32" s="123" t="n">
        <v>23</v>
      </c>
      <c r="C32" s="124" t="str">
        <f aca="false">IF('Infos-Card-Male'!B24="", "", 'Infos-Card-Male'!B24)</f>
        <v/>
      </c>
      <c r="D32" s="125" t="n">
        <f aca="false">Fil!J33</f>
        <v>0</v>
      </c>
      <c r="E32" s="126"/>
      <c r="F32" s="127" t="n">
        <f aca="false">Eng!J33</f>
        <v>0</v>
      </c>
      <c r="G32" s="126"/>
      <c r="H32" s="125" t="n">
        <f aca="false">Math!J33</f>
        <v>0</v>
      </c>
      <c r="I32" s="126"/>
      <c r="J32" s="125" t="n">
        <f aca="false">Sci!J33</f>
        <v>0</v>
      </c>
      <c r="K32" s="128"/>
      <c r="L32" s="133" t="n">
        <f aca="false">AP!J33</f>
        <v>0</v>
      </c>
      <c r="M32" s="130"/>
      <c r="N32" s="127" t="n">
        <f aca="false">ESP!J33</f>
        <v>0</v>
      </c>
      <c r="O32" s="126"/>
      <c r="P32" s="131" t="n">
        <f aca="false">TLE!J33</f>
        <v>0</v>
      </c>
      <c r="Q32" s="126"/>
      <c r="R32" s="126" t="n">
        <f aca="false">MAPEH!AD33</f>
        <v>0</v>
      </c>
      <c r="S32" s="126"/>
      <c r="T32" s="127" t="n">
        <f aca="false">MAPEH!J33</f>
        <v>0</v>
      </c>
      <c r="U32" s="126" t="n">
        <f aca="false">MAPEH!G33</f>
        <v>0</v>
      </c>
      <c r="V32" s="127" t="n">
        <f aca="false">MAPEH!O33</f>
        <v>0</v>
      </c>
      <c r="W32" s="126" t="n">
        <f aca="false">MAPEH!I33</f>
        <v>0</v>
      </c>
      <c r="X32" s="127" t="n">
        <f aca="false">MAPEH!T33</f>
        <v>0</v>
      </c>
      <c r="Y32" s="126" t="n">
        <f aca="false">MAPEH!K33</f>
        <v>0</v>
      </c>
      <c r="Z32" s="125" t="n">
        <f aca="false">MAPEH!Y33</f>
        <v>0</v>
      </c>
      <c r="AA32" s="126" t="n">
        <f aca="false">RANK(Z32,Z$10:Z$76)</f>
        <v>45</v>
      </c>
      <c r="AB32" s="126" t="n">
        <f aca="false">ROUND((R32+P32+N32+L32+J32+H32+F32+D32)/8,0)</f>
        <v>0</v>
      </c>
      <c r="AC32" s="126" t="n">
        <f aca="false">RANK(AB32,AB$10:AB$84)</f>
        <v>46</v>
      </c>
    </row>
    <row r="33" customFormat="false" ht="15" hidden="false" customHeight="true" outlineLevel="0" collapsed="false">
      <c r="B33" s="61" t="n">
        <v>24</v>
      </c>
      <c r="C33" s="124" t="str">
        <f aca="false">IF('Infos-Card-Male'!B25="", "", 'Infos-Card-Male'!B25)</f>
        <v/>
      </c>
      <c r="D33" s="125"/>
      <c r="E33" s="126"/>
      <c r="F33" s="127"/>
      <c r="G33" s="126"/>
      <c r="H33" s="125"/>
      <c r="I33" s="126"/>
      <c r="J33" s="125"/>
      <c r="K33" s="128"/>
      <c r="L33" s="133"/>
      <c r="M33" s="130"/>
      <c r="N33" s="127"/>
      <c r="O33" s="126"/>
      <c r="P33" s="131"/>
      <c r="Q33" s="126"/>
      <c r="R33" s="126"/>
      <c r="S33" s="126"/>
      <c r="T33" s="127"/>
      <c r="U33" s="126"/>
      <c r="V33" s="127"/>
      <c r="W33" s="126"/>
      <c r="X33" s="127"/>
      <c r="Y33" s="126"/>
      <c r="Z33" s="125"/>
      <c r="AA33" s="126"/>
      <c r="AB33" s="126"/>
      <c r="AC33" s="126"/>
    </row>
    <row r="34" customFormat="false" ht="15" hidden="false" customHeight="true" outlineLevel="0" collapsed="false">
      <c r="B34" s="123" t="n">
        <v>25</v>
      </c>
      <c r="C34" s="124" t="str">
        <f aca="false">IF('Infos-Card-Male'!B26="", "", 'Infos-Card-Male'!B26)</f>
        <v/>
      </c>
      <c r="D34" s="125"/>
      <c r="E34" s="126"/>
      <c r="F34" s="127"/>
      <c r="G34" s="126"/>
      <c r="H34" s="125"/>
      <c r="I34" s="126"/>
      <c r="J34" s="125"/>
      <c r="K34" s="128"/>
      <c r="L34" s="133"/>
      <c r="M34" s="130"/>
      <c r="N34" s="127"/>
      <c r="O34" s="126"/>
      <c r="P34" s="131"/>
      <c r="Q34" s="126"/>
      <c r="R34" s="126"/>
      <c r="S34" s="126"/>
      <c r="T34" s="127"/>
      <c r="U34" s="126"/>
      <c r="V34" s="127"/>
      <c r="W34" s="126"/>
      <c r="X34" s="127"/>
      <c r="Y34" s="126"/>
      <c r="Z34" s="125"/>
      <c r="AA34" s="126"/>
      <c r="AB34" s="126"/>
      <c r="AC34" s="126"/>
    </row>
    <row r="35" customFormat="false" ht="15" hidden="false" customHeight="true" outlineLevel="0" collapsed="false">
      <c r="B35" s="61" t="n">
        <v>26</v>
      </c>
      <c r="C35" s="124" t="str">
        <f aca="false">IF('Infos-Card-Male'!B27="", "", 'Infos-Card-Male'!B27)</f>
        <v/>
      </c>
      <c r="D35" s="125"/>
      <c r="E35" s="126"/>
      <c r="F35" s="127"/>
      <c r="G35" s="126"/>
      <c r="H35" s="125"/>
      <c r="I35" s="126"/>
      <c r="J35" s="125"/>
      <c r="K35" s="128"/>
      <c r="L35" s="133"/>
      <c r="M35" s="130"/>
      <c r="N35" s="127"/>
      <c r="O35" s="126"/>
      <c r="P35" s="131"/>
      <c r="Q35" s="126"/>
      <c r="R35" s="126"/>
      <c r="S35" s="126"/>
      <c r="T35" s="127"/>
      <c r="U35" s="126"/>
      <c r="V35" s="127"/>
      <c r="W35" s="126"/>
      <c r="X35" s="127"/>
      <c r="Y35" s="126"/>
      <c r="Z35" s="125"/>
      <c r="AA35" s="126"/>
      <c r="AB35" s="126"/>
      <c r="AC35" s="126"/>
    </row>
    <row r="36" customFormat="false" ht="15" hidden="false" customHeight="true" outlineLevel="0" collapsed="false">
      <c r="B36" s="134"/>
      <c r="C36" s="135"/>
      <c r="D36" s="71"/>
      <c r="E36" s="141"/>
      <c r="F36" s="137"/>
      <c r="G36" s="141"/>
      <c r="H36" s="71"/>
      <c r="I36" s="141"/>
      <c r="J36" s="71"/>
      <c r="K36" s="141"/>
      <c r="L36" s="142"/>
      <c r="M36" s="141"/>
      <c r="N36" s="137"/>
      <c r="O36" s="141"/>
      <c r="P36" s="138"/>
      <c r="Q36" s="141"/>
      <c r="R36" s="143"/>
      <c r="S36" s="141"/>
      <c r="T36" s="142"/>
      <c r="U36" s="141"/>
      <c r="V36" s="142"/>
      <c r="W36" s="141"/>
      <c r="X36" s="142"/>
      <c r="Y36" s="141"/>
      <c r="Z36" s="144"/>
      <c r="AA36" s="141"/>
      <c r="AB36" s="143"/>
      <c r="AC36" s="141"/>
    </row>
    <row r="37" customFormat="false" ht="15" hidden="false" customHeight="true" outlineLevel="0" collapsed="false">
      <c r="B37" s="140"/>
      <c r="C37" s="135"/>
      <c r="D37" s="71"/>
      <c r="E37" s="141"/>
      <c r="F37" s="137"/>
      <c r="G37" s="141"/>
      <c r="H37" s="71"/>
      <c r="I37" s="141"/>
      <c r="J37" s="71"/>
      <c r="K37" s="141"/>
      <c r="L37" s="142"/>
      <c r="M37" s="141"/>
      <c r="N37" s="137"/>
      <c r="O37" s="141"/>
      <c r="P37" s="138"/>
      <c r="Q37" s="141"/>
      <c r="R37" s="143"/>
      <c r="S37" s="141"/>
      <c r="T37" s="142"/>
      <c r="U37" s="141"/>
      <c r="V37" s="142"/>
      <c r="W37" s="141"/>
      <c r="X37" s="142"/>
      <c r="Y37" s="141"/>
      <c r="Z37" s="144"/>
      <c r="AA37" s="141"/>
      <c r="AB37" s="143"/>
      <c r="AC37" s="141"/>
    </row>
    <row r="38" customFormat="false" ht="15" hidden="false" customHeight="true" outlineLevel="0" collapsed="false">
      <c r="B38" s="140"/>
      <c r="C38" s="135"/>
      <c r="D38" s="71"/>
      <c r="E38" s="141"/>
      <c r="F38" s="137"/>
      <c r="G38" s="141"/>
      <c r="H38" s="71"/>
      <c r="I38" s="141"/>
      <c r="J38" s="71"/>
      <c r="K38" s="141"/>
      <c r="L38" s="142"/>
      <c r="M38" s="141"/>
      <c r="N38" s="137"/>
      <c r="O38" s="141"/>
      <c r="P38" s="138"/>
      <c r="Q38" s="141"/>
      <c r="R38" s="143"/>
      <c r="S38" s="141"/>
      <c r="T38" s="142"/>
      <c r="U38" s="141"/>
      <c r="V38" s="142"/>
      <c r="W38" s="141"/>
      <c r="X38" s="142"/>
      <c r="Y38" s="141"/>
      <c r="Z38" s="144"/>
      <c r="AA38" s="141"/>
      <c r="AB38" s="143"/>
      <c r="AC38" s="141"/>
    </row>
    <row r="39" customFormat="false" ht="15" hidden="false" customHeight="true" outlineLevel="0" collapsed="false">
      <c r="B39" s="140"/>
      <c r="C39" s="135"/>
      <c r="D39" s="71"/>
      <c r="E39" s="141"/>
      <c r="F39" s="137"/>
      <c r="G39" s="141"/>
      <c r="H39" s="71"/>
      <c r="I39" s="141"/>
      <c r="J39" s="71"/>
      <c r="K39" s="141"/>
      <c r="L39" s="142"/>
      <c r="M39" s="141"/>
      <c r="N39" s="137"/>
      <c r="O39" s="141"/>
      <c r="P39" s="138"/>
      <c r="Q39" s="141"/>
      <c r="R39" s="143"/>
      <c r="S39" s="141"/>
      <c r="T39" s="142"/>
      <c r="U39" s="141"/>
      <c r="V39" s="142"/>
      <c r="W39" s="141"/>
      <c r="X39" s="142"/>
      <c r="Y39" s="141"/>
      <c r="Z39" s="144"/>
      <c r="AA39" s="141"/>
      <c r="AB39" s="143"/>
      <c r="AC39" s="141"/>
    </row>
    <row r="40" customFormat="false" ht="15" hidden="false" customHeight="true" outlineLevel="0" collapsed="false">
      <c r="B40" s="140"/>
      <c r="C40" s="135"/>
      <c r="D40" s="71"/>
      <c r="E40" s="141"/>
      <c r="F40" s="137"/>
      <c r="G40" s="141"/>
      <c r="H40" s="71"/>
      <c r="I40" s="141"/>
      <c r="J40" s="71"/>
      <c r="K40" s="141"/>
      <c r="L40" s="142"/>
      <c r="M40" s="141"/>
      <c r="N40" s="137"/>
      <c r="O40" s="141"/>
      <c r="P40" s="138"/>
      <c r="Q40" s="141"/>
      <c r="R40" s="143"/>
      <c r="S40" s="141"/>
      <c r="T40" s="142"/>
      <c r="U40" s="141"/>
      <c r="V40" s="142"/>
      <c r="W40" s="141"/>
      <c r="X40" s="142"/>
      <c r="Y40" s="141"/>
      <c r="Z40" s="144"/>
      <c r="AA40" s="141"/>
      <c r="AB40" s="143"/>
      <c r="AC40" s="141"/>
    </row>
    <row r="41" customFormat="false" ht="15" hidden="false" customHeight="true" outlineLevel="0" collapsed="false">
      <c r="B41" s="140"/>
      <c r="C41" s="135"/>
      <c r="D41" s="71"/>
      <c r="E41" s="141"/>
      <c r="F41" s="137"/>
      <c r="G41" s="141"/>
      <c r="H41" s="71"/>
      <c r="I41" s="141"/>
      <c r="J41" s="71"/>
      <c r="K41" s="141"/>
      <c r="L41" s="142"/>
      <c r="M41" s="141"/>
      <c r="N41" s="137"/>
      <c r="O41" s="141"/>
      <c r="P41" s="138"/>
      <c r="Q41" s="141"/>
      <c r="R41" s="143"/>
      <c r="S41" s="141"/>
      <c r="T41" s="142"/>
      <c r="U41" s="141"/>
      <c r="V41" s="142"/>
      <c r="W41" s="141"/>
      <c r="X41" s="142"/>
      <c r="Y41" s="141"/>
      <c r="Z41" s="144"/>
      <c r="AA41" s="141"/>
      <c r="AB41" s="143"/>
      <c r="AC41" s="141"/>
    </row>
    <row r="42" customFormat="false" ht="15" hidden="false" customHeight="true" outlineLevel="0" collapsed="false">
      <c r="B42" s="140"/>
      <c r="C42" s="135"/>
      <c r="D42" s="71"/>
      <c r="E42" s="141"/>
      <c r="F42" s="137"/>
      <c r="G42" s="141"/>
      <c r="H42" s="71"/>
      <c r="I42" s="141"/>
      <c r="J42" s="71"/>
      <c r="K42" s="141"/>
      <c r="L42" s="142"/>
      <c r="M42" s="141"/>
      <c r="N42" s="137"/>
      <c r="O42" s="141"/>
      <c r="P42" s="138"/>
      <c r="Q42" s="141"/>
      <c r="R42" s="143"/>
      <c r="S42" s="141"/>
      <c r="T42" s="142"/>
      <c r="U42" s="141"/>
      <c r="V42" s="142"/>
      <c r="W42" s="141"/>
      <c r="X42" s="142"/>
      <c r="Y42" s="141"/>
      <c r="Z42" s="144"/>
      <c r="AA42" s="141"/>
      <c r="AB42" s="143"/>
      <c r="AC42" s="141"/>
    </row>
    <row r="43" customFormat="false" ht="15" hidden="false" customHeight="true" outlineLevel="0" collapsed="false">
      <c r="B43" s="140"/>
      <c r="C43" s="135"/>
      <c r="D43" s="71"/>
      <c r="E43" s="141"/>
      <c r="F43" s="137"/>
      <c r="G43" s="141"/>
      <c r="H43" s="71"/>
      <c r="I43" s="141"/>
      <c r="J43" s="71"/>
      <c r="K43" s="141"/>
      <c r="L43" s="142"/>
      <c r="M43" s="141"/>
      <c r="N43" s="137"/>
      <c r="O43" s="141"/>
      <c r="P43" s="138"/>
      <c r="Q43" s="141"/>
      <c r="R43" s="143"/>
      <c r="S43" s="141"/>
      <c r="T43" s="142"/>
      <c r="U43" s="141"/>
      <c r="V43" s="142"/>
      <c r="W43" s="141"/>
      <c r="X43" s="142"/>
      <c r="Y43" s="141"/>
      <c r="Z43" s="144"/>
      <c r="AA43" s="141"/>
      <c r="AB43" s="143"/>
      <c r="AC43" s="141"/>
    </row>
    <row r="44" customFormat="false" ht="15" hidden="false" customHeight="true" outlineLevel="0" collapsed="false">
      <c r="B44" s="140"/>
      <c r="C44" s="135"/>
      <c r="D44" s="71"/>
      <c r="E44" s="141"/>
      <c r="F44" s="137"/>
      <c r="G44" s="141"/>
      <c r="H44" s="71"/>
      <c r="I44" s="141"/>
      <c r="J44" s="71"/>
      <c r="K44" s="141"/>
      <c r="L44" s="142"/>
      <c r="M44" s="141"/>
      <c r="N44" s="137"/>
      <c r="O44" s="141"/>
      <c r="P44" s="138"/>
      <c r="Q44" s="141"/>
      <c r="R44" s="143"/>
      <c r="S44" s="141"/>
      <c r="T44" s="142"/>
      <c r="U44" s="141"/>
      <c r="V44" s="142"/>
      <c r="W44" s="141"/>
      <c r="X44" s="142"/>
      <c r="Y44" s="141"/>
      <c r="Z44" s="144"/>
      <c r="AA44" s="141"/>
      <c r="AB44" s="143"/>
      <c r="AC44" s="141"/>
    </row>
    <row r="45" customFormat="false" ht="15" hidden="false" customHeight="false" outlineLevel="0" collapsed="false">
      <c r="B45" s="146"/>
      <c r="C45" s="147"/>
      <c r="D45" s="71"/>
      <c r="E45" s="141"/>
      <c r="F45" s="137"/>
      <c r="G45" s="141"/>
      <c r="H45" s="71"/>
      <c r="I45" s="141"/>
      <c r="J45" s="71"/>
      <c r="K45" s="141"/>
      <c r="L45" s="142"/>
      <c r="M45" s="141"/>
      <c r="N45" s="137"/>
      <c r="O45" s="141"/>
      <c r="P45" s="138"/>
      <c r="Q45" s="141"/>
      <c r="R45" s="143"/>
      <c r="S45" s="141"/>
      <c r="T45" s="142"/>
      <c r="U45" s="141"/>
      <c r="V45" s="142"/>
      <c r="W45" s="141"/>
      <c r="X45" s="142"/>
      <c r="Y45" s="141"/>
      <c r="Z45" s="71"/>
      <c r="AA45" s="141"/>
      <c r="AB45" s="143"/>
      <c r="AC45" s="141"/>
    </row>
    <row r="46" customFormat="false" ht="15.75" hidden="false" customHeight="true" outlineLevel="0" collapsed="false">
      <c r="B46" s="148" t="s">
        <v>306</v>
      </c>
      <c r="C46" s="148"/>
      <c r="D46" s="96"/>
      <c r="E46" s="96"/>
      <c r="F46" s="96"/>
      <c r="G46" s="96"/>
      <c r="H46" s="96"/>
      <c r="I46" s="96"/>
      <c r="J46" s="96"/>
      <c r="K46" s="96"/>
      <c r="L46" s="96"/>
      <c r="M46" s="97"/>
      <c r="N46" s="97"/>
      <c r="O46" s="97"/>
      <c r="P46" s="97"/>
      <c r="Q46" s="97"/>
    </row>
    <row r="47" customFormat="false" ht="15.75" hidden="false" customHeight="true" outlineLevel="0" collapsed="false">
      <c r="B47" s="95" t="str">
        <f aca="false">B3</f>
        <v>Grading Period:  FINAL</v>
      </c>
      <c r="C47" s="95"/>
      <c r="D47" s="98"/>
      <c r="E47" s="98"/>
      <c r="F47" s="98"/>
      <c r="G47" s="98"/>
      <c r="H47" s="98"/>
      <c r="I47" s="98"/>
      <c r="J47" s="98"/>
      <c r="K47" s="98"/>
      <c r="L47" s="98"/>
      <c r="M47" s="97"/>
      <c r="N47" s="97"/>
      <c r="O47" s="97"/>
      <c r="P47" s="97"/>
      <c r="Q47" s="97"/>
    </row>
    <row r="48" customFormat="false" ht="15.75" hidden="false" customHeight="true" outlineLevel="0" collapsed="false">
      <c r="B48" s="95" t="str">
        <f aca="false">B4</f>
        <v>Year &amp; Section: 8-HUBBLE</v>
      </c>
      <c r="C48" s="95"/>
      <c r="D48" s="99"/>
      <c r="E48" s="99"/>
      <c r="F48" s="99"/>
      <c r="G48" s="99"/>
      <c r="H48" s="99"/>
      <c r="I48" s="99"/>
      <c r="J48" s="99"/>
      <c r="K48" s="99"/>
      <c r="L48" s="99"/>
      <c r="M48" s="97"/>
      <c r="N48" s="97"/>
      <c r="O48" s="97"/>
      <c r="P48" s="97"/>
      <c r="Q48" s="97"/>
    </row>
    <row r="49" customFormat="false" ht="15" hidden="false" customHeight="true" outlineLevel="0" collapsed="false">
      <c r="B49" s="95" t="str">
        <f aca="false">B5</f>
        <v>School Year: 2020-2021</v>
      </c>
      <c r="C49" s="95"/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</row>
    <row r="50" customFormat="false" ht="17.25" hidden="false" customHeight="true" outlineLevel="0" collapsed="false">
      <c r="B50" s="95" t="str">
        <f aca="false">B6</f>
        <v>Adviser: MR. JONATHAN R. BACOLOD</v>
      </c>
      <c r="C50" s="95"/>
      <c r="D50" s="103"/>
      <c r="E50" s="103"/>
      <c r="F50" s="103"/>
      <c r="G50" s="103"/>
      <c r="H50" s="103"/>
      <c r="I50" s="103"/>
      <c r="J50" s="103"/>
      <c r="K50" s="103"/>
      <c r="L50" s="103"/>
      <c r="M50" s="97"/>
      <c r="N50" s="97"/>
      <c r="O50" s="97"/>
      <c r="P50" s="97"/>
      <c r="Q50" s="97"/>
    </row>
    <row r="51" customFormat="false" ht="17.25" hidden="false" customHeight="true" outlineLevel="0" collapsed="false">
      <c r="B51" s="149" t="s">
        <v>288</v>
      </c>
      <c r="C51" s="149"/>
      <c r="D51" s="150" t="s">
        <v>268</v>
      </c>
      <c r="E51" s="150"/>
      <c r="F51" s="106" t="s">
        <v>289</v>
      </c>
      <c r="G51" s="106"/>
      <c r="H51" s="107" t="s">
        <v>311</v>
      </c>
      <c r="I51" s="107"/>
      <c r="J51" s="108" t="s">
        <v>312</v>
      </c>
      <c r="K51" s="108"/>
      <c r="L51" s="109" t="s">
        <v>313</v>
      </c>
      <c r="M51" s="109"/>
      <c r="N51" s="110" t="s">
        <v>314</v>
      </c>
      <c r="O51" s="110"/>
      <c r="P51" s="111" t="s">
        <v>15</v>
      </c>
      <c r="Q51" s="111"/>
      <c r="R51" s="112" t="s">
        <v>21</v>
      </c>
      <c r="S51" s="112"/>
      <c r="T51" s="112" t="s">
        <v>296</v>
      </c>
      <c r="U51" s="112"/>
      <c r="V51" s="112" t="s">
        <v>297</v>
      </c>
      <c r="W51" s="112"/>
      <c r="X51" s="112" t="s">
        <v>315</v>
      </c>
      <c r="Y51" s="112"/>
      <c r="Z51" s="112" t="s">
        <v>299</v>
      </c>
      <c r="AA51" s="151"/>
      <c r="AB51" s="164" t="s">
        <v>316</v>
      </c>
      <c r="AC51" s="115" t="s">
        <v>317</v>
      </c>
    </row>
    <row r="52" customFormat="false" ht="15.75" hidden="false" customHeight="true" outlineLevel="0" collapsed="false">
      <c r="B52" s="149"/>
      <c r="C52" s="149"/>
      <c r="D52" s="153" t="s">
        <v>318</v>
      </c>
      <c r="E52" s="154" t="s">
        <v>317</v>
      </c>
      <c r="F52" s="153" t="s">
        <v>318</v>
      </c>
      <c r="G52" s="154" t="s">
        <v>317</v>
      </c>
      <c r="H52" s="153" t="s">
        <v>318</v>
      </c>
      <c r="I52" s="154" t="s">
        <v>317</v>
      </c>
      <c r="J52" s="153" t="s">
        <v>318</v>
      </c>
      <c r="K52" s="154" t="s">
        <v>317</v>
      </c>
      <c r="L52" s="153" t="s">
        <v>318</v>
      </c>
      <c r="M52" s="154" t="s">
        <v>317</v>
      </c>
      <c r="N52" s="153" t="s">
        <v>318</v>
      </c>
      <c r="O52" s="154" t="s">
        <v>317</v>
      </c>
      <c r="P52" s="153" t="s">
        <v>318</v>
      </c>
      <c r="Q52" s="154" t="s">
        <v>317</v>
      </c>
      <c r="R52" s="153" t="s">
        <v>318</v>
      </c>
      <c r="S52" s="154" t="s">
        <v>317</v>
      </c>
      <c r="T52" s="153" t="s">
        <v>318</v>
      </c>
      <c r="U52" s="154" t="s">
        <v>317</v>
      </c>
      <c r="V52" s="153" t="s">
        <v>318</v>
      </c>
      <c r="W52" s="154" t="s">
        <v>317</v>
      </c>
      <c r="X52" s="153" t="s">
        <v>318</v>
      </c>
      <c r="Y52" s="154" t="s">
        <v>317</v>
      </c>
      <c r="Z52" s="153" t="s">
        <v>318</v>
      </c>
      <c r="AA52" s="154" t="s">
        <v>317</v>
      </c>
      <c r="AB52" s="165"/>
      <c r="AC52" s="156"/>
    </row>
    <row r="53" customFormat="false" ht="16.5" hidden="false" customHeight="true" outlineLevel="0" collapsed="false">
      <c r="B53" s="149"/>
      <c r="C53" s="149"/>
      <c r="D53" s="121" t="s">
        <v>319</v>
      </c>
      <c r="E53" s="119"/>
      <c r="F53" s="121" t="s">
        <v>319</v>
      </c>
      <c r="G53" s="119"/>
      <c r="H53" s="121" t="s">
        <v>319</v>
      </c>
      <c r="I53" s="119"/>
      <c r="J53" s="121" t="s">
        <v>319</v>
      </c>
      <c r="K53" s="119"/>
      <c r="L53" s="122" t="s">
        <v>319</v>
      </c>
      <c r="M53" s="119"/>
      <c r="N53" s="121" t="s">
        <v>319</v>
      </c>
      <c r="O53" s="119"/>
      <c r="P53" s="121" t="s">
        <v>319</v>
      </c>
      <c r="Q53" s="119"/>
      <c r="R53" s="121" t="s">
        <v>319</v>
      </c>
      <c r="S53" s="119"/>
      <c r="T53" s="121" t="s">
        <v>319</v>
      </c>
      <c r="U53" s="119"/>
      <c r="V53" s="121" t="s">
        <v>319</v>
      </c>
      <c r="W53" s="119"/>
      <c r="X53" s="121" t="s">
        <v>319</v>
      </c>
      <c r="Y53" s="119"/>
      <c r="Z53" s="121" t="s">
        <v>319</v>
      </c>
      <c r="AA53" s="119"/>
      <c r="AB53" s="165"/>
      <c r="AC53" s="156"/>
    </row>
    <row r="54" customFormat="false" ht="15" hidden="false" customHeight="true" outlineLevel="0" collapsed="false">
      <c r="B54" s="61" t="n">
        <v>1</v>
      </c>
      <c r="C54" s="124" t="str">
        <f aca="false">IF('Infos-Card-Female'!B2="", "", 'Infos-Card-Female'!B2)</f>
        <v>ABELINDE, LEIRA MAE LEGASPI</v>
      </c>
      <c r="D54" s="131" t="n">
        <f aca="false">Fil!J75</f>
        <v>80</v>
      </c>
      <c r="E54" s="157"/>
      <c r="F54" s="126" t="n">
        <f aca="false">Eng!J75</f>
        <v>82</v>
      </c>
      <c r="G54" s="157"/>
      <c r="H54" s="131" t="n">
        <f aca="false">Math!J75</f>
        <v>87</v>
      </c>
      <c r="I54" s="157"/>
      <c r="J54" s="131" t="n">
        <f aca="false">Sci!J75</f>
        <v>85</v>
      </c>
      <c r="K54" s="158"/>
      <c r="L54" s="163" t="n">
        <f aca="false">AP!J75</f>
        <v>84</v>
      </c>
      <c r="M54" s="159"/>
      <c r="N54" s="126" t="n">
        <f aca="false">ESP!J75</f>
        <v>91</v>
      </c>
      <c r="O54" s="157"/>
      <c r="P54" s="131" t="n">
        <f aca="false">TLE!J75</f>
        <v>90</v>
      </c>
      <c r="Q54" s="157"/>
      <c r="R54" s="126" t="n">
        <f aca="false">MAPEH!AD66</f>
        <v>90</v>
      </c>
      <c r="S54" s="157"/>
      <c r="T54" s="126" t="n">
        <f aca="false">MAPEH!J66</f>
        <v>94</v>
      </c>
      <c r="U54" s="157"/>
      <c r="V54" s="126" t="n">
        <f aca="false">MAPEH!O66</f>
        <v>92</v>
      </c>
      <c r="W54" s="157"/>
      <c r="X54" s="126" t="n">
        <f aca="false">MAPEH!T66</f>
        <v>87</v>
      </c>
      <c r="Y54" s="157"/>
      <c r="Z54" s="131" t="n">
        <f aca="false">MAPEH!Y66</f>
        <v>84</v>
      </c>
      <c r="AA54" s="157" t="n">
        <f aca="false">RANK(Z54,Z$10:Z$76)</f>
        <v>10</v>
      </c>
      <c r="AB54" s="126" t="n">
        <f aca="false">ROUND((R54+P54+N54+L54+J54+H54+F54+D54)/8,0)</f>
        <v>86</v>
      </c>
      <c r="AC54" s="126" t="n">
        <f aca="false">RANK(AB54,AB$10:AB$84)</f>
        <v>8</v>
      </c>
    </row>
    <row r="55" customFormat="false" ht="15" hidden="false" customHeight="true" outlineLevel="0" collapsed="false">
      <c r="B55" s="61" t="n">
        <v>2</v>
      </c>
      <c r="C55" s="124" t="str">
        <f aca="false">IF('Infos-Card-Female'!B3="", "", 'Infos-Card-Female'!B3)</f>
        <v>ABOT, ALISSA KAYL CUSTODIO</v>
      </c>
      <c r="D55" s="125" t="n">
        <f aca="false">Fil!J76</f>
        <v>80</v>
      </c>
      <c r="E55" s="157"/>
      <c r="F55" s="127" t="n">
        <f aca="false">Eng!J76</f>
        <v>80</v>
      </c>
      <c r="G55" s="157"/>
      <c r="H55" s="125" t="n">
        <f aca="false">Math!J76</f>
        <v>75</v>
      </c>
      <c r="I55" s="157"/>
      <c r="J55" s="125" t="n">
        <f aca="false">Sci!J76</f>
        <v>77</v>
      </c>
      <c r="K55" s="158"/>
      <c r="L55" s="133" t="n">
        <f aca="false">AP!J76</f>
        <v>76</v>
      </c>
      <c r="M55" s="159"/>
      <c r="N55" s="127" t="n">
        <f aca="false">ESP!J76</f>
        <v>91</v>
      </c>
      <c r="O55" s="157"/>
      <c r="P55" s="131" t="n">
        <f aca="false">TLE!J76</f>
        <v>84</v>
      </c>
      <c r="Q55" s="157"/>
      <c r="R55" s="126" t="n">
        <f aca="false">MAPEH!AD67</f>
        <v>83</v>
      </c>
      <c r="S55" s="157"/>
      <c r="T55" s="127" t="n">
        <f aca="false">MAPEH!J67</f>
        <v>84</v>
      </c>
      <c r="U55" s="157"/>
      <c r="V55" s="127" t="n">
        <f aca="false">MAPEH!O67</f>
        <v>86</v>
      </c>
      <c r="W55" s="157"/>
      <c r="X55" s="127" t="n">
        <f aca="false">MAPEH!T67</f>
        <v>79</v>
      </c>
      <c r="Y55" s="157"/>
      <c r="Z55" s="125" t="n">
        <f aca="false">MAPEH!Y67</f>
        <v>83</v>
      </c>
      <c r="AA55" s="157" t="n">
        <f aca="false">RANK(Z55,Z$10:Z$76)</f>
        <v>12</v>
      </c>
      <c r="AB55" s="126" t="n">
        <f aca="false">ROUND((R55+P55+N55+L55+J55+H55+F55+D55)/8,0)</f>
        <v>81</v>
      </c>
      <c r="AC55" s="126" t="n">
        <f aca="false">RANK(AB55,AB$10:AB$84)</f>
        <v>12</v>
      </c>
    </row>
    <row r="56" customFormat="false" ht="15" hidden="false" customHeight="true" outlineLevel="0" collapsed="false">
      <c r="B56" s="61" t="n">
        <v>3</v>
      </c>
      <c r="C56" s="124" t="str">
        <f aca="false">IF('Infos-Card-Female'!B4="", "", 'Infos-Card-Female'!B4)</f>
        <v>ADONA, PRINCESS LUMAWIG</v>
      </c>
      <c r="D56" s="125" t="n">
        <f aca="false">Fil!J77</f>
        <v>76</v>
      </c>
      <c r="E56" s="157"/>
      <c r="F56" s="127" t="n">
        <f aca="false">Eng!J77</f>
        <v>78</v>
      </c>
      <c r="G56" s="157"/>
      <c r="H56" s="125" t="n">
        <f aca="false">Math!J77</f>
        <v>76</v>
      </c>
      <c r="I56" s="157"/>
      <c r="J56" s="125" t="n">
        <f aca="false">Sci!J77</f>
        <v>77</v>
      </c>
      <c r="K56" s="158"/>
      <c r="L56" s="133" t="n">
        <f aca="false">AP!J77</f>
        <v>84</v>
      </c>
      <c r="M56" s="159"/>
      <c r="N56" s="127" t="n">
        <f aca="false">ESP!J77</f>
        <v>85</v>
      </c>
      <c r="O56" s="157"/>
      <c r="P56" s="131" t="n">
        <f aca="false">TLE!J77</f>
        <v>79</v>
      </c>
      <c r="Q56" s="157"/>
      <c r="R56" s="126" t="n">
        <f aca="false">MAPEH!AD68</f>
        <v>80</v>
      </c>
      <c r="S56" s="157"/>
      <c r="T56" s="127" t="n">
        <f aca="false">MAPEH!J68</f>
        <v>78</v>
      </c>
      <c r="U56" s="157"/>
      <c r="V56" s="127" t="n">
        <f aca="false">MAPEH!O68</f>
        <v>82</v>
      </c>
      <c r="W56" s="157"/>
      <c r="X56" s="127" t="n">
        <f aca="false">MAPEH!T68</f>
        <v>78</v>
      </c>
      <c r="Y56" s="157"/>
      <c r="Z56" s="125" t="n">
        <f aca="false">MAPEH!Y68</f>
        <v>81</v>
      </c>
      <c r="AA56" s="157" t="n">
        <f aca="false">RANK(Z56,Z$10:Z$76)</f>
        <v>16</v>
      </c>
      <c r="AB56" s="126" t="n">
        <f aca="false">ROUND((R56+P56+N56+L56+J56+H56+F56+D56)/8,0)</f>
        <v>79</v>
      </c>
      <c r="AC56" s="126" t="n">
        <f aca="false">RANK(AB56,AB$10:AB$84)</f>
        <v>21</v>
      </c>
    </row>
    <row r="57" customFormat="false" ht="15" hidden="false" customHeight="true" outlineLevel="0" collapsed="false">
      <c r="B57" s="61" t="n">
        <v>4</v>
      </c>
      <c r="C57" s="124" t="str">
        <f aca="false">IF('Infos-Card-Female'!B5="", "", 'Infos-Card-Female'!B5)</f>
        <v>AGAM, AIZEN CHING</v>
      </c>
      <c r="D57" s="125" t="n">
        <f aca="false">Fil!J78</f>
        <v>93</v>
      </c>
      <c r="E57" s="157"/>
      <c r="F57" s="127" t="n">
        <f aca="false">Eng!J78</f>
        <v>93</v>
      </c>
      <c r="G57" s="157"/>
      <c r="H57" s="125" t="n">
        <f aca="false">Math!J78</f>
        <v>94</v>
      </c>
      <c r="I57" s="157"/>
      <c r="J57" s="125" t="n">
        <f aca="false">Sci!J78</f>
        <v>92</v>
      </c>
      <c r="K57" s="158"/>
      <c r="L57" s="133" t="n">
        <f aca="false">AP!J78</f>
        <v>89</v>
      </c>
      <c r="M57" s="159"/>
      <c r="N57" s="127" t="n">
        <f aca="false">ESP!J78</f>
        <v>97</v>
      </c>
      <c r="O57" s="157"/>
      <c r="P57" s="131" t="n">
        <f aca="false">TLE!J78</f>
        <v>96</v>
      </c>
      <c r="Q57" s="157"/>
      <c r="R57" s="126" t="n">
        <f aca="false">MAPEH!AD69</f>
        <v>96</v>
      </c>
      <c r="S57" s="157"/>
      <c r="T57" s="127" t="n">
        <f aca="false">MAPEH!J69</f>
        <v>96</v>
      </c>
      <c r="U57" s="157"/>
      <c r="V57" s="127" t="n">
        <f aca="false">MAPEH!O69</f>
        <v>96</v>
      </c>
      <c r="W57" s="157"/>
      <c r="X57" s="127" t="n">
        <f aca="false">MAPEH!T69</f>
        <v>96</v>
      </c>
      <c r="Y57" s="157"/>
      <c r="Z57" s="125" t="n">
        <f aca="false">MAPEH!Y69</f>
        <v>96</v>
      </c>
      <c r="AA57" s="157" t="n">
        <f aca="false">RANK(Z57,Z$10:Z$76)</f>
        <v>1</v>
      </c>
      <c r="AB57" s="126" t="n">
        <f aca="false">ROUND((R57+P57+N57+L57+J57+H57+F57+D57)/8,0)</f>
        <v>94</v>
      </c>
      <c r="AC57" s="126" t="n">
        <f aca="false">RANK(AB57,AB$10:AB$84)</f>
        <v>1</v>
      </c>
    </row>
    <row r="58" customFormat="false" ht="15" hidden="false" customHeight="true" outlineLevel="0" collapsed="false">
      <c r="B58" s="61" t="n">
        <v>5</v>
      </c>
      <c r="C58" s="124" t="str">
        <f aca="false">IF('Infos-Card-Female'!B6="", "", 'Infos-Card-Female'!B6)</f>
        <v>AGUTAYA, DOREEN FAJARDO</v>
      </c>
      <c r="D58" s="125" t="n">
        <f aca="false">Fil!J79</f>
        <v>86</v>
      </c>
      <c r="E58" s="157"/>
      <c r="F58" s="127" t="n">
        <f aca="false">Eng!J79</f>
        <v>88</v>
      </c>
      <c r="G58" s="157"/>
      <c r="H58" s="125" t="n">
        <f aca="false">Math!J79</f>
        <v>78</v>
      </c>
      <c r="I58" s="157"/>
      <c r="J58" s="125" t="n">
        <f aca="false">Sci!J79</f>
        <v>89</v>
      </c>
      <c r="K58" s="158"/>
      <c r="L58" s="133" t="n">
        <f aca="false">AP!J79</f>
        <v>83</v>
      </c>
      <c r="M58" s="159"/>
      <c r="N58" s="127" t="n">
        <f aca="false">ESP!J79</f>
        <v>92</v>
      </c>
      <c r="O58" s="157"/>
      <c r="P58" s="131" t="n">
        <f aca="false">TLE!J79</f>
        <v>86</v>
      </c>
      <c r="Q58" s="157"/>
      <c r="R58" s="126" t="n">
        <f aca="false">MAPEH!AD70</f>
        <v>85</v>
      </c>
      <c r="S58" s="157"/>
      <c r="T58" s="127" t="n">
        <f aca="false">MAPEH!J70</f>
        <v>84</v>
      </c>
      <c r="U58" s="157"/>
      <c r="V58" s="127" t="n">
        <f aca="false">MAPEH!O70</f>
        <v>88</v>
      </c>
      <c r="W58" s="157"/>
      <c r="X58" s="127" t="n">
        <f aca="false">MAPEH!T70</f>
        <v>87</v>
      </c>
      <c r="Y58" s="157"/>
      <c r="Z58" s="125" t="n">
        <f aca="false">MAPEH!Y70</f>
        <v>82</v>
      </c>
      <c r="AA58" s="157" t="n">
        <f aca="false">RANK(Z58,Z$10:Z$76)</f>
        <v>14</v>
      </c>
      <c r="AB58" s="126" t="n">
        <f aca="false">ROUND((R58+P58+N58+L58+J58+H58+F58+D58)/8,0)</f>
        <v>86</v>
      </c>
      <c r="AC58" s="126" t="n">
        <f aca="false">RANK(AB58,AB$10:AB$84)</f>
        <v>8</v>
      </c>
    </row>
    <row r="59" s="22" customFormat="true" ht="15" hidden="false" customHeight="true" outlineLevel="0" collapsed="false">
      <c r="B59" s="61" t="n">
        <v>6</v>
      </c>
      <c r="C59" s="124" t="str">
        <f aca="false">IF('Infos-Card-Female'!B7="", "", 'Infos-Card-Female'!B7)</f>
        <v>ALANANO, XYRIE LOUISE GRATA</v>
      </c>
      <c r="D59" s="125" t="n">
        <f aca="false">Fil!J80</f>
        <v>91</v>
      </c>
      <c r="E59" s="126"/>
      <c r="F59" s="127" t="n">
        <f aca="false">Eng!J80</f>
        <v>91</v>
      </c>
      <c r="G59" s="126"/>
      <c r="H59" s="125" t="n">
        <f aca="false">Math!J80</f>
        <v>86</v>
      </c>
      <c r="I59" s="126"/>
      <c r="J59" s="125" t="n">
        <f aca="false">Sci!J80</f>
        <v>90</v>
      </c>
      <c r="K59" s="128"/>
      <c r="L59" s="133" t="n">
        <f aca="false">AP!J80</f>
        <v>88</v>
      </c>
      <c r="M59" s="130"/>
      <c r="N59" s="127" t="n">
        <f aca="false">ESP!J80</f>
        <v>95</v>
      </c>
      <c r="O59" s="126"/>
      <c r="P59" s="131" t="n">
        <f aca="false">TLE!J80</f>
        <v>92</v>
      </c>
      <c r="Q59" s="126"/>
      <c r="R59" s="126" t="n">
        <f aca="false">MAPEH!AD71</f>
        <v>93</v>
      </c>
      <c r="S59" s="126"/>
      <c r="T59" s="127" t="n">
        <f aca="false">MAPEH!J71</f>
        <v>94</v>
      </c>
      <c r="U59" s="126"/>
      <c r="V59" s="127" t="n">
        <f aca="false">MAPEH!O71</f>
        <v>91</v>
      </c>
      <c r="W59" s="126"/>
      <c r="X59" s="127" t="n">
        <f aca="false">MAPEH!T71</f>
        <v>93</v>
      </c>
      <c r="Y59" s="126"/>
      <c r="Z59" s="125" t="n">
        <f aca="false">MAPEH!Y71</f>
        <v>91</v>
      </c>
      <c r="AA59" s="126" t="n">
        <f aca="false">RANK(Z59,Z$10:Z$76)</f>
        <v>3</v>
      </c>
      <c r="AB59" s="126" t="n">
        <f aca="false">ROUND((R59+P59+N59+L59+J59+H59+F59+D59)/8,0)</f>
        <v>91</v>
      </c>
      <c r="AC59" s="126" t="n">
        <f aca="false">RANK(AB59,AB$10:AB$84)</f>
        <v>3</v>
      </c>
    </row>
    <row r="60" customFormat="false" ht="15" hidden="false" customHeight="true" outlineLevel="0" collapsed="false">
      <c r="B60" s="61" t="n">
        <v>7</v>
      </c>
      <c r="C60" s="124" t="str">
        <f aca="false">IF('Infos-Card-Female'!B8="", "", 'Infos-Card-Female'!B8)</f>
        <v>ALBAO, PRISCILA JOY APALIT</v>
      </c>
      <c r="D60" s="125" t="n">
        <f aca="false">Fil!J81</f>
        <v>76</v>
      </c>
      <c r="E60" s="157"/>
      <c r="F60" s="127" t="n">
        <f aca="false">Eng!J81</f>
        <v>81</v>
      </c>
      <c r="G60" s="157"/>
      <c r="H60" s="125" t="n">
        <f aca="false">Math!J81</f>
        <v>77</v>
      </c>
      <c r="I60" s="157"/>
      <c r="J60" s="125" t="n">
        <f aca="false">Sci!J81</f>
        <v>86</v>
      </c>
      <c r="K60" s="158"/>
      <c r="L60" s="133" t="n">
        <f aca="false">AP!J81</f>
        <v>79</v>
      </c>
      <c r="M60" s="159"/>
      <c r="N60" s="127" t="n">
        <f aca="false">ESP!J81</f>
        <v>86</v>
      </c>
      <c r="O60" s="157"/>
      <c r="P60" s="131" t="n">
        <f aca="false">TLE!J81</f>
        <v>83</v>
      </c>
      <c r="Q60" s="157"/>
      <c r="R60" s="126" t="n">
        <f aca="false">MAPEH!AD72</f>
        <v>83</v>
      </c>
      <c r="S60" s="157"/>
      <c r="T60" s="127" t="n">
        <f aca="false">MAPEH!J72</f>
        <v>83</v>
      </c>
      <c r="U60" s="157"/>
      <c r="V60" s="127" t="n">
        <f aca="false">MAPEH!O72</f>
        <v>84</v>
      </c>
      <c r="W60" s="157"/>
      <c r="X60" s="127" t="n">
        <f aca="false">MAPEH!T72</f>
        <v>82</v>
      </c>
      <c r="Y60" s="157"/>
      <c r="Z60" s="125" t="n">
        <f aca="false">MAPEH!Y72</f>
        <v>81</v>
      </c>
      <c r="AA60" s="157" t="n">
        <f aca="false">RANK(Z60,Z$10:Z$76)</f>
        <v>16</v>
      </c>
      <c r="AB60" s="126" t="n">
        <f aca="false">ROUND((R60+P60+N60+L60+J60+H60+F60+D60)/8,0)</f>
        <v>81</v>
      </c>
      <c r="AC60" s="126" t="n">
        <f aca="false">RANK(AB60,AB$10:AB$84)</f>
        <v>12</v>
      </c>
    </row>
    <row r="61" customFormat="false" ht="15" hidden="false" customHeight="true" outlineLevel="0" collapsed="false">
      <c r="B61" s="61" t="n">
        <v>8</v>
      </c>
      <c r="C61" s="124" t="str">
        <f aca="false">IF('Infos-Card-Female'!B9="", "", 'Infos-Card-Female'!B9)</f>
        <v>ALBIOLA, PRINCES DIANE FACTOR</v>
      </c>
      <c r="D61" s="125" t="n">
        <f aca="false">Fil!J82</f>
        <v>72</v>
      </c>
      <c r="E61" s="157"/>
      <c r="F61" s="127" t="n">
        <f aca="false">Eng!J82</f>
        <v>72</v>
      </c>
      <c r="G61" s="157"/>
      <c r="H61" s="125" t="n">
        <f aca="false">Math!J82</f>
        <v>71</v>
      </c>
      <c r="I61" s="157"/>
      <c r="J61" s="125" t="n">
        <f aca="false">Sci!J82</f>
        <v>74</v>
      </c>
      <c r="K61" s="158"/>
      <c r="L61" s="133" t="n">
        <f aca="false">AP!J82</f>
        <v>74</v>
      </c>
      <c r="M61" s="159"/>
      <c r="N61" s="127" t="n">
        <f aca="false">ESP!J82</f>
        <v>71</v>
      </c>
      <c r="O61" s="157"/>
      <c r="P61" s="131" t="n">
        <f aca="false">TLE!J82</f>
        <v>70</v>
      </c>
      <c r="Q61" s="157"/>
      <c r="R61" s="126" t="n">
        <f aca="false">MAPEH!AD73</f>
        <v>71</v>
      </c>
      <c r="S61" s="157"/>
      <c r="T61" s="127" t="n">
        <f aca="false">MAPEH!J73</f>
        <v>71</v>
      </c>
      <c r="U61" s="157"/>
      <c r="V61" s="127" t="n">
        <f aca="false">MAPEH!O73</f>
        <v>71</v>
      </c>
      <c r="W61" s="157"/>
      <c r="X61" s="127" t="n">
        <f aca="false">MAPEH!T73</f>
        <v>71</v>
      </c>
      <c r="Y61" s="157"/>
      <c r="Z61" s="125" t="n">
        <f aca="false">MAPEH!Y73</f>
        <v>71</v>
      </c>
      <c r="AA61" s="157" t="n">
        <f aca="false">RANK(Z61,Z$10:Z$76)</f>
        <v>41</v>
      </c>
      <c r="AB61" s="126" t="n">
        <f aca="false">ROUND((R61+P61+N61+L61+J61+H61+F61+D61)/8,0)</f>
        <v>72</v>
      </c>
      <c r="AC61" s="126" t="n">
        <f aca="false">RANK(AB61,AB$10:AB$84)</f>
        <v>42</v>
      </c>
    </row>
    <row r="62" customFormat="false" ht="15" hidden="false" customHeight="true" outlineLevel="0" collapsed="false">
      <c r="B62" s="61" t="n">
        <v>9</v>
      </c>
      <c r="C62" s="124" t="str">
        <f aca="false">IF('Infos-Card-Female'!B10="", "", 'Infos-Card-Female'!B10)</f>
        <v>ALCANTARA, MICHAELLA JEN RODELAS</v>
      </c>
      <c r="D62" s="125" t="n">
        <f aca="false">Fil!J83</f>
        <v>72</v>
      </c>
      <c r="E62" s="157"/>
      <c r="F62" s="127" t="n">
        <f aca="false">Eng!J83</f>
        <v>70</v>
      </c>
      <c r="G62" s="157"/>
      <c r="H62" s="125" t="n">
        <f aca="false">Math!J83</f>
        <v>71</v>
      </c>
      <c r="I62" s="157"/>
      <c r="J62" s="125" t="n">
        <f aca="false">Sci!J83</f>
        <v>74</v>
      </c>
      <c r="K62" s="158"/>
      <c r="L62" s="133" t="n">
        <f aca="false">AP!J83</f>
        <v>74</v>
      </c>
      <c r="M62" s="159"/>
      <c r="N62" s="127" t="n">
        <f aca="false">ESP!J83</f>
        <v>71</v>
      </c>
      <c r="O62" s="157"/>
      <c r="P62" s="131" t="n">
        <f aca="false">TLE!J83</f>
        <v>74</v>
      </c>
      <c r="Q62" s="157"/>
      <c r="R62" s="126" t="n">
        <f aca="false">MAPEH!AD74</f>
        <v>72</v>
      </c>
      <c r="S62" s="157"/>
      <c r="T62" s="127" t="n">
        <f aca="false">MAPEH!J74</f>
        <v>73</v>
      </c>
      <c r="U62" s="157"/>
      <c r="V62" s="127" t="n">
        <f aca="false">MAPEH!O74</f>
        <v>71</v>
      </c>
      <c r="W62" s="157"/>
      <c r="X62" s="127" t="n">
        <f aca="false">MAPEH!T74</f>
        <v>71</v>
      </c>
      <c r="Y62" s="157"/>
      <c r="Z62" s="125" t="n">
        <f aca="false">MAPEH!Y74</f>
        <v>71</v>
      </c>
      <c r="AA62" s="157" t="n">
        <f aca="false">RANK(Z62,Z$10:Z$76)</f>
        <v>41</v>
      </c>
      <c r="AB62" s="126" t="n">
        <f aca="false">ROUND((R62+P62+N62+L62+J62+H62+F62+D62)/8,0)</f>
        <v>72</v>
      </c>
      <c r="AC62" s="126" t="n">
        <f aca="false">RANK(AB62,AB$10:AB$84)</f>
        <v>42</v>
      </c>
    </row>
    <row r="63" customFormat="false" ht="15" hidden="false" customHeight="true" outlineLevel="0" collapsed="false">
      <c r="B63" s="61" t="n">
        <v>10</v>
      </c>
      <c r="C63" s="124" t="str">
        <f aca="false">IF('Infos-Card-Female'!B11="", "", 'Infos-Card-Female'!B11)</f>
        <v>ALCANTARA, ZYLEE ANGELA MATILLANO</v>
      </c>
      <c r="D63" s="125" t="n">
        <f aca="false">Fil!J84</f>
        <v>88</v>
      </c>
      <c r="E63" s="157"/>
      <c r="F63" s="127" t="n">
        <f aca="false">Eng!J84</f>
        <v>88</v>
      </c>
      <c r="G63" s="157"/>
      <c r="H63" s="125" t="n">
        <f aca="false">Math!J84</f>
        <v>81</v>
      </c>
      <c r="I63" s="157"/>
      <c r="J63" s="125" t="n">
        <f aca="false">Sci!J84</f>
        <v>90</v>
      </c>
      <c r="K63" s="158"/>
      <c r="L63" s="133" t="n">
        <f aca="false">AP!J84</f>
        <v>87</v>
      </c>
      <c r="M63" s="159"/>
      <c r="N63" s="127" t="n">
        <f aca="false">ESP!J84</f>
        <v>94</v>
      </c>
      <c r="O63" s="157"/>
      <c r="P63" s="131" t="n">
        <f aca="false">TLE!J84</f>
        <v>89</v>
      </c>
      <c r="Q63" s="157"/>
      <c r="R63" s="126" t="n">
        <f aca="false">MAPEH!AD75</f>
        <v>91</v>
      </c>
      <c r="S63" s="157"/>
      <c r="T63" s="127" t="n">
        <f aca="false">MAPEH!J75</f>
        <v>90</v>
      </c>
      <c r="U63" s="157"/>
      <c r="V63" s="127" t="n">
        <f aca="false">MAPEH!O75</f>
        <v>92</v>
      </c>
      <c r="W63" s="157"/>
      <c r="X63" s="127" t="n">
        <f aca="false">MAPEH!T75</f>
        <v>89</v>
      </c>
      <c r="Y63" s="157"/>
      <c r="Z63" s="125" t="n">
        <f aca="false">MAPEH!Y75</f>
        <v>91</v>
      </c>
      <c r="AA63" s="157" t="n">
        <f aca="false">RANK(Z63,Z$10:Z$76)</f>
        <v>3</v>
      </c>
      <c r="AB63" s="126" t="n">
        <f aca="false">ROUND((R63+P63+N63+L63+J63+H63+F63+D63)/8,0)</f>
        <v>89</v>
      </c>
      <c r="AC63" s="126" t="n">
        <f aca="false">RANK(AB63,AB$10:AB$84)</f>
        <v>7</v>
      </c>
    </row>
    <row r="64" customFormat="false" ht="15" hidden="false" customHeight="true" outlineLevel="0" collapsed="false">
      <c r="B64" s="61" t="n">
        <v>11</v>
      </c>
      <c r="C64" s="124" t="str">
        <f aca="false">IF('Infos-Card-Female'!B12="", "", 'Infos-Card-Female'!B12)</f>
        <v>ALCAZARIN, JILLIANE FLORES</v>
      </c>
      <c r="D64" s="125" t="n">
        <f aca="false">Fil!J85</f>
        <v>76</v>
      </c>
      <c r="E64" s="157"/>
      <c r="F64" s="127" t="n">
        <f aca="false">Eng!J85</f>
        <v>79</v>
      </c>
      <c r="G64" s="157"/>
      <c r="H64" s="125" t="n">
        <f aca="false">Math!J85</f>
        <v>75</v>
      </c>
      <c r="I64" s="157"/>
      <c r="J64" s="125" t="n">
        <f aca="false">Sci!J85</f>
        <v>84</v>
      </c>
      <c r="K64" s="158"/>
      <c r="L64" s="133" t="n">
        <f aca="false">AP!J85</f>
        <v>77</v>
      </c>
      <c r="M64" s="159"/>
      <c r="N64" s="127" t="n">
        <f aca="false">ESP!J85</f>
        <v>84</v>
      </c>
      <c r="O64" s="157"/>
      <c r="P64" s="131" t="n">
        <f aca="false">TLE!J85</f>
        <v>86</v>
      </c>
      <c r="Q64" s="157"/>
      <c r="R64" s="126" t="n">
        <f aca="false">MAPEH!AD76</f>
        <v>82</v>
      </c>
      <c r="S64" s="157"/>
      <c r="T64" s="127" t="n">
        <f aca="false">MAPEH!J76</f>
        <v>82</v>
      </c>
      <c r="U64" s="157"/>
      <c r="V64" s="127" t="n">
        <f aca="false">MAPEH!O76</f>
        <v>81</v>
      </c>
      <c r="W64" s="157"/>
      <c r="X64" s="127" t="n">
        <f aca="false">MAPEH!T76</f>
        <v>83</v>
      </c>
      <c r="Y64" s="157"/>
      <c r="Z64" s="125" t="n">
        <f aca="false">MAPEH!Y76</f>
        <v>81</v>
      </c>
      <c r="AA64" s="157" t="n">
        <f aca="false">RANK(Z64,Z$10:Z$76)</f>
        <v>16</v>
      </c>
      <c r="AB64" s="126" t="n">
        <f aca="false">ROUND((R64+P64+N64+L64+J64+H64+F64+D64)/8,0)</f>
        <v>80</v>
      </c>
      <c r="AC64" s="126" t="n">
        <f aca="false">RANK(AB64,AB$10:AB$84)</f>
        <v>16</v>
      </c>
    </row>
    <row r="65" customFormat="false" ht="15" hidden="false" customHeight="true" outlineLevel="0" collapsed="false">
      <c r="B65" s="61" t="n">
        <v>12</v>
      </c>
      <c r="C65" s="124" t="str">
        <f aca="false">IF('Infos-Card-Female'!B13="", "", 'Infos-Card-Female'!B13)</f>
        <v>AMBULO, PRINCESS ANNE BASILIO</v>
      </c>
      <c r="D65" s="125" t="n">
        <f aca="false">Fil!J86</f>
        <v>75</v>
      </c>
      <c r="E65" s="157"/>
      <c r="F65" s="127" t="n">
        <f aca="false">Eng!J86</f>
        <v>79</v>
      </c>
      <c r="G65" s="157"/>
      <c r="H65" s="125" t="n">
        <f aca="false">Math!J86</f>
        <v>75</v>
      </c>
      <c r="I65" s="157"/>
      <c r="J65" s="125" t="n">
        <f aca="false">Sci!J86</f>
        <v>77</v>
      </c>
      <c r="K65" s="158"/>
      <c r="L65" s="133" t="n">
        <f aca="false">AP!J86</f>
        <v>75</v>
      </c>
      <c r="M65" s="159"/>
      <c r="N65" s="127" t="n">
        <f aca="false">ESP!J86</f>
        <v>75</v>
      </c>
      <c r="O65" s="157"/>
      <c r="P65" s="131" t="n">
        <f aca="false">TLE!J86</f>
        <v>75</v>
      </c>
      <c r="Q65" s="157"/>
      <c r="R65" s="126" t="n">
        <f aca="false">MAPEH!AD77</f>
        <v>75</v>
      </c>
      <c r="S65" s="157"/>
      <c r="T65" s="127" t="n">
        <f aca="false">MAPEH!J77</f>
        <v>75</v>
      </c>
      <c r="U65" s="157"/>
      <c r="V65" s="127" t="n">
        <f aca="false">MAPEH!O77</f>
        <v>75</v>
      </c>
      <c r="W65" s="157"/>
      <c r="X65" s="127" t="n">
        <f aca="false">MAPEH!T77</f>
        <v>75</v>
      </c>
      <c r="Y65" s="157"/>
      <c r="Z65" s="125" t="n">
        <f aca="false">MAPEH!Y77</f>
        <v>75</v>
      </c>
      <c r="AA65" s="157" t="n">
        <f aca="false">RANK(Z65,Z$10:Z$76)</f>
        <v>40</v>
      </c>
      <c r="AB65" s="126" t="n">
        <f aca="false">ROUND((R65+P65+N65+L65+J65+H65+F65+D65)/8,0)</f>
        <v>76</v>
      </c>
      <c r="AC65" s="126" t="n">
        <f aca="false">RANK(AB65,AB$10:AB$84)</f>
        <v>37</v>
      </c>
    </row>
    <row r="66" customFormat="false" ht="15" hidden="false" customHeight="true" outlineLevel="0" collapsed="false">
      <c r="B66" s="61" t="n">
        <v>13</v>
      </c>
      <c r="C66" s="124" t="str">
        <f aca="false">IF('Infos-Card-Female'!B14="", "", 'Infos-Card-Female'!B14)</f>
        <v>APOCAY, MA LORRIENE PATAUEG</v>
      </c>
      <c r="D66" s="125" t="n">
        <f aca="false">Fil!J87</f>
        <v>78</v>
      </c>
      <c r="E66" s="157"/>
      <c r="F66" s="127" t="n">
        <f aca="false">Eng!J87</f>
        <v>80</v>
      </c>
      <c r="G66" s="157"/>
      <c r="H66" s="125" t="n">
        <f aca="false">Math!J87</f>
        <v>75</v>
      </c>
      <c r="I66" s="157"/>
      <c r="J66" s="125" t="n">
        <f aca="false">Sci!J87</f>
        <v>77</v>
      </c>
      <c r="K66" s="158"/>
      <c r="L66" s="133" t="n">
        <f aca="false">AP!J87</f>
        <v>82</v>
      </c>
      <c r="M66" s="159"/>
      <c r="N66" s="127" t="n">
        <f aca="false">ESP!J87</f>
        <v>86</v>
      </c>
      <c r="O66" s="157"/>
      <c r="P66" s="131" t="n">
        <f aca="false">TLE!J87</f>
        <v>80</v>
      </c>
      <c r="Q66" s="157"/>
      <c r="R66" s="126" t="n">
        <f aca="false">MAPEH!AD78</f>
        <v>80</v>
      </c>
      <c r="S66" s="157"/>
      <c r="T66" s="127" t="n">
        <f aca="false">MAPEH!J78</f>
        <v>77</v>
      </c>
      <c r="U66" s="157"/>
      <c r="V66" s="127" t="n">
        <f aca="false">MAPEH!O78</f>
        <v>77</v>
      </c>
      <c r="W66" s="157"/>
      <c r="X66" s="127" t="n">
        <f aca="false">MAPEH!T78</f>
        <v>83</v>
      </c>
      <c r="Y66" s="157"/>
      <c r="Z66" s="125" t="n">
        <f aca="false">MAPEH!Y78</f>
        <v>80</v>
      </c>
      <c r="AA66" s="157" t="n">
        <f aca="false">RANK(Z66,Z$10:Z$76)</f>
        <v>19</v>
      </c>
      <c r="AB66" s="126" t="n">
        <f aca="false">ROUND((R66+P66+N66+L66+J66+H66+F66+D66)/8,0)</f>
        <v>80</v>
      </c>
      <c r="AC66" s="126" t="n">
        <f aca="false">RANK(AB66,AB$10:AB$84)</f>
        <v>16</v>
      </c>
    </row>
    <row r="67" customFormat="false" ht="15" hidden="false" customHeight="true" outlineLevel="0" collapsed="false">
      <c r="B67" s="61" t="n">
        <v>14</v>
      </c>
      <c r="C67" s="124" t="str">
        <f aca="false">IF('Infos-Card-Female'!B15="", "", 'Infos-Card-Female'!B15)</f>
        <v>ARANDA, MARY ANGEL PILARCA</v>
      </c>
      <c r="D67" s="125" t="n">
        <f aca="false">Fil!J88</f>
        <v>76</v>
      </c>
      <c r="E67" s="157"/>
      <c r="F67" s="127" t="n">
        <f aca="false">Eng!J88</f>
        <v>80</v>
      </c>
      <c r="G67" s="157"/>
      <c r="H67" s="125" t="n">
        <f aca="false">Math!J88</f>
        <v>77</v>
      </c>
      <c r="I67" s="157"/>
      <c r="J67" s="125" t="n">
        <f aca="false">Sci!J88</f>
        <v>78</v>
      </c>
      <c r="K67" s="158"/>
      <c r="L67" s="133" t="n">
        <f aca="false">AP!J88</f>
        <v>81</v>
      </c>
      <c r="M67" s="159"/>
      <c r="N67" s="127" t="n">
        <f aca="false">ESP!J88</f>
        <v>85</v>
      </c>
      <c r="O67" s="157"/>
      <c r="P67" s="131" t="n">
        <f aca="false">TLE!J88</f>
        <v>81</v>
      </c>
      <c r="Q67" s="157"/>
      <c r="R67" s="126" t="n">
        <f aca="false">MAPEH!AD79</f>
        <v>81</v>
      </c>
      <c r="S67" s="157"/>
      <c r="T67" s="127" t="n">
        <f aca="false">MAPEH!J79</f>
        <v>82</v>
      </c>
      <c r="U67" s="157"/>
      <c r="V67" s="127" t="n">
        <f aca="false">MAPEH!O79</f>
        <v>79</v>
      </c>
      <c r="W67" s="157"/>
      <c r="X67" s="127" t="n">
        <f aca="false">MAPEH!T79</f>
        <v>82</v>
      </c>
      <c r="Y67" s="157"/>
      <c r="Z67" s="125" t="n">
        <f aca="false">MAPEH!Y79</f>
        <v>79</v>
      </c>
      <c r="AA67" s="157" t="n">
        <f aca="false">RANK(Z67,Z$10:Z$76)</f>
        <v>21</v>
      </c>
      <c r="AB67" s="126" t="n">
        <f aca="false">ROUND((R67+P67+N67+L67+J67+H67+F67+D67)/8,0)</f>
        <v>80</v>
      </c>
      <c r="AC67" s="126" t="n">
        <f aca="false">RANK(AB67,AB$10:AB$84)</f>
        <v>16</v>
      </c>
    </row>
    <row r="68" customFormat="false" ht="15" hidden="false" customHeight="true" outlineLevel="0" collapsed="false">
      <c r="B68" s="61" t="n">
        <v>15</v>
      </c>
      <c r="C68" s="124" t="str">
        <f aca="false">IF('Infos-Card-Female'!B16="", "", 'Infos-Card-Female'!B16)</f>
        <v>ARCANGEL, MIKA ELLA CAMIGLA</v>
      </c>
      <c r="D68" s="125" t="n">
        <f aca="false">Fil!J89</f>
        <v>75</v>
      </c>
      <c r="E68" s="157"/>
      <c r="F68" s="127" t="n">
        <f aca="false">Eng!J89</f>
        <v>80</v>
      </c>
      <c r="G68" s="157"/>
      <c r="H68" s="125" t="n">
        <f aca="false">Math!J89</f>
        <v>78</v>
      </c>
      <c r="I68" s="157"/>
      <c r="J68" s="125" t="n">
        <f aca="false">Sci!J89</f>
        <v>79</v>
      </c>
      <c r="K68" s="158"/>
      <c r="L68" s="133" t="n">
        <f aca="false">AP!J89</f>
        <v>80</v>
      </c>
      <c r="M68" s="159"/>
      <c r="N68" s="127" t="n">
        <f aca="false">ESP!J89</f>
        <v>85</v>
      </c>
      <c r="O68" s="157"/>
      <c r="P68" s="131" t="n">
        <f aca="false">TLE!J89</f>
        <v>78</v>
      </c>
      <c r="Q68" s="157"/>
      <c r="R68" s="126" t="n">
        <f aca="false">MAPEH!AD80</f>
        <v>84</v>
      </c>
      <c r="S68" s="157"/>
      <c r="T68" s="127" t="n">
        <f aca="false">MAPEH!J80</f>
        <v>84</v>
      </c>
      <c r="U68" s="157"/>
      <c r="V68" s="127" t="n">
        <f aca="false">MAPEH!O80</f>
        <v>84</v>
      </c>
      <c r="W68" s="157"/>
      <c r="X68" s="127" t="n">
        <f aca="false">MAPEH!T80</f>
        <v>85</v>
      </c>
      <c r="Y68" s="157"/>
      <c r="Z68" s="125" t="n">
        <f aca="false">MAPEH!Y80</f>
        <v>84</v>
      </c>
      <c r="AA68" s="157" t="n">
        <f aca="false">RANK(Z68,Z$10:Z$76)</f>
        <v>10</v>
      </c>
      <c r="AB68" s="126" t="n">
        <f aca="false">ROUND((R68+P68+N68+L68+J68+H68+F68+D68)/8,0)</f>
        <v>80</v>
      </c>
      <c r="AC68" s="126" t="n">
        <f aca="false">RANK(AB68,AB$10:AB$84)</f>
        <v>16</v>
      </c>
    </row>
    <row r="69" customFormat="false" ht="15" hidden="false" customHeight="true" outlineLevel="0" collapsed="false">
      <c r="B69" s="61" t="n">
        <v>16</v>
      </c>
      <c r="C69" s="124" t="str">
        <f aca="false">IF('Infos-Card-Female'!B17="", "", 'Infos-Card-Female'!B17)</f>
        <v>AREVALO, MA. GLAIZA CAMERO</v>
      </c>
      <c r="D69" s="125" t="n">
        <f aca="false">Fil!J90</f>
        <v>92</v>
      </c>
      <c r="E69" s="157"/>
      <c r="F69" s="127" t="n">
        <f aca="false">Eng!J90</f>
        <v>92</v>
      </c>
      <c r="G69" s="157"/>
      <c r="H69" s="125" t="n">
        <f aca="false">Math!J90</f>
        <v>94</v>
      </c>
      <c r="I69" s="157"/>
      <c r="J69" s="125" t="n">
        <f aca="false">Sci!J90</f>
        <v>90</v>
      </c>
      <c r="K69" s="158"/>
      <c r="L69" s="133" t="n">
        <f aca="false">AP!J90</f>
        <v>88</v>
      </c>
      <c r="M69" s="159"/>
      <c r="N69" s="127" t="n">
        <f aca="false">ESP!J90</f>
        <v>96</v>
      </c>
      <c r="O69" s="157"/>
      <c r="P69" s="131" t="n">
        <f aca="false">TLE!J90</f>
        <v>96</v>
      </c>
      <c r="Q69" s="157"/>
      <c r="R69" s="126" t="n">
        <f aca="false">MAPEH!AD81</f>
        <v>95</v>
      </c>
      <c r="S69" s="157"/>
      <c r="T69" s="127" t="n">
        <f aca="false">MAPEH!J81</f>
        <v>95</v>
      </c>
      <c r="U69" s="157"/>
      <c r="V69" s="127" t="n">
        <f aca="false">MAPEH!O81</f>
        <v>95</v>
      </c>
      <c r="W69" s="157"/>
      <c r="X69" s="127" t="n">
        <f aca="false">MAPEH!T81</f>
        <v>96</v>
      </c>
      <c r="Y69" s="157"/>
      <c r="Z69" s="125" t="n">
        <f aca="false">MAPEH!Y81</f>
        <v>94</v>
      </c>
      <c r="AA69" s="157" t="n">
        <f aca="false">RANK(Z69,Z$10:Z$76)</f>
        <v>2</v>
      </c>
      <c r="AB69" s="126" t="n">
        <f aca="false">ROUND((R69+P69+N69+L69+J69+H69+F69+D69)/8,0)</f>
        <v>93</v>
      </c>
      <c r="AC69" s="126" t="n">
        <f aca="false">RANK(AB69,AB$10:AB$84)</f>
        <v>2</v>
      </c>
    </row>
    <row r="70" customFormat="false" ht="15" hidden="false" customHeight="true" outlineLevel="0" collapsed="false">
      <c r="B70" s="61" t="n">
        <v>17</v>
      </c>
      <c r="C70" s="124" t="str">
        <f aca="false">IF('Infos-Card-Female'!B18="", "", 'Infos-Card-Female'!B18)</f>
        <v>ATCHOCO, CHRISTINE NARCISO</v>
      </c>
      <c r="D70" s="125" t="n">
        <f aca="false">Fil!J91</f>
        <v>77</v>
      </c>
      <c r="E70" s="157"/>
      <c r="F70" s="127" t="n">
        <f aca="false">Eng!J91</f>
        <v>79</v>
      </c>
      <c r="G70" s="157"/>
      <c r="H70" s="125" t="n">
        <f aca="false">Math!J91</f>
        <v>77</v>
      </c>
      <c r="I70" s="157"/>
      <c r="J70" s="125" t="n">
        <f aca="false">Sci!J91</f>
        <v>80</v>
      </c>
      <c r="K70" s="158"/>
      <c r="L70" s="133" t="n">
        <f aca="false">AP!J91</f>
        <v>78</v>
      </c>
      <c r="M70" s="159"/>
      <c r="N70" s="127" t="n">
        <f aca="false">ESP!J91</f>
        <v>84</v>
      </c>
      <c r="O70" s="157"/>
      <c r="P70" s="131" t="n">
        <f aca="false">TLE!J91</f>
        <v>78</v>
      </c>
      <c r="Q70" s="157"/>
      <c r="R70" s="126" t="n">
        <f aca="false">MAPEH!AD82</f>
        <v>80</v>
      </c>
      <c r="S70" s="157"/>
      <c r="T70" s="127" t="n">
        <f aca="false">MAPEH!J82</f>
        <v>79</v>
      </c>
      <c r="U70" s="157"/>
      <c r="V70" s="127" t="n">
        <f aca="false">MAPEH!O82</f>
        <v>80</v>
      </c>
      <c r="W70" s="157"/>
      <c r="X70" s="127" t="n">
        <f aca="false">MAPEH!T82</f>
        <v>81</v>
      </c>
      <c r="Y70" s="157"/>
      <c r="Z70" s="125" t="n">
        <f aca="false">MAPEH!Y82</f>
        <v>78</v>
      </c>
      <c r="AA70" s="157" t="n">
        <f aca="false">RANK(Z70,Z$10:Z$76)</f>
        <v>24</v>
      </c>
      <c r="AB70" s="126" t="n">
        <f aca="false">ROUND((R70+P70+N70+L70+J70+H70+F70+D70)/8,0)</f>
        <v>79</v>
      </c>
      <c r="AC70" s="126" t="n">
        <f aca="false">RANK(AB70,AB$10:AB$84)</f>
        <v>21</v>
      </c>
    </row>
    <row r="71" customFormat="false" ht="15" hidden="false" customHeight="true" outlineLevel="0" collapsed="false">
      <c r="B71" s="61" t="n">
        <v>18</v>
      </c>
      <c r="C71" s="124" t="str">
        <f aca="false">IF('Infos-Card-Female'!B19="", "", 'Infos-Card-Female'!B19)</f>
        <v>AVECILLA, JEAN RAIZHEN SALAZAR</v>
      </c>
      <c r="D71" s="125" t="n">
        <f aca="false">Fil!J92</f>
        <v>76</v>
      </c>
      <c r="E71" s="157"/>
      <c r="F71" s="127" t="n">
        <f aca="false">Eng!J92</f>
        <v>78</v>
      </c>
      <c r="G71" s="157"/>
      <c r="H71" s="125" t="n">
        <f aca="false">Math!J92</f>
        <v>75</v>
      </c>
      <c r="I71" s="157"/>
      <c r="J71" s="125" t="n">
        <f aca="false">Sci!J92</f>
        <v>81</v>
      </c>
      <c r="K71" s="158"/>
      <c r="L71" s="133" t="n">
        <f aca="false">AP!J92</f>
        <v>79</v>
      </c>
      <c r="M71" s="159"/>
      <c r="N71" s="127" t="n">
        <f aca="false">ESP!J92</f>
        <v>88</v>
      </c>
      <c r="O71" s="157"/>
      <c r="P71" s="131" t="n">
        <f aca="false">TLE!J92</f>
        <v>79</v>
      </c>
      <c r="Q71" s="157"/>
      <c r="R71" s="126" t="n">
        <f aca="false">MAPEH!AD83</f>
        <v>79</v>
      </c>
      <c r="S71" s="157"/>
      <c r="T71" s="127" t="n">
        <f aca="false">MAPEH!J83</f>
        <v>77</v>
      </c>
      <c r="U71" s="157"/>
      <c r="V71" s="127" t="n">
        <f aca="false">MAPEH!O83</f>
        <v>81</v>
      </c>
      <c r="W71" s="157"/>
      <c r="X71" s="127" t="n">
        <f aca="false">MAPEH!T83</f>
        <v>79</v>
      </c>
      <c r="Y71" s="157"/>
      <c r="Z71" s="125" t="n">
        <f aca="false">MAPEH!Y83</f>
        <v>80</v>
      </c>
      <c r="AA71" s="157" t="n">
        <f aca="false">RANK(Z71,Z$10:Z$76)</f>
        <v>19</v>
      </c>
      <c r="AB71" s="126" t="n">
        <f aca="false">ROUND((R71+P71+N71+L71+J71+H71+F71+D71)/8,0)</f>
        <v>79</v>
      </c>
      <c r="AC71" s="126" t="n">
        <f aca="false">RANK(AB71,AB$10:AB$84)</f>
        <v>21</v>
      </c>
    </row>
    <row r="72" customFormat="false" ht="15" hidden="false" customHeight="true" outlineLevel="0" collapsed="false">
      <c r="B72" s="61" t="n">
        <v>19</v>
      </c>
      <c r="C72" s="124" t="str">
        <f aca="false">IF('Infos-Card-Female'!B20="", "", 'Infos-Card-Female'!B20)</f>
        <v>AXALAN, PRINCESS DENISE CUALES</v>
      </c>
      <c r="D72" s="125" t="n">
        <f aca="false">Fil!J93</f>
        <v>92</v>
      </c>
      <c r="E72" s="157"/>
      <c r="F72" s="127" t="n">
        <f aca="false">Eng!J93</f>
        <v>91</v>
      </c>
      <c r="G72" s="157"/>
      <c r="H72" s="125" t="n">
        <f aca="false">Math!J93</f>
        <v>84</v>
      </c>
      <c r="I72" s="157"/>
      <c r="J72" s="125" t="n">
        <f aca="false">Sci!J93</f>
        <v>90</v>
      </c>
      <c r="K72" s="158"/>
      <c r="L72" s="133" t="n">
        <f aca="false">AP!J93</f>
        <v>89</v>
      </c>
      <c r="M72" s="159"/>
      <c r="N72" s="127" t="n">
        <f aca="false">ESP!J93</f>
        <v>96</v>
      </c>
      <c r="O72" s="157"/>
      <c r="P72" s="131" t="n">
        <f aca="false">TLE!J93</f>
        <v>92</v>
      </c>
      <c r="Q72" s="157"/>
      <c r="R72" s="126" t="n">
        <f aca="false">MAPEH!AD84</f>
        <v>92</v>
      </c>
      <c r="S72" s="157"/>
      <c r="T72" s="127" t="n">
        <f aca="false">MAPEH!J84</f>
        <v>91</v>
      </c>
      <c r="U72" s="157"/>
      <c r="V72" s="127" t="n">
        <f aca="false">MAPEH!O84</f>
        <v>90</v>
      </c>
      <c r="W72" s="157"/>
      <c r="X72" s="127" t="n">
        <f aca="false">MAPEH!T84</f>
        <v>94</v>
      </c>
      <c r="Y72" s="157"/>
      <c r="Z72" s="125" t="n">
        <f aca="false">MAPEH!Y84</f>
        <v>91</v>
      </c>
      <c r="AA72" s="157" t="n">
        <f aca="false">RANK(Z72,Z$10:Z$76)</f>
        <v>3</v>
      </c>
      <c r="AB72" s="126" t="n">
        <f aca="false">ROUND((R72+P72+N72+L72+J72+H72+F72+D72)/8,0)</f>
        <v>91</v>
      </c>
      <c r="AC72" s="126" t="n">
        <f aca="false">RANK(AB72,AB$10:AB$84)</f>
        <v>3</v>
      </c>
    </row>
    <row r="73" customFormat="false" ht="15" hidden="false" customHeight="true" outlineLevel="0" collapsed="false">
      <c r="B73" s="61" t="n">
        <v>20</v>
      </c>
      <c r="C73" s="124" t="str">
        <f aca="false">IF('Infos-Card-Female'!B21="", "", 'Infos-Card-Female'!B21)</f>
        <v>AYON, JELIAN ALICAWAY</v>
      </c>
      <c r="D73" s="125" t="n">
        <f aca="false">Fil!J94</f>
        <v>93</v>
      </c>
      <c r="E73" s="157"/>
      <c r="F73" s="127" t="n">
        <f aca="false">Eng!J94</f>
        <v>88</v>
      </c>
      <c r="G73" s="157"/>
      <c r="H73" s="125" t="n">
        <f aca="false">Math!J94</f>
        <v>89</v>
      </c>
      <c r="I73" s="157"/>
      <c r="J73" s="125" t="n">
        <f aca="false">Sci!J94</f>
        <v>90</v>
      </c>
      <c r="K73" s="158"/>
      <c r="L73" s="133" t="n">
        <f aca="false">AP!J94</f>
        <v>88</v>
      </c>
      <c r="M73" s="159"/>
      <c r="N73" s="127" t="n">
        <f aca="false">ESP!J94</f>
        <v>96</v>
      </c>
      <c r="O73" s="157"/>
      <c r="P73" s="131" t="n">
        <f aca="false">TLE!J94</f>
        <v>93</v>
      </c>
      <c r="Q73" s="157"/>
      <c r="R73" s="126" t="n">
        <f aca="false">MAPEH!AD85</f>
        <v>92</v>
      </c>
      <c r="S73" s="157"/>
      <c r="T73" s="127" t="n">
        <f aca="false">MAPEH!J85</f>
        <v>93</v>
      </c>
      <c r="U73" s="157"/>
      <c r="V73" s="127" t="n">
        <f aca="false">MAPEH!O85</f>
        <v>91</v>
      </c>
      <c r="W73" s="157"/>
      <c r="X73" s="127" t="n">
        <f aca="false">MAPEH!T85</f>
        <v>94</v>
      </c>
      <c r="Y73" s="157"/>
      <c r="Z73" s="125" t="n">
        <f aca="false">MAPEH!Y85</f>
        <v>88</v>
      </c>
      <c r="AA73" s="157" t="n">
        <f aca="false">RANK(Z73,Z$10:Z$76)</f>
        <v>8</v>
      </c>
      <c r="AB73" s="126" t="n">
        <f aca="false">ROUND((R73+P73+N73+L73+J73+H73+F73+D73)/8,0)</f>
        <v>91</v>
      </c>
      <c r="AC73" s="126" t="n">
        <f aca="false">RANK(AB73,AB$10:AB$84)</f>
        <v>3</v>
      </c>
    </row>
    <row r="74" customFormat="false" ht="15" hidden="false" customHeight="true" outlineLevel="0" collapsed="false">
      <c r="B74" s="61" t="n">
        <v>21</v>
      </c>
      <c r="C74" s="124" t="str">
        <f aca="false">IF('Infos-Card-Female'!B22="", "", 'Infos-Card-Female'!B22)</f>
        <v>AZUCENAS, JURIELYN</v>
      </c>
      <c r="D74" s="125" t="n">
        <f aca="false">Fil!J95</f>
        <v>75</v>
      </c>
      <c r="E74" s="157"/>
      <c r="F74" s="127" t="n">
        <f aca="false">Eng!J95</f>
        <v>78</v>
      </c>
      <c r="G74" s="157"/>
      <c r="H74" s="125" t="n">
        <f aca="false">Math!J95</f>
        <v>75</v>
      </c>
      <c r="I74" s="157"/>
      <c r="J74" s="125" t="n">
        <f aca="false">Sci!J95</f>
        <v>76</v>
      </c>
      <c r="K74" s="158"/>
      <c r="L74" s="133" t="n">
        <f aca="false">AP!J95</f>
        <v>77</v>
      </c>
      <c r="M74" s="159"/>
      <c r="N74" s="127" t="n">
        <f aca="false">ESP!J95</f>
        <v>78</v>
      </c>
      <c r="O74" s="157"/>
      <c r="P74" s="131" t="n">
        <f aca="false">TLE!J95</f>
        <v>82</v>
      </c>
      <c r="Q74" s="157"/>
      <c r="R74" s="126" t="n">
        <f aca="false">MAPEH!AD86</f>
        <v>77</v>
      </c>
      <c r="S74" s="157"/>
      <c r="T74" s="127" t="n">
        <f aca="false">MAPEH!J86</f>
        <v>76</v>
      </c>
      <c r="U74" s="157"/>
      <c r="V74" s="127" t="n">
        <f aca="false">MAPEH!O86</f>
        <v>78</v>
      </c>
      <c r="W74" s="157"/>
      <c r="X74" s="127" t="n">
        <f aca="false">MAPEH!T86</f>
        <v>77</v>
      </c>
      <c r="Y74" s="157"/>
      <c r="Z74" s="125" t="n">
        <f aca="false">MAPEH!Y86</f>
        <v>77</v>
      </c>
      <c r="AA74" s="157" t="n">
        <f aca="false">RANK(Z74,Z$10:Z$76)</f>
        <v>29</v>
      </c>
      <c r="AB74" s="126" t="n">
        <f aca="false">ROUND((R74+P74+N74+L74+J74+H74+F74+D74)/8,0)</f>
        <v>77</v>
      </c>
      <c r="AC74" s="126" t="n">
        <f aca="false">RANK(AB74,AB$10:AB$84)</f>
        <v>28</v>
      </c>
    </row>
    <row r="75" customFormat="false" ht="15" hidden="false" customHeight="true" outlineLevel="0" collapsed="false">
      <c r="B75" s="61" t="n">
        <v>22</v>
      </c>
      <c r="C75" s="124" t="str">
        <f aca="false">IF('Infos-Card-Female'!B23="", "", 'Infos-Card-Female'!B23)</f>
        <v>BAGUIO, ELMERA BALANSAG</v>
      </c>
      <c r="D75" s="125" t="n">
        <f aca="false">Fil!J96</f>
        <v>75</v>
      </c>
      <c r="E75" s="157"/>
      <c r="F75" s="127" t="n">
        <f aca="false">Eng!J96</f>
        <v>75</v>
      </c>
      <c r="G75" s="157"/>
      <c r="H75" s="125" t="n">
        <f aca="false">Math!J96</f>
        <v>75</v>
      </c>
      <c r="I75" s="157"/>
      <c r="J75" s="125" t="n">
        <f aca="false">Sci!J96</f>
        <v>76</v>
      </c>
      <c r="K75" s="158"/>
      <c r="L75" s="133" t="n">
        <f aca="false">AP!J96</f>
        <v>76</v>
      </c>
      <c r="M75" s="159"/>
      <c r="N75" s="127" t="n">
        <f aca="false">ESP!J96</f>
        <v>82</v>
      </c>
      <c r="O75" s="157"/>
      <c r="P75" s="131" t="n">
        <f aca="false">TLE!J96</f>
        <v>78</v>
      </c>
      <c r="Q75" s="157"/>
      <c r="R75" s="126" t="n">
        <f aca="false">MAPEH!AD87</f>
        <v>77</v>
      </c>
      <c r="S75" s="157"/>
      <c r="T75" s="127" t="n">
        <f aca="false">MAPEH!J87</f>
        <v>76</v>
      </c>
      <c r="U75" s="157"/>
      <c r="V75" s="127" t="n">
        <f aca="false">MAPEH!O87</f>
        <v>77</v>
      </c>
      <c r="W75" s="157"/>
      <c r="X75" s="127" t="n">
        <f aca="false">MAPEH!T87</f>
        <v>77</v>
      </c>
      <c r="Y75" s="157"/>
      <c r="Z75" s="125" t="n">
        <f aca="false">MAPEH!Y87</f>
        <v>77</v>
      </c>
      <c r="AA75" s="157" t="n">
        <f aca="false">RANK(Z75,Z$10:Z$76)</f>
        <v>29</v>
      </c>
      <c r="AB75" s="126" t="n">
        <f aca="false">ROUND((R75+P75+N75+L75+J75+H75+F75+D75)/8,0)</f>
        <v>77</v>
      </c>
      <c r="AC75" s="126" t="n">
        <f aca="false">RANK(AB75,AB$10:AB$84)</f>
        <v>28</v>
      </c>
    </row>
    <row r="76" customFormat="false" ht="15" hidden="false" customHeight="true" outlineLevel="0" collapsed="false">
      <c r="B76" s="61" t="n">
        <v>23</v>
      </c>
      <c r="C76" s="124" t="str">
        <f aca="false">IF('Infos-Card-Female'!B24="", "", 'Infos-Card-Female'!B24)</f>
        <v>ILUSTRICIMO, BEA CLAIRE IGNACIO</v>
      </c>
      <c r="D76" s="125" t="n">
        <f aca="false">Fil!J97</f>
        <v>92</v>
      </c>
      <c r="E76" s="157"/>
      <c r="F76" s="127" t="n">
        <f aca="false">Eng!J97</f>
        <v>86</v>
      </c>
      <c r="G76" s="157"/>
      <c r="H76" s="125" t="n">
        <f aca="false">Math!J97</f>
        <v>84</v>
      </c>
      <c r="I76" s="157"/>
      <c r="J76" s="125" t="n">
        <f aca="false">Sci!J97</f>
        <v>90</v>
      </c>
      <c r="K76" s="158"/>
      <c r="L76" s="133" t="n">
        <f aca="false">AP!J97</f>
        <v>89</v>
      </c>
      <c r="M76" s="159"/>
      <c r="N76" s="127" t="n">
        <f aca="false">ESP!J97</f>
        <v>93</v>
      </c>
      <c r="O76" s="157"/>
      <c r="P76" s="131" t="n">
        <f aca="false">TLE!J97</f>
        <v>92</v>
      </c>
      <c r="Q76" s="157"/>
      <c r="R76" s="126" t="n">
        <f aca="false">MAPEH!AD88</f>
        <v>91</v>
      </c>
      <c r="S76" s="157"/>
      <c r="T76" s="127" t="n">
        <f aca="false">MAPEH!J88</f>
        <v>93</v>
      </c>
      <c r="U76" s="157"/>
      <c r="V76" s="127" t="n">
        <f aca="false">MAPEH!O88</f>
        <v>91</v>
      </c>
      <c r="W76" s="157"/>
      <c r="X76" s="127" t="n">
        <f aca="false">MAPEH!T88</f>
        <v>91</v>
      </c>
      <c r="Y76" s="157"/>
      <c r="Z76" s="125" t="n">
        <f aca="false">MAPEH!Y88</f>
        <v>89</v>
      </c>
      <c r="AA76" s="157" t="n">
        <f aca="false">RANK(Z76,Z$10:Z$76)</f>
        <v>6</v>
      </c>
      <c r="AB76" s="126" t="n">
        <f aca="false">ROUND((R76+P76+N76+L76+J76+H76+F76+D76)/8,0)</f>
        <v>90</v>
      </c>
      <c r="AC76" s="126" t="n">
        <f aca="false">RANK(AB76,AB$10:AB$84)</f>
        <v>6</v>
      </c>
    </row>
    <row r="77" customFormat="false" ht="15" hidden="false" customHeight="true" outlineLevel="0" collapsed="false">
      <c r="B77" s="61" t="n">
        <v>24</v>
      </c>
      <c r="C77" s="124" t="str">
        <f aca="false">IF('Infos-Card-Female'!B25="", "", 'Infos-Card-Female'!B25)</f>
        <v>SARDIDO, GEMMA LEE SORIANO</v>
      </c>
      <c r="D77" s="125" t="n">
        <f aca="false">Fil!J98</f>
        <v>75</v>
      </c>
      <c r="E77" s="157"/>
      <c r="F77" s="127" t="n">
        <f aca="false">Eng!J98</f>
        <v>76</v>
      </c>
      <c r="G77" s="157"/>
      <c r="H77" s="125" t="n">
        <f aca="false">Math!J98</f>
        <v>75</v>
      </c>
      <c r="I77" s="157"/>
      <c r="J77" s="125" t="n">
        <f aca="false">Sci!J98</f>
        <v>75</v>
      </c>
      <c r="K77" s="158"/>
      <c r="L77" s="133" t="n">
        <f aca="false">AP!J98</f>
        <v>75</v>
      </c>
      <c r="M77" s="159"/>
      <c r="N77" s="127" t="n">
        <f aca="false">ESP!J98</f>
        <v>80</v>
      </c>
      <c r="O77" s="157"/>
      <c r="P77" s="131" t="n">
        <f aca="false">TLE!J98</f>
        <v>76</v>
      </c>
      <c r="Q77" s="157"/>
      <c r="R77" s="126" t="n">
        <f aca="false">MAPEH!AD89</f>
        <v>78</v>
      </c>
      <c r="S77" s="157"/>
      <c r="T77" s="127" t="n">
        <f aca="false">MAPEH!J89</f>
        <v>76</v>
      </c>
      <c r="U77" s="157"/>
      <c r="V77" s="127" t="n">
        <f aca="false">MAPEH!O89</f>
        <v>79</v>
      </c>
      <c r="W77" s="157"/>
      <c r="X77" s="127" t="n">
        <f aca="false">MAPEH!T89</f>
        <v>77</v>
      </c>
      <c r="Y77" s="157"/>
      <c r="Z77" s="125" t="n">
        <f aca="false">MAPEH!Y89</f>
        <v>77</v>
      </c>
      <c r="AA77" s="157" t="n">
        <f aca="false">RANK(Z77,Z$10:Z$76)</f>
        <v>29</v>
      </c>
      <c r="AB77" s="126" t="n">
        <f aca="false">ROUND((R77+P77+N77+L77+J77+H77+F77+D77)/8,0)</f>
        <v>76</v>
      </c>
      <c r="AC77" s="126" t="n">
        <f aca="false">RANK(AB77,AB$10:AB$84)</f>
        <v>37</v>
      </c>
    </row>
    <row r="78" customFormat="false" ht="15" hidden="false" customHeight="true" outlineLevel="0" collapsed="false">
      <c r="B78" s="61"/>
      <c r="C78" s="124" t="str">
        <f aca="false">IF('Infos-Card-Female'!B26="", "", 'Infos-Card-Female'!B26)</f>
        <v/>
      </c>
      <c r="D78" s="125"/>
      <c r="E78" s="157"/>
      <c r="F78" s="127"/>
      <c r="G78" s="157"/>
      <c r="H78" s="125"/>
      <c r="I78" s="157"/>
      <c r="J78" s="125"/>
      <c r="K78" s="158"/>
      <c r="L78" s="133"/>
      <c r="M78" s="159"/>
      <c r="N78" s="127"/>
      <c r="O78" s="157"/>
      <c r="P78" s="131"/>
      <c r="Q78" s="157"/>
      <c r="R78" s="126"/>
      <c r="S78" s="157"/>
      <c r="T78" s="127"/>
      <c r="U78" s="157"/>
      <c r="V78" s="127"/>
      <c r="W78" s="157"/>
      <c r="X78" s="127"/>
      <c r="Y78" s="157"/>
      <c r="Z78" s="125"/>
      <c r="AA78" s="157"/>
      <c r="AB78" s="126"/>
      <c r="AC78" s="126"/>
    </row>
    <row r="79" customFormat="false" ht="15" hidden="false" customHeight="true" outlineLevel="0" collapsed="false">
      <c r="B79" s="61"/>
      <c r="C79" s="124" t="str">
        <f aca="false">IF('Infos-Card-Female'!B27="", "", 'Infos-Card-Female'!B27)</f>
        <v/>
      </c>
      <c r="D79" s="125"/>
      <c r="E79" s="157"/>
      <c r="F79" s="127"/>
      <c r="G79" s="157"/>
      <c r="H79" s="125"/>
      <c r="I79" s="157"/>
      <c r="J79" s="125"/>
      <c r="K79" s="158"/>
      <c r="L79" s="133"/>
      <c r="M79" s="159"/>
      <c r="N79" s="127"/>
      <c r="O79" s="157"/>
      <c r="P79" s="131"/>
      <c r="Q79" s="157"/>
      <c r="R79" s="126"/>
      <c r="S79" s="157"/>
      <c r="T79" s="127"/>
      <c r="U79" s="157"/>
      <c r="V79" s="127"/>
      <c r="W79" s="157"/>
      <c r="X79" s="127"/>
      <c r="Y79" s="157"/>
      <c r="Z79" s="125"/>
      <c r="AA79" s="157"/>
      <c r="AB79" s="126"/>
      <c r="AC79" s="126"/>
    </row>
    <row r="80" customFormat="false" ht="15" hidden="false" customHeight="true" outlineLevel="0" collapsed="false">
      <c r="B80" s="61"/>
      <c r="C80" s="124" t="str">
        <f aca="false">IF('Infos-Card-Female'!B28="", "", 'Infos-Card-Female'!B28)</f>
        <v/>
      </c>
      <c r="D80" s="125"/>
      <c r="E80" s="157"/>
      <c r="F80" s="127"/>
      <c r="G80" s="157"/>
      <c r="H80" s="125"/>
      <c r="I80" s="157"/>
      <c r="J80" s="125"/>
      <c r="K80" s="158"/>
      <c r="L80" s="133"/>
      <c r="M80" s="159"/>
      <c r="N80" s="127"/>
      <c r="O80" s="157"/>
      <c r="P80" s="131"/>
      <c r="Q80" s="157"/>
      <c r="R80" s="126"/>
      <c r="S80" s="157"/>
      <c r="T80" s="127"/>
      <c r="U80" s="157"/>
      <c r="V80" s="127"/>
      <c r="W80" s="157"/>
      <c r="X80" s="127"/>
      <c r="Y80" s="157"/>
      <c r="Z80" s="125"/>
      <c r="AA80" s="157"/>
      <c r="AB80" s="126"/>
      <c r="AC80" s="126"/>
    </row>
    <row r="81" customFormat="false" ht="15" hidden="false" customHeight="true" outlineLevel="0" collapsed="false">
      <c r="B81" s="61"/>
      <c r="C81" s="124" t="str">
        <f aca="false">IF('Infos-Card-Female'!B29="", "", 'Infos-Card-Female'!B29)</f>
        <v/>
      </c>
      <c r="D81" s="125"/>
      <c r="E81" s="157"/>
      <c r="F81" s="127"/>
      <c r="G81" s="157"/>
      <c r="H81" s="125"/>
      <c r="I81" s="157"/>
      <c r="J81" s="125"/>
      <c r="K81" s="158"/>
      <c r="L81" s="133"/>
      <c r="M81" s="159"/>
      <c r="N81" s="127"/>
      <c r="O81" s="157"/>
      <c r="P81" s="131"/>
      <c r="Q81" s="157"/>
      <c r="R81" s="126"/>
      <c r="S81" s="157"/>
      <c r="T81" s="127"/>
      <c r="U81" s="157"/>
      <c r="V81" s="127"/>
      <c r="W81" s="157"/>
      <c r="X81" s="127"/>
      <c r="Y81" s="157"/>
      <c r="Z81" s="125"/>
      <c r="AA81" s="157"/>
      <c r="AB81" s="126"/>
      <c r="AC81" s="126"/>
    </row>
    <row r="82" customFormat="false" ht="15" hidden="false" customHeight="true" outlineLevel="0" collapsed="false">
      <c r="B82" s="61"/>
      <c r="C82" s="124" t="str">
        <f aca="false">IF('Infos-Card-Female'!B30="", "", 'Infos-Card-Female'!B30)</f>
        <v/>
      </c>
      <c r="D82" s="125"/>
      <c r="E82" s="157"/>
      <c r="F82" s="127"/>
      <c r="G82" s="157"/>
      <c r="H82" s="125"/>
      <c r="I82" s="157"/>
      <c r="J82" s="125"/>
      <c r="K82" s="158"/>
      <c r="L82" s="133"/>
      <c r="M82" s="159"/>
      <c r="N82" s="127"/>
      <c r="O82" s="157"/>
      <c r="P82" s="131"/>
      <c r="Q82" s="157"/>
      <c r="R82" s="126"/>
      <c r="S82" s="157"/>
      <c r="T82" s="127"/>
      <c r="U82" s="157"/>
      <c r="V82" s="127"/>
      <c r="W82" s="157"/>
      <c r="X82" s="127"/>
      <c r="Y82" s="157"/>
      <c r="Z82" s="125"/>
      <c r="AA82" s="157"/>
      <c r="AB82" s="126"/>
      <c r="AC82" s="126"/>
    </row>
    <row r="83" customFormat="false" ht="15" hidden="false" customHeight="true" outlineLevel="0" collapsed="false">
      <c r="B83" s="61"/>
      <c r="C83" s="124" t="str">
        <f aca="false">IF('Infos-Card-Female'!B31="", "", 'Infos-Card-Female'!B31)</f>
        <v/>
      </c>
      <c r="D83" s="125"/>
      <c r="E83" s="157"/>
      <c r="F83" s="127"/>
      <c r="G83" s="157"/>
      <c r="H83" s="125"/>
      <c r="I83" s="157"/>
      <c r="J83" s="125"/>
      <c r="K83" s="158"/>
      <c r="L83" s="133"/>
      <c r="M83" s="159"/>
      <c r="N83" s="127"/>
      <c r="O83" s="157"/>
      <c r="P83" s="131"/>
      <c r="Q83" s="157"/>
      <c r="R83" s="126"/>
      <c r="S83" s="157"/>
      <c r="T83" s="127"/>
      <c r="U83" s="157"/>
      <c r="V83" s="127"/>
      <c r="W83" s="157"/>
      <c r="X83" s="127"/>
      <c r="Y83" s="157"/>
      <c r="Z83" s="125"/>
      <c r="AA83" s="157"/>
      <c r="AB83" s="126"/>
      <c r="AC83" s="126"/>
    </row>
    <row r="84" customFormat="false" ht="15" hidden="false" customHeight="true" outlineLevel="0" collapsed="false">
      <c r="B84" s="61"/>
      <c r="C84" s="124" t="str">
        <f aca="false">IF('Infos-Card-Female'!B32="", "", 'Infos-Card-Female'!B32)</f>
        <v/>
      </c>
      <c r="D84" s="125"/>
      <c r="E84" s="157"/>
      <c r="F84" s="127"/>
      <c r="G84" s="157"/>
      <c r="H84" s="125"/>
      <c r="I84" s="157"/>
      <c r="J84" s="125"/>
      <c r="K84" s="158"/>
      <c r="L84" s="133"/>
      <c r="M84" s="159"/>
      <c r="N84" s="127"/>
      <c r="O84" s="157"/>
      <c r="P84" s="131"/>
      <c r="Q84" s="157"/>
      <c r="R84" s="126"/>
      <c r="S84" s="157"/>
      <c r="T84" s="127"/>
      <c r="U84" s="157"/>
      <c r="V84" s="127"/>
      <c r="W84" s="157"/>
      <c r="X84" s="127"/>
      <c r="Y84" s="157"/>
      <c r="Z84" s="125"/>
      <c r="AA84" s="157"/>
      <c r="AB84" s="126"/>
      <c r="AC84" s="126"/>
    </row>
    <row r="85" customFormat="false" ht="15" hidden="false" customHeight="false" outlineLevel="0" collapsed="false">
      <c r="B85" s="61"/>
      <c r="C85" s="124" t="str">
        <f aca="false">IF('Infos-Card-Female'!B33="", "", 'Infos-Card-Female'!B33)</f>
        <v/>
      </c>
      <c r="D85" s="125"/>
      <c r="E85" s="157"/>
      <c r="F85" s="127"/>
      <c r="G85" s="157"/>
      <c r="H85" s="125"/>
      <c r="I85" s="157"/>
      <c r="J85" s="125"/>
      <c r="K85" s="158"/>
      <c r="L85" s="133"/>
      <c r="M85" s="159"/>
      <c r="N85" s="127"/>
      <c r="O85" s="157"/>
      <c r="P85" s="131"/>
      <c r="Q85" s="157"/>
      <c r="R85" s="126"/>
      <c r="S85" s="157"/>
      <c r="T85" s="127"/>
      <c r="U85" s="157"/>
      <c r="V85" s="127"/>
      <c r="W85" s="157"/>
      <c r="X85" s="127"/>
      <c r="Y85" s="157"/>
      <c r="Z85" s="125"/>
      <c r="AA85" s="157"/>
      <c r="AB85" s="126"/>
      <c r="AC85" s="126"/>
    </row>
    <row r="86" customFormat="false" ht="15" hidden="false" customHeight="false" outlineLevel="0" collapsed="false">
      <c r="B86" s="61"/>
      <c r="C86" s="124" t="str">
        <f aca="false">IF('Infos-Card-Female'!B34="", "", 'Infos-Card-Female'!B34)</f>
        <v/>
      </c>
      <c r="D86" s="125"/>
      <c r="E86" s="157"/>
      <c r="F86" s="127"/>
      <c r="G86" s="157"/>
      <c r="H86" s="125"/>
      <c r="I86" s="157"/>
      <c r="J86" s="125"/>
      <c r="K86" s="158"/>
      <c r="L86" s="133"/>
      <c r="M86" s="159"/>
      <c r="N86" s="127"/>
      <c r="O86" s="157"/>
      <c r="P86" s="131"/>
      <c r="Q86" s="157"/>
      <c r="R86" s="126"/>
      <c r="S86" s="157"/>
      <c r="T86" s="127"/>
      <c r="U86" s="157"/>
      <c r="V86" s="127"/>
      <c r="W86" s="157"/>
      <c r="X86" s="127"/>
      <c r="Y86" s="157"/>
      <c r="Z86" s="125"/>
      <c r="AA86" s="157"/>
      <c r="AB86" s="126"/>
      <c r="AC86" s="126"/>
    </row>
  </sheetData>
  <mergeCells count="42">
    <mergeCell ref="B2:C2"/>
    <mergeCell ref="B3:C3"/>
    <mergeCell ref="B4:C4"/>
    <mergeCell ref="B5:C5"/>
    <mergeCell ref="B6:C6"/>
    <mergeCell ref="B7:C9"/>
    <mergeCell ref="D7:E7"/>
    <mergeCell ref="F7:G7"/>
    <mergeCell ref="H7:I7"/>
    <mergeCell ref="J7:K7"/>
    <mergeCell ref="L7:M7"/>
    <mergeCell ref="N7:O7"/>
    <mergeCell ref="P7:Q7"/>
    <mergeCell ref="R7:S7"/>
    <mergeCell ref="AB7:AB9"/>
    <mergeCell ref="AC7:AC9"/>
    <mergeCell ref="E8:E9"/>
    <mergeCell ref="G8:G9"/>
    <mergeCell ref="I8:I9"/>
    <mergeCell ref="K8:K9"/>
    <mergeCell ref="M8:M9"/>
    <mergeCell ref="O8:O9"/>
    <mergeCell ref="Q8:Q9"/>
    <mergeCell ref="S8:S9"/>
    <mergeCell ref="U8:U9"/>
    <mergeCell ref="W8:W9"/>
    <mergeCell ref="Y8:Y9"/>
    <mergeCell ref="AA8:AA9"/>
    <mergeCell ref="B46:C46"/>
    <mergeCell ref="B47:C47"/>
    <mergeCell ref="B48:C48"/>
    <mergeCell ref="B49:C49"/>
    <mergeCell ref="B50:C50"/>
    <mergeCell ref="B51:C53"/>
    <mergeCell ref="D51:E51"/>
    <mergeCell ref="F51:G51"/>
    <mergeCell ref="H51:I51"/>
    <mergeCell ref="J51:K51"/>
    <mergeCell ref="L51:M51"/>
    <mergeCell ref="N51:O51"/>
    <mergeCell ref="P51:Q51"/>
    <mergeCell ref="R51:S51"/>
  </mergeCells>
  <printOptions headings="false" gridLines="false" gridLinesSet="true" horizontalCentered="false" verticalCentered="false"/>
  <pageMargins left="0.700694444444444" right="0.7" top="0.75" bottom="0.75" header="0.511805555555555" footer="0.511805555555555"/>
  <pageSetup paperSize="14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D15" activeCellId="0" sqref="AD15"/>
    </sheetView>
  </sheetViews>
  <sheetFormatPr defaultColWidth="9.14453125" defaultRowHeight="13.8" zeroHeight="false" outlineLevelRow="0" outlineLevelCol="0"/>
  <cols>
    <col collapsed="false" customWidth="true" hidden="false" outlineLevel="0" max="1" min="1" style="8" width="9.6"/>
    <col collapsed="false" customWidth="true" hidden="true" outlineLevel="0" max="2" min="2" style="166" width="3.74"/>
    <col collapsed="false" customWidth="true" hidden="true" outlineLevel="0" max="13" min="3" style="166" width="7.9"/>
    <col collapsed="false" customWidth="true" hidden="false" outlineLevel="0" max="23" min="14" style="166" width="7.9"/>
    <col collapsed="false" customWidth="true" hidden="true" outlineLevel="0" max="24" min="24" style="166" width="7.9"/>
    <col collapsed="false" customWidth="true" hidden="true" outlineLevel="0" max="28" min="25" style="166" width="9.51"/>
    <col collapsed="false" customWidth="true" hidden="false" outlineLevel="0" max="62" min="29" style="166" width="7.9"/>
    <col collapsed="false" customWidth="false" hidden="false" outlineLevel="0" max="1024" min="63" style="166" width="9.14"/>
  </cols>
  <sheetData>
    <row r="1" customFormat="false" ht="13.8" hidden="false" customHeight="false" outlineLevel="0" collapsed="false">
      <c r="A1" s="8" t="s">
        <v>324</v>
      </c>
      <c r="N1" s="166" t="n">
        <v>26</v>
      </c>
      <c r="O1" s="166" t="n">
        <v>21</v>
      </c>
      <c r="P1" s="166" t="n">
        <v>13</v>
      </c>
      <c r="Q1" s="166" t="n">
        <v>24</v>
      </c>
      <c r="R1" s="166" t="n">
        <v>22</v>
      </c>
      <c r="S1" s="166" t="n">
        <v>27</v>
      </c>
      <c r="T1" s="166" t="n">
        <v>22</v>
      </c>
      <c r="U1" s="166" t="n">
        <v>24</v>
      </c>
      <c r="V1" s="166" t="n">
        <v>25</v>
      </c>
      <c r="W1" s="166" t="n">
        <v>10</v>
      </c>
      <c r="X1" s="166" t="n">
        <f aca="false">SUM(N1:W1)</f>
        <v>214</v>
      </c>
    </row>
    <row r="2" customFormat="false" ht="13.8" hidden="false" customHeight="false" outlineLevel="0" collapsed="false">
      <c r="A2" s="8" t="s">
        <v>165</v>
      </c>
      <c r="C2" s="166" t="s">
        <v>251</v>
      </c>
      <c r="D2" s="166" t="s">
        <v>252</v>
      </c>
      <c r="E2" s="166" t="s">
        <v>253</v>
      </c>
      <c r="F2" s="166" t="s">
        <v>254</v>
      </c>
      <c r="G2" s="166" t="s">
        <v>255</v>
      </c>
      <c r="H2" s="166" t="s">
        <v>256</v>
      </c>
      <c r="I2" s="166" t="s">
        <v>257</v>
      </c>
      <c r="J2" s="166" t="s">
        <v>258</v>
      </c>
      <c r="K2" s="166" t="s">
        <v>259</v>
      </c>
      <c r="L2" s="166" t="s">
        <v>260</v>
      </c>
      <c r="M2" s="166" t="s">
        <v>325</v>
      </c>
      <c r="N2" s="166" t="s">
        <v>326</v>
      </c>
      <c r="O2" s="166" t="s">
        <v>327</v>
      </c>
      <c r="P2" s="166" t="s">
        <v>328</v>
      </c>
      <c r="Q2" s="166" t="s">
        <v>329</v>
      </c>
      <c r="R2" s="166" t="s">
        <v>330</v>
      </c>
      <c r="S2" s="166" t="s">
        <v>331</v>
      </c>
      <c r="T2" s="166" t="s">
        <v>332</v>
      </c>
      <c r="U2" s="166" t="s">
        <v>333</v>
      </c>
      <c r="V2" s="166" t="s">
        <v>334</v>
      </c>
      <c r="W2" s="166" t="s">
        <v>335</v>
      </c>
      <c r="X2" s="166" t="s">
        <v>336</v>
      </c>
      <c r="Y2" s="167" t="s">
        <v>337</v>
      </c>
      <c r="Z2" s="167" t="s">
        <v>338</v>
      </c>
      <c r="AA2" s="167" t="s">
        <v>339</v>
      </c>
      <c r="AB2" s="167" t="s">
        <v>340</v>
      </c>
    </row>
    <row r="3" customFormat="false" ht="13.8" hidden="false" customHeight="false" outlineLevel="0" collapsed="false">
      <c r="A3" s="8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3" s="166" t="n">
        <f aca="false">N$1-N3</f>
        <v>24</v>
      </c>
      <c r="D3" s="166" t="n">
        <f aca="false">O$1-O3</f>
        <v>19</v>
      </c>
      <c r="E3" s="166" t="n">
        <f aca="false">P$1-P3</f>
        <v>13</v>
      </c>
      <c r="F3" s="166" t="n">
        <f aca="false">Q$1-Q3</f>
        <v>19</v>
      </c>
      <c r="G3" s="166" t="n">
        <f aca="false">R$1-R3</f>
        <v>15</v>
      </c>
      <c r="H3" s="166" t="n">
        <f aca="false">S$1-S3</f>
        <v>25</v>
      </c>
      <c r="I3" s="166" t="n">
        <f aca="false">T$1-T3</f>
        <v>14</v>
      </c>
      <c r="J3" s="166" t="n">
        <f aca="false">U$1-U3</f>
        <v>12</v>
      </c>
      <c r="K3" s="166" t="n">
        <f aca="false">V$1-V3</f>
        <v>10</v>
      </c>
      <c r="L3" s="166" t="n">
        <f aca="false">W$1-W3</f>
        <v>9</v>
      </c>
      <c r="M3" s="166" t="n">
        <f aca="false">SUM(C3:L3)</f>
        <v>160</v>
      </c>
      <c r="N3" s="166" t="n">
        <v>2</v>
      </c>
      <c r="O3" s="166" t="n">
        <v>2</v>
      </c>
      <c r="P3" s="166" t="n">
        <v>0</v>
      </c>
      <c r="Q3" s="166" t="n">
        <v>5</v>
      </c>
      <c r="R3" s="166" t="n">
        <v>7</v>
      </c>
      <c r="S3" s="166" t="n">
        <v>2</v>
      </c>
      <c r="T3" s="166" t="n">
        <v>8</v>
      </c>
      <c r="U3" s="166" t="n">
        <v>12</v>
      </c>
      <c r="V3" s="166" t="n">
        <v>15</v>
      </c>
      <c r="W3" s="166" t="n">
        <v>1</v>
      </c>
      <c r="X3" s="166" t="n">
        <f aca="false">SUM(N3:W3)</f>
        <v>54</v>
      </c>
      <c r="Y3" s="168" t="e">
        <f aca="false">IF(ISERROR(ROUND('SUMMARY 1'!AB10,0)), "\\empty",VLOOKUP(ROUND('SUMMARY 1'!AB10,0),#REF!,3))</f>
        <v>#VALUE!</v>
      </c>
      <c r="Z3" s="168" t="e">
        <f aca="false">IF(ISERROR(ROUND('SUMMARY 2'!AB10,0)), "\\empty",VLOOKUP(ROUND('SUMMARY 2'!AB10,0),#REF!,3))</f>
        <v>#VALUE!</v>
      </c>
      <c r="AA3" s="168" t="e">
        <f aca="false">IF(ISERROR(ROUND('SUMMARY 3'!AB10,0)), "\\empty",VLOOKUP(ROUND('SUMMARY 3'!AB10,0),#REF!,3))</f>
        <v>#VALUE!</v>
      </c>
      <c r="AB3" s="168" t="e">
        <f aca="false">IF(ISERROR(ROUND('SUMMARY 3'!AB10,0)), "\\empty",VLOOKUP(ROUND('SUMMARY 3'!AB10,0),#REF!,3))</f>
        <v>#VALUE!</v>
      </c>
    </row>
    <row r="4" customFormat="false" ht="13.8" hidden="false" customHeight="false" outlineLevel="0" collapsed="false">
      <c r="A4" s="8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4" s="166" t="n">
        <f aca="false">N$1-N4</f>
        <v>24</v>
      </c>
      <c r="D4" s="166" t="n">
        <f aca="false">O$1-O4</f>
        <v>18</v>
      </c>
      <c r="E4" s="166" t="n">
        <f aca="false">P$1-P4</f>
        <v>10</v>
      </c>
      <c r="F4" s="166" t="n">
        <f aca="false">Q$1-Q4</f>
        <v>14</v>
      </c>
      <c r="G4" s="166" t="n">
        <f aca="false">R$1-R4</f>
        <v>7</v>
      </c>
      <c r="H4" s="166" t="n">
        <f aca="false">S$1-S4</f>
        <v>25</v>
      </c>
      <c r="I4" s="166" t="n">
        <f aca="false">T$1-T4</f>
        <v>15</v>
      </c>
      <c r="J4" s="166" t="n">
        <f aca="false">U$1-U4</f>
        <v>20</v>
      </c>
      <c r="K4" s="166" t="n">
        <f aca="false">V$1-V4</f>
        <v>20</v>
      </c>
      <c r="L4" s="166" t="n">
        <f aca="false">W$1-W4</f>
        <v>9</v>
      </c>
      <c r="M4" s="166" t="n">
        <f aca="false">SUM(C4:L4)</f>
        <v>162</v>
      </c>
      <c r="N4" s="166" t="n">
        <v>2</v>
      </c>
      <c r="O4" s="166" t="n">
        <v>3</v>
      </c>
      <c r="P4" s="166" t="n">
        <v>3</v>
      </c>
      <c r="Q4" s="166" t="n">
        <v>10</v>
      </c>
      <c r="R4" s="166" t="n">
        <v>15</v>
      </c>
      <c r="S4" s="166" t="n">
        <v>2</v>
      </c>
      <c r="T4" s="166" t="n">
        <v>7</v>
      </c>
      <c r="U4" s="166" t="n">
        <v>4</v>
      </c>
      <c r="V4" s="166" t="n">
        <v>5</v>
      </c>
      <c r="W4" s="166" t="n">
        <v>1</v>
      </c>
      <c r="X4" s="166" t="n">
        <f aca="false">SUM(N4:W4)</f>
        <v>52</v>
      </c>
      <c r="Y4" s="168" t="e">
        <f aca="false">IF(ISERROR(ROUND('SUMMARY 1'!AB12,0)), "\\empty",VLOOKUP(ROUND('SUMMARY 1'!AB12,0),#REF!,3))</f>
        <v>#VALUE!</v>
      </c>
      <c r="Z4" s="168" t="e">
        <f aca="false">IF(ISERROR(ROUND('SUMMARY 2'!AB12,0)), "\\empty",VLOOKUP(ROUND('SUMMARY 2'!AB12,0),#REF!,3))</f>
        <v>#VALUE!</v>
      </c>
      <c r="AA4" s="168" t="e">
        <f aca="false">IF(ISERROR(ROUND('SUMMARY 3'!AB12,0)), "\\empty",VLOOKUP(ROUND('SUMMARY 3'!AB12,0),#REF!,3))</f>
        <v>#VALUE!</v>
      </c>
      <c r="AB4" s="168" t="e">
        <f aca="false">IF(ISERROR(ROUND('SUMMARY 3'!AB12,0)), "\\empty",VLOOKUP(ROUND('SUMMARY 3'!AB12,0),#REF!,3))</f>
        <v>#VALUE!</v>
      </c>
    </row>
    <row r="5" customFormat="false" ht="13.8" hidden="false" customHeight="false" outlineLevel="0" collapsed="false">
      <c r="A5" s="8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5" s="166" t="n">
        <f aca="false">N$1-N5</f>
        <v>26</v>
      </c>
      <c r="D5" s="166" t="n">
        <f aca="false">O$1-O5</f>
        <v>20</v>
      </c>
      <c r="E5" s="166" t="n">
        <f aca="false">P$1-P5</f>
        <v>12</v>
      </c>
      <c r="F5" s="166" t="n">
        <f aca="false">Q$1-Q5</f>
        <v>20</v>
      </c>
      <c r="G5" s="166" t="n">
        <f aca="false">R$1-R5</f>
        <v>17</v>
      </c>
      <c r="H5" s="166" t="n">
        <f aca="false">S$1-S5</f>
        <v>26</v>
      </c>
      <c r="I5" s="166" t="n">
        <f aca="false">T$1-T5</f>
        <v>16</v>
      </c>
      <c r="J5" s="166" t="n">
        <f aca="false">U$1-U5</f>
        <v>16</v>
      </c>
      <c r="K5" s="166" t="n">
        <f aca="false">V$1-V5</f>
        <v>21</v>
      </c>
      <c r="L5" s="166" t="n">
        <f aca="false">W$1-W5</f>
        <v>9</v>
      </c>
      <c r="M5" s="166" t="n">
        <f aca="false">SUM(C5:L5)</f>
        <v>183</v>
      </c>
      <c r="N5" s="166" t="n">
        <v>0</v>
      </c>
      <c r="O5" s="166" t="n">
        <v>1</v>
      </c>
      <c r="P5" s="166" t="n">
        <v>1</v>
      </c>
      <c r="Q5" s="166" t="n">
        <v>4</v>
      </c>
      <c r="R5" s="166" t="n">
        <v>5</v>
      </c>
      <c r="S5" s="166" t="n">
        <v>1</v>
      </c>
      <c r="T5" s="166" t="n">
        <v>6</v>
      </c>
      <c r="U5" s="166" t="n">
        <v>8</v>
      </c>
      <c r="V5" s="166" t="n">
        <v>4</v>
      </c>
      <c r="W5" s="166" t="n">
        <v>1</v>
      </c>
      <c r="X5" s="166" t="n">
        <f aca="false">SUM(N5:W5)</f>
        <v>31</v>
      </c>
      <c r="Y5" s="168" t="e">
        <f aca="false">IF(ISERROR(ROUND('SUMMARY 1'!AB13,0)), "\\empty",VLOOKUP(ROUND('SUMMARY 1'!AB13,0),#REF!,3))</f>
        <v>#VALUE!</v>
      </c>
      <c r="Z5" s="168" t="e">
        <f aca="false">IF(ISERROR(ROUND('SUMMARY 2'!AB13,0)), "\\empty",VLOOKUP(ROUND('SUMMARY 2'!AB13,0),#REF!,3))</f>
        <v>#VALUE!</v>
      </c>
      <c r="AA5" s="168" t="e">
        <f aca="false">IF(ISERROR(ROUND('SUMMARY 3'!AB13,0)), "\\empty",VLOOKUP(ROUND('SUMMARY 3'!AB13,0),#REF!,3))</f>
        <v>#VALUE!</v>
      </c>
      <c r="AB5" s="168" t="e">
        <f aca="false">IF(ISERROR(ROUND('SUMMARY 3'!AB13,0)), "\\empty",VLOOKUP(ROUND('SUMMARY 3'!AB13,0),#REF!,3))</f>
        <v>#VALUE!</v>
      </c>
    </row>
    <row r="6" customFormat="false" ht="13.8" hidden="false" customHeight="false" outlineLevel="0" collapsed="false">
      <c r="A6" s="8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6" s="166" t="n">
        <f aca="false">N$1-N6</f>
        <v>23</v>
      </c>
      <c r="D6" s="166" t="n">
        <f aca="false">O$1-O6</f>
        <v>19</v>
      </c>
      <c r="E6" s="166" t="n">
        <f aca="false">P$1-P6</f>
        <v>10</v>
      </c>
      <c r="F6" s="166" t="n">
        <f aca="false">Q$1-Q6</f>
        <v>15</v>
      </c>
      <c r="G6" s="166" t="n">
        <f aca="false">R$1-R6</f>
        <v>7</v>
      </c>
      <c r="H6" s="166" t="n">
        <f aca="false">S$1-S6</f>
        <v>25</v>
      </c>
      <c r="I6" s="166" t="n">
        <f aca="false">T$1-T6</f>
        <v>8</v>
      </c>
      <c r="J6" s="166" t="n">
        <f aca="false">U$1-U6</f>
        <v>0</v>
      </c>
      <c r="K6" s="166" t="n">
        <f aca="false">V$1-V6</f>
        <v>12</v>
      </c>
      <c r="L6" s="166" t="n">
        <f aca="false">W$1-W6</f>
        <v>9</v>
      </c>
      <c r="M6" s="166" t="n">
        <f aca="false">SUM(C6:L6)</f>
        <v>128</v>
      </c>
      <c r="N6" s="166" t="n">
        <v>3</v>
      </c>
      <c r="O6" s="166" t="n">
        <v>2</v>
      </c>
      <c r="P6" s="166" t="n">
        <v>3</v>
      </c>
      <c r="Q6" s="166" t="n">
        <v>9</v>
      </c>
      <c r="R6" s="166" t="n">
        <v>15</v>
      </c>
      <c r="S6" s="166" t="n">
        <v>2</v>
      </c>
      <c r="T6" s="166" t="n">
        <v>14</v>
      </c>
      <c r="U6" s="166" t="n">
        <v>24</v>
      </c>
      <c r="V6" s="166" t="n">
        <v>13</v>
      </c>
      <c r="W6" s="166" t="n">
        <v>1</v>
      </c>
      <c r="X6" s="166" t="n">
        <f aca="false">SUM(N6:W6)</f>
        <v>86</v>
      </c>
      <c r="Y6" s="168" t="e">
        <f aca="false">IF(ISERROR(ROUND('SUMMARY 1'!AB14,0)), "\\empty",VLOOKUP(ROUND('SUMMARY 1'!AB14,0),#REF!,3))</f>
        <v>#VALUE!</v>
      </c>
      <c r="Z6" s="168" t="e">
        <f aca="false">IF(ISERROR(ROUND('SUMMARY 2'!AB14,0)), "\\empty",VLOOKUP(ROUND('SUMMARY 2'!AB14,0),#REF!,3))</f>
        <v>#VALUE!</v>
      </c>
      <c r="AA6" s="168" t="e">
        <f aca="false">IF(ISERROR(ROUND('SUMMARY 3'!AB14,0)), "\\empty",VLOOKUP(ROUND('SUMMARY 3'!AB14,0),#REF!,3))</f>
        <v>#VALUE!</v>
      </c>
      <c r="AB6" s="168" t="e">
        <f aca="false">IF(ISERROR(ROUND('SUMMARY 3'!AB14,0)), "\\empty",VLOOKUP(ROUND('SUMMARY 3'!AB14,0),#REF!,3))</f>
        <v>#VALUE!</v>
      </c>
    </row>
    <row r="7" customFormat="false" ht="13.8" hidden="false" customHeight="false" outlineLevel="0" collapsed="false">
      <c r="A7" s="8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7" s="166" t="n">
        <f aca="false">N$1-N7</f>
        <v>26</v>
      </c>
      <c r="D7" s="166" t="n">
        <f aca="false">O$1-O7</f>
        <v>20</v>
      </c>
      <c r="E7" s="166" t="n">
        <f aca="false">P$1-P7</f>
        <v>13</v>
      </c>
      <c r="F7" s="166" t="n">
        <f aca="false">Q$1-Q7</f>
        <v>22</v>
      </c>
      <c r="G7" s="166" t="n">
        <f aca="false">R$1-R7</f>
        <v>21</v>
      </c>
      <c r="H7" s="166" t="n">
        <f aca="false">S$1-S7</f>
        <v>26</v>
      </c>
      <c r="I7" s="166" t="n">
        <f aca="false">T$1-T7</f>
        <v>21</v>
      </c>
      <c r="J7" s="166" t="n">
        <f aca="false">U$1-U7</f>
        <v>20</v>
      </c>
      <c r="K7" s="166" t="n">
        <f aca="false">V$1-V7</f>
        <v>24</v>
      </c>
      <c r="L7" s="166" t="n">
        <f aca="false">W$1-W7</f>
        <v>10</v>
      </c>
      <c r="M7" s="166" t="n">
        <f aca="false">SUM(C7:L7)</f>
        <v>203</v>
      </c>
      <c r="N7" s="166" t="n">
        <v>0</v>
      </c>
      <c r="O7" s="166" t="n">
        <v>1</v>
      </c>
      <c r="P7" s="166" t="n">
        <v>0</v>
      </c>
      <c r="Q7" s="166" t="n">
        <v>2</v>
      </c>
      <c r="R7" s="166" t="n">
        <v>1</v>
      </c>
      <c r="S7" s="166" t="n">
        <v>1</v>
      </c>
      <c r="T7" s="166" t="n">
        <v>1</v>
      </c>
      <c r="U7" s="166" t="n">
        <v>4</v>
      </c>
      <c r="V7" s="166" t="n">
        <v>1</v>
      </c>
      <c r="W7" s="166" t="n">
        <v>0</v>
      </c>
      <c r="X7" s="166" t="n">
        <f aca="false">SUM(N7:W7)</f>
        <v>11</v>
      </c>
      <c r="Y7" s="168" t="e">
        <f aca="false">IF(ISERROR(ROUND('SUMMARY 1'!AB15,0)), "\\empty",VLOOKUP(ROUND('SUMMARY 1'!AB15,0),#REF!,3))</f>
        <v>#VALUE!</v>
      </c>
      <c r="Z7" s="168" t="e">
        <f aca="false">IF(ISERROR(ROUND('SUMMARY 2'!AB15,0)), "\\empty",VLOOKUP(ROUND('SUMMARY 2'!AB15,0),#REF!,3))</f>
        <v>#VALUE!</v>
      </c>
      <c r="AA7" s="168" t="e">
        <f aca="false">IF(ISERROR(ROUND('SUMMARY 3'!AB15,0)), "\\empty",VLOOKUP(ROUND('SUMMARY 3'!AB15,0),#REF!,3))</f>
        <v>#VALUE!</v>
      </c>
      <c r="AB7" s="168" t="e">
        <f aca="false">IF(ISERROR(ROUND('SUMMARY 3'!AB15,0)), "\\empty",VLOOKUP(ROUND('SUMMARY 3'!AB15,0),#REF!,3))</f>
        <v>#VALUE!</v>
      </c>
    </row>
    <row r="8" customFormat="false" ht="13.8" hidden="false" customHeight="false" outlineLevel="0" collapsed="false">
      <c r="A8" s="8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8" s="166" t="n">
        <f aca="false">N$1-N8</f>
        <v>25</v>
      </c>
      <c r="D8" s="166" t="n">
        <f aca="false">O$1-O8</f>
        <v>19</v>
      </c>
      <c r="E8" s="166" t="n">
        <f aca="false">P$1-P8</f>
        <v>10</v>
      </c>
      <c r="F8" s="166" t="n">
        <f aca="false">Q$1-Q8</f>
        <v>13</v>
      </c>
      <c r="G8" s="166" t="n">
        <f aca="false">R$1-R8</f>
        <v>6</v>
      </c>
      <c r="H8" s="166" t="n">
        <f aca="false">S$1-S8</f>
        <v>25</v>
      </c>
      <c r="I8" s="166" t="n">
        <f aca="false">T$1-T8</f>
        <v>13</v>
      </c>
      <c r="J8" s="166" t="n">
        <f aca="false">U$1-U8</f>
        <v>15</v>
      </c>
      <c r="K8" s="166" t="n">
        <f aca="false">V$1-V8</f>
        <v>13</v>
      </c>
      <c r="L8" s="166" t="n">
        <f aca="false">W$1-W8</f>
        <v>9</v>
      </c>
      <c r="M8" s="166" t="n">
        <f aca="false">SUM(C8:L8)</f>
        <v>148</v>
      </c>
      <c r="N8" s="166" t="n">
        <v>1</v>
      </c>
      <c r="O8" s="166" t="n">
        <v>2</v>
      </c>
      <c r="P8" s="166" t="n">
        <v>3</v>
      </c>
      <c r="Q8" s="166" t="n">
        <v>11</v>
      </c>
      <c r="R8" s="166" t="n">
        <v>16</v>
      </c>
      <c r="S8" s="166" t="n">
        <v>2</v>
      </c>
      <c r="T8" s="166" t="n">
        <v>9</v>
      </c>
      <c r="U8" s="166" t="n">
        <v>9</v>
      </c>
      <c r="V8" s="166" t="n">
        <v>12</v>
      </c>
      <c r="W8" s="166" t="n">
        <v>1</v>
      </c>
      <c r="X8" s="166" t="n">
        <f aca="false">SUM(N8:W8)</f>
        <v>66</v>
      </c>
      <c r="Y8" s="168" t="e">
        <f aca="false">IF(ISERROR(ROUND('SUMMARY 1'!AB16,0)), "\\empty",VLOOKUP(ROUND('SUMMARY 1'!AB16,0),#REF!,3))</f>
        <v>#VALUE!</v>
      </c>
      <c r="Z8" s="168" t="e">
        <f aca="false">IF(ISERROR(ROUND('SUMMARY 2'!AB16,0)), "\\empty",VLOOKUP(ROUND('SUMMARY 2'!AB16,0),#REF!,3))</f>
        <v>#VALUE!</v>
      </c>
      <c r="AA8" s="168" t="e">
        <f aca="false">IF(ISERROR(ROUND('SUMMARY 3'!AB16,0)), "\\empty",VLOOKUP(ROUND('SUMMARY 3'!AB16,0),#REF!,3))</f>
        <v>#VALUE!</v>
      </c>
      <c r="AB8" s="168" t="e">
        <f aca="false">IF(ISERROR(ROUND('SUMMARY 3'!AB16,0)), "\\empty",VLOOKUP(ROUND('SUMMARY 3'!AB16,0),#REF!,3))</f>
        <v>#VALUE!</v>
      </c>
    </row>
    <row r="9" customFormat="false" ht="13.8" hidden="false" customHeight="false" outlineLevel="0" collapsed="false">
      <c r="A9" s="8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9" s="166" t="n">
        <f aca="false">N$1-N9</f>
        <v>23</v>
      </c>
      <c r="D9" s="166" t="n">
        <f aca="false">O$1-O9</f>
        <v>20</v>
      </c>
      <c r="E9" s="166" t="n">
        <f aca="false">P$1-P9</f>
        <v>10</v>
      </c>
      <c r="F9" s="166" t="n">
        <f aca="false">Q$1-Q9</f>
        <v>22</v>
      </c>
      <c r="G9" s="166" t="n">
        <f aca="false">R$1-R9</f>
        <v>16</v>
      </c>
      <c r="H9" s="166" t="n">
        <f aca="false">S$1-S9</f>
        <v>25</v>
      </c>
      <c r="I9" s="166" t="n">
        <f aca="false">T$1-T9</f>
        <v>16</v>
      </c>
      <c r="J9" s="166" t="n">
        <f aca="false">U$1-U9</f>
        <v>21</v>
      </c>
      <c r="K9" s="166" t="n">
        <f aca="false">V$1-V9</f>
        <v>15</v>
      </c>
      <c r="L9" s="166" t="n">
        <f aca="false">W$1-W9</f>
        <v>9</v>
      </c>
      <c r="M9" s="166" t="n">
        <f aca="false">SUM(C9:L9)</f>
        <v>177</v>
      </c>
      <c r="N9" s="166" t="n">
        <v>3</v>
      </c>
      <c r="O9" s="166" t="n">
        <v>1</v>
      </c>
      <c r="P9" s="166" t="n">
        <v>3</v>
      </c>
      <c r="Q9" s="166" t="n">
        <v>2</v>
      </c>
      <c r="R9" s="166" t="n">
        <v>6</v>
      </c>
      <c r="S9" s="166" t="n">
        <v>2</v>
      </c>
      <c r="T9" s="166" t="n">
        <v>6</v>
      </c>
      <c r="U9" s="166" t="n">
        <v>3</v>
      </c>
      <c r="V9" s="166" t="n">
        <v>10</v>
      </c>
      <c r="W9" s="166" t="n">
        <v>1</v>
      </c>
      <c r="X9" s="166" t="n">
        <f aca="false">SUM(N9:W9)</f>
        <v>37</v>
      </c>
      <c r="Y9" s="168" t="e">
        <f aca="false">IF(ISERROR(ROUND('SUMMARY 1'!AB17,0)), "\\empty",VLOOKUP(ROUND('SUMMARY 1'!AB17,0),#REF!,3))</f>
        <v>#VALUE!</v>
      </c>
      <c r="Z9" s="168" t="e">
        <f aca="false">IF(ISERROR(ROUND('SUMMARY 2'!AB17,0)), "\\empty",VLOOKUP(ROUND('SUMMARY 2'!AB17,0),#REF!,3))</f>
        <v>#VALUE!</v>
      </c>
      <c r="AA9" s="168" t="e">
        <f aca="false">IF(ISERROR(ROUND('SUMMARY 3'!AB17,0)), "\\empty",VLOOKUP(ROUND('SUMMARY 3'!AB17,0),#REF!,3))</f>
        <v>#VALUE!</v>
      </c>
      <c r="AB9" s="168" t="e">
        <f aca="false">IF(ISERROR(ROUND('SUMMARY 3'!AB17,0)), "\\empty",VLOOKUP(ROUND('SUMMARY 3'!AB17,0),#REF!,3))</f>
        <v>#VALUE!</v>
      </c>
    </row>
    <row r="10" customFormat="false" ht="13.8" hidden="false" customHeight="false" outlineLevel="0" collapsed="false">
      <c r="A10" s="8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10" s="166" t="n">
        <f aca="false">N$1-N10</f>
        <v>26</v>
      </c>
      <c r="D10" s="166" t="n">
        <f aca="false">O$1-O10</f>
        <v>21</v>
      </c>
      <c r="E10" s="166" t="n">
        <f aca="false">P$1-P10</f>
        <v>13</v>
      </c>
      <c r="F10" s="166" t="n">
        <f aca="false">Q$1-Q10</f>
        <v>22</v>
      </c>
      <c r="G10" s="166" t="n">
        <f aca="false">R$1-R10</f>
        <v>21</v>
      </c>
      <c r="H10" s="166" t="n">
        <f aca="false">S$1-S10</f>
        <v>27</v>
      </c>
      <c r="I10" s="166" t="n">
        <f aca="false">T$1-T10</f>
        <v>19</v>
      </c>
      <c r="J10" s="166" t="n">
        <f aca="false">U$1-U10</f>
        <v>23</v>
      </c>
      <c r="K10" s="166" t="n">
        <f aca="false">V$1-V10</f>
        <v>24</v>
      </c>
      <c r="L10" s="166" t="n">
        <f aca="false">W$1-W10</f>
        <v>10</v>
      </c>
      <c r="M10" s="166" t="n">
        <f aca="false">SUM(C10:L10)</f>
        <v>206</v>
      </c>
      <c r="N10" s="166" t="n">
        <v>0</v>
      </c>
      <c r="O10" s="166" t="n">
        <v>0</v>
      </c>
      <c r="P10" s="166" t="n">
        <v>0</v>
      </c>
      <c r="Q10" s="166" t="n">
        <v>2</v>
      </c>
      <c r="R10" s="166" t="n">
        <v>1</v>
      </c>
      <c r="S10" s="166" t="n">
        <v>0</v>
      </c>
      <c r="T10" s="166" t="n">
        <v>3</v>
      </c>
      <c r="U10" s="166" t="n">
        <v>1</v>
      </c>
      <c r="V10" s="166" t="n">
        <v>1</v>
      </c>
      <c r="W10" s="166" t="n">
        <v>0</v>
      </c>
      <c r="X10" s="166" t="n">
        <f aca="false">SUM(N10:W10)</f>
        <v>8</v>
      </c>
      <c r="Y10" s="168" t="e">
        <f aca="false">IF(ISERROR(ROUND('SUMMARY 1'!AB19,0)), "\\empty",VLOOKUP(ROUND('SUMMARY 1'!AB19,0),#REF!,3))</f>
        <v>#VALUE!</v>
      </c>
      <c r="Z10" s="168" t="e">
        <f aca="false">IF(ISERROR(ROUND('SUMMARY 2'!AB19,0)), "\\empty",VLOOKUP(ROUND('SUMMARY 2'!AB19,0),#REF!,3))</f>
        <v>#VALUE!</v>
      </c>
      <c r="AA10" s="168" t="e">
        <f aca="false">IF(ISERROR(ROUND('SUMMARY 3'!AB19,0)), "\\empty",VLOOKUP(ROUND('SUMMARY 3'!AB19,0),#REF!,3))</f>
        <v>#VALUE!</v>
      </c>
      <c r="AB10" s="168" t="e">
        <f aca="false">IF(ISERROR(ROUND('SUMMARY 3'!AB19,0)), "\\empty",VLOOKUP(ROUND('SUMMARY 3'!AB19,0),#REF!,3))</f>
        <v>#VALUE!</v>
      </c>
    </row>
    <row r="11" customFormat="false" ht="13.8" hidden="false" customHeight="false" outlineLevel="0" collapsed="false">
      <c r="A11" s="8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1" s="166" t="n">
        <f aca="false">N$1-N11</f>
        <v>26</v>
      </c>
      <c r="D11" s="166" t="n">
        <f aca="false">O$1-O11</f>
        <v>19</v>
      </c>
      <c r="E11" s="166" t="n">
        <f aca="false">P$1-P11</f>
        <v>12</v>
      </c>
      <c r="F11" s="166" t="n">
        <f aca="false">Q$1-Q11</f>
        <v>17</v>
      </c>
      <c r="G11" s="166" t="n">
        <f aca="false">R$1-R11</f>
        <v>15</v>
      </c>
      <c r="H11" s="166" t="n">
        <f aca="false">S$1-S11</f>
        <v>26</v>
      </c>
      <c r="I11" s="166" t="n">
        <f aca="false">T$1-T11</f>
        <v>19</v>
      </c>
      <c r="J11" s="166" t="n">
        <f aca="false">U$1-U11</f>
        <v>18</v>
      </c>
      <c r="K11" s="166" t="n">
        <f aca="false">V$1-V11</f>
        <v>18</v>
      </c>
      <c r="L11" s="166" t="n">
        <f aca="false">W$1-W11</f>
        <v>9</v>
      </c>
      <c r="M11" s="166" t="n">
        <f aca="false">SUM(C11:L11)</f>
        <v>179</v>
      </c>
      <c r="N11" s="166" t="n">
        <v>0</v>
      </c>
      <c r="O11" s="166" t="n">
        <v>2</v>
      </c>
      <c r="P11" s="166" t="n">
        <v>1</v>
      </c>
      <c r="Q11" s="166" t="n">
        <v>7</v>
      </c>
      <c r="R11" s="166" t="n">
        <v>7</v>
      </c>
      <c r="S11" s="166" t="n">
        <v>1</v>
      </c>
      <c r="T11" s="166" t="n">
        <v>3</v>
      </c>
      <c r="U11" s="166" t="n">
        <v>6</v>
      </c>
      <c r="V11" s="166" t="n">
        <v>7</v>
      </c>
      <c r="W11" s="166" t="n">
        <v>1</v>
      </c>
      <c r="X11" s="166" t="n">
        <f aca="false">SUM(N11:W11)</f>
        <v>35</v>
      </c>
      <c r="Y11" s="168" t="e">
        <f aca="false">IF(ISERROR(ROUND('SUMMARY 1'!AB20,0)), "\\empty",VLOOKUP(ROUND('SUMMARY 1'!AB20,0),#REF!,3))</f>
        <v>#VALUE!</v>
      </c>
      <c r="Z11" s="168" t="e">
        <f aca="false">IF(ISERROR(ROUND('SUMMARY 2'!AB20,0)), "\\empty",VLOOKUP(ROUND('SUMMARY 2'!AB20,0),#REF!,3))</f>
        <v>#VALUE!</v>
      </c>
      <c r="AA11" s="168" t="e">
        <f aca="false">IF(ISERROR(ROUND('SUMMARY 3'!AB20,0)), "\\empty",VLOOKUP(ROUND('SUMMARY 3'!AB20,0),#REF!,3))</f>
        <v>#VALUE!</v>
      </c>
      <c r="AB11" s="168" t="e">
        <f aca="false">IF(ISERROR(ROUND('SUMMARY 3'!AB20,0)), "\\empty",VLOOKUP(ROUND('SUMMARY 3'!AB20,0),#REF!,3))</f>
        <v>#VALUE!</v>
      </c>
    </row>
    <row r="12" customFormat="false" ht="13.8" hidden="false" customHeight="false" outlineLevel="0" collapsed="false">
      <c r="A12" s="8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2" s="166" t="n">
        <f aca="false">N$1-N12</f>
        <v>26</v>
      </c>
      <c r="D12" s="166" t="n">
        <f aca="false">O$1-O12</f>
        <v>20</v>
      </c>
      <c r="E12" s="166" t="n">
        <f aca="false">P$1-P12</f>
        <v>10</v>
      </c>
      <c r="F12" s="166" t="n">
        <f aca="false">Q$1-Q12</f>
        <v>16</v>
      </c>
      <c r="G12" s="166" t="n">
        <f aca="false">R$1-R12</f>
        <v>11</v>
      </c>
      <c r="H12" s="166" t="n">
        <f aca="false">S$1-S12</f>
        <v>26</v>
      </c>
      <c r="I12" s="166" t="n">
        <f aca="false">T$1-T12</f>
        <v>18</v>
      </c>
      <c r="J12" s="166" t="n">
        <f aca="false">U$1-U12</f>
        <v>17</v>
      </c>
      <c r="K12" s="166" t="n">
        <f aca="false">V$1-V12</f>
        <v>15</v>
      </c>
      <c r="L12" s="166" t="n">
        <f aca="false">W$1-W12</f>
        <v>10</v>
      </c>
      <c r="M12" s="166" t="n">
        <f aca="false">SUM(C12:L12)</f>
        <v>169</v>
      </c>
      <c r="N12" s="166" t="n">
        <v>0</v>
      </c>
      <c r="O12" s="166" t="n">
        <v>1</v>
      </c>
      <c r="P12" s="166" t="n">
        <v>3</v>
      </c>
      <c r="Q12" s="166" t="n">
        <v>8</v>
      </c>
      <c r="R12" s="166" t="n">
        <v>11</v>
      </c>
      <c r="S12" s="166" t="n">
        <v>1</v>
      </c>
      <c r="T12" s="166" t="n">
        <v>4</v>
      </c>
      <c r="U12" s="166" t="n">
        <v>7</v>
      </c>
      <c r="V12" s="166" t="n">
        <v>10</v>
      </c>
      <c r="W12" s="166" t="n">
        <v>0</v>
      </c>
      <c r="X12" s="166" t="n">
        <f aca="false">SUM(N12:W12)</f>
        <v>45</v>
      </c>
      <c r="Y12" s="168" t="e">
        <f aca="false">IF(ISERROR(ROUND('SUMMARY 1'!AB21,0)), "\\empty",VLOOKUP(ROUND('SUMMARY 1'!AB21,0),#REF!,3))</f>
        <v>#VALUE!</v>
      </c>
      <c r="Z12" s="168" t="e">
        <f aca="false">IF(ISERROR(ROUND('SUMMARY 2'!AB21,0)), "\\empty",VLOOKUP(ROUND('SUMMARY 2'!AB21,0),#REF!,3))</f>
        <v>#VALUE!</v>
      </c>
      <c r="AA12" s="168" t="e">
        <f aca="false">IF(ISERROR(ROUND('SUMMARY 3'!AB21,0)), "\\empty",VLOOKUP(ROUND('SUMMARY 3'!AB21,0),#REF!,3))</f>
        <v>#VALUE!</v>
      </c>
      <c r="AB12" s="168" t="e">
        <f aca="false">IF(ISERROR(ROUND('SUMMARY 3'!AB21,0)), "\\empty",VLOOKUP(ROUND('SUMMARY 3'!AB21,0),#REF!,3))</f>
        <v>#VALUE!</v>
      </c>
    </row>
    <row r="13" customFormat="false" ht="13.8" hidden="false" customHeight="false" outlineLevel="0" collapsed="false">
      <c r="A13" s="8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3" s="166" t="n">
        <f aca="false">N$1-N13</f>
        <v>25</v>
      </c>
      <c r="D13" s="166" t="n">
        <f aca="false">O$1-O13</f>
        <v>20</v>
      </c>
      <c r="E13" s="166" t="n">
        <f aca="false">P$1-P13</f>
        <v>13</v>
      </c>
      <c r="F13" s="166" t="n">
        <f aca="false">Q$1-Q13</f>
        <v>17</v>
      </c>
      <c r="G13" s="166" t="n">
        <f aca="false">R$1-R13</f>
        <v>10</v>
      </c>
      <c r="H13" s="166" t="n">
        <f aca="false">S$1-S13</f>
        <v>26</v>
      </c>
      <c r="I13" s="166" t="n">
        <f aca="false">T$1-T13</f>
        <v>17</v>
      </c>
      <c r="J13" s="166" t="n">
        <f aca="false">U$1-U13</f>
        <v>22</v>
      </c>
      <c r="K13" s="166" t="n">
        <f aca="false">V$1-V13</f>
        <v>19</v>
      </c>
      <c r="L13" s="166" t="n">
        <f aca="false">W$1-W13</f>
        <v>10</v>
      </c>
      <c r="M13" s="166" t="n">
        <f aca="false">SUM(C13:L13)</f>
        <v>179</v>
      </c>
      <c r="N13" s="166" t="n">
        <v>1</v>
      </c>
      <c r="O13" s="166" t="n">
        <v>1</v>
      </c>
      <c r="P13" s="166" t="n">
        <v>0</v>
      </c>
      <c r="Q13" s="166" t="n">
        <v>7</v>
      </c>
      <c r="R13" s="166" t="n">
        <v>12</v>
      </c>
      <c r="S13" s="166" t="n">
        <v>1</v>
      </c>
      <c r="T13" s="166" t="n">
        <v>5</v>
      </c>
      <c r="U13" s="166" t="n">
        <v>2</v>
      </c>
      <c r="V13" s="166" t="n">
        <v>6</v>
      </c>
      <c r="W13" s="166" t="n">
        <v>0</v>
      </c>
      <c r="X13" s="166" t="n">
        <f aca="false">SUM(N13:W13)</f>
        <v>35</v>
      </c>
      <c r="Y13" s="168" t="e">
        <f aca="false">IF(ISERROR(ROUND('SUMMARY 1'!AB22,0)), "\\empty",VLOOKUP(ROUND('SUMMARY 1'!AB22,0),#REF!,3))</f>
        <v>#VALUE!</v>
      </c>
      <c r="Z13" s="168" t="e">
        <f aca="false">IF(ISERROR(ROUND('SUMMARY 2'!AB22,0)), "\\empty",VLOOKUP(ROUND('SUMMARY 2'!AB22,0),#REF!,3))</f>
        <v>#VALUE!</v>
      </c>
      <c r="AA13" s="168" t="e">
        <f aca="false">IF(ISERROR(ROUND('SUMMARY 3'!AB22,0)), "\\empty",VLOOKUP(ROUND('SUMMARY 3'!AB22,0),#REF!,3))</f>
        <v>#VALUE!</v>
      </c>
      <c r="AB13" s="168" t="e">
        <f aca="false">IF(ISERROR(ROUND('SUMMARY 3'!AB22,0)), "\\empty",VLOOKUP(ROUND('SUMMARY 3'!AB22,0),#REF!,3))</f>
        <v>#VALUE!</v>
      </c>
    </row>
    <row r="14" customFormat="false" ht="13.8" hidden="false" customHeight="false" outlineLevel="0" collapsed="false">
      <c r="A14" s="8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4" s="166" t="n">
        <f aca="false">N$1-N14</f>
        <v>26</v>
      </c>
      <c r="D14" s="166" t="n">
        <f aca="false">O$1-O14</f>
        <v>21</v>
      </c>
      <c r="E14" s="166" t="n">
        <f aca="false">P$1-P14</f>
        <v>13</v>
      </c>
      <c r="F14" s="166" t="n">
        <f aca="false">Q$1-Q14</f>
        <v>21</v>
      </c>
      <c r="G14" s="166" t="n">
        <f aca="false">R$1-R14</f>
        <v>18</v>
      </c>
      <c r="H14" s="166" t="n">
        <f aca="false">S$1-S14</f>
        <v>25</v>
      </c>
      <c r="I14" s="166" t="n">
        <f aca="false">T$1-T14</f>
        <v>15</v>
      </c>
      <c r="J14" s="166" t="n">
        <f aca="false">U$1-U14</f>
        <v>13</v>
      </c>
      <c r="K14" s="166" t="n">
        <f aca="false">V$1-V14</f>
        <v>1</v>
      </c>
      <c r="L14" s="166" t="n">
        <f aca="false">W$1-W14</f>
        <v>9</v>
      </c>
      <c r="M14" s="166" t="n">
        <f aca="false">SUM(C14:L14)</f>
        <v>162</v>
      </c>
      <c r="N14" s="166" t="n">
        <v>0</v>
      </c>
      <c r="O14" s="166" t="n">
        <v>0</v>
      </c>
      <c r="P14" s="166" t="n">
        <v>0</v>
      </c>
      <c r="Q14" s="166" t="n">
        <v>3</v>
      </c>
      <c r="R14" s="166" t="n">
        <v>4</v>
      </c>
      <c r="S14" s="166" t="n">
        <v>2</v>
      </c>
      <c r="T14" s="166" t="n">
        <v>7</v>
      </c>
      <c r="U14" s="166" t="n">
        <v>11</v>
      </c>
      <c r="V14" s="166" t="n">
        <v>24</v>
      </c>
      <c r="W14" s="166" t="n">
        <v>1</v>
      </c>
      <c r="X14" s="166" t="n">
        <f aca="false">SUM(N14:W14)</f>
        <v>52</v>
      </c>
      <c r="Y14" s="168" t="e">
        <f aca="false">IF(ISERROR(ROUND('SUMMARY 1'!AB23,0)), "\\empty",VLOOKUP(ROUND('SUMMARY 1'!AB23,0),#REF!,3))</f>
        <v>#VALUE!</v>
      </c>
      <c r="Z14" s="168" t="e">
        <f aca="false">IF(ISERROR(ROUND('SUMMARY 2'!AB23,0)), "\\empty",VLOOKUP(ROUND('SUMMARY 2'!AB23,0),#REF!,3))</f>
        <v>#VALUE!</v>
      </c>
      <c r="AA14" s="168" t="e">
        <f aca="false">IF(ISERROR(ROUND('SUMMARY 3'!AB23,0)), "\\empty",VLOOKUP(ROUND('SUMMARY 3'!AB23,0),#REF!,3))</f>
        <v>#VALUE!</v>
      </c>
      <c r="AB14" s="168" t="e">
        <f aca="false">IF(ISERROR(ROUND('SUMMARY 3'!AB23,0)), "\\empty",VLOOKUP(ROUND('SUMMARY 3'!AB23,0),#REF!,3))</f>
        <v>#VALUE!</v>
      </c>
    </row>
    <row r="15" customFormat="false" ht="13.8" hidden="false" customHeight="false" outlineLevel="0" collapsed="false">
      <c r="A15" s="8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5" s="166" t="n">
        <f aca="false">N$1-N15</f>
        <v>22</v>
      </c>
      <c r="D15" s="166" t="n">
        <f aca="false">O$1-O15</f>
        <v>21</v>
      </c>
      <c r="E15" s="166" t="n">
        <f aca="false">P$1-P15</f>
        <v>12</v>
      </c>
      <c r="F15" s="166" t="n">
        <f aca="false">Q$1-Q15</f>
        <v>18</v>
      </c>
      <c r="G15" s="166" t="n">
        <f aca="false">R$1-R15</f>
        <v>17</v>
      </c>
      <c r="H15" s="166" t="n">
        <f aca="false">S$1-S15</f>
        <v>27</v>
      </c>
      <c r="I15" s="166" t="n">
        <f aca="false">T$1-T15</f>
        <v>15</v>
      </c>
      <c r="J15" s="166" t="n">
        <f aca="false">U$1-U15</f>
        <v>18</v>
      </c>
      <c r="K15" s="166" t="n">
        <f aca="false">V$1-V15</f>
        <v>21</v>
      </c>
      <c r="L15" s="166" t="n">
        <f aca="false">W$1-W15</f>
        <v>10</v>
      </c>
      <c r="M15" s="166" t="n">
        <f aca="false">SUM(C15:L15)</f>
        <v>181</v>
      </c>
      <c r="N15" s="166" t="n">
        <v>4</v>
      </c>
      <c r="O15" s="166" t="n">
        <v>0</v>
      </c>
      <c r="P15" s="166" t="n">
        <v>1</v>
      </c>
      <c r="Q15" s="166" t="n">
        <v>6</v>
      </c>
      <c r="R15" s="166" t="n">
        <v>5</v>
      </c>
      <c r="S15" s="166" t="n">
        <v>0</v>
      </c>
      <c r="T15" s="166" t="n">
        <v>7</v>
      </c>
      <c r="U15" s="166" t="n">
        <v>6</v>
      </c>
      <c r="V15" s="166" t="n">
        <v>4</v>
      </c>
      <c r="W15" s="166" t="n">
        <v>0</v>
      </c>
      <c r="X15" s="166" t="n">
        <f aca="false">SUM(N15:W15)</f>
        <v>33</v>
      </c>
      <c r="Y15" s="168" t="e">
        <f aca="false">IF(ISERROR(ROUND('SUMMARY 1'!AB24,0)), "\\empty",VLOOKUP(ROUND('SUMMARY 1'!AB24,0),#REF!,3))</f>
        <v>#VALUE!</v>
      </c>
      <c r="Z15" s="168" t="e">
        <f aca="false">IF(ISERROR(ROUND('SUMMARY 2'!AB24,0)), "\\empty",VLOOKUP(ROUND('SUMMARY 2'!AB24,0),#REF!,3))</f>
        <v>#VALUE!</v>
      </c>
      <c r="AA15" s="168" t="e">
        <f aca="false">IF(ISERROR(ROUND('SUMMARY 3'!AB24,0)), "\\empty",VLOOKUP(ROUND('SUMMARY 3'!AB24,0),#REF!,3))</f>
        <v>#VALUE!</v>
      </c>
      <c r="AB15" s="168" t="e">
        <f aca="false">IF(ISERROR(ROUND('SUMMARY 3'!AB24,0)), "\\empty",VLOOKUP(ROUND('SUMMARY 3'!AB24,0),#REF!,3))</f>
        <v>#VALUE!</v>
      </c>
    </row>
    <row r="16" customFormat="false" ht="13.8" hidden="false" customHeight="false" outlineLevel="0" collapsed="false">
      <c r="A16" s="8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6" s="166" t="n">
        <f aca="false">N$1-N16</f>
        <v>26</v>
      </c>
      <c r="D16" s="166" t="n">
        <f aca="false">O$1-O16</f>
        <v>21</v>
      </c>
      <c r="E16" s="166" t="n">
        <f aca="false">P$1-P16</f>
        <v>12</v>
      </c>
      <c r="F16" s="166" t="n">
        <f aca="false">Q$1-Q16</f>
        <v>24</v>
      </c>
      <c r="G16" s="166" t="n">
        <f aca="false">R$1-R16</f>
        <v>21</v>
      </c>
      <c r="H16" s="166" t="n">
        <f aca="false">S$1-S16</f>
        <v>27</v>
      </c>
      <c r="I16" s="166" t="n">
        <f aca="false">T$1-T16</f>
        <v>22</v>
      </c>
      <c r="J16" s="166" t="n">
        <f aca="false">U$1-U16</f>
        <v>24</v>
      </c>
      <c r="K16" s="166" t="n">
        <f aca="false">V$1-V16</f>
        <v>24</v>
      </c>
      <c r="L16" s="166" t="n">
        <f aca="false">W$1-W16</f>
        <v>9</v>
      </c>
      <c r="M16" s="166" t="n">
        <f aca="false">SUM(C16:L16)</f>
        <v>210</v>
      </c>
      <c r="N16" s="166" t="n">
        <v>0</v>
      </c>
      <c r="O16" s="166" t="n">
        <v>0</v>
      </c>
      <c r="P16" s="166" t="n">
        <v>1</v>
      </c>
      <c r="Q16" s="166" t="n">
        <v>0</v>
      </c>
      <c r="R16" s="166" t="n">
        <v>1</v>
      </c>
      <c r="S16" s="166" t="n">
        <v>0</v>
      </c>
      <c r="T16" s="166" t="n">
        <v>0</v>
      </c>
      <c r="U16" s="166" t="n">
        <v>0</v>
      </c>
      <c r="V16" s="166" t="n">
        <v>1</v>
      </c>
      <c r="W16" s="166" t="n">
        <v>1</v>
      </c>
      <c r="X16" s="166" t="n">
        <f aca="false">SUM(N16:W16)</f>
        <v>4</v>
      </c>
      <c r="Y16" s="168" t="e">
        <f aca="false">IF(ISERROR(ROUND('SUMMARY 1'!AB25,0)), "\\empty",VLOOKUP(ROUND('SUMMARY 1'!AB25,0),#REF!,3))</f>
        <v>#VALUE!</v>
      </c>
      <c r="Z16" s="168" t="e">
        <f aca="false">IF(ISERROR(ROUND('SUMMARY 2'!AB25,0)), "\\empty",VLOOKUP(ROUND('SUMMARY 2'!AB25,0),#REF!,3))</f>
        <v>#VALUE!</v>
      </c>
      <c r="AA16" s="168" t="e">
        <f aca="false">IF(ISERROR(ROUND('SUMMARY 3'!AB25,0)), "\\empty",VLOOKUP(ROUND('SUMMARY 3'!AB25,0),#REF!,3))</f>
        <v>#VALUE!</v>
      </c>
      <c r="AB16" s="168" t="e">
        <f aca="false">IF(ISERROR(ROUND('SUMMARY 3'!AB25,0)), "\\empty",VLOOKUP(ROUND('SUMMARY 3'!AB25,0),#REF!,3))</f>
        <v>#VALUE!</v>
      </c>
    </row>
    <row r="17" customFormat="false" ht="13.8" hidden="false" customHeight="false" outlineLevel="0" collapsed="false">
      <c r="A17" s="8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7" s="166" t="n">
        <f aca="false">N$1-N17</f>
        <v>26</v>
      </c>
      <c r="D17" s="166" t="n">
        <f aca="false">O$1-O17</f>
        <v>21</v>
      </c>
      <c r="E17" s="166" t="n">
        <f aca="false">P$1-P17</f>
        <v>13</v>
      </c>
      <c r="F17" s="166" t="n">
        <f aca="false">Q$1-Q17</f>
        <v>22</v>
      </c>
      <c r="G17" s="166" t="n">
        <f aca="false">R$1-R17</f>
        <v>20</v>
      </c>
      <c r="H17" s="166" t="n">
        <f aca="false">S$1-S17</f>
        <v>27</v>
      </c>
      <c r="I17" s="166" t="n">
        <f aca="false">T$1-T17</f>
        <v>21</v>
      </c>
      <c r="J17" s="166" t="n">
        <f aca="false">U$1-U17</f>
        <v>22</v>
      </c>
      <c r="K17" s="166" t="n">
        <f aca="false">V$1-V17</f>
        <v>12</v>
      </c>
      <c r="L17" s="166" t="n">
        <f aca="false">W$1-W17</f>
        <v>9</v>
      </c>
      <c r="M17" s="166" t="n">
        <f aca="false">SUM(C17:L17)</f>
        <v>193</v>
      </c>
      <c r="N17" s="166" t="n">
        <v>0</v>
      </c>
      <c r="O17" s="166" t="n">
        <v>0</v>
      </c>
      <c r="P17" s="166" t="n">
        <v>0</v>
      </c>
      <c r="Q17" s="166" t="n">
        <v>2</v>
      </c>
      <c r="R17" s="166" t="n">
        <v>2</v>
      </c>
      <c r="S17" s="166" t="n">
        <v>0</v>
      </c>
      <c r="T17" s="166" t="n">
        <v>1</v>
      </c>
      <c r="U17" s="166" t="n">
        <v>2</v>
      </c>
      <c r="V17" s="166" t="n">
        <v>13</v>
      </c>
      <c r="W17" s="166" t="n">
        <v>1</v>
      </c>
      <c r="X17" s="166" t="n">
        <f aca="false">SUM(N17:W17)</f>
        <v>21</v>
      </c>
      <c r="Y17" s="168" t="e">
        <f aca="false">IF(ISERROR(ROUND('SUMMARY 1'!AB26,0)), "\\empty",VLOOKUP(ROUND('SUMMARY 1'!AB26,0),#REF!,3))</f>
        <v>#VALUE!</v>
      </c>
      <c r="Z17" s="168" t="e">
        <f aca="false">IF(ISERROR(ROUND('SUMMARY 2'!AB26,0)), "\\empty",VLOOKUP(ROUND('SUMMARY 2'!AB26,0),#REF!,3))</f>
        <v>#VALUE!</v>
      </c>
      <c r="AA17" s="168" t="e">
        <f aca="false">IF(ISERROR(ROUND('SUMMARY 3'!AB26,0)), "\\empty",VLOOKUP(ROUND('SUMMARY 3'!AB26,0),#REF!,3))</f>
        <v>#VALUE!</v>
      </c>
      <c r="AB17" s="168" t="e">
        <f aca="false">IF(ISERROR(ROUND('SUMMARY 3'!AB26,0)), "\\empty",VLOOKUP(ROUND('SUMMARY 3'!AB26,0),#REF!,3))</f>
        <v>#VALUE!</v>
      </c>
    </row>
    <row r="18" customFormat="false" ht="13.8" hidden="false" customHeight="false" outlineLevel="0" collapsed="false">
      <c r="A18" s="8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8" s="166" t="n">
        <f aca="false">N$1-N18</f>
        <v>26</v>
      </c>
      <c r="D18" s="166" t="n">
        <f aca="false">O$1-O18</f>
        <v>20</v>
      </c>
      <c r="E18" s="166" t="n">
        <f aca="false">P$1-P18</f>
        <v>10</v>
      </c>
      <c r="F18" s="166" t="n">
        <f aca="false">Q$1-Q18</f>
        <v>16</v>
      </c>
      <c r="G18" s="166" t="n">
        <f aca="false">R$1-R18</f>
        <v>10</v>
      </c>
      <c r="H18" s="166" t="n">
        <f aca="false">S$1-S18</f>
        <v>25</v>
      </c>
      <c r="I18" s="166" t="n">
        <f aca="false">T$1-T18</f>
        <v>14</v>
      </c>
      <c r="J18" s="166" t="n">
        <f aca="false">U$1-U18</f>
        <v>13</v>
      </c>
      <c r="K18" s="166" t="n">
        <f aca="false">V$1-V18</f>
        <v>11</v>
      </c>
      <c r="L18" s="166" t="n">
        <f aca="false">W$1-W18</f>
        <v>9</v>
      </c>
      <c r="M18" s="166" t="n">
        <f aca="false">SUM(C18:L18)</f>
        <v>154</v>
      </c>
      <c r="N18" s="166" t="n">
        <v>0</v>
      </c>
      <c r="O18" s="166" t="n">
        <v>1</v>
      </c>
      <c r="P18" s="166" t="n">
        <v>3</v>
      </c>
      <c r="Q18" s="166" t="n">
        <v>8</v>
      </c>
      <c r="R18" s="166" t="n">
        <v>12</v>
      </c>
      <c r="S18" s="166" t="n">
        <v>2</v>
      </c>
      <c r="T18" s="166" t="n">
        <v>8</v>
      </c>
      <c r="U18" s="166" t="n">
        <v>11</v>
      </c>
      <c r="V18" s="166" t="n">
        <v>14</v>
      </c>
      <c r="W18" s="166" t="n">
        <v>1</v>
      </c>
      <c r="X18" s="166" t="n">
        <f aca="false">SUM(N18:W18)</f>
        <v>60</v>
      </c>
      <c r="Y18" s="168" t="e">
        <f aca="false">IF(ISERROR(ROUND('SUMMARY 1'!AB27,0)), "\\empty",VLOOKUP(ROUND('SUMMARY 1'!AB27,0),#REF!,3))</f>
        <v>#VALUE!</v>
      </c>
      <c r="Z18" s="168" t="e">
        <f aca="false">IF(ISERROR(ROUND('SUMMARY 2'!AB27,0)), "\\empty",VLOOKUP(ROUND('SUMMARY 2'!AB27,0),#REF!,3))</f>
        <v>#VALUE!</v>
      </c>
      <c r="AA18" s="168" t="e">
        <f aca="false">IF(ISERROR(ROUND('SUMMARY 3'!AB27,0)), "\\empty",VLOOKUP(ROUND('SUMMARY 3'!AB27,0),#REF!,3))</f>
        <v>#VALUE!</v>
      </c>
      <c r="AB18" s="168" t="e">
        <f aca="false">IF(ISERROR(ROUND('SUMMARY 3'!AB27,0)), "\\empty",VLOOKUP(ROUND('SUMMARY 3'!AB27,0),#REF!,3))</f>
        <v>#VALUE!</v>
      </c>
    </row>
    <row r="19" customFormat="false" ht="13.8" hidden="false" customHeight="false" outlineLevel="0" collapsed="false">
      <c r="A19" s="8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9" s="166" t="n">
        <f aca="false">N$1-N19</f>
        <v>26</v>
      </c>
      <c r="D19" s="166" t="n">
        <f aca="false">O$1-O19</f>
        <v>21</v>
      </c>
      <c r="E19" s="166" t="n">
        <f aca="false">P$1-P19</f>
        <v>11</v>
      </c>
      <c r="F19" s="166" t="n">
        <f aca="false">Q$1-Q19</f>
        <v>24</v>
      </c>
      <c r="G19" s="166" t="n">
        <f aca="false">R$1-R19</f>
        <v>22</v>
      </c>
      <c r="H19" s="166" t="n">
        <f aca="false">S$1-S19</f>
        <v>27</v>
      </c>
      <c r="I19" s="166" t="n">
        <f aca="false">T$1-T19</f>
        <v>22</v>
      </c>
      <c r="J19" s="166" t="n">
        <f aca="false">U$1-U19</f>
        <v>22</v>
      </c>
      <c r="K19" s="166" t="n">
        <f aca="false">V$1-V19</f>
        <v>22</v>
      </c>
      <c r="L19" s="166" t="n">
        <f aca="false">W$1-W19</f>
        <v>10</v>
      </c>
      <c r="M19" s="166" t="n">
        <f aca="false">SUM(C19:L19)</f>
        <v>207</v>
      </c>
      <c r="N19" s="166" t="n">
        <v>0</v>
      </c>
      <c r="O19" s="166" t="n">
        <v>0</v>
      </c>
      <c r="P19" s="166" t="n">
        <v>2</v>
      </c>
      <c r="Q19" s="166" t="n">
        <v>0</v>
      </c>
      <c r="R19" s="166" t="n">
        <v>0</v>
      </c>
      <c r="S19" s="166" t="n">
        <v>0</v>
      </c>
      <c r="T19" s="166" t="n">
        <v>0</v>
      </c>
      <c r="U19" s="166" t="n">
        <v>2</v>
      </c>
      <c r="V19" s="166" t="n">
        <v>3</v>
      </c>
      <c r="W19" s="166" t="n">
        <v>0</v>
      </c>
      <c r="X19" s="166" t="n">
        <f aca="false">SUM(N19:W19)</f>
        <v>7</v>
      </c>
      <c r="Y19" s="168" t="e">
        <f aca="false">IF(ISERROR(ROUND('SUMMARY 1'!AB28,0)), "\\empty",VLOOKUP(ROUND('SUMMARY 1'!AB28,0),#REF!,3))</f>
        <v>#VALUE!</v>
      </c>
      <c r="Z19" s="168" t="e">
        <f aca="false">IF(ISERROR(ROUND('SUMMARY 2'!AB28,0)), "\\empty",VLOOKUP(ROUND('SUMMARY 2'!AB28,0),#REF!,3))</f>
        <v>#VALUE!</v>
      </c>
      <c r="AA19" s="168" t="e">
        <f aca="false">IF(ISERROR(ROUND('SUMMARY 3'!AB28,0)), "\\empty",VLOOKUP(ROUND('SUMMARY 3'!AB28,0),#REF!,3))</f>
        <v>#VALUE!</v>
      </c>
      <c r="AB19" s="168" t="e">
        <f aca="false">IF(ISERROR(ROUND('SUMMARY 3'!AB28,0)), "\\empty",VLOOKUP(ROUND('SUMMARY 3'!AB28,0),#REF!,3))</f>
        <v>#VALUE!</v>
      </c>
    </row>
    <row r="20" customFormat="false" ht="13.8" hidden="false" customHeight="false" outlineLevel="0" collapsed="false">
      <c r="A20" s="8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20" s="166" t="n">
        <f aca="false">N$1-N20</f>
        <v>22</v>
      </c>
      <c r="D20" s="166" t="n">
        <f aca="false">O$1-O20</f>
        <v>20</v>
      </c>
      <c r="E20" s="166" t="n">
        <f aca="false">P$1-P20</f>
        <v>11</v>
      </c>
      <c r="F20" s="166" t="n">
        <f aca="false">Q$1-Q20</f>
        <v>13</v>
      </c>
      <c r="G20" s="166" t="n">
        <f aca="false">R$1-R20</f>
        <v>9</v>
      </c>
      <c r="H20" s="166" t="n">
        <f aca="false">S$1-S20</f>
        <v>25</v>
      </c>
      <c r="I20" s="166" t="n">
        <f aca="false">T$1-T20</f>
        <v>11</v>
      </c>
      <c r="J20" s="166" t="n">
        <f aca="false">U$1-U20</f>
        <v>12</v>
      </c>
      <c r="K20" s="166" t="n">
        <f aca="false">V$1-V20</f>
        <v>13</v>
      </c>
      <c r="L20" s="166" t="n">
        <f aca="false">W$1-W20</f>
        <v>9</v>
      </c>
      <c r="M20" s="166" t="n">
        <f aca="false">SUM(C20:L20)</f>
        <v>145</v>
      </c>
      <c r="N20" s="166" t="n">
        <v>4</v>
      </c>
      <c r="O20" s="166" t="n">
        <v>1</v>
      </c>
      <c r="P20" s="166" t="n">
        <v>2</v>
      </c>
      <c r="Q20" s="166" t="n">
        <v>11</v>
      </c>
      <c r="R20" s="166" t="n">
        <v>13</v>
      </c>
      <c r="S20" s="166" t="n">
        <v>2</v>
      </c>
      <c r="T20" s="166" t="n">
        <v>11</v>
      </c>
      <c r="U20" s="166" t="n">
        <v>12</v>
      </c>
      <c r="V20" s="166" t="n">
        <v>12</v>
      </c>
      <c r="W20" s="166" t="n">
        <v>1</v>
      </c>
      <c r="X20" s="166" t="n">
        <f aca="false">SUM(N20:W20)</f>
        <v>69</v>
      </c>
      <c r="Y20" s="168" t="e">
        <f aca="false">IF(ISERROR(ROUND('SUMMARY 1'!AB29,0)), "\\empty",VLOOKUP(ROUND('SUMMARY 1'!AB29,0),#REF!,3))</f>
        <v>#VALUE!</v>
      </c>
      <c r="Z20" s="168" t="e">
        <f aca="false">IF(ISERROR(ROUND('SUMMARY 2'!AB29,0)), "\\empty",VLOOKUP(ROUND('SUMMARY 2'!AB29,0),#REF!,3))</f>
        <v>#VALUE!</v>
      </c>
      <c r="AA20" s="168" t="e">
        <f aca="false">IF(ISERROR(ROUND('SUMMARY 3'!AB29,0)), "\\empty",VLOOKUP(ROUND('SUMMARY 3'!AB29,0),#REF!,3))</f>
        <v>#VALUE!</v>
      </c>
      <c r="AB20" s="168" t="e">
        <f aca="false">IF(ISERROR(ROUND('SUMMARY 3'!AB29,0)), "\\empty",VLOOKUP(ROUND('SUMMARY 3'!AB29,0),#REF!,3))</f>
        <v>#VALUE!</v>
      </c>
    </row>
    <row r="21" customFormat="false" ht="13.8" hidden="false" customHeight="false" outlineLevel="0" collapsed="false">
      <c r="A21" s="8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1" s="166" t="n">
        <f aca="false">N$1-N21</f>
        <v>26</v>
      </c>
      <c r="D21" s="166" t="n">
        <f aca="false">O$1-O21</f>
        <v>20</v>
      </c>
      <c r="E21" s="166" t="n">
        <f aca="false">P$1-P21</f>
        <v>12</v>
      </c>
      <c r="F21" s="166" t="n">
        <f aca="false">Q$1-Q21</f>
        <v>19</v>
      </c>
      <c r="G21" s="166" t="n">
        <f aca="false">R$1-R21</f>
        <v>17</v>
      </c>
      <c r="H21" s="166" t="n">
        <f aca="false">S$1-S21</f>
        <v>27</v>
      </c>
      <c r="I21" s="166" t="n">
        <f aca="false">T$1-T21</f>
        <v>18</v>
      </c>
      <c r="J21" s="166" t="n">
        <f aca="false">U$1-U21</f>
        <v>15</v>
      </c>
      <c r="K21" s="166" t="n">
        <f aca="false">V$1-V21</f>
        <v>16</v>
      </c>
      <c r="L21" s="166" t="n">
        <f aca="false">W$1-W21</f>
        <v>10</v>
      </c>
      <c r="M21" s="166" t="n">
        <f aca="false">SUM(C21:L21)</f>
        <v>180</v>
      </c>
      <c r="N21" s="166" t="n">
        <v>0</v>
      </c>
      <c r="O21" s="166" t="n">
        <v>1</v>
      </c>
      <c r="P21" s="166" t="n">
        <v>1</v>
      </c>
      <c r="Q21" s="166" t="n">
        <v>5</v>
      </c>
      <c r="R21" s="166" t="n">
        <v>5</v>
      </c>
      <c r="S21" s="166" t="n">
        <v>0</v>
      </c>
      <c r="T21" s="166" t="n">
        <v>4</v>
      </c>
      <c r="U21" s="166" t="n">
        <v>9</v>
      </c>
      <c r="V21" s="166" t="n">
        <v>9</v>
      </c>
      <c r="W21" s="166" t="n">
        <v>0</v>
      </c>
      <c r="X21" s="166" t="n">
        <f aca="false">SUM(N21:W21)</f>
        <v>34</v>
      </c>
      <c r="Y21" s="168"/>
      <c r="Z21" s="168"/>
      <c r="AA21" s="168"/>
      <c r="AB21" s="168"/>
    </row>
    <row r="22" customFormat="false" ht="13.8" hidden="false" customHeight="false" outlineLevel="0" collapsed="false">
      <c r="A22" s="8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2" s="166" t="n">
        <f aca="false">N$1-N22</f>
        <v>24</v>
      </c>
      <c r="D22" s="166" t="n">
        <f aca="false">O$1-O22</f>
        <v>21</v>
      </c>
      <c r="E22" s="166" t="n">
        <f aca="false">P$1-P22</f>
        <v>13</v>
      </c>
      <c r="F22" s="166" t="n">
        <f aca="false">Q$1-Q22</f>
        <v>19</v>
      </c>
      <c r="G22" s="166" t="n">
        <f aca="false">R$1-R22</f>
        <v>18</v>
      </c>
      <c r="H22" s="166" t="n">
        <f aca="false">S$1-S22</f>
        <v>25</v>
      </c>
      <c r="I22" s="166" t="n">
        <f aca="false">T$1-T22</f>
        <v>19</v>
      </c>
      <c r="J22" s="166" t="n">
        <f aca="false">U$1-U22</f>
        <v>17</v>
      </c>
      <c r="K22" s="166" t="n">
        <f aca="false">V$1-V22</f>
        <v>21</v>
      </c>
      <c r="L22" s="166" t="n">
        <f aca="false">W$1-W22</f>
        <v>10</v>
      </c>
      <c r="M22" s="166" t="n">
        <f aca="false">SUM(C22:L22)</f>
        <v>187</v>
      </c>
      <c r="N22" s="166" t="n">
        <v>2</v>
      </c>
      <c r="O22" s="166" t="n">
        <v>0</v>
      </c>
      <c r="P22" s="166" t="n">
        <v>0</v>
      </c>
      <c r="Q22" s="166" t="n">
        <v>5</v>
      </c>
      <c r="R22" s="166" t="n">
        <v>4</v>
      </c>
      <c r="S22" s="166" t="n">
        <v>2</v>
      </c>
      <c r="T22" s="166" t="n">
        <v>3</v>
      </c>
      <c r="U22" s="166" t="n">
        <v>7</v>
      </c>
      <c r="V22" s="166" t="n">
        <v>4</v>
      </c>
      <c r="W22" s="166" t="n">
        <v>0</v>
      </c>
      <c r="X22" s="166" t="n">
        <f aca="false">SUM(N22:W22)</f>
        <v>27</v>
      </c>
      <c r="Y22" s="168"/>
      <c r="Z22" s="168"/>
      <c r="AA22" s="168"/>
      <c r="AB22" s="168"/>
    </row>
    <row r="23" customFormat="false" ht="13.8" hidden="false" customHeight="false" outlineLevel="0" collapsed="false">
      <c r="A23" s="8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3" s="166" t="n">
        <f aca="false">N$1-N23</f>
        <v>25</v>
      </c>
      <c r="D23" s="166" t="n">
        <f aca="false">O$1-O23</f>
        <v>20</v>
      </c>
      <c r="E23" s="166" t="n">
        <f aca="false">P$1-P23</f>
        <v>11</v>
      </c>
      <c r="F23" s="166" t="n">
        <f aca="false">Q$1-Q23</f>
        <v>15</v>
      </c>
      <c r="G23" s="166" t="n">
        <f aca="false">R$1-R23</f>
        <v>16</v>
      </c>
      <c r="H23" s="166" t="n">
        <f aca="false">S$1-S23</f>
        <v>27</v>
      </c>
      <c r="I23" s="166" t="n">
        <f aca="false">T$1-T23</f>
        <v>21</v>
      </c>
      <c r="J23" s="166" t="n">
        <f aca="false">U$1-U23</f>
        <v>21</v>
      </c>
      <c r="K23" s="166" t="n">
        <f aca="false">V$1-V23</f>
        <v>23</v>
      </c>
      <c r="L23" s="166" t="n">
        <f aca="false">W$1-W23</f>
        <v>10</v>
      </c>
      <c r="M23" s="166" t="n">
        <f aca="false">SUM(C23:L23)</f>
        <v>189</v>
      </c>
      <c r="N23" s="166" t="n">
        <v>1</v>
      </c>
      <c r="O23" s="166" t="n">
        <v>1</v>
      </c>
      <c r="P23" s="166" t="n">
        <v>2</v>
      </c>
      <c r="Q23" s="166" t="n">
        <v>9</v>
      </c>
      <c r="R23" s="166" t="n">
        <v>6</v>
      </c>
      <c r="S23" s="166" t="n">
        <v>0</v>
      </c>
      <c r="T23" s="166" t="n">
        <v>1</v>
      </c>
      <c r="U23" s="166" t="n">
        <v>3</v>
      </c>
      <c r="V23" s="166" t="n">
        <v>2</v>
      </c>
      <c r="W23" s="166" t="n">
        <v>0</v>
      </c>
      <c r="X23" s="166" t="n">
        <f aca="false">SUM(N23:W23)</f>
        <v>25</v>
      </c>
      <c r="Y23" s="168"/>
      <c r="Z23" s="168"/>
      <c r="AA23" s="168"/>
      <c r="AB23" s="168"/>
    </row>
    <row r="24" customFormat="false" ht="13.8" hidden="false" customHeight="false" outlineLevel="0" collapsed="false">
      <c r="A24" s="8" t="str">
        <f aca="false">IF(ISBLANK('Class-Infos'!C31), "", CONCATENATE('Class-Infos'!C31, IF(ISBLANK('Class-Infos'!F31), "", CONCATENATE(" ", 'Class-Infos'!F31)), ", ", 'Class-Infos'!D31, " ", 'Class-Infos'!E31))</f>
        <v/>
      </c>
      <c r="C24" s="166" t="n">
        <f aca="false">N$1-N24</f>
        <v>26</v>
      </c>
      <c r="D24" s="166" t="n">
        <f aca="false">O$1-O24</f>
        <v>21</v>
      </c>
      <c r="E24" s="166" t="n">
        <f aca="false">P$1-P24</f>
        <v>13</v>
      </c>
      <c r="F24" s="166" t="n">
        <f aca="false">Q$1-Q24</f>
        <v>24</v>
      </c>
      <c r="G24" s="166" t="n">
        <f aca="false">R$1-R24</f>
        <v>22</v>
      </c>
      <c r="H24" s="166" t="n">
        <f aca="false">S$1-S24</f>
        <v>27</v>
      </c>
      <c r="I24" s="166" t="n">
        <f aca="false">T$1-T24</f>
        <v>22</v>
      </c>
      <c r="J24" s="166" t="n">
        <f aca="false">U$1-U24</f>
        <v>24</v>
      </c>
      <c r="K24" s="166" t="n">
        <f aca="false">V$1-V24</f>
        <v>25</v>
      </c>
      <c r="L24" s="166" t="n">
        <f aca="false">W$1-W24</f>
        <v>10</v>
      </c>
      <c r="M24" s="166" t="n">
        <f aca="false">SUM(C24:L24)</f>
        <v>214</v>
      </c>
      <c r="Y24" s="166" t="e">
        <f aca="false">IF(ISERROR(ROUND('SUMMARY 1'!AB54,0)), "\\empty",VLOOKUP(ROUND('SUMMARY 1'!AB54,0),#REF!,3))</f>
        <v>#VALUE!</v>
      </c>
      <c r="Z24" s="166" t="e">
        <f aca="false">IF(ISERROR(ROUND('SUMMARY 2'!AB54,0)), "\\empty",VLOOKUP(ROUND('SUMMARY 2'!AB54,0),#REF!,3))</f>
        <v>#VALUE!</v>
      </c>
      <c r="AA24" s="166" t="e">
        <f aca="false">IF(ISERROR(ROUND('SUMMARY 3'!AB54,0)), "\\empty",VLOOKUP(ROUND('SUMMARY 3'!AB54,0),#REF!,3))</f>
        <v>#VALUE!</v>
      </c>
      <c r="AB24" s="166" t="e">
        <f aca="false">IF(ISERROR(ROUND('SUMMARY 3'!AB54,0)), "\\empty",VLOOKUP(ROUND('SUMMARY 3'!AB54,0),#REF!,3))</f>
        <v>#VALUE!</v>
      </c>
    </row>
    <row r="25" customFormat="false" ht="13.8" hidden="false" customHeight="false" outlineLevel="0" collapsed="false">
      <c r="A25" s="8" t="str">
        <f aca="false">IF(ISBLANK('Class-Infos'!C32), "", CONCATENATE('Class-Infos'!C32, IF(ISBLANK('Class-Infos'!F32), "", CONCATENATE(" ", 'Class-Infos'!F32)), ", ", 'Class-Infos'!D32, " ", 'Class-Infos'!E32))</f>
        <v/>
      </c>
      <c r="C25" s="166" t="n">
        <f aca="false">N$1-N25</f>
        <v>26</v>
      </c>
      <c r="D25" s="166" t="n">
        <f aca="false">O$1-O25</f>
        <v>21</v>
      </c>
      <c r="E25" s="166" t="n">
        <f aca="false">P$1-P25</f>
        <v>13</v>
      </c>
      <c r="F25" s="166" t="n">
        <f aca="false">Q$1-Q25</f>
        <v>24</v>
      </c>
      <c r="G25" s="166" t="n">
        <f aca="false">R$1-R25</f>
        <v>22</v>
      </c>
      <c r="H25" s="166" t="n">
        <f aca="false">S$1-S25</f>
        <v>27</v>
      </c>
      <c r="I25" s="166" t="n">
        <f aca="false">T$1-T25</f>
        <v>22</v>
      </c>
      <c r="J25" s="166" t="n">
        <f aca="false">U$1-U25</f>
        <v>24</v>
      </c>
      <c r="K25" s="166" t="n">
        <f aca="false">V$1-V25</f>
        <v>25</v>
      </c>
      <c r="L25" s="166" t="n">
        <f aca="false">W$1-W25</f>
        <v>10</v>
      </c>
      <c r="M25" s="166" t="n">
        <f aca="false">SUM(C25:L25)</f>
        <v>214</v>
      </c>
      <c r="Y25" s="166" t="e">
        <f aca="false">IF(ISERROR(ROUND('SUMMARY 1'!AB55,0)), "\\empty",VLOOKUP(ROUND('SUMMARY 1'!AB55,0),#REF!,3))</f>
        <v>#VALUE!</v>
      </c>
      <c r="Z25" s="166" t="e">
        <f aca="false">IF(ISERROR(ROUND('SUMMARY 2'!AB55,0)), "\\empty",VLOOKUP(ROUND('SUMMARY 2'!AB55,0),#REF!,3))</f>
        <v>#VALUE!</v>
      </c>
      <c r="AA25" s="166" t="e">
        <f aca="false">IF(ISERROR(ROUND('SUMMARY 3'!AB55,0)), "\\empty",VLOOKUP(ROUND('SUMMARY 3'!AB55,0),#REF!,3))</f>
        <v>#VALUE!</v>
      </c>
      <c r="AB25" s="166" t="e">
        <f aca="false">IF(ISERROR(ROUND('SUMMARY 3'!AB55,0)), "\\empty",VLOOKUP(ROUND('SUMMARY 3'!AB55,0),#REF!,3))</f>
        <v>#VALUE!</v>
      </c>
    </row>
    <row r="26" customFormat="false" ht="13.8" hidden="false" customHeight="false" outlineLevel="0" collapsed="false">
      <c r="A26" s="8" t="str">
        <f aca="false">IF(ISBLANK('Class-Infos'!C33), "", CONCATENATE('Class-Infos'!C33, IF(ISBLANK('Class-Infos'!F33), "", CONCATENATE(" ", 'Class-Infos'!F33)), ", ", 'Class-Infos'!D33, " ", 'Class-Infos'!E33))</f>
        <v/>
      </c>
      <c r="C26" s="166" t="n">
        <f aca="false">N$1-N26</f>
        <v>26</v>
      </c>
      <c r="D26" s="166" t="n">
        <f aca="false">O$1-O26</f>
        <v>21</v>
      </c>
      <c r="E26" s="166" t="n">
        <f aca="false">P$1-P26</f>
        <v>13</v>
      </c>
      <c r="F26" s="166" t="n">
        <f aca="false">Q$1-Q26</f>
        <v>24</v>
      </c>
      <c r="G26" s="166" t="n">
        <f aca="false">R$1-R26</f>
        <v>22</v>
      </c>
      <c r="H26" s="166" t="n">
        <f aca="false">S$1-S26</f>
        <v>27</v>
      </c>
      <c r="I26" s="166" t="n">
        <f aca="false">T$1-T26</f>
        <v>22</v>
      </c>
      <c r="J26" s="166" t="n">
        <f aca="false">U$1-U26</f>
        <v>24</v>
      </c>
      <c r="K26" s="166" t="n">
        <f aca="false">V$1-V26</f>
        <v>25</v>
      </c>
      <c r="L26" s="166" t="n">
        <f aca="false">W$1-W26</f>
        <v>10</v>
      </c>
      <c r="M26" s="166" t="n">
        <f aca="false">SUM(C26:L26)</f>
        <v>214</v>
      </c>
      <c r="Y26" s="166" t="e">
        <f aca="false">IF(ISERROR(ROUND('SUMMARY 1'!AB56,0)), "\\empty",VLOOKUP(ROUND('SUMMARY 1'!AB56,0),#REF!,3))</f>
        <v>#VALUE!</v>
      </c>
      <c r="Z26" s="166" t="e">
        <f aca="false">IF(ISERROR(ROUND('SUMMARY 2'!AB56,0)), "\\empty",VLOOKUP(ROUND('SUMMARY 2'!AB56,0),#REF!,3))</f>
        <v>#VALUE!</v>
      </c>
      <c r="AA26" s="166" t="e">
        <f aca="false">IF(ISERROR(ROUND('SUMMARY 3'!AB56,0)), "\\empty",VLOOKUP(ROUND('SUMMARY 3'!AB56,0),#REF!,3))</f>
        <v>#VALUE!</v>
      </c>
      <c r="AB26" s="166" t="e">
        <f aca="false">IF(ISERROR(ROUND('SUMMARY 3'!AB56,0)), "\\empty",VLOOKUP(ROUND('SUMMARY 3'!AB56,0),#REF!,3))</f>
        <v>#VALUE!</v>
      </c>
    </row>
    <row r="27" customFormat="false" ht="13.8" hidden="false" customHeight="false" outlineLevel="0" collapsed="false">
      <c r="A27" s="8" t="str">
        <f aca="false">IF(ISBLANK('Class-Infos'!C34), "", CONCATENATE('Class-Infos'!C34, IF(ISBLANK('Class-Infos'!F34), "", CONCATENATE(" ", 'Class-Infos'!F34)), ", ", 'Class-Infos'!D34, " ", 'Class-Infos'!E34))</f>
        <v/>
      </c>
      <c r="C27" s="166" t="n">
        <f aca="false">N$1-N27</f>
        <v>26</v>
      </c>
      <c r="D27" s="166" t="n">
        <f aca="false">O$1-O27</f>
        <v>21</v>
      </c>
      <c r="E27" s="166" t="n">
        <f aca="false">P$1-P27</f>
        <v>13</v>
      </c>
      <c r="F27" s="166" t="n">
        <f aca="false">Q$1-Q27</f>
        <v>24</v>
      </c>
      <c r="G27" s="166" t="n">
        <f aca="false">R$1-R27</f>
        <v>22</v>
      </c>
      <c r="H27" s="166" t="n">
        <f aca="false">S$1-S27</f>
        <v>27</v>
      </c>
      <c r="I27" s="166" t="n">
        <f aca="false">T$1-T27</f>
        <v>22</v>
      </c>
      <c r="J27" s="166" t="n">
        <f aca="false">U$1-U27</f>
        <v>24</v>
      </c>
      <c r="K27" s="166" t="n">
        <f aca="false">V$1-V27</f>
        <v>25</v>
      </c>
      <c r="L27" s="166" t="n">
        <f aca="false">W$1-W27</f>
        <v>10</v>
      </c>
      <c r="M27" s="166" t="n">
        <f aca="false">SUM(C27:L27)</f>
        <v>214</v>
      </c>
      <c r="Y27" s="166" t="e">
        <f aca="false">IF(ISERROR(ROUND('SUMMARY 1'!AB57,0)), "\\empty",VLOOKUP(ROUND('SUMMARY 1'!AB57,0),#REF!,3))</f>
        <v>#VALUE!</v>
      </c>
      <c r="Z27" s="166" t="e">
        <f aca="false">IF(ISERROR(ROUND('SUMMARY 2'!AB57,0)), "\\empty",VLOOKUP(ROUND('SUMMARY 2'!AB57,0),#REF!,3))</f>
        <v>#VALUE!</v>
      </c>
      <c r="AA27" s="166" t="e">
        <f aca="false">IF(ISERROR(ROUND('SUMMARY 3'!AB57,0)), "\\empty",VLOOKUP(ROUND('SUMMARY 3'!AB57,0),#REF!,3))</f>
        <v>#VALUE!</v>
      </c>
      <c r="AB27" s="166" t="e">
        <f aca="false">IF(ISERROR(ROUND('SUMMARY 3'!AB57,0)), "\\empty",VLOOKUP(ROUND('SUMMARY 3'!AB57,0),#REF!,3))</f>
        <v>#VALUE!</v>
      </c>
    </row>
    <row r="28" customFormat="false" ht="13.8" hidden="false" customHeight="false" outlineLevel="0" collapsed="false">
      <c r="A28" s="8" t="str">
        <f aca="false">IF(ISBLANK('Class-Infos'!C35), "", CONCATENATE('Class-Infos'!C35, IF(ISBLANK('Class-Infos'!F35), "", CONCATENATE(" ", 'Class-Infos'!F35)), ", ", 'Class-Infos'!D35, " ", 'Class-Infos'!E35))</f>
        <v/>
      </c>
      <c r="C28" s="166" t="n">
        <f aca="false">N$1-N28</f>
        <v>26</v>
      </c>
      <c r="D28" s="166" t="n">
        <f aca="false">O$1-O28</f>
        <v>21</v>
      </c>
      <c r="E28" s="166" t="n">
        <f aca="false">P$1-P28</f>
        <v>13</v>
      </c>
      <c r="F28" s="166" t="n">
        <f aca="false">Q$1-Q28</f>
        <v>24</v>
      </c>
      <c r="G28" s="166" t="n">
        <f aca="false">R$1-R28</f>
        <v>22</v>
      </c>
      <c r="H28" s="166" t="n">
        <f aca="false">S$1-S28</f>
        <v>27</v>
      </c>
      <c r="I28" s="166" t="n">
        <f aca="false">T$1-T28</f>
        <v>22</v>
      </c>
      <c r="J28" s="166" t="n">
        <f aca="false">U$1-U28</f>
        <v>24</v>
      </c>
      <c r="K28" s="166" t="n">
        <f aca="false">V$1-V28</f>
        <v>25</v>
      </c>
      <c r="L28" s="166" t="n">
        <f aca="false">W$1-W28</f>
        <v>10</v>
      </c>
      <c r="M28" s="166" t="n">
        <f aca="false">SUM(C28:L28)</f>
        <v>214</v>
      </c>
      <c r="Y28" s="166" t="e">
        <f aca="false">IF(ISERROR(ROUND('SUMMARY 1'!AB58,0)), "\\empty",VLOOKUP(ROUND('SUMMARY 1'!AB58,0),#REF!,3))</f>
        <v>#VALUE!</v>
      </c>
      <c r="Z28" s="166" t="e">
        <f aca="false">IF(ISERROR(ROUND('SUMMARY 2'!AB58,0)), "\\empty",VLOOKUP(ROUND('SUMMARY 2'!AB58,0),#REF!,3))</f>
        <v>#VALUE!</v>
      </c>
      <c r="AA28" s="166" t="e">
        <f aca="false">IF(ISERROR(ROUND('SUMMARY 3'!AB58,0)), "\\empty",VLOOKUP(ROUND('SUMMARY 3'!AB58,0),#REF!,3))</f>
        <v>#VALUE!</v>
      </c>
      <c r="AB28" s="166" t="e">
        <f aca="false">IF(ISERROR(ROUND('SUMMARY 3'!AB58,0)), "\\empty",VLOOKUP(ROUND('SUMMARY 3'!AB58,0),#REF!,3))</f>
        <v>#VALUE!</v>
      </c>
    </row>
    <row r="29" customFormat="false" ht="13.8" hidden="false" customHeight="false" outlineLevel="0" collapsed="false">
      <c r="A29" s="8" t="str">
        <f aca="false">IF(ISBLANK('Class-Infos'!C36), "", CONCATENATE('Class-Infos'!C36, IF(ISBLANK('Class-Infos'!F36), "", CONCATENATE(" ", 'Class-Infos'!F36)), ", ", 'Class-Infos'!D36, " ", 'Class-Infos'!E36))</f>
        <v/>
      </c>
      <c r="C29" s="166" t="n">
        <f aca="false">N$1-N29</f>
        <v>26</v>
      </c>
      <c r="D29" s="166" t="n">
        <f aca="false">O$1-O29</f>
        <v>21</v>
      </c>
      <c r="E29" s="166" t="n">
        <f aca="false">P$1-P29</f>
        <v>13</v>
      </c>
      <c r="F29" s="166" t="n">
        <f aca="false">Q$1-Q29</f>
        <v>24</v>
      </c>
      <c r="G29" s="166" t="n">
        <f aca="false">R$1-R29</f>
        <v>22</v>
      </c>
      <c r="H29" s="166" t="n">
        <f aca="false">S$1-S29</f>
        <v>27</v>
      </c>
      <c r="I29" s="166" t="n">
        <f aca="false">T$1-T29</f>
        <v>22</v>
      </c>
      <c r="J29" s="166" t="n">
        <f aca="false">U$1-U29</f>
        <v>24</v>
      </c>
      <c r="K29" s="166" t="n">
        <f aca="false">V$1-V29</f>
        <v>25</v>
      </c>
      <c r="L29" s="166" t="n">
        <f aca="false">W$1-W29</f>
        <v>10</v>
      </c>
      <c r="M29" s="166" t="n">
        <f aca="false">SUM(C29:L29)</f>
        <v>214</v>
      </c>
      <c r="Y29" s="166" t="e">
        <f aca="false">IF(ISERROR(ROUND('SUMMARY 1'!AB59,0)), "\\empty",VLOOKUP(ROUND('SUMMARY 1'!AB59,0),#REF!,3))</f>
        <v>#VALUE!</v>
      </c>
      <c r="Z29" s="166" t="e">
        <f aca="false">IF(ISERROR(ROUND('SUMMARY 2'!AB59,0)), "\\empty",VLOOKUP(ROUND('SUMMARY 2'!AB59,0),#REF!,3))</f>
        <v>#VALUE!</v>
      </c>
      <c r="AA29" s="166" t="e">
        <f aca="false">IF(ISERROR(ROUND('SUMMARY 3'!AB59,0)), "\\empty",VLOOKUP(ROUND('SUMMARY 3'!AB59,0),#REF!,3))</f>
        <v>#VALUE!</v>
      </c>
      <c r="AB29" s="166" t="e">
        <f aca="false">IF(ISERROR(ROUND('SUMMARY 3'!AB59,0)), "\\empty",VLOOKUP(ROUND('SUMMARY 3'!AB59,0),#REF!,3))</f>
        <v>#VALUE!</v>
      </c>
    </row>
    <row r="30" customFormat="false" ht="13.8" hidden="false" customHeight="false" outlineLevel="0" collapsed="false">
      <c r="A30" s="8" t="str">
        <f aca="false">IF(ISBLANK('Class-Infos'!C37), "", CONCATENATE('Class-Infos'!C37, IF(ISBLANK('Class-Infos'!F37), "", CONCATENATE(" ", 'Class-Infos'!F37)), ", ", 'Class-Infos'!D37, " ", 'Class-Infos'!E37))</f>
        <v/>
      </c>
      <c r="C30" s="166" t="n">
        <f aca="false">N$1-N30</f>
        <v>26</v>
      </c>
      <c r="D30" s="166" t="n">
        <f aca="false">O$1-O30</f>
        <v>21</v>
      </c>
      <c r="E30" s="166" t="n">
        <f aca="false">P$1-P30</f>
        <v>13</v>
      </c>
      <c r="F30" s="166" t="n">
        <f aca="false">Q$1-Q30</f>
        <v>24</v>
      </c>
      <c r="G30" s="166" t="n">
        <f aca="false">R$1-R30</f>
        <v>22</v>
      </c>
      <c r="H30" s="166" t="n">
        <f aca="false">S$1-S30</f>
        <v>27</v>
      </c>
      <c r="I30" s="166" t="n">
        <f aca="false">T$1-T30</f>
        <v>22</v>
      </c>
      <c r="J30" s="166" t="n">
        <f aca="false">U$1-U30</f>
        <v>24</v>
      </c>
      <c r="K30" s="166" t="n">
        <f aca="false">V$1-V30</f>
        <v>25</v>
      </c>
      <c r="L30" s="166" t="n">
        <f aca="false">W$1-W30</f>
        <v>10</v>
      </c>
      <c r="M30" s="166" t="n">
        <f aca="false">SUM(C30:L30)</f>
        <v>214</v>
      </c>
      <c r="Y30" s="166" t="e">
        <f aca="false">IF(ISERROR(ROUND('SUMMARY 1'!AB60,0)), "\\empty",VLOOKUP(ROUND('SUMMARY 1'!AB60,0),#REF!,3))</f>
        <v>#VALUE!</v>
      </c>
      <c r="Z30" s="166" t="e">
        <f aca="false">IF(ISERROR(ROUND('SUMMARY 2'!AB60,0)), "\\empty",VLOOKUP(ROUND('SUMMARY 2'!AB60,0),#REF!,3))</f>
        <v>#VALUE!</v>
      </c>
      <c r="AA30" s="166" t="e">
        <f aca="false">IF(ISERROR(ROUND('SUMMARY 3'!AB60,0)), "\\empty",VLOOKUP(ROUND('SUMMARY 3'!AB60,0),#REF!,3))</f>
        <v>#VALUE!</v>
      </c>
      <c r="AB30" s="166" t="e">
        <f aca="false">IF(ISERROR(ROUND('SUMMARY 3'!AB60,0)), "\\empty",VLOOKUP(ROUND('SUMMARY 3'!AB60,0),#REF!,3))</f>
        <v>#VALUE!</v>
      </c>
    </row>
    <row r="31" customFormat="false" ht="13.8" hidden="false" customHeight="false" outlineLevel="0" collapsed="false">
      <c r="A31" s="8" t="str">
        <f aca="false">IF(ISBLANK('Class-Infos'!C38), "", CONCATENATE('Class-Infos'!C38, IF(ISBLANK('Class-Infos'!F38), "", CONCATENATE(" ", 'Class-Infos'!F38)), ", ", 'Class-Infos'!D38, " ", 'Class-Infos'!E38))</f>
        <v/>
      </c>
      <c r="C31" s="166" t="n">
        <f aca="false">N$1-N31</f>
        <v>26</v>
      </c>
      <c r="D31" s="166" t="n">
        <f aca="false">O$1-O31</f>
        <v>21</v>
      </c>
      <c r="E31" s="166" t="n">
        <f aca="false">P$1-P31</f>
        <v>13</v>
      </c>
      <c r="F31" s="166" t="n">
        <f aca="false">Q$1-Q31</f>
        <v>24</v>
      </c>
      <c r="G31" s="166" t="n">
        <f aca="false">R$1-R31</f>
        <v>22</v>
      </c>
      <c r="H31" s="166" t="n">
        <f aca="false">S$1-S31</f>
        <v>27</v>
      </c>
      <c r="I31" s="166" t="n">
        <f aca="false">T$1-T31</f>
        <v>22</v>
      </c>
      <c r="J31" s="166" t="n">
        <f aca="false">U$1-U31</f>
        <v>24</v>
      </c>
      <c r="K31" s="166" t="n">
        <f aca="false">V$1-V31</f>
        <v>25</v>
      </c>
      <c r="L31" s="166" t="n">
        <f aca="false">W$1-W31</f>
        <v>10</v>
      </c>
      <c r="M31" s="166" t="n">
        <f aca="false">SUM(C31:L31)</f>
        <v>214</v>
      </c>
      <c r="Y31" s="166" t="e">
        <f aca="false">IF(ISERROR(ROUND('SUMMARY 1'!AB61,0)), "\\empty",VLOOKUP(ROUND('SUMMARY 1'!AB61,0),#REF!,3))</f>
        <v>#VALUE!</v>
      </c>
      <c r="Z31" s="166" t="e">
        <f aca="false">IF(ISERROR(ROUND('SUMMARY 2'!AB61,0)), "\\empty",VLOOKUP(ROUND('SUMMARY 2'!AB61,0),#REF!,3))</f>
        <v>#VALUE!</v>
      </c>
      <c r="AA31" s="166" t="e">
        <f aca="false">IF(ISERROR(ROUND('SUMMARY 3'!AB61,0)), "\\empty",VLOOKUP(ROUND('SUMMARY 3'!AB61,0),#REF!,3))</f>
        <v>#VALUE!</v>
      </c>
      <c r="AB31" s="166" t="e">
        <f aca="false">IF(ISERROR(ROUND('SUMMARY 3'!AB61,0)), "\\empty",VLOOKUP(ROUND('SUMMARY 3'!AB61,0),#REF!,3))</f>
        <v>#VALUE!</v>
      </c>
    </row>
    <row r="32" customFormat="false" ht="13.8" hidden="false" customHeight="false" outlineLevel="0" collapsed="false">
      <c r="A32" s="8" t="str">
        <f aca="false">IF(ISBLANK('Class-Infos'!C39), "", CONCATENATE('Class-Infos'!C39, IF(ISBLANK('Class-Infos'!F39), "", CONCATENATE(" ", 'Class-Infos'!F39)), ", ", 'Class-Infos'!D39, " ", 'Class-Infos'!E39))</f>
        <v/>
      </c>
      <c r="C32" s="166" t="n">
        <f aca="false">N$1-N32</f>
        <v>26</v>
      </c>
      <c r="D32" s="166" t="n">
        <f aca="false">O$1-O32</f>
        <v>21</v>
      </c>
      <c r="E32" s="166" t="n">
        <f aca="false">P$1-P32</f>
        <v>13</v>
      </c>
      <c r="F32" s="166" t="n">
        <f aca="false">Q$1-Q32</f>
        <v>24</v>
      </c>
      <c r="G32" s="166" t="n">
        <f aca="false">R$1-R32</f>
        <v>22</v>
      </c>
      <c r="H32" s="166" t="n">
        <f aca="false">S$1-S32</f>
        <v>27</v>
      </c>
      <c r="I32" s="166" t="n">
        <f aca="false">T$1-T32</f>
        <v>22</v>
      </c>
      <c r="J32" s="166" t="n">
        <f aca="false">U$1-U32</f>
        <v>24</v>
      </c>
      <c r="K32" s="166" t="n">
        <f aca="false">V$1-V32</f>
        <v>25</v>
      </c>
      <c r="L32" s="166" t="n">
        <f aca="false">W$1-W32</f>
        <v>10</v>
      </c>
      <c r="M32" s="166" t="n">
        <f aca="false">SUM(C32:L32)</f>
        <v>214</v>
      </c>
      <c r="Y32" s="166" t="e">
        <f aca="false">IF(ISERROR(ROUND('SUMMARY 1'!AB62,0)), "\\empty",VLOOKUP(ROUND('SUMMARY 1'!AB62,0),#REF!,3))</f>
        <v>#VALUE!</v>
      </c>
      <c r="Z32" s="166" t="e">
        <f aca="false">IF(ISERROR(ROUND('SUMMARY 2'!AB62,0)), "\\empty",VLOOKUP(ROUND('SUMMARY 2'!AB62,0),#REF!,3))</f>
        <v>#VALUE!</v>
      </c>
      <c r="AA32" s="166" t="e">
        <f aca="false">IF(ISERROR(ROUND('SUMMARY 3'!AB62,0)), "\\empty",VLOOKUP(ROUND('SUMMARY 3'!AB62,0),#REF!,3))</f>
        <v>#VALUE!</v>
      </c>
      <c r="AB32" s="166" t="e">
        <f aca="false">IF(ISERROR(ROUND('SUMMARY 3'!AB62,0)), "\\empty",VLOOKUP(ROUND('SUMMARY 3'!AB62,0),#REF!,3))</f>
        <v>#VALUE!</v>
      </c>
    </row>
    <row r="33" customFormat="false" ht="13.8" hidden="false" customHeight="false" outlineLevel="0" collapsed="false">
      <c r="A33" s="8" t="str">
        <f aca="false">IF(ISBLANK('Class-Infos'!C40), "", CONCATENATE('Class-Infos'!C40, IF(ISBLANK('Class-Infos'!F40), "", CONCATENATE(" ", 'Class-Infos'!F40)), ", ", 'Class-Infos'!D40, " ", 'Class-Infos'!E40))</f>
        <v/>
      </c>
      <c r="C33" s="166" t="n">
        <f aca="false">N$1-N33</f>
        <v>26</v>
      </c>
      <c r="D33" s="166" t="n">
        <f aca="false">O$1-O33</f>
        <v>21</v>
      </c>
      <c r="E33" s="166" t="n">
        <f aca="false">P$1-P33</f>
        <v>13</v>
      </c>
      <c r="F33" s="166" t="n">
        <f aca="false">Q$1-Q33</f>
        <v>24</v>
      </c>
      <c r="G33" s="166" t="n">
        <f aca="false">R$1-R33</f>
        <v>22</v>
      </c>
      <c r="H33" s="166" t="n">
        <f aca="false">S$1-S33</f>
        <v>27</v>
      </c>
      <c r="I33" s="166" t="n">
        <f aca="false">T$1-T33</f>
        <v>22</v>
      </c>
      <c r="J33" s="166" t="n">
        <f aca="false">U$1-U33</f>
        <v>24</v>
      </c>
      <c r="K33" s="166" t="n">
        <f aca="false">V$1-V33</f>
        <v>25</v>
      </c>
      <c r="L33" s="166" t="n">
        <f aca="false">W$1-W33</f>
        <v>10</v>
      </c>
      <c r="M33" s="166" t="n">
        <f aca="false">SUM(C33:L33)</f>
        <v>214</v>
      </c>
      <c r="Y33" s="166" t="e">
        <f aca="false">IF(ISERROR(ROUND('SUMMARY 1'!AB63,0)), "\\empty",VLOOKUP(ROUND('SUMMARY 1'!AB63,0),#REF!,3))</f>
        <v>#VALUE!</v>
      </c>
      <c r="Z33" s="166" t="e">
        <f aca="false">IF(ISERROR(ROUND('SUMMARY 2'!AB63,0)), "\\empty",VLOOKUP(ROUND('SUMMARY 2'!AB63,0),#REF!,3))</f>
        <v>#VALUE!</v>
      </c>
      <c r="AA33" s="166" t="e">
        <f aca="false">IF(ISERROR(ROUND('SUMMARY 3'!AB63,0)), "\\empty",VLOOKUP(ROUND('SUMMARY 3'!AB63,0),#REF!,3))</f>
        <v>#VALUE!</v>
      </c>
      <c r="AB33" s="166" t="e">
        <f aca="false">IF(ISERROR(ROUND('SUMMARY 3'!AB63,0)), "\\empty",VLOOKUP(ROUND('SUMMARY 3'!AB63,0),#REF!,3))</f>
        <v>#VALUE!</v>
      </c>
    </row>
    <row r="34" customFormat="false" ht="13.8" hidden="false" customHeight="false" outlineLevel="0" collapsed="false">
      <c r="A34" s="8" t="str">
        <f aca="false">IF(ISBLANK('Class-Infos'!C41), "", CONCATENATE('Class-Infos'!C41, IF(ISBLANK('Class-Infos'!F41), "", CONCATENATE(" ", 'Class-Infos'!F41)), ", ", 'Class-Infos'!D41, " ", 'Class-Infos'!E41))</f>
        <v/>
      </c>
      <c r="C34" s="166" t="n">
        <f aca="false">N$1-N34</f>
        <v>26</v>
      </c>
      <c r="D34" s="166" t="n">
        <f aca="false">O$1-O34</f>
        <v>21</v>
      </c>
      <c r="E34" s="166" t="n">
        <f aca="false">P$1-P34</f>
        <v>13</v>
      </c>
      <c r="F34" s="166" t="n">
        <f aca="false">Q$1-Q34</f>
        <v>24</v>
      </c>
      <c r="G34" s="166" t="n">
        <f aca="false">R$1-R34</f>
        <v>22</v>
      </c>
      <c r="H34" s="166" t="n">
        <f aca="false">S$1-S34</f>
        <v>27</v>
      </c>
      <c r="I34" s="166" t="n">
        <f aca="false">T$1-T34</f>
        <v>22</v>
      </c>
      <c r="J34" s="166" t="n">
        <f aca="false">U$1-U34</f>
        <v>24</v>
      </c>
      <c r="K34" s="166" t="n">
        <f aca="false">V$1-V34</f>
        <v>25</v>
      </c>
      <c r="L34" s="166" t="n">
        <f aca="false">W$1-W34</f>
        <v>10</v>
      </c>
      <c r="M34" s="166" t="n">
        <f aca="false">SUM(C34:L34)</f>
        <v>214</v>
      </c>
      <c r="Y34" s="166" t="e">
        <f aca="false">IF(ISERROR(ROUND('SUMMARY 1'!AB64,0)), "\\empty",VLOOKUP(ROUND('SUMMARY 1'!AB64,0),#REF!,3))</f>
        <v>#VALUE!</v>
      </c>
      <c r="Z34" s="166" t="e">
        <f aca="false">IF(ISERROR(ROUND('SUMMARY 2'!AB64,0)), "\\empty",VLOOKUP(ROUND('SUMMARY 2'!AB64,0),#REF!,3))</f>
        <v>#VALUE!</v>
      </c>
      <c r="AA34" s="166" t="e">
        <f aca="false">IF(ISERROR(ROUND('SUMMARY 3'!AB64,0)), "\\empty",VLOOKUP(ROUND('SUMMARY 3'!AB64,0),#REF!,3))</f>
        <v>#VALUE!</v>
      </c>
      <c r="AB34" s="166" t="e">
        <f aca="false">IF(ISERROR(ROUND('SUMMARY 3'!AB64,0)), "\\empty",VLOOKUP(ROUND('SUMMARY 3'!AB64,0),#REF!,3))</f>
        <v>#VALUE!</v>
      </c>
    </row>
    <row r="35" customFormat="false" ht="13.8" hidden="false" customHeight="false" outlineLevel="0" collapsed="false">
      <c r="A35" s="8" t="str">
        <f aca="false">IF(ISBLANK('Class-Infos'!C42), "", CONCATENATE('Class-Infos'!C42, IF(ISBLANK('Class-Infos'!F42), "", CONCATENATE(" ", 'Class-Infos'!F42)), ", ", 'Class-Infos'!D42, " ", 'Class-Infos'!E42))</f>
        <v/>
      </c>
      <c r="C35" s="166" t="n">
        <f aca="false">N$1-N35</f>
        <v>26</v>
      </c>
      <c r="D35" s="166" t="n">
        <f aca="false">O$1-O35</f>
        <v>21</v>
      </c>
      <c r="E35" s="166" t="n">
        <f aca="false">P$1-P35</f>
        <v>13</v>
      </c>
      <c r="F35" s="166" t="n">
        <f aca="false">Q$1-Q35</f>
        <v>24</v>
      </c>
      <c r="G35" s="166" t="n">
        <f aca="false">R$1-R35</f>
        <v>22</v>
      </c>
      <c r="H35" s="166" t="n">
        <f aca="false">S$1-S35</f>
        <v>27</v>
      </c>
      <c r="I35" s="166" t="n">
        <f aca="false">T$1-T35</f>
        <v>22</v>
      </c>
      <c r="J35" s="166" t="n">
        <f aca="false">U$1-U35</f>
        <v>24</v>
      </c>
      <c r="K35" s="166" t="n">
        <f aca="false">V$1-V35</f>
        <v>25</v>
      </c>
      <c r="L35" s="166" t="n">
        <f aca="false">W$1-W35</f>
        <v>10</v>
      </c>
      <c r="M35" s="166" t="n">
        <f aca="false">SUM(C35:L35)</f>
        <v>214</v>
      </c>
      <c r="Y35" s="166" t="e">
        <f aca="false">IF(ISERROR(ROUND('SUMMARY 1'!AB65,0)), "\\empty",VLOOKUP(ROUND('SUMMARY 1'!AB65,0),#REF!,3))</f>
        <v>#VALUE!</v>
      </c>
      <c r="Z35" s="166" t="e">
        <f aca="false">IF(ISERROR(ROUND('SUMMARY 2'!AB65,0)), "\\empty",VLOOKUP(ROUND('SUMMARY 2'!AB65,0),#REF!,3))</f>
        <v>#VALUE!</v>
      </c>
      <c r="AA35" s="166" t="e">
        <f aca="false">IF(ISERROR(ROUND('SUMMARY 3'!AB65,0)), "\\empty",VLOOKUP(ROUND('SUMMARY 3'!AB65,0),#REF!,3))</f>
        <v>#VALUE!</v>
      </c>
      <c r="AB35" s="166" t="e">
        <f aca="false">IF(ISERROR(ROUND('SUMMARY 3'!AB65,0)), "\\empty",VLOOKUP(ROUND('SUMMARY 3'!AB65,0),#REF!,3))</f>
        <v>#VALUE!</v>
      </c>
    </row>
    <row r="36" customFormat="false" ht="13.8" hidden="false" customHeight="false" outlineLevel="0" collapsed="false">
      <c r="A36" s="8" t="str">
        <f aca="false">IF(ISBLANK('Class-Infos'!C43), "", CONCATENATE('Class-Infos'!C43, IF(ISBLANK('Class-Infos'!F43), "", CONCATENATE(" ", 'Class-Infos'!F43)), ", ", 'Class-Infos'!D43, " ", 'Class-Infos'!E43))</f>
        <v/>
      </c>
      <c r="C36" s="166" t="n">
        <f aca="false">N$1-N36</f>
        <v>26</v>
      </c>
      <c r="D36" s="166" t="n">
        <f aca="false">O$1-O36</f>
        <v>21</v>
      </c>
      <c r="E36" s="166" t="n">
        <f aca="false">P$1-P36</f>
        <v>13</v>
      </c>
      <c r="F36" s="166" t="n">
        <f aca="false">Q$1-Q36</f>
        <v>24</v>
      </c>
      <c r="G36" s="166" t="n">
        <f aca="false">R$1-R36</f>
        <v>22</v>
      </c>
      <c r="H36" s="166" t="n">
        <f aca="false">S$1-S36</f>
        <v>27</v>
      </c>
      <c r="I36" s="166" t="n">
        <f aca="false">T$1-T36</f>
        <v>22</v>
      </c>
      <c r="J36" s="166" t="n">
        <f aca="false">U$1-U36</f>
        <v>24</v>
      </c>
      <c r="K36" s="166" t="n">
        <f aca="false">V$1-V36</f>
        <v>25</v>
      </c>
      <c r="L36" s="166" t="n">
        <f aca="false">W$1-W36</f>
        <v>10</v>
      </c>
      <c r="M36" s="166" t="n">
        <f aca="false">SUM(C36:L36)</f>
        <v>214</v>
      </c>
      <c r="Y36" s="166" t="e">
        <f aca="false">IF(ISERROR(ROUND('SUMMARY 1'!AB66,0)), "\\empty",VLOOKUP(ROUND('SUMMARY 1'!AB66,0),#REF!,3))</f>
        <v>#VALUE!</v>
      </c>
      <c r="Z36" s="166" t="e">
        <f aca="false">IF(ISERROR(ROUND('SUMMARY 2'!AB66,0)), "\\empty",VLOOKUP(ROUND('SUMMARY 2'!AB66,0),#REF!,3))</f>
        <v>#VALUE!</v>
      </c>
      <c r="AA36" s="166" t="e">
        <f aca="false">IF(ISERROR(ROUND('SUMMARY 3'!AB66,0)), "\\empty",VLOOKUP(ROUND('SUMMARY 3'!AB66,0),#REF!,3))</f>
        <v>#VALUE!</v>
      </c>
      <c r="AB36" s="166" t="e">
        <f aca="false">IF(ISERROR(ROUND('SUMMARY 3'!AB66,0)), "\\empty",VLOOKUP(ROUND('SUMMARY 3'!AB66,0),#REF!,3))</f>
        <v>#VALUE!</v>
      </c>
    </row>
    <row r="38" customFormat="false" ht="13.8" hidden="false" customHeight="false" outlineLevel="0" collapsed="false">
      <c r="A38" s="8" t="str">
        <f aca="false">IF('Infos-Card-Female'!B2="", "", 'Infos-Card-Female'!B2)</f>
        <v>ABELINDE, LEIRA MAE LEGASPI</v>
      </c>
      <c r="C38" s="166" t="n">
        <f aca="false">N$1-N38</f>
        <v>25</v>
      </c>
      <c r="D38" s="166" t="n">
        <f aca="false">O$1-O38</f>
        <v>21</v>
      </c>
      <c r="E38" s="166" t="n">
        <f aca="false">P$1-P38</f>
        <v>13</v>
      </c>
      <c r="F38" s="166" t="n">
        <f aca="false">Q$1-Q38</f>
        <v>23</v>
      </c>
      <c r="G38" s="166" t="n">
        <f aca="false">R$1-R38</f>
        <v>22</v>
      </c>
      <c r="H38" s="166" t="n">
        <f aca="false">S$1-S38</f>
        <v>25</v>
      </c>
      <c r="I38" s="166" t="n">
        <f aca="false">T$1-T38</f>
        <v>22</v>
      </c>
      <c r="J38" s="166" t="n">
        <f aca="false">U$1-U38</f>
        <v>23</v>
      </c>
      <c r="K38" s="166" t="n">
        <f aca="false">V$1-V38</f>
        <v>22</v>
      </c>
      <c r="L38" s="166" t="n">
        <f aca="false">W$1-W38</f>
        <v>9</v>
      </c>
      <c r="M38" s="166" t="n">
        <f aca="false">SUM(C38:L38)</f>
        <v>205</v>
      </c>
      <c r="N38" s="166" t="n">
        <v>1</v>
      </c>
      <c r="O38" s="166" t="n">
        <v>0</v>
      </c>
      <c r="P38" s="166" t="n">
        <v>0</v>
      </c>
      <c r="Q38" s="166" t="n">
        <v>1</v>
      </c>
      <c r="R38" s="166" t="n">
        <v>0</v>
      </c>
      <c r="S38" s="166" t="n">
        <v>2</v>
      </c>
      <c r="T38" s="166" t="n">
        <v>0</v>
      </c>
      <c r="U38" s="166" t="n">
        <v>1</v>
      </c>
      <c r="V38" s="166" t="n">
        <v>3</v>
      </c>
      <c r="W38" s="166" t="n">
        <v>1</v>
      </c>
      <c r="X38" s="166" t="n">
        <f aca="false">SUM(N38:W38)</f>
        <v>9</v>
      </c>
      <c r="Y38" s="166" t="e">
        <f aca="false">IF(ISERROR(ROUND('SUMMARY 1'!AB67,0)), "\\empty",VLOOKUP(ROUND('SUMMARY 1'!AB67,0),#REF!,3))</f>
        <v>#VALUE!</v>
      </c>
      <c r="Z38" s="166" t="e">
        <f aca="false">IF(ISERROR(ROUND('SUMMARY 2'!AB67,0)), "\\empty",VLOOKUP(ROUND('SUMMARY 2'!AB67,0),#REF!,3))</f>
        <v>#VALUE!</v>
      </c>
      <c r="AA38" s="166" t="e">
        <f aca="false">IF(ISERROR(ROUND('SUMMARY 3'!AB67,0)), "\\empty",VLOOKUP(ROUND('SUMMARY 3'!AB67,0),#REF!,3))</f>
        <v>#VALUE!</v>
      </c>
      <c r="AB38" s="166" t="e">
        <f aca="false">IF(ISERROR(ROUND('SUMMARY 3'!AB67,0)), "\\empty",VLOOKUP(ROUND('SUMMARY 3'!AB67,0),#REF!,3))</f>
        <v>#VALUE!</v>
      </c>
    </row>
    <row r="39" customFormat="false" ht="13.8" hidden="false" customHeight="false" outlineLevel="0" collapsed="false">
      <c r="A39" s="8" t="str">
        <f aca="false">IF('Infos-Card-Female'!B3="", "", 'Infos-Card-Female'!B3)</f>
        <v>ABOT, ALISSA KAYL CUSTODIO</v>
      </c>
      <c r="C39" s="166" t="n">
        <f aca="false">N$1-N39</f>
        <v>24</v>
      </c>
      <c r="D39" s="166" t="n">
        <f aca="false">O$1-O39</f>
        <v>20</v>
      </c>
      <c r="E39" s="166" t="n">
        <f aca="false">P$1-P39</f>
        <v>10</v>
      </c>
      <c r="F39" s="166" t="n">
        <f aca="false">Q$1-Q39</f>
        <v>14</v>
      </c>
      <c r="G39" s="166" t="n">
        <f aca="false">R$1-R39</f>
        <v>12</v>
      </c>
      <c r="H39" s="166" t="n">
        <f aca="false">S$1-S39</f>
        <v>27</v>
      </c>
      <c r="I39" s="166" t="n">
        <f aca="false">T$1-T39</f>
        <v>21</v>
      </c>
      <c r="J39" s="166" t="n">
        <f aca="false">U$1-U39</f>
        <v>22</v>
      </c>
      <c r="K39" s="166" t="n">
        <f aca="false">V$1-V39</f>
        <v>17</v>
      </c>
      <c r="L39" s="166" t="n">
        <f aca="false">W$1-W39</f>
        <v>10</v>
      </c>
      <c r="M39" s="166" t="n">
        <f aca="false">SUM(C39:L39)</f>
        <v>177</v>
      </c>
      <c r="N39" s="166" t="n">
        <v>2</v>
      </c>
      <c r="O39" s="166" t="n">
        <v>1</v>
      </c>
      <c r="P39" s="166" t="n">
        <v>3</v>
      </c>
      <c r="Q39" s="166" t="n">
        <v>10</v>
      </c>
      <c r="R39" s="166" t="n">
        <v>10</v>
      </c>
      <c r="S39" s="166" t="n">
        <v>0</v>
      </c>
      <c r="T39" s="166" t="n">
        <v>1</v>
      </c>
      <c r="U39" s="166" t="n">
        <v>2</v>
      </c>
      <c r="V39" s="166" t="n">
        <v>8</v>
      </c>
      <c r="W39" s="166" t="n">
        <v>0</v>
      </c>
      <c r="X39" s="166" t="n">
        <f aca="false">SUM(N39:W39)</f>
        <v>37</v>
      </c>
      <c r="Y39" s="166" t="e">
        <f aca="false">IF(ISERROR(ROUND('SUMMARY 1'!AB68,0)), "\\empty",VLOOKUP(ROUND('SUMMARY 1'!AB68,0),#REF!,3))</f>
        <v>#VALUE!</v>
      </c>
      <c r="Z39" s="166" t="e">
        <f aca="false">IF(ISERROR(ROUND('SUMMARY 2'!AB68,0)), "\\empty",VLOOKUP(ROUND('SUMMARY 2'!AB68,0),#REF!,3))</f>
        <v>#VALUE!</v>
      </c>
      <c r="AA39" s="166" t="e">
        <f aca="false">IF(ISERROR(ROUND('SUMMARY 3'!AB68,0)), "\\empty",VLOOKUP(ROUND('SUMMARY 3'!AB68,0),#REF!,3))</f>
        <v>#VALUE!</v>
      </c>
      <c r="AB39" s="166" t="e">
        <f aca="false">IF(ISERROR(ROUND('SUMMARY 3'!AB68,0)), "\\empty",VLOOKUP(ROUND('SUMMARY 3'!AB68,0),#REF!,3))</f>
        <v>#VALUE!</v>
      </c>
    </row>
    <row r="40" customFormat="false" ht="13.8" hidden="false" customHeight="false" outlineLevel="0" collapsed="false">
      <c r="A40" s="8" t="str">
        <f aca="false">IF('Infos-Card-Female'!B4="", "", 'Infos-Card-Female'!B4)</f>
        <v>ADONA, PRINCESS LUMAWIG</v>
      </c>
      <c r="C40" s="166" t="n">
        <f aca="false">N$1-N40</f>
        <v>25</v>
      </c>
      <c r="D40" s="166" t="n">
        <f aca="false">O$1-O40</f>
        <v>21</v>
      </c>
      <c r="E40" s="166" t="n">
        <f aca="false">P$1-P40</f>
        <v>13</v>
      </c>
      <c r="F40" s="166" t="n">
        <f aca="false">Q$1-Q40</f>
        <v>19</v>
      </c>
      <c r="G40" s="166" t="n">
        <f aca="false">R$1-R40</f>
        <v>15</v>
      </c>
      <c r="H40" s="166" t="n">
        <f aca="false">S$1-S40</f>
        <v>25</v>
      </c>
      <c r="I40" s="166" t="n">
        <f aca="false">T$1-T40</f>
        <v>16</v>
      </c>
      <c r="J40" s="166" t="n">
        <f aca="false">U$1-U40</f>
        <v>22</v>
      </c>
      <c r="K40" s="166" t="n">
        <f aca="false">V$1-V40</f>
        <v>17</v>
      </c>
      <c r="L40" s="166" t="n">
        <f aca="false">W$1-W40</f>
        <v>10</v>
      </c>
      <c r="M40" s="166" t="n">
        <f aca="false">SUM(C40:L40)</f>
        <v>183</v>
      </c>
      <c r="N40" s="166" t="n">
        <v>1</v>
      </c>
      <c r="O40" s="166" t="n">
        <v>0</v>
      </c>
      <c r="P40" s="166" t="n">
        <v>0</v>
      </c>
      <c r="Q40" s="166" t="n">
        <v>5</v>
      </c>
      <c r="R40" s="166" t="n">
        <v>7</v>
      </c>
      <c r="S40" s="166" t="n">
        <v>2</v>
      </c>
      <c r="T40" s="166" t="n">
        <v>6</v>
      </c>
      <c r="U40" s="166" t="n">
        <v>2</v>
      </c>
      <c r="V40" s="166" t="n">
        <v>8</v>
      </c>
      <c r="W40" s="166" t="n">
        <v>0</v>
      </c>
      <c r="X40" s="166" t="n">
        <f aca="false">SUM(N40:W40)</f>
        <v>31</v>
      </c>
      <c r="Y40" s="166" t="e">
        <f aca="false">IF(ISERROR(ROUND('SUMMARY 1'!AB69,0)), "\\empty",VLOOKUP(ROUND('SUMMARY 1'!AB69,0),#REF!,3))</f>
        <v>#VALUE!</v>
      </c>
      <c r="Z40" s="166" t="e">
        <f aca="false">IF(ISERROR(ROUND('SUMMARY 2'!AB69,0)), "\\empty",VLOOKUP(ROUND('SUMMARY 2'!AB69,0),#REF!,3))</f>
        <v>#VALUE!</v>
      </c>
      <c r="AA40" s="166" t="e">
        <f aca="false">IF(ISERROR(ROUND('SUMMARY 3'!AB69,0)), "\\empty",VLOOKUP(ROUND('SUMMARY 3'!AB69,0),#REF!,3))</f>
        <v>#VALUE!</v>
      </c>
      <c r="AB40" s="166" t="e">
        <f aca="false">IF(ISERROR(ROUND('SUMMARY 3'!AB69,0)), "\\empty",VLOOKUP(ROUND('SUMMARY 3'!AB69,0),#REF!,3))</f>
        <v>#VALUE!</v>
      </c>
    </row>
    <row r="41" customFormat="false" ht="13.8" hidden="false" customHeight="false" outlineLevel="0" collapsed="false">
      <c r="A41" s="8" t="str">
        <f aca="false">IF('Infos-Card-Female'!B5="", "", 'Infos-Card-Female'!B5)</f>
        <v>AGAM, AIZEN CHING</v>
      </c>
      <c r="C41" s="166" t="n">
        <f aca="false">N$1-N41</f>
        <v>26</v>
      </c>
      <c r="D41" s="166" t="n">
        <f aca="false">O$1-O41</f>
        <v>21</v>
      </c>
      <c r="E41" s="166" t="n">
        <f aca="false">P$1-P41</f>
        <v>13</v>
      </c>
      <c r="F41" s="166" t="n">
        <f aca="false">Q$1-Q41</f>
        <v>24</v>
      </c>
      <c r="G41" s="166" t="n">
        <f aca="false">R$1-R41</f>
        <v>22</v>
      </c>
      <c r="H41" s="166" t="n">
        <f aca="false">S$1-S41</f>
        <v>27</v>
      </c>
      <c r="I41" s="166" t="n">
        <f aca="false">T$1-T41</f>
        <v>22</v>
      </c>
      <c r="J41" s="166" t="n">
        <f aca="false">U$1-U41</f>
        <v>24</v>
      </c>
      <c r="K41" s="166" t="n">
        <f aca="false">V$1-V41</f>
        <v>25</v>
      </c>
      <c r="L41" s="166" t="n">
        <f aca="false">W$1-W41</f>
        <v>10</v>
      </c>
      <c r="M41" s="166" t="n">
        <f aca="false">SUM(C41:L41)</f>
        <v>214</v>
      </c>
      <c r="N41" s="166" t="n">
        <v>0</v>
      </c>
      <c r="O41" s="166" t="n">
        <v>0</v>
      </c>
      <c r="P41" s="166" t="n">
        <v>0</v>
      </c>
      <c r="Q41" s="166" t="n">
        <v>0</v>
      </c>
      <c r="R41" s="166" t="n">
        <v>0</v>
      </c>
      <c r="S41" s="166" t="n">
        <v>0</v>
      </c>
      <c r="T41" s="166" t="n">
        <v>0</v>
      </c>
      <c r="U41" s="166" t="n">
        <v>0</v>
      </c>
      <c r="V41" s="166" t="n">
        <v>0</v>
      </c>
      <c r="W41" s="166" t="n">
        <v>0</v>
      </c>
      <c r="X41" s="166" t="n">
        <f aca="false">SUM(N41:W41)</f>
        <v>0</v>
      </c>
      <c r="Y41" s="166" t="e">
        <f aca="false">IF(ISERROR(ROUND('SUMMARY 1'!AB70,0)), "\\empty",VLOOKUP(ROUND('SUMMARY 1'!AB70,0),#REF!,3))</f>
        <v>#VALUE!</v>
      </c>
      <c r="Z41" s="166" t="e">
        <f aca="false">IF(ISERROR(ROUND('SUMMARY 2'!AB70,0)), "\\empty",VLOOKUP(ROUND('SUMMARY 2'!AB70,0),#REF!,3))</f>
        <v>#VALUE!</v>
      </c>
      <c r="AA41" s="166" t="e">
        <f aca="false">IF(ISERROR(ROUND('SUMMARY 3'!AB70,0)), "\\empty",VLOOKUP(ROUND('SUMMARY 3'!AB70,0),#REF!,3))</f>
        <v>#VALUE!</v>
      </c>
      <c r="AB41" s="166" t="e">
        <f aca="false">IF(ISERROR(ROUND('SUMMARY 3'!AB70,0)), "\\empty",VLOOKUP(ROUND('SUMMARY 3'!AB70,0),#REF!,3))</f>
        <v>#VALUE!</v>
      </c>
    </row>
    <row r="42" customFormat="false" ht="13.8" hidden="false" customHeight="false" outlineLevel="0" collapsed="false">
      <c r="A42" s="8" t="str">
        <f aca="false">IF('Infos-Card-Female'!B6="", "", 'Infos-Card-Female'!B6)</f>
        <v>AGUTAYA, DOREEN FAJARDO</v>
      </c>
      <c r="C42" s="166" t="n">
        <f aca="false">N$1-N42</f>
        <v>26</v>
      </c>
      <c r="D42" s="166" t="n">
        <f aca="false">O$1-O42</f>
        <v>21</v>
      </c>
      <c r="E42" s="166" t="n">
        <f aca="false">P$1-P42</f>
        <v>13</v>
      </c>
      <c r="F42" s="166" t="n">
        <f aca="false">Q$1-Q42</f>
        <v>24</v>
      </c>
      <c r="G42" s="166" t="n">
        <f aca="false">R$1-R42</f>
        <v>22</v>
      </c>
      <c r="H42" s="166" t="n">
        <f aca="false">S$1-S42</f>
        <v>26</v>
      </c>
      <c r="I42" s="166" t="n">
        <f aca="false">T$1-T42</f>
        <v>22</v>
      </c>
      <c r="J42" s="166" t="n">
        <f aca="false">U$1-U42</f>
        <v>22</v>
      </c>
      <c r="K42" s="166" t="n">
        <f aca="false">V$1-V42</f>
        <v>22</v>
      </c>
      <c r="L42" s="166" t="n">
        <f aca="false">W$1-W42</f>
        <v>9</v>
      </c>
      <c r="M42" s="166" t="n">
        <f aca="false">SUM(C42:L42)</f>
        <v>207</v>
      </c>
      <c r="N42" s="166" t="n">
        <v>0</v>
      </c>
      <c r="O42" s="166" t="n">
        <v>0</v>
      </c>
      <c r="P42" s="166" t="n">
        <v>0</v>
      </c>
      <c r="Q42" s="166" t="n">
        <v>0</v>
      </c>
      <c r="R42" s="166" t="n">
        <v>0</v>
      </c>
      <c r="S42" s="166" t="n">
        <v>1</v>
      </c>
      <c r="T42" s="166" t="n">
        <v>0</v>
      </c>
      <c r="U42" s="166" t="n">
        <v>2</v>
      </c>
      <c r="V42" s="166" t="n">
        <v>3</v>
      </c>
      <c r="W42" s="166" t="n">
        <v>1</v>
      </c>
      <c r="X42" s="166" t="n">
        <f aca="false">SUM(N42:W42)</f>
        <v>7</v>
      </c>
      <c r="Y42" s="166" t="e">
        <f aca="false">IF(ISERROR(ROUND('SUMMARY 1'!AB71,0)), "\\empty",VLOOKUP(ROUND('SUMMARY 1'!AB71,0),#REF!,3))</f>
        <v>#VALUE!</v>
      </c>
      <c r="Z42" s="166" t="e">
        <f aca="false">IF(ISERROR(ROUND('SUMMARY 2'!AB71,0)), "\\empty",VLOOKUP(ROUND('SUMMARY 2'!AB71,0),#REF!,3))</f>
        <v>#VALUE!</v>
      </c>
      <c r="AA42" s="166" t="e">
        <f aca="false">IF(ISERROR(ROUND('SUMMARY 3'!AB71,0)), "\\empty",VLOOKUP(ROUND('SUMMARY 3'!AB71,0),#REF!,3))</f>
        <v>#VALUE!</v>
      </c>
      <c r="AB42" s="166" t="e">
        <f aca="false">IF(ISERROR(ROUND('SUMMARY 3'!AB71,0)), "\\empty",VLOOKUP(ROUND('SUMMARY 3'!AB71,0),#REF!,3))</f>
        <v>#VALUE!</v>
      </c>
    </row>
    <row r="43" customFormat="false" ht="13.8" hidden="false" customHeight="false" outlineLevel="0" collapsed="false">
      <c r="A43" s="8" t="str">
        <f aca="false">IF('Infos-Card-Female'!B7="", "", 'Infos-Card-Female'!B7)</f>
        <v>ALANANO, XYRIE LOUISE GRATA</v>
      </c>
      <c r="C43" s="166" t="n">
        <f aca="false">N$1-N43</f>
        <v>26</v>
      </c>
      <c r="D43" s="166" t="n">
        <f aca="false">O$1-O43</f>
        <v>21</v>
      </c>
      <c r="E43" s="166" t="n">
        <f aca="false">P$1-P43</f>
        <v>13</v>
      </c>
      <c r="F43" s="166" t="n">
        <f aca="false">Q$1-Q43</f>
        <v>24</v>
      </c>
      <c r="G43" s="166" t="n">
        <f aca="false">R$1-R43</f>
        <v>22</v>
      </c>
      <c r="H43" s="166" t="n">
        <f aca="false">S$1-S43</f>
        <v>27</v>
      </c>
      <c r="I43" s="166" t="n">
        <f aca="false">T$1-T43</f>
        <v>22</v>
      </c>
      <c r="J43" s="166" t="n">
        <f aca="false">U$1-U43</f>
        <v>24</v>
      </c>
      <c r="K43" s="166" t="n">
        <f aca="false">V$1-V43</f>
        <v>24</v>
      </c>
      <c r="L43" s="166" t="n">
        <f aca="false">W$1-W43</f>
        <v>9</v>
      </c>
      <c r="M43" s="166" t="n">
        <f aca="false">SUM(C43:L43)</f>
        <v>212</v>
      </c>
      <c r="N43" s="166" t="n">
        <v>0</v>
      </c>
      <c r="O43" s="166" t="n">
        <v>0</v>
      </c>
      <c r="P43" s="166" t="n">
        <v>0</v>
      </c>
      <c r="Q43" s="166" t="n">
        <v>0</v>
      </c>
      <c r="R43" s="166" t="n">
        <v>0</v>
      </c>
      <c r="S43" s="166" t="n">
        <v>0</v>
      </c>
      <c r="T43" s="166" t="n">
        <v>0</v>
      </c>
      <c r="U43" s="166" t="n">
        <v>0</v>
      </c>
      <c r="V43" s="166" t="n">
        <v>1</v>
      </c>
      <c r="W43" s="166" t="n">
        <v>1</v>
      </c>
      <c r="X43" s="166" t="n">
        <f aca="false">SUM(N43:W43)</f>
        <v>2</v>
      </c>
      <c r="Y43" s="166" t="e">
        <f aca="false">IF(ISERROR(ROUND('SUMMARY 1'!AB72,0)), "\\empty",VLOOKUP(ROUND('SUMMARY 1'!AB72,0),#REF!,3))</f>
        <v>#VALUE!</v>
      </c>
      <c r="Z43" s="166" t="e">
        <f aca="false">IF(ISERROR(ROUND('SUMMARY 2'!AB72,0)), "\\empty",VLOOKUP(ROUND('SUMMARY 2'!AB72,0),#REF!,3))</f>
        <v>#VALUE!</v>
      </c>
      <c r="AA43" s="166" t="e">
        <f aca="false">IF(ISERROR(ROUND('SUMMARY 3'!AB72,0)), "\\empty",VLOOKUP(ROUND('SUMMARY 3'!AB72,0),#REF!,3))</f>
        <v>#VALUE!</v>
      </c>
      <c r="AB43" s="166" t="e">
        <f aca="false">IF(ISERROR(ROUND('SUMMARY 3'!AB72,0)), "\\empty",VLOOKUP(ROUND('SUMMARY 3'!AB72,0),#REF!,3))</f>
        <v>#VALUE!</v>
      </c>
    </row>
    <row r="44" customFormat="false" ht="13.8" hidden="false" customHeight="false" outlineLevel="0" collapsed="false">
      <c r="A44" s="8" t="str">
        <f aca="false">IF('Infos-Card-Female'!B8="", "", 'Infos-Card-Female'!B8)</f>
        <v>ALBAO, PRISCILA JOY APALIT</v>
      </c>
      <c r="C44" s="166" t="n">
        <f aca="false">N$1-N44</f>
        <v>26</v>
      </c>
      <c r="D44" s="166" t="n">
        <f aca="false">O$1-O44</f>
        <v>21</v>
      </c>
      <c r="E44" s="166" t="n">
        <f aca="false">P$1-P44</f>
        <v>12</v>
      </c>
      <c r="F44" s="166" t="n">
        <f aca="false">Q$1-Q44</f>
        <v>18</v>
      </c>
      <c r="G44" s="166" t="n">
        <f aca="false">R$1-R44</f>
        <v>18</v>
      </c>
      <c r="H44" s="166" t="n">
        <f aca="false">S$1-S44</f>
        <v>27</v>
      </c>
      <c r="I44" s="166" t="n">
        <f aca="false">T$1-T44</f>
        <v>13</v>
      </c>
      <c r="J44" s="166" t="n">
        <f aca="false">U$1-U44</f>
        <v>13</v>
      </c>
      <c r="K44" s="166" t="n">
        <f aca="false">V$1-V44</f>
        <v>11</v>
      </c>
      <c r="L44" s="166" t="n">
        <f aca="false">W$1-W44</f>
        <v>9</v>
      </c>
      <c r="M44" s="166" t="n">
        <f aca="false">SUM(C44:L44)</f>
        <v>168</v>
      </c>
      <c r="N44" s="166" t="n">
        <v>0</v>
      </c>
      <c r="O44" s="166" t="n">
        <v>0</v>
      </c>
      <c r="P44" s="166" t="n">
        <v>1</v>
      </c>
      <c r="Q44" s="166" t="n">
        <v>6</v>
      </c>
      <c r="R44" s="166" t="n">
        <v>4</v>
      </c>
      <c r="S44" s="166" t="n">
        <v>0</v>
      </c>
      <c r="T44" s="166" t="n">
        <v>9</v>
      </c>
      <c r="U44" s="166" t="n">
        <v>11</v>
      </c>
      <c r="V44" s="166" t="n">
        <v>14</v>
      </c>
      <c r="W44" s="166" t="n">
        <v>1</v>
      </c>
      <c r="X44" s="166" t="n">
        <f aca="false">SUM(N44:W44)</f>
        <v>46</v>
      </c>
      <c r="Y44" s="166" t="e">
        <f aca="false">IF(ISERROR(ROUND('SUMMARY 1'!AB73,0)), "\\empty",VLOOKUP(ROUND('SUMMARY 1'!AB73,0),#REF!,3))</f>
        <v>#VALUE!</v>
      </c>
      <c r="Z44" s="166" t="e">
        <f aca="false">IF(ISERROR(ROUND('SUMMARY 2'!AB73,0)), "\\empty",VLOOKUP(ROUND('SUMMARY 2'!AB73,0),#REF!,3))</f>
        <v>#VALUE!</v>
      </c>
      <c r="AA44" s="166" t="e">
        <f aca="false">IF(ISERROR(ROUND('SUMMARY 3'!AB73,0)), "\\empty",VLOOKUP(ROUND('SUMMARY 3'!AB73,0),#REF!,3))</f>
        <v>#VALUE!</v>
      </c>
      <c r="AB44" s="166" t="e">
        <f aca="false">IF(ISERROR(ROUND('SUMMARY 3'!AB73,0)), "\\empty",VLOOKUP(ROUND('SUMMARY 3'!AB73,0),#REF!,3))</f>
        <v>#VALUE!</v>
      </c>
    </row>
    <row r="45" customFormat="false" ht="13.8" hidden="false" customHeight="false" outlineLevel="0" collapsed="false">
      <c r="A45" s="8" t="str">
        <f aca="false">IF('Infos-Card-Female'!B9="", "", 'Infos-Card-Female'!B9)</f>
        <v>ALBIOLA, PRINCES DIANE FACTOR</v>
      </c>
      <c r="C45" s="166" t="n">
        <f aca="false">N$1-N45</f>
        <v>22</v>
      </c>
      <c r="D45" s="166" t="n">
        <f aca="false">O$1-O45</f>
        <v>18</v>
      </c>
      <c r="E45" s="166" t="n">
        <f aca="false">P$1-P45</f>
        <v>10</v>
      </c>
      <c r="F45" s="166" t="n">
        <f aca="false">Q$1-Q45</f>
        <v>13</v>
      </c>
      <c r="G45" s="166" t="n">
        <f aca="false">R$1-R45</f>
        <v>5</v>
      </c>
      <c r="H45" s="166" t="n">
        <f aca="false">S$1-S45</f>
        <v>25</v>
      </c>
      <c r="I45" s="166" t="n">
        <f aca="false">T$1-T45</f>
        <v>9</v>
      </c>
      <c r="J45" s="166" t="n">
        <f aca="false">U$1-U45</f>
        <v>0</v>
      </c>
      <c r="K45" s="166" t="n">
        <f aca="false">V$1-V45</f>
        <v>0</v>
      </c>
      <c r="L45" s="166" t="n">
        <f aca="false">W$1-W45</f>
        <v>0</v>
      </c>
      <c r="M45" s="166" t="n">
        <f aca="false">SUM(C45:L45)</f>
        <v>102</v>
      </c>
      <c r="N45" s="166" t="n">
        <v>4</v>
      </c>
      <c r="O45" s="166" t="n">
        <v>3</v>
      </c>
      <c r="P45" s="166" t="n">
        <v>3</v>
      </c>
      <c r="Q45" s="166" t="n">
        <v>11</v>
      </c>
      <c r="R45" s="166" t="n">
        <v>17</v>
      </c>
      <c r="S45" s="166" t="n">
        <v>2</v>
      </c>
      <c r="T45" s="166" t="n">
        <v>13</v>
      </c>
      <c r="U45" s="166" t="n">
        <v>24</v>
      </c>
      <c r="V45" s="166" t="n">
        <v>25</v>
      </c>
      <c r="W45" s="166" t="n">
        <v>10</v>
      </c>
      <c r="X45" s="166" t="n">
        <f aca="false">SUM(N45:W45)</f>
        <v>112</v>
      </c>
      <c r="Y45" s="166" t="e">
        <f aca="false">IF(ISERROR(ROUND('SUMMARY 1'!AB74,0)), "\\empty",VLOOKUP(ROUND('SUMMARY 1'!AB74,0),#REF!,3))</f>
        <v>#VALUE!</v>
      </c>
      <c r="Z45" s="166" t="e">
        <f aca="false">IF(ISERROR(ROUND('SUMMARY 2'!AB74,0)), "\\empty",VLOOKUP(ROUND('SUMMARY 2'!AB74,0),#REF!,3))</f>
        <v>#VALUE!</v>
      </c>
      <c r="AA45" s="166" t="e">
        <f aca="false">IF(ISERROR(ROUND('SUMMARY 3'!AB74,0)), "\\empty",VLOOKUP(ROUND('SUMMARY 3'!AB74,0),#REF!,3))</f>
        <v>#VALUE!</v>
      </c>
      <c r="AB45" s="166" t="e">
        <f aca="false">IF(ISERROR(ROUND('SUMMARY 3'!AB74,0)), "\\empty",VLOOKUP(ROUND('SUMMARY 3'!AB74,0),#REF!,3))</f>
        <v>#VALUE!</v>
      </c>
    </row>
    <row r="46" customFormat="false" ht="13.8" hidden="false" customHeight="false" outlineLevel="0" collapsed="false">
      <c r="A46" s="8" t="str">
        <f aca="false">IF('Infos-Card-Female'!B10="", "", 'Infos-Card-Female'!B10)</f>
        <v>ALCANTARA, MICHAELLA JEN RODELAS</v>
      </c>
      <c r="C46" s="166" t="n">
        <f aca="false">N$1-N46</f>
        <v>21</v>
      </c>
      <c r="D46" s="166" t="n">
        <f aca="false">O$1-O46</f>
        <v>18</v>
      </c>
      <c r="E46" s="166" t="n">
        <f aca="false">P$1-P46</f>
        <v>10</v>
      </c>
      <c r="F46" s="166" t="n">
        <f aca="false">Q$1-Q46</f>
        <v>12</v>
      </c>
      <c r="G46" s="166" t="n">
        <f aca="false">R$1-R46</f>
        <v>6</v>
      </c>
      <c r="H46" s="166" t="n">
        <f aca="false">S$1-S46</f>
        <v>25</v>
      </c>
      <c r="I46" s="166" t="n">
        <f aca="false">T$1-T46</f>
        <v>10</v>
      </c>
      <c r="J46" s="166" t="n">
        <f aca="false">U$1-U46</f>
        <v>0</v>
      </c>
      <c r="K46" s="166" t="n">
        <f aca="false">V$1-V46</f>
        <v>0</v>
      </c>
      <c r="L46" s="166" t="n">
        <f aca="false">W$1-W46</f>
        <v>0</v>
      </c>
      <c r="M46" s="166" t="n">
        <f aca="false">SUM(C46:L46)</f>
        <v>102</v>
      </c>
      <c r="N46" s="166" t="n">
        <v>5</v>
      </c>
      <c r="O46" s="166" t="n">
        <v>3</v>
      </c>
      <c r="P46" s="166" t="n">
        <v>3</v>
      </c>
      <c r="Q46" s="166" t="n">
        <v>12</v>
      </c>
      <c r="R46" s="166" t="n">
        <v>16</v>
      </c>
      <c r="S46" s="166" t="n">
        <v>2</v>
      </c>
      <c r="T46" s="166" t="n">
        <v>12</v>
      </c>
      <c r="U46" s="166" t="n">
        <v>24</v>
      </c>
      <c r="V46" s="166" t="n">
        <v>25</v>
      </c>
      <c r="W46" s="166" t="n">
        <v>10</v>
      </c>
      <c r="X46" s="166" t="n">
        <f aca="false">SUM(N46:W46)</f>
        <v>112</v>
      </c>
      <c r="Y46" s="166" t="e">
        <f aca="false">IF(ISERROR(ROUND('SUMMARY 1'!AB75,0)), "\\empty",VLOOKUP(ROUND('SUMMARY 1'!AB75,0),#REF!,3))</f>
        <v>#VALUE!</v>
      </c>
      <c r="Z46" s="166" t="e">
        <f aca="false">IF(ISERROR(ROUND('SUMMARY 2'!AB75,0)), "\\empty",VLOOKUP(ROUND('SUMMARY 2'!AB75,0),#REF!,3))</f>
        <v>#VALUE!</v>
      </c>
      <c r="AA46" s="166" t="e">
        <f aca="false">IF(ISERROR(ROUND('SUMMARY 3'!AB75,0)), "\\empty",VLOOKUP(ROUND('SUMMARY 3'!AB75,0),#REF!,3))</f>
        <v>#VALUE!</v>
      </c>
      <c r="AB46" s="166" t="e">
        <f aca="false">IF(ISERROR(ROUND('SUMMARY 3'!AB75,0)), "\\empty",VLOOKUP(ROUND('SUMMARY 3'!AB75,0),#REF!,3))</f>
        <v>#VALUE!</v>
      </c>
    </row>
    <row r="47" customFormat="false" ht="13.8" hidden="false" customHeight="false" outlineLevel="0" collapsed="false">
      <c r="A47" s="8" t="str">
        <f aca="false">IF('Infos-Card-Female'!B11="", "", 'Infos-Card-Female'!B11)</f>
        <v>ALCANTARA, ZYLEE ANGELA MATILLANO</v>
      </c>
      <c r="C47" s="166" t="n">
        <f aca="false">N$1-N47</f>
        <v>26</v>
      </c>
      <c r="D47" s="166" t="n">
        <f aca="false">O$1-O47</f>
        <v>21</v>
      </c>
      <c r="E47" s="166" t="n">
        <f aca="false">P$1-P47</f>
        <v>13</v>
      </c>
      <c r="F47" s="166" t="n">
        <f aca="false">Q$1-Q47</f>
        <v>24</v>
      </c>
      <c r="G47" s="166" t="n">
        <f aca="false">R$1-R47</f>
        <v>22</v>
      </c>
      <c r="H47" s="166" t="n">
        <f aca="false">S$1-S47</f>
        <v>27</v>
      </c>
      <c r="I47" s="166" t="n">
        <f aca="false">T$1-T47</f>
        <v>22</v>
      </c>
      <c r="J47" s="166" t="n">
        <f aca="false">U$1-U47</f>
        <v>24</v>
      </c>
      <c r="K47" s="166" t="n">
        <f aca="false">V$1-V47</f>
        <v>25</v>
      </c>
      <c r="L47" s="166" t="n">
        <f aca="false">W$1-W47</f>
        <v>9</v>
      </c>
      <c r="M47" s="166" t="n">
        <f aca="false">SUM(C47:L47)</f>
        <v>213</v>
      </c>
      <c r="N47" s="166" t="n">
        <v>0</v>
      </c>
      <c r="O47" s="166" t="n">
        <v>0</v>
      </c>
      <c r="P47" s="166" t="n">
        <v>0</v>
      </c>
      <c r="Q47" s="166" t="n">
        <v>0</v>
      </c>
      <c r="R47" s="166" t="n">
        <v>0</v>
      </c>
      <c r="S47" s="166" t="n">
        <v>0</v>
      </c>
      <c r="T47" s="166" t="n">
        <v>0</v>
      </c>
      <c r="U47" s="166" t="n">
        <v>0</v>
      </c>
      <c r="V47" s="166" t="n">
        <v>0</v>
      </c>
      <c r="W47" s="166" t="n">
        <v>1</v>
      </c>
      <c r="X47" s="166" t="n">
        <f aca="false">SUM(N47:W47)</f>
        <v>1</v>
      </c>
      <c r="Y47" s="166" t="e">
        <f aca="false">IF(ISERROR(ROUND('SUMMARY 1'!AB76,0)), "\\empty",VLOOKUP(ROUND('SUMMARY 1'!AB76,0),#REF!,3))</f>
        <v>#VALUE!</v>
      </c>
      <c r="Z47" s="166" t="e">
        <f aca="false">IF(ISERROR(ROUND('SUMMARY 2'!AB76,0)), "\\empty",VLOOKUP(ROUND('SUMMARY 2'!AB76,0),#REF!,3))</f>
        <v>#VALUE!</v>
      </c>
      <c r="AA47" s="166" t="e">
        <f aca="false">IF(ISERROR(ROUND('SUMMARY 3'!AB76,0)), "\\empty",VLOOKUP(ROUND('SUMMARY 3'!AB76,0),#REF!,3))</f>
        <v>#VALUE!</v>
      </c>
      <c r="AB47" s="166" t="e">
        <f aca="false">IF(ISERROR(ROUND('SUMMARY 3'!AB76,0)), "\\empty",VLOOKUP(ROUND('SUMMARY 3'!AB76,0),#REF!,3))</f>
        <v>#VALUE!</v>
      </c>
    </row>
    <row r="48" customFormat="false" ht="13.8" hidden="false" customHeight="false" outlineLevel="0" collapsed="false">
      <c r="A48" s="8" t="str">
        <f aca="false">IF('Infos-Card-Female'!B12="", "", 'Infos-Card-Female'!B12)</f>
        <v>ALCAZARIN, JILLIANE FLORES</v>
      </c>
      <c r="C48" s="166" t="n">
        <f aca="false">N$1-N48</f>
        <v>25</v>
      </c>
      <c r="D48" s="166" t="n">
        <f aca="false">O$1-O48</f>
        <v>21</v>
      </c>
      <c r="E48" s="166" t="n">
        <f aca="false">P$1-P48</f>
        <v>12</v>
      </c>
      <c r="F48" s="166" t="n">
        <f aca="false">Q$1-Q48</f>
        <v>18</v>
      </c>
      <c r="G48" s="166" t="n">
        <f aca="false">R$1-R48</f>
        <v>14</v>
      </c>
      <c r="H48" s="166" t="n">
        <f aca="false">S$1-S48</f>
        <v>26</v>
      </c>
      <c r="I48" s="166" t="n">
        <f aca="false">T$1-T48</f>
        <v>13</v>
      </c>
      <c r="J48" s="166" t="n">
        <f aca="false">U$1-U48</f>
        <v>14</v>
      </c>
      <c r="K48" s="166" t="n">
        <f aca="false">V$1-V48</f>
        <v>3</v>
      </c>
      <c r="L48" s="166" t="n">
        <f aca="false">W$1-W48</f>
        <v>10</v>
      </c>
      <c r="M48" s="166" t="n">
        <f aca="false">SUM(C48:L48)</f>
        <v>156</v>
      </c>
      <c r="N48" s="166" t="n">
        <v>1</v>
      </c>
      <c r="O48" s="166" t="n">
        <v>0</v>
      </c>
      <c r="P48" s="166" t="n">
        <v>1</v>
      </c>
      <c r="Q48" s="166" t="n">
        <v>6</v>
      </c>
      <c r="R48" s="166" t="n">
        <v>8</v>
      </c>
      <c r="S48" s="166" t="n">
        <v>1</v>
      </c>
      <c r="T48" s="166" t="n">
        <v>9</v>
      </c>
      <c r="U48" s="166" t="n">
        <v>10</v>
      </c>
      <c r="V48" s="166" t="n">
        <v>22</v>
      </c>
      <c r="W48" s="166" t="n">
        <v>0</v>
      </c>
      <c r="X48" s="166" t="n">
        <f aca="false">SUM(N48:W48)</f>
        <v>58</v>
      </c>
    </row>
    <row r="49" customFormat="false" ht="13.8" hidden="false" customHeight="false" outlineLevel="0" collapsed="false">
      <c r="A49" s="8" t="str">
        <f aca="false">IF('Infos-Card-Female'!B13="", "", 'Infos-Card-Female'!B13)</f>
        <v>AMBULO, PRINCESS ANNE BASILIO</v>
      </c>
      <c r="C49" s="166" t="n">
        <f aca="false">N$1-N49</f>
        <v>21</v>
      </c>
      <c r="D49" s="166" t="n">
        <f aca="false">O$1-O49</f>
        <v>20</v>
      </c>
      <c r="E49" s="166" t="n">
        <f aca="false">P$1-P49</f>
        <v>10</v>
      </c>
      <c r="F49" s="166" t="n">
        <f aca="false">Q$1-Q49</f>
        <v>15</v>
      </c>
      <c r="G49" s="166" t="n">
        <f aca="false">R$1-R49</f>
        <v>9</v>
      </c>
      <c r="H49" s="166" t="n">
        <f aca="false">S$1-S49</f>
        <v>25</v>
      </c>
      <c r="I49" s="166" t="n">
        <f aca="false">T$1-T49</f>
        <v>12</v>
      </c>
      <c r="J49" s="166" t="n">
        <f aca="false">U$1-U49</f>
        <v>0</v>
      </c>
      <c r="K49" s="166" t="n">
        <f aca="false">V$1-V49</f>
        <v>3</v>
      </c>
      <c r="L49" s="166" t="n">
        <f aca="false">W$1-W49</f>
        <v>10</v>
      </c>
      <c r="M49" s="166" t="n">
        <f aca="false">SUM(C49:L49)</f>
        <v>125</v>
      </c>
      <c r="N49" s="166" t="n">
        <v>5</v>
      </c>
      <c r="O49" s="166" t="n">
        <v>1</v>
      </c>
      <c r="P49" s="166" t="n">
        <v>3</v>
      </c>
      <c r="Q49" s="166" t="n">
        <v>9</v>
      </c>
      <c r="R49" s="166" t="n">
        <v>13</v>
      </c>
      <c r="S49" s="166" t="n">
        <v>2</v>
      </c>
      <c r="T49" s="166" t="n">
        <v>10</v>
      </c>
      <c r="U49" s="166" t="n">
        <v>24</v>
      </c>
      <c r="V49" s="166" t="n">
        <v>22</v>
      </c>
      <c r="W49" s="166" t="n">
        <v>0</v>
      </c>
      <c r="X49" s="166" t="n">
        <f aca="false">SUM(N49:W49)</f>
        <v>89</v>
      </c>
    </row>
    <row r="50" customFormat="false" ht="13.8" hidden="false" customHeight="false" outlineLevel="0" collapsed="false">
      <c r="A50" s="8" t="str">
        <f aca="false">IF('Infos-Card-Female'!B14="", "", 'Infos-Card-Female'!B14)</f>
        <v>APOCAY, MA LORRIENE PATAUEG</v>
      </c>
      <c r="C50" s="166" t="n">
        <f aca="false">N$1-N50</f>
        <v>26</v>
      </c>
      <c r="D50" s="166" t="n">
        <f aca="false">O$1-O50</f>
        <v>21</v>
      </c>
      <c r="E50" s="166" t="n">
        <f aca="false">P$1-P50</f>
        <v>13</v>
      </c>
      <c r="F50" s="166" t="n">
        <f aca="false">Q$1-Q50</f>
        <v>23</v>
      </c>
      <c r="G50" s="166" t="n">
        <f aca="false">R$1-R50</f>
        <v>21</v>
      </c>
      <c r="H50" s="166" t="n">
        <f aca="false">S$1-S50</f>
        <v>27</v>
      </c>
      <c r="I50" s="166" t="n">
        <f aca="false">T$1-T50</f>
        <v>16</v>
      </c>
      <c r="J50" s="166" t="n">
        <f aca="false">U$1-U50</f>
        <v>24</v>
      </c>
      <c r="K50" s="166" t="n">
        <f aca="false">V$1-V50</f>
        <v>25</v>
      </c>
      <c r="L50" s="166" t="n">
        <f aca="false">W$1-W50</f>
        <v>9</v>
      </c>
      <c r="M50" s="166" t="n">
        <f aca="false">SUM(C50:L50)</f>
        <v>205</v>
      </c>
      <c r="N50" s="166" t="n">
        <v>0</v>
      </c>
      <c r="O50" s="166" t="n">
        <v>0</v>
      </c>
      <c r="P50" s="166" t="n">
        <v>0</v>
      </c>
      <c r="Q50" s="166" t="n">
        <v>1</v>
      </c>
      <c r="R50" s="166" t="n">
        <v>1</v>
      </c>
      <c r="S50" s="166" t="n">
        <v>0</v>
      </c>
      <c r="T50" s="166" t="n">
        <v>6</v>
      </c>
      <c r="U50" s="166" t="n">
        <v>0</v>
      </c>
      <c r="V50" s="166" t="n">
        <v>0</v>
      </c>
      <c r="W50" s="166" t="n">
        <v>1</v>
      </c>
      <c r="X50" s="166" t="n">
        <f aca="false">SUM(N50:W50)</f>
        <v>9</v>
      </c>
    </row>
    <row r="51" customFormat="false" ht="13.8" hidden="false" customHeight="false" outlineLevel="0" collapsed="false">
      <c r="A51" s="8" t="str">
        <f aca="false">IF('Infos-Card-Female'!B15="", "", 'Infos-Card-Female'!B15)</f>
        <v>ARANDA, MARY ANGEL PILARCA</v>
      </c>
      <c r="C51" s="166" t="n">
        <f aca="false">N$1-N51</f>
        <v>26</v>
      </c>
      <c r="D51" s="166" t="n">
        <f aca="false">O$1-O51</f>
        <v>21</v>
      </c>
      <c r="E51" s="166" t="n">
        <f aca="false">P$1-P51</f>
        <v>13</v>
      </c>
      <c r="F51" s="166" t="n">
        <f aca="false">Q$1-Q51</f>
        <v>21</v>
      </c>
      <c r="G51" s="166" t="n">
        <f aca="false">R$1-R51</f>
        <v>17</v>
      </c>
      <c r="H51" s="166" t="n">
        <f aca="false">S$1-S51</f>
        <v>25</v>
      </c>
      <c r="I51" s="166" t="n">
        <f aca="false">T$1-T51</f>
        <v>16</v>
      </c>
      <c r="J51" s="166" t="n">
        <f aca="false">U$1-U51</f>
        <v>18</v>
      </c>
      <c r="K51" s="166" t="n">
        <f aca="false">V$1-V51</f>
        <v>25</v>
      </c>
      <c r="L51" s="166" t="n">
        <f aca="false">W$1-W51</f>
        <v>10</v>
      </c>
      <c r="M51" s="166" t="n">
        <f aca="false">SUM(C51:L51)</f>
        <v>192</v>
      </c>
      <c r="N51" s="166" t="n">
        <v>0</v>
      </c>
      <c r="O51" s="166" t="n">
        <v>0</v>
      </c>
      <c r="P51" s="166" t="n">
        <v>0</v>
      </c>
      <c r="Q51" s="166" t="n">
        <v>3</v>
      </c>
      <c r="R51" s="166" t="n">
        <v>5</v>
      </c>
      <c r="S51" s="166" t="n">
        <v>2</v>
      </c>
      <c r="T51" s="166" t="n">
        <v>6</v>
      </c>
      <c r="U51" s="166" t="n">
        <v>6</v>
      </c>
      <c r="V51" s="166" t="n">
        <v>0</v>
      </c>
      <c r="W51" s="166" t="n">
        <v>0</v>
      </c>
      <c r="X51" s="166" t="n">
        <f aca="false">SUM(N51:W51)</f>
        <v>22</v>
      </c>
    </row>
    <row r="52" customFormat="false" ht="13.8" hidden="false" customHeight="false" outlineLevel="0" collapsed="false">
      <c r="A52" s="8" t="str">
        <f aca="false">IF('Infos-Card-Female'!B16="", "", 'Infos-Card-Female'!B16)</f>
        <v>ARCANGEL, MIKA ELLA CAMIGLA</v>
      </c>
      <c r="C52" s="166" t="n">
        <f aca="false">N$1-N52</f>
        <v>25</v>
      </c>
      <c r="D52" s="166" t="n">
        <f aca="false">O$1-O52</f>
        <v>21</v>
      </c>
      <c r="E52" s="166" t="n">
        <f aca="false">P$1-P52</f>
        <v>12</v>
      </c>
      <c r="F52" s="166" t="n">
        <f aca="false">Q$1-Q52</f>
        <v>19</v>
      </c>
      <c r="G52" s="166" t="n">
        <f aca="false">R$1-R52</f>
        <v>16</v>
      </c>
      <c r="H52" s="166" t="n">
        <f aca="false">S$1-S52</f>
        <v>26</v>
      </c>
      <c r="I52" s="166" t="n">
        <f aca="false">T$1-T52</f>
        <v>12</v>
      </c>
      <c r="J52" s="166" t="n">
        <f aca="false">U$1-U52</f>
        <v>11</v>
      </c>
      <c r="K52" s="166" t="n">
        <f aca="false">V$1-V52</f>
        <v>2</v>
      </c>
      <c r="L52" s="166" t="n">
        <f aca="false">W$1-W52</f>
        <v>9</v>
      </c>
      <c r="M52" s="166" t="n">
        <f aca="false">SUM(C52:L52)</f>
        <v>153</v>
      </c>
      <c r="N52" s="166" t="n">
        <v>1</v>
      </c>
      <c r="O52" s="166" t="n">
        <v>0</v>
      </c>
      <c r="P52" s="166" t="n">
        <v>1</v>
      </c>
      <c r="Q52" s="166" t="n">
        <v>5</v>
      </c>
      <c r="R52" s="166" t="n">
        <v>6</v>
      </c>
      <c r="S52" s="166" t="n">
        <v>1</v>
      </c>
      <c r="T52" s="166" t="n">
        <v>10</v>
      </c>
      <c r="U52" s="166" t="n">
        <v>13</v>
      </c>
      <c r="V52" s="166" t="n">
        <v>23</v>
      </c>
      <c r="W52" s="166" t="n">
        <v>1</v>
      </c>
      <c r="X52" s="166" t="n">
        <f aca="false">SUM(N52:W52)</f>
        <v>61</v>
      </c>
    </row>
    <row r="53" customFormat="false" ht="13.8" hidden="false" customHeight="false" outlineLevel="0" collapsed="false">
      <c r="A53" s="8" t="str">
        <f aca="false">IF('Infos-Card-Female'!B17="", "", 'Infos-Card-Female'!B17)</f>
        <v>AREVALO, MA. GLAIZA CAMERO</v>
      </c>
      <c r="C53" s="166" t="n">
        <f aca="false">N$1-N53</f>
        <v>26</v>
      </c>
      <c r="D53" s="166" t="n">
        <f aca="false">O$1-O53</f>
        <v>21</v>
      </c>
      <c r="E53" s="166" t="n">
        <f aca="false">P$1-P53</f>
        <v>12</v>
      </c>
      <c r="F53" s="166" t="n">
        <f aca="false">Q$1-Q53</f>
        <v>24</v>
      </c>
      <c r="G53" s="166" t="n">
        <f aca="false">R$1-R53</f>
        <v>21</v>
      </c>
      <c r="H53" s="166" t="n">
        <f aca="false">S$1-S53</f>
        <v>27</v>
      </c>
      <c r="I53" s="166" t="n">
        <f aca="false">T$1-T53</f>
        <v>22</v>
      </c>
      <c r="J53" s="166" t="n">
        <f aca="false">U$1-U53</f>
        <v>23</v>
      </c>
      <c r="K53" s="166" t="n">
        <f aca="false">V$1-V53</f>
        <v>24</v>
      </c>
      <c r="L53" s="166" t="n">
        <f aca="false">W$1-W53</f>
        <v>10</v>
      </c>
      <c r="M53" s="166" t="n">
        <f aca="false">SUM(C53:L53)</f>
        <v>210</v>
      </c>
      <c r="N53" s="166" t="n">
        <v>0</v>
      </c>
      <c r="O53" s="166" t="n">
        <v>0</v>
      </c>
      <c r="P53" s="166" t="n">
        <v>1</v>
      </c>
      <c r="Q53" s="166" t="n">
        <v>0</v>
      </c>
      <c r="R53" s="166" t="n">
        <v>1</v>
      </c>
      <c r="S53" s="166" t="n">
        <v>0</v>
      </c>
      <c r="T53" s="166" t="n">
        <v>0</v>
      </c>
      <c r="U53" s="166" t="n">
        <v>1</v>
      </c>
      <c r="V53" s="166" t="n">
        <v>1</v>
      </c>
      <c r="W53" s="166" t="n">
        <v>0</v>
      </c>
      <c r="X53" s="166" t="n">
        <f aca="false">SUM(N53:W53)</f>
        <v>4</v>
      </c>
    </row>
    <row r="54" customFormat="false" ht="13.8" hidden="false" customHeight="false" outlineLevel="0" collapsed="false">
      <c r="A54" s="8" t="str">
        <f aca="false">IF('Infos-Card-Female'!B18="", "", 'Infos-Card-Female'!B18)</f>
        <v>ATCHOCO, CHRISTINE NARCISO</v>
      </c>
      <c r="C54" s="166" t="n">
        <f aca="false">N$1-N54</f>
        <v>23</v>
      </c>
      <c r="D54" s="166" t="n">
        <f aca="false">O$1-O54</f>
        <v>19</v>
      </c>
      <c r="E54" s="166" t="n">
        <f aca="false">P$1-P54</f>
        <v>12</v>
      </c>
      <c r="F54" s="166" t="n">
        <f aca="false">Q$1-Q54</f>
        <v>20</v>
      </c>
      <c r="G54" s="166" t="n">
        <f aca="false">R$1-R54</f>
        <v>19</v>
      </c>
      <c r="H54" s="166" t="n">
        <f aca="false">S$1-S54</f>
        <v>25</v>
      </c>
      <c r="I54" s="166" t="n">
        <f aca="false">T$1-T54</f>
        <v>13</v>
      </c>
      <c r="J54" s="166" t="n">
        <f aca="false">U$1-U54</f>
        <v>14</v>
      </c>
      <c r="K54" s="166" t="n">
        <f aca="false">V$1-V54</f>
        <v>20</v>
      </c>
      <c r="L54" s="166" t="n">
        <f aca="false">W$1-W54</f>
        <v>10</v>
      </c>
      <c r="M54" s="166" t="n">
        <f aca="false">SUM(C54:L54)</f>
        <v>175</v>
      </c>
      <c r="N54" s="166" t="n">
        <v>3</v>
      </c>
      <c r="O54" s="166" t="n">
        <v>2</v>
      </c>
      <c r="P54" s="166" t="n">
        <v>1</v>
      </c>
      <c r="Q54" s="166" t="n">
        <v>4</v>
      </c>
      <c r="R54" s="166" t="n">
        <v>3</v>
      </c>
      <c r="S54" s="166" t="n">
        <v>2</v>
      </c>
      <c r="T54" s="166" t="n">
        <v>9</v>
      </c>
      <c r="U54" s="166" t="n">
        <v>10</v>
      </c>
      <c r="V54" s="166" t="n">
        <v>5</v>
      </c>
      <c r="W54" s="166" t="n">
        <v>0</v>
      </c>
      <c r="X54" s="166" t="n">
        <f aca="false">SUM(N54:W54)</f>
        <v>39</v>
      </c>
    </row>
    <row r="55" customFormat="false" ht="13.8" hidden="false" customHeight="false" outlineLevel="0" collapsed="false">
      <c r="A55" s="8" t="str">
        <f aca="false">IF('Infos-Card-Female'!B19="", "", 'Infos-Card-Female'!B19)</f>
        <v>AVECILLA, JEAN RAIZHEN SALAZAR</v>
      </c>
      <c r="C55" s="166" t="n">
        <f aca="false">N$1-N55</f>
        <v>26</v>
      </c>
      <c r="D55" s="166" t="n">
        <f aca="false">O$1-O55</f>
        <v>21</v>
      </c>
      <c r="E55" s="166" t="n">
        <f aca="false">P$1-P55</f>
        <v>11</v>
      </c>
      <c r="F55" s="166" t="n">
        <f aca="false">Q$1-Q55</f>
        <v>20</v>
      </c>
      <c r="G55" s="166" t="n">
        <f aca="false">R$1-R55</f>
        <v>14</v>
      </c>
      <c r="H55" s="166" t="n">
        <f aca="false">S$1-S55</f>
        <v>26</v>
      </c>
      <c r="I55" s="166" t="n">
        <f aca="false">T$1-T55</f>
        <v>21</v>
      </c>
      <c r="J55" s="166" t="n">
        <f aca="false">U$1-U55</f>
        <v>18</v>
      </c>
      <c r="K55" s="166" t="n">
        <f aca="false">V$1-V55</f>
        <v>23</v>
      </c>
      <c r="L55" s="166" t="n">
        <f aca="false">W$1-W55</f>
        <v>10</v>
      </c>
      <c r="M55" s="166" t="n">
        <f aca="false">SUM(C55:L55)</f>
        <v>190</v>
      </c>
      <c r="N55" s="166" t="n">
        <v>0</v>
      </c>
      <c r="O55" s="166" t="n">
        <v>0</v>
      </c>
      <c r="P55" s="166" t="n">
        <v>2</v>
      </c>
      <c r="Q55" s="166" t="n">
        <v>4</v>
      </c>
      <c r="R55" s="166" t="n">
        <v>8</v>
      </c>
      <c r="S55" s="166" t="n">
        <v>1</v>
      </c>
      <c r="T55" s="166" t="n">
        <v>1</v>
      </c>
      <c r="U55" s="166" t="n">
        <v>6</v>
      </c>
      <c r="V55" s="166" t="n">
        <v>2</v>
      </c>
      <c r="W55" s="166" t="n">
        <v>0</v>
      </c>
      <c r="X55" s="166" t="n">
        <f aca="false">SUM(N55:W55)</f>
        <v>24</v>
      </c>
    </row>
    <row r="56" customFormat="false" ht="13.8" hidden="false" customHeight="false" outlineLevel="0" collapsed="false">
      <c r="A56" s="8" t="str">
        <f aca="false">IF('Infos-Card-Female'!B20="", "", 'Infos-Card-Female'!B20)</f>
        <v>AXALAN, PRINCESS DENISE CUALES</v>
      </c>
      <c r="C56" s="166" t="n">
        <f aca="false">N$1-N56</f>
        <v>26</v>
      </c>
      <c r="D56" s="166" t="n">
        <f aca="false">O$1-O56</f>
        <v>21</v>
      </c>
      <c r="E56" s="166" t="n">
        <f aca="false">P$1-P56</f>
        <v>13</v>
      </c>
      <c r="F56" s="166" t="n">
        <f aca="false">Q$1-Q56</f>
        <v>23</v>
      </c>
      <c r="G56" s="166" t="n">
        <f aca="false">R$1-R56</f>
        <v>22</v>
      </c>
      <c r="H56" s="166" t="n">
        <f aca="false">S$1-S56</f>
        <v>27</v>
      </c>
      <c r="I56" s="166" t="n">
        <f aca="false">T$1-T56</f>
        <v>22</v>
      </c>
      <c r="J56" s="166" t="n">
        <f aca="false">U$1-U56</f>
        <v>24</v>
      </c>
      <c r="K56" s="166" t="n">
        <f aca="false">V$1-V56</f>
        <v>24</v>
      </c>
      <c r="L56" s="166" t="n">
        <f aca="false">W$1-W56</f>
        <v>9</v>
      </c>
      <c r="M56" s="166" t="n">
        <f aca="false">SUM(C56:L56)</f>
        <v>211</v>
      </c>
      <c r="N56" s="166" t="n">
        <v>0</v>
      </c>
      <c r="O56" s="166" t="n">
        <v>0</v>
      </c>
      <c r="P56" s="166" t="n">
        <v>0</v>
      </c>
      <c r="Q56" s="166" t="n">
        <v>1</v>
      </c>
      <c r="R56" s="166" t="n">
        <v>0</v>
      </c>
      <c r="S56" s="166" t="n">
        <v>0</v>
      </c>
      <c r="T56" s="166" t="n">
        <v>0</v>
      </c>
      <c r="U56" s="166" t="n">
        <v>0</v>
      </c>
      <c r="V56" s="166" t="n">
        <v>1</v>
      </c>
      <c r="W56" s="166" t="n">
        <v>1</v>
      </c>
      <c r="X56" s="166" t="n">
        <f aca="false">SUM(N56:W56)</f>
        <v>3</v>
      </c>
    </row>
    <row r="57" customFormat="false" ht="13.8" hidden="false" customHeight="false" outlineLevel="0" collapsed="false">
      <c r="A57" s="8" t="str">
        <f aca="false">IF('Infos-Card-Female'!B21="", "", 'Infos-Card-Female'!B21)</f>
        <v>AYON, JELIAN ALICAWAY</v>
      </c>
      <c r="C57" s="166" t="n">
        <f aca="false">N$1-N57</f>
        <v>26</v>
      </c>
      <c r="D57" s="166" t="n">
        <f aca="false">O$1-O57</f>
        <v>21</v>
      </c>
      <c r="E57" s="166" t="n">
        <f aca="false">P$1-P57</f>
        <v>13</v>
      </c>
      <c r="F57" s="166" t="n">
        <f aca="false">Q$1-Q57</f>
        <v>24</v>
      </c>
      <c r="G57" s="166" t="n">
        <f aca="false">R$1-R57</f>
        <v>20</v>
      </c>
      <c r="H57" s="166" t="n">
        <f aca="false">S$1-S57</f>
        <v>27</v>
      </c>
      <c r="I57" s="166" t="n">
        <f aca="false">T$1-T57</f>
        <v>22</v>
      </c>
      <c r="J57" s="166" t="n">
        <f aca="false">U$1-U57</f>
        <v>22</v>
      </c>
      <c r="K57" s="166" t="n">
        <f aca="false">V$1-V57</f>
        <v>24</v>
      </c>
      <c r="L57" s="166" t="n">
        <f aca="false">W$1-W57</f>
        <v>9</v>
      </c>
      <c r="M57" s="166" t="n">
        <f aca="false">SUM(C57:L57)</f>
        <v>208</v>
      </c>
      <c r="N57" s="166" t="n">
        <v>0</v>
      </c>
      <c r="O57" s="166" t="n">
        <v>0</v>
      </c>
      <c r="P57" s="166" t="n">
        <v>0</v>
      </c>
      <c r="Q57" s="166" t="n">
        <v>0</v>
      </c>
      <c r="R57" s="166" t="n">
        <v>2</v>
      </c>
      <c r="S57" s="166" t="n">
        <v>0</v>
      </c>
      <c r="T57" s="166" t="n">
        <v>0</v>
      </c>
      <c r="U57" s="166" t="n">
        <v>2</v>
      </c>
      <c r="V57" s="166" t="n">
        <v>1</v>
      </c>
      <c r="W57" s="166" t="n">
        <v>1</v>
      </c>
      <c r="X57" s="166" t="n">
        <f aca="false">SUM(N57:W57)</f>
        <v>6</v>
      </c>
    </row>
    <row r="58" customFormat="false" ht="13.8" hidden="false" customHeight="false" outlineLevel="0" collapsed="false">
      <c r="A58" s="8" t="str">
        <f aca="false">IF('Infos-Card-Female'!B22="", "", 'Infos-Card-Female'!B22)</f>
        <v>AZUCENAS, JURIELYN</v>
      </c>
      <c r="C58" s="166" t="n">
        <f aca="false">N$1-N58</f>
        <v>22</v>
      </c>
      <c r="D58" s="166" t="n">
        <f aca="false">O$1-O58</f>
        <v>20</v>
      </c>
      <c r="E58" s="166" t="n">
        <f aca="false">P$1-P58</f>
        <v>11</v>
      </c>
      <c r="F58" s="166" t="n">
        <f aca="false">Q$1-Q58</f>
        <v>20</v>
      </c>
      <c r="G58" s="166" t="n">
        <f aca="false">R$1-R58</f>
        <v>16</v>
      </c>
      <c r="H58" s="166" t="n">
        <f aca="false">S$1-S58</f>
        <v>27</v>
      </c>
      <c r="I58" s="166" t="n">
        <f aca="false">T$1-T58</f>
        <v>15</v>
      </c>
      <c r="J58" s="166" t="n">
        <f aca="false">U$1-U58</f>
        <v>18</v>
      </c>
      <c r="K58" s="166" t="n">
        <f aca="false">V$1-V58</f>
        <v>15</v>
      </c>
      <c r="L58" s="166" t="n">
        <f aca="false">W$1-W58</f>
        <v>9</v>
      </c>
      <c r="M58" s="166" t="n">
        <f aca="false">SUM(C58:L58)</f>
        <v>173</v>
      </c>
      <c r="N58" s="166" t="n">
        <v>4</v>
      </c>
      <c r="O58" s="166" t="n">
        <v>1</v>
      </c>
      <c r="P58" s="166" t="n">
        <v>2</v>
      </c>
      <c r="Q58" s="166" t="n">
        <v>4</v>
      </c>
      <c r="R58" s="166" t="n">
        <v>6</v>
      </c>
      <c r="S58" s="166" t="n">
        <v>0</v>
      </c>
      <c r="T58" s="166" t="n">
        <v>7</v>
      </c>
      <c r="U58" s="166" t="n">
        <v>6</v>
      </c>
      <c r="V58" s="166" t="n">
        <v>10</v>
      </c>
      <c r="W58" s="166" t="n">
        <v>1</v>
      </c>
      <c r="X58" s="166" t="n">
        <f aca="false">SUM(N58:W58)</f>
        <v>41</v>
      </c>
    </row>
    <row r="59" customFormat="false" ht="13.8" hidden="false" customHeight="false" outlineLevel="0" collapsed="false">
      <c r="A59" s="8" t="str">
        <f aca="false">IF('Infos-Card-Female'!B23="", "", 'Infos-Card-Female'!B23)</f>
        <v>BAGUIO, ELMERA BALANSAG</v>
      </c>
      <c r="C59" s="166" t="n">
        <f aca="false">N$1-N59</f>
        <v>26</v>
      </c>
      <c r="D59" s="166" t="n">
        <f aca="false">O$1-O59</f>
        <v>19</v>
      </c>
      <c r="E59" s="166" t="n">
        <f aca="false">P$1-P59</f>
        <v>11</v>
      </c>
      <c r="F59" s="166" t="n">
        <f aca="false">Q$1-Q59</f>
        <v>14</v>
      </c>
      <c r="G59" s="166" t="n">
        <f aca="false">R$1-R59</f>
        <v>10</v>
      </c>
      <c r="H59" s="166" t="n">
        <f aca="false">S$1-S59</f>
        <v>25</v>
      </c>
      <c r="I59" s="166" t="n">
        <f aca="false">T$1-T59</f>
        <v>14</v>
      </c>
      <c r="J59" s="166" t="n">
        <f aca="false">U$1-U59</f>
        <v>0</v>
      </c>
      <c r="K59" s="166" t="n">
        <f aca="false">V$1-V59</f>
        <v>18</v>
      </c>
      <c r="L59" s="166" t="n">
        <f aca="false">W$1-W59</f>
        <v>9</v>
      </c>
      <c r="M59" s="166" t="n">
        <f aca="false">SUM(C59:L59)</f>
        <v>146</v>
      </c>
      <c r="N59" s="166" t="n">
        <v>0</v>
      </c>
      <c r="O59" s="166" t="n">
        <v>2</v>
      </c>
      <c r="P59" s="166" t="n">
        <v>2</v>
      </c>
      <c r="Q59" s="166" t="n">
        <v>10</v>
      </c>
      <c r="R59" s="166" t="n">
        <v>12</v>
      </c>
      <c r="S59" s="166" t="n">
        <v>2</v>
      </c>
      <c r="T59" s="166" t="n">
        <v>8</v>
      </c>
      <c r="U59" s="166" t="n">
        <v>24</v>
      </c>
      <c r="V59" s="166" t="n">
        <v>7</v>
      </c>
      <c r="W59" s="166" t="n">
        <v>1</v>
      </c>
      <c r="X59" s="166" t="n">
        <f aca="false">SUM(N59:W59)</f>
        <v>68</v>
      </c>
    </row>
    <row r="60" customFormat="false" ht="13.8" hidden="false" customHeight="false" outlineLevel="0" collapsed="false">
      <c r="A60" s="8" t="str">
        <f aca="false">IF('Infos-Card-Female'!B24="", "", 'Infos-Card-Female'!B24)</f>
        <v>ILUSTRICIMO, BEA CLAIRE IGNACIO</v>
      </c>
      <c r="C60" s="166" t="n">
        <f aca="false">N$1-N60</f>
        <v>23</v>
      </c>
      <c r="D60" s="166" t="n">
        <f aca="false">O$1-O60</f>
        <v>21</v>
      </c>
      <c r="E60" s="166" t="n">
        <f aca="false">P$1-P60</f>
        <v>13</v>
      </c>
      <c r="F60" s="166" t="n">
        <f aca="false">Q$1-Q60</f>
        <v>23</v>
      </c>
      <c r="G60" s="166" t="n">
        <f aca="false">R$1-R60</f>
        <v>22</v>
      </c>
      <c r="H60" s="166" t="n">
        <f aca="false">S$1-S60</f>
        <v>27</v>
      </c>
      <c r="I60" s="166" t="n">
        <f aca="false">T$1-T60</f>
        <v>21</v>
      </c>
      <c r="J60" s="166" t="n">
        <f aca="false">U$1-U60</f>
        <v>23</v>
      </c>
      <c r="K60" s="166" t="n">
        <f aca="false">V$1-V60</f>
        <v>23</v>
      </c>
      <c r="L60" s="166" t="n">
        <f aca="false">W$1-W60</f>
        <v>10</v>
      </c>
      <c r="M60" s="166" t="n">
        <f aca="false">SUM(C60:L60)</f>
        <v>206</v>
      </c>
      <c r="N60" s="166" t="n">
        <v>3</v>
      </c>
      <c r="O60" s="166" t="n">
        <v>0</v>
      </c>
      <c r="P60" s="166" t="n">
        <v>0</v>
      </c>
      <c r="Q60" s="166" t="n">
        <v>1</v>
      </c>
      <c r="R60" s="166" t="n">
        <v>0</v>
      </c>
      <c r="S60" s="166" t="n">
        <v>0</v>
      </c>
      <c r="T60" s="166" t="n">
        <v>1</v>
      </c>
      <c r="U60" s="166" t="n">
        <v>1</v>
      </c>
      <c r="V60" s="166" t="n">
        <v>2</v>
      </c>
      <c r="W60" s="166" t="n">
        <v>0</v>
      </c>
      <c r="X60" s="166" t="n">
        <f aca="false">SUM(N60:W60)</f>
        <v>8</v>
      </c>
    </row>
    <row r="61" customFormat="false" ht="13.8" hidden="false" customHeight="false" outlineLevel="0" collapsed="false">
      <c r="A61" s="8" t="str">
        <f aca="false">IF('Infos-Card-Female'!B25="", "", 'Infos-Card-Female'!B25)</f>
        <v>SARDIDO, GEMMA LEE SORIANO</v>
      </c>
      <c r="C61" s="166" t="n">
        <f aca="false">N$1-N61</f>
        <v>26</v>
      </c>
      <c r="D61" s="166" t="n">
        <f aca="false">O$1-O61</f>
        <v>18</v>
      </c>
      <c r="E61" s="166" t="n">
        <f aca="false">P$1-P61</f>
        <v>11</v>
      </c>
      <c r="F61" s="166" t="n">
        <f aca="false">Q$1-Q61</f>
        <v>14</v>
      </c>
      <c r="G61" s="166" t="n">
        <f aca="false">R$1-R61</f>
        <v>15</v>
      </c>
      <c r="H61" s="166" t="n">
        <f aca="false">S$1-S61</f>
        <v>26</v>
      </c>
      <c r="I61" s="166" t="n">
        <f aca="false">T$1-T61</f>
        <v>15</v>
      </c>
      <c r="J61" s="166" t="n">
        <f aca="false">U$1-U61</f>
        <v>0</v>
      </c>
      <c r="K61" s="166" t="n">
        <f aca="false">V$1-V61</f>
        <v>2</v>
      </c>
      <c r="L61" s="166" t="n">
        <f aca="false">W$1-W61</f>
        <v>8</v>
      </c>
      <c r="M61" s="166" t="n">
        <f aca="false">SUM(C61:L61)</f>
        <v>135</v>
      </c>
      <c r="N61" s="166" t="n">
        <v>0</v>
      </c>
      <c r="O61" s="166" t="n">
        <v>3</v>
      </c>
      <c r="P61" s="166" t="n">
        <v>2</v>
      </c>
      <c r="Q61" s="166" t="n">
        <v>10</v>
      </c>
      <c r="R61" s="166" t="n">
        <v>7</v>
      </c>
      <c r="S61" s="166" t="n">
        <v>1</v>
      </c>
      <c r="T61" s="166" t="n">
        <v>7</v>
      </c>
      <c r="U61" s="166" t="n">
        <v>24</v>
      </c>
      <c r="V61" s="166" t="n">
        <v>23</v>
      </c>
      <c r="W61" s="166" t="n">
        <v>2</v>
      </c>
      <c r="X61" s="166" t="n">
        <f aca="false">SUM(N61:W61)</f>
        <v>79</v>
      </c>
    </row>
    <row r="62" customFormat="false" ht="13.8" hidden="false" customHeight="false" outlineLevel="0" collapsed="false">
      <c r="A62" s="8" t="str">
        <f aca="false">IF('Infos-Card-Female'!B26="", "", 'Infos-Card-Female'!B26)</f>
        <v/>
      </c>
      <c r="C62" s="166" t="n">
        <f aca="false">N$1-N62</f>
        <v>26</v>
      </c>
      <c r="D62" s="166" t="n">
        <f aca="false">O$1-O62</f>
        <v>21</v>
      </c>
      <c r="E62" s="166" t="n">
        <f aca="false">P$1-P62</f>
        <v>13</v>
      </c>
      <c r="F62" s="166" t="n">
        <f aca="false">Q$1-Q62</f>
        <v>24</v>
      </c>
      <c r="G62" s="166" t="n">
        <f aca="false">R$1-R62</f>
        <v>22</v>
      </c>
      <c r="H62" s="166" t="n">
        <f aca="false">S$1-S62</f>
        <v>27</v>
      </c>
      <c r="I62" s="166" t="n">
        <f aca="false">T$1-T62</f>
        <v>22</v>
      </c>
      <c r="J62" s="166" t="n">
        <f aca="false">U$1-U62</f>
        <v>24</v>
      </c>
      <c r="K62" s="166" t="n">
        <f aca="false">V$1-V62</f>
        <v>25</v>
      </c>
      <c r="L62" s="166" t="n">
        <f aca="false">W$1-W62</f>
        <v>10</v>
      </c>
      <c r="M62" s="166" t="n">
        <f aca="false">SUM(C62:L62)</f>
        <v>214</v>
      </c>
    </row>
    <row r="63" customFormat="false" ht="13.8" hidden="false" customHeight="false" outlineLevel="0" collapsed="false">
      <c r="A63" s="8" t="str">
        <f aca="false">IF('Infos-Card-Female'!B27="", "", 'Infos-Card-Female'!B27)</f>
        <v/>
      </c>
      <c r="C63" s="166" t="n">
        <f aca="false">N$1-N63</f>
        <v>26</v>
      </c>
      <c r="D63" s="166" t="n">
        <f aca="false">O$1-O63</f>
        <v>21</v>
      </c>
      <c r="E63" s="166" t="n">
        <f aca="false">P$1-P63</f>
        <v>13</v>
      </c>
      <c r="F63" s="166" t="n">
        <f aca="false">Q$1-Q63</f>
        <v>24</v>
      </c>
      <c r="G63" s="166" t="n">
        <f aca="false">R$1-R63</f>
        <v>22</v>
      </c>
      <c r="H63" s="166" t="n">
        <f aca="false">S$1-S63</f>
        <v>27</v>
      </c>
      <c r="I63" s="166" t="n">
        <f aca="false">T$1-T63</f>
        <v>22</v>
      </c>
      <c r="J63" s="166" t="n">
        <f aca="false">U$1-U63</f>
        <v>24</v>
      </c>
      <c r="K63" s="166" t="n">
        <f aca="false">V$1-V63</f>
        <v>25</v>
      </c>
      <c r="L63" s="166" t="n">
        <f aca="false">W$1-W63</f>
        <v>10</v>
      </c>
      <c r="M63" s="166" t="n">
        <f aca="false">SUM(C63:L63)</f>
        <v>214</v>
      </c>
    </row>
    <row r="64" customFormat="false" ht="13.8" hidden="false" customHeight="false" outlineLevel="0" collapsed="false">
      <c r="A64" s="8" t="str">
        <f aca="false">IF('Infos-Card-Female'!B28="", "", 'Infos-Card-Female'!B28)</f>
        <v/>
      </c>
    </row>
    <row r="65" customFormat="false" ht="13.8" hidden="false" customHeight="false" outlineLevel="0" collapsed="false">
      <c r="A65" s="8" t="str">
        <f aca="false">IF('Infos-Card-Female'!B29="", "", 'Infos-Card-Female'!B29)</f>
        <v/>
      </c>
    </row>
    <row r="66" customFormat="false" ht="13.8" hidden="false" customHeight="false" outlineLevel="0" collapsed="false">
      <c r="A66" s="8" t="str">
        <f aca="false">IF('Infos-Card-Female'!B30="", "", 'Infos-Card-Female'!B30)</f>
        <v/>
      </c>
    </row>
    <row r="67" customFormat="false" ht="13.8" hidden="false" customHeight="false" outlineLevel="0" collapsed="false">
      <c r="A67" s="8" t="str">
        <f aca="false">IF('Infos-Card-Female'!B31="", "", 'Infos-Card-Female'!B31)</f>
        <v/>
      </c>
    </row>
    <row r="68" customFormat="false" ht="13.8" hidden="false" customHeight="false" outlineLevel="0" collapsed="false">
      <c r="A68" s="8" t="str">
        <f aca="false">IF('Infos-Card-Female'!B32="", "", 'Infos-Card-Female'!B32)</f>
        <v/>
      </c>
    </row>
    <row r="69" customFormat="false" ht="13.8" hidden="false" customHeight="false" outlineLevel="0" collapsed="false">
      <c r="A69" s="8" t="str">
        <f aca="false">IF('Infos-Card-Female'!B33="", "", 'Infos-Card-Female'!B33)</f>
        <v/>
      </c>
    </row>
    <row r="70" customFormat="false" ht="13.8" hidden="false" customHeight="false" outlineLevel="0" collapsed="false">
      <c r="A70" s="8" t="str">
        <f aca="false">IF('Infos-Card-Female'!B34="", "", 'Infos-Card-Female'!B34)</f>
        <v/>
      </c>
    </row>
    <row r="71" customFormat="false" ht="13.8" hidden="false" customHeight="false" outlineLevel="0" collapsed="false">
      <c r="A71" s="8" t="str">
        <f aca="false">IF('Infos-Card-Female'!B35="", "", 'Infos-Card-Female'!B35)</f>
        <v/>
      </c>
    </row>
    <row r="72" customFormat="false" ht="13.8" hidden="false" customHeight="false" outlineLevel="0" collapsed="false">
      <c r="A72" s="8" t="str">
        <f aca="false">IF('Infos-Card-Female'!B36="", "", 'Infos-Card-Female'!B36)</f>
        <v/>
      </c>
      <c r="Y72" s="166" t="e">
        <f aca="false">IF(ISERROR(ROUND('SUMMARY 1'!AB77,0)), "\\empty",VLOOKUP(ROUND('SUMMARY 1'!AB77,0),#REF!,3))</f>
        <v>#VALUE!</v>
      </c>
      <c r="Z72" s="166" t="e">
        <f aca="false">IF(ISERROR(ROUND('SUMMARY 2'!AB77,0)), "\\empty",VLOOKUP(ROUND('SUMMARY 2'!AB77,0),#REF!,3))</f>
        <v>#VALUE!</v>
      </c>
      <c r="AA72" s="166" t="e">
        <f aca="false">IF(ISERROR(ROUND('SUMMARY 3'!AB77,0)), "\\empty",VLOOKUP(ROUND('SUMMARY 3'!AB77,0),#REF!,3))</f>
        <v>#VALUE!</v>
      </c>
      <c r="AB72" s="166" t="e">
        <f aca="false">IF(ISERROR(ROUND('SUMMARY 4'!AB77,0)), "\\empty", VLOOKUP(ROUND('SUMMARY 4'!AB77,0),#REF!,3))</f>
        <v>#VALUE!</v>
      </c>
    </row>
    <row r="73" customFormat="false" ht="13.8" hidden="false" customHeight="false" outlineLevel="0" collapsed="false">
      <c r="A73" s="8" t="str">
        <f aca="false">IF('Infos-Card-Female'!B37="", "", 'Infos-Card-Female'!B37)</f>
        <v/>
      </c>
      <c r="Y73" s="166" t="e">
        <f aca="false">IF(ISERROR(ROUND('SUMMARY 1'!AB78,0)), "\\empty",VLOOKUP(ROUND('SUMMARY 1'!AB78,0),#REF!,3))</f>
        <v>#VALUE!</v>
      </c>
      <c r="Z73" s="166" t="e">
        <f aca="false">IF(ISERROR(ROUND('SUMMARY 2'!AB78,0)), "\\empty",VLOOKUP(ROUND('SUMMARY 2'!AB78,0),#REF!,3))</f>
        <v>#VALUE!</v>
      </c>
      <c r="AA73" s="166" t="e">
        <f aca="false">IF(ISERROR(ROUND('SUMMARY 3'!AB78,0)), "\\empty",VLOOKUP(ROUND('SUMMARY 3'!AB78,0),#REF!,3))</f>
        <v>#VALUE!</v>
      </c>
      <c r="AB73" s="166" t="e">
        <f aca="false">IF(ISERROR(ROUND('SUMMARY 4'!AB78,0)), "\\empty", VLOOKUP(ROUND('SUMMARY 4'!AB78,0),#REF!,3))</f>
        <v>#VALUE!</v>
      </c>
    </row>
    <row r="74" customFormat="false" ht="13.8" hidden="false" customHeight="false" outlineLevel="0" collapsed="false">
      <c r="Y74" s="166" t="e">
        <f aca="false">IF(ISERROR(ROUND('SUMMARY 1'!AB79,0)), "\\empty",VLOOKUP(ROUND('SUMMARY 1'!AB79,0),#REF!,3))</f>
        <v>#VALUE!</v>
      </c>
      <c r="Z74" s="166" t="e">
        <f aca="false">IF(ISERROR(ROUND('SUMMARY 2'!AB79,0)), "\\empty",VLOOKUP(ROUND('SUMMARY 2'!AB79,0),#REF!,3))</f>
        <v>#VALUE!</v>
      </c>
      <c r="AA74" s="166" t="e">
        <f aca="false">IF(ISERROR(ROUND('SUMMARY 3'!AB79,0)), "\\empty",VLOOKUP(ROUND('SUMMARY 3'!AB79,0),#REF!,3))</f>
        <v>#VALUE!</v>
      </c>
      <c r="AB74" s="166" t="e">
        <f aca="false">IF(ISERROR(ROUND('SUMMARY 4'!AB79,0)), "\\empty", VLOOKUP(ROUND('SUMMARY 4'!AB79,0),#REF!,3))</f>
        <v>#VALUE!</v>
      </c>
    </row>
    <row r="75" customFormat="false" ht="13.8" hidden="false" customHeight="false" outlineLevel="0" collapsed="false">
      <c r="Y75" s="166" t="e">
        <f aca="false">IF(ISERROR(ROUND('SUMMARY 1'!AB80,0)), "\\empty",VLOOKUP(ROUND('SUMMARY 1'!AB80,0),#REF!,3))</f>
        <v>#VALUE!</v>
      </c>
      <c r="Z75" s="166" t="e">
        <f aca="false">IF(ISERROR(ROUND('SUMMARY 2'!AB80,0)), "\\empty",VLOOKUP(ROUND('SUMMARY 2'!AB80,0),#REF!,3))</f>
        <v>#VALUE!</v>
      </c>
      <c r="AA75" s="166" t="e">
        <f aca="false">IF(ISERROR(ROUND('SUMMARY 3'!AB80,0)), "\\empty",VLOOKUP(ROUND('SUMMARY 3'!AB80,0),#REF!,3))</f>
        <v>#VALUE!</v>
      </c>
      <c r="AB75" s="166" t="e">
        <f aca="false">IF(ISERROR(ROUND('SUMMARY 4'!AB80,0)), "\\empty", VLOOKUP(ROUND('SUMMARY 4'!AB80,0),#REF!,3))</f>
        <v>#VALUE!</v>
      </c>
    </row>
    <row r="76" customFormat="false" ht="13.8" hidden="false" customHeight="false" outlineLevel="0" collapsed="false">
      <c r="Y76" s="166" t="e">
        <f aca="false">IF(ISERROR(ROUND('SUMMARY 1'!AB81,0)), "\\empty",VLOOKUP(ROUND('SUMMARY 1'!AB81,0),#REF!,3))</f>
        <v>#VALUE!</v>
      </c>
      <c r="Z76" s="166" t="e">
        <f aca="false">IF(ISERROR(ROUND('SUMMARY 2'!AB81,0)), "\\empty",VLOOKUP(ROUND('SUMMARY 2'!AB81,0),#REF!,3))</f>
        <v>#VALUE!</v>
      </c>
      <c r="AA76" s="166" t="e">
        <f aca="false">IF(ISERROR(ROUND('SUMMARY 3'!AB81,0)), "\\empty",VLOOKUP(ROUND('SUMMARY 3'!AB81,0),#REF!,3))</f>
        <v>#VALUE!</v>
      </c>
      <c r="AB76" s="166" t="e">
        <f aca="false">IF(ISERROR(ROUND('SUMMARY 4'!AB81,0)), "\\empty", VLOOKUP(ROUND('SUMMARY 4'!AB81,0),#REF!,3))</f>
        <v>#VALUE!</v>
      </c>
    </row>
    <row r="77" customFormat="false" ht="13.8" hidden="false" customHeight="false" outlineLevel="0" collapsed="false">
      <c r="Y77" s="166" t="e">
        <f aca="false">IF(ISERROR(ROUND('SUMMARY 1'!AB82,0)), "\\empty",VLOOKUP(ROUND('SUMMARY 1'!AB82,0),#REF!,3))</f>
        <v>#VALUE!</v>
      </c>
      <c r="Z77" s="166" t="e">
        <f aca="false">IF(ISERROR(ROUND('SUMMARY 2'!AB82,0)), "\\empty",VLOOKUP(ROUND('SUMMARY 2'!AB82,0),#REF!,3))</f>
        <v>#VALUE!</v>
      </c>
      <c r="AA77" s="166" t="e">
        <f aca="false">IF(ISERROR(ROUND('SUMMARY 3'!AB82,0)), "\\empty",VLOOKUP(ROUND('SUMMARY 3'!AB82,0),#REF!,3))</f>
        <v>#VALUE!</v>
      </c>
      <c r="AB77" s="166" t="e">
        <f aca="false">IF(ISERROR(ROUND('SUMMARY 4'!AB82,0)), "\\empty", VLOOKUP(ROUND('SUMMARY 4'!AB82,0),#REF!,3))</f>
        <v>#VALUE!</v>
      </c>
    </row>
    <row r="78" customFormat="false" ht="13.8" hidden="false" customHeight="false" outlineLevel="0" collapsed="false">
      <c r="Y78" s="166" t="e">
        <f aca="false">IF(ISERROR(ROUND('SUMMARY 1'!AB83,0)), "\\empty",VLOOKUP(ROUND('SUMMARY 1'!AB83,0),#REF!,3))</f>
        <v>#VALUE!</v>
      </c>
      <c r="Z78" s="166" t="e">
        <f aca="false">IF(ISERROR(ROUND('SUMMARY 2'!AB83,0)), "\\empty",VLOOKUP(ROUND('SUMMARY 2'!AB83,0),#REF!,3))</f>
        <v>#VALUE!</v>
      </c>
      <c r="AA78" s="166" t="e">
        <f aca="false">IF(ISERROR(ROUND('SUMMARY 3'!AB83,0)), "\\empty",VLOOKUP(ROUND('SUMMARY 3'!AB83,0),#REF!,3))</f>
        <v>#VALUE!</v>
      </c>
      <c r="AB78" s="166" t="e">
        <f aca="false">IF(ISERROR(ROUND('SUMMARY 4'!AB83,0)), "\\empty", VLOOKUP(ROUND('SUMMARY 4'!AB83,0),#REF!,3))</f>
        <v>#VALUE!</v>
      </c>
    </row>
    <row r="79" customFormat="false" ht="13.8" hidden="false" customHeight="false" outlineLevel="0" collapsed="false">
      <c r="Y79" s="166" t="e">
        <f aca="false">IF(ISERROR(ROUND('SUMMARY 1'!AB84,0)), "\\empty",VLOOKUP(ROUND('SUMMARY 1'!AB84,0),#REF!,3))</f>
        <v>#VALUE!</v>
      </c>
      <c r="Z79" s="166" t="e">
        <f aca="false">IF(ISERROR(ROUND('SUMMARY 2'!AB84,0)), "\\empty",VLOOKUP(ROUND('SUMMARY 2'!AB84,0),#REF!,3))</f>
        <v>#VALUE!</v>
      </c>
      <c r="AA79" s="166" t="e">
        <f aca="false">IF(ISERROR(ROUND('SUMMARY 3'!AB84,0)), "\\empty",VLOOKUP(ROUND('SUMMARY 3'!AB84,0),#REF!,3))</f>
        <v>#VALUE!</v>
      </c>
      <c r="AB79" s="166" t="e">
        <f aca="false">IF(ISERROR(ROUND('SUMMARY 4'!AB84,0)), "\\empty", VLOOKUP(ROUND('SUMMARY 4'!AB84,0),#REF!,3))</f>
        <v>#VALUE!</v>
      </c>
    </row>
    <row r="80" customFormat="false" ht="13.8" hidden="false" customHeight="false" outlineLevel="0" collapsed="false">
      <c r="Y80" s="166" t="e">
        <f aca="false">IF(ISERROR(ROUND('SUMMARY 1'!AB85,0)), "\\empty",VLOOKUP(ROUND('SUMMARY 1'!AB85,0),#REF!,3))</f>
        <v>#VALUE!</v>
      </c>
      <c r="Z80" s="166" t="e">
        <f aca="false">IF(ISERROR(ROUND('SUMMARY 2'!AB85,0)), "\\empty",VLOOKUP(ROUND('SUMMARY 2'!AB85,0),#REF!,3))</f>
        <v>#VALUE!</v>
      </c>
      <c r="AA80" s="166" t="e">
        <f aca="false">IF(ISERROR(ROUND('SUMMARY 3'!AB85,0)), "\\empty",VLOOKUP(ROUND('SUMMARY 3'!AB85,0),#REF!,3))</f>
        <v>#VALUE!</v>
      </c>
      <c r="AB80" s="166" t="e">
        <f aca="false">IF(ISERROR(ROUND('SUMMARY 4'!AB85,0)), "\\empty", VLOOKUP(ROUND('SUMMARY 4'!AB85,0),#REF!,3))</f>
        <v>#VALUE!</v>
      </c>
    </row>
    <row r="81" customFormat="false" ht="13.8" hidden="false" customHeight="false" outlineLevel="0" collapsed="false">
      <c r="Y81" s="166" t="e">
        <f aca="false">IF(ISERROR(ROUND('SUMMARY 1'!AB86,0)), "\\empty",VLOOKUP(ROUND('SUMMARY 1'!AB86,0),#REF!,3))</f>
        <v>#VALUE!</v>
      </c>
      <c r="Z81" s="166" t="e">
        <f aca="false">IF(ISERROR(ROUND('SUMMARY 2'!AB86,0)), "\\empty",VLOOKUP(ROUND('SUMMARY 2'!AB86,0),#REF!,3))</f>
        <v>#VALUE!</v>
      </c>
      <c r="AA81" s="166" t="e">
        <f aca="false">IF(ISERROR(ROUND('SUMMARY 3'!AB86,0)), "\\empty",VLOOKUP(ROUND('SUMMARY 3'!AB86,0),#REF!,3))</f>
        <v>#VALUE!</v>
      </c>
      <c r="AB81" s="166" t="e">
        <f aca="false">IF(ISERROR(ROUND('SUMMARY 4'!AB86,0)), "\\empty", VLOOKUP(ROUND('SUMMARY 4'!AB86,0),#REF!,3))</f>
        <v>#VALUE!</v>
      </c>
    </row>
    <row r="82" customFormat="false" ht="13.8" hidden="false" customHeight="false" outlineLevel="0" collapsed="false">
      <c r="Y82" s="166" t="e">
        <f aca="false">IF(ISERROR(ROUND('SUMMARY 1'!AB87,0)), "\\empty",VLOOKUP(ROUND('SUMMARY 1'!AB87,0),#REF!,3))</f>
        <v>#VALUE!</v>
      </c>
      <c r="Z82" s="166" t="e">
        <f aca="false">IF(ISERROR(ROUND('SUMMARY 2'!AB87,0)), "\\empty",VLOOKUP(ROUND('SUMMARY 2'!AB87,0),#REF!,3))</f>
        <v>#VALUE!</v>
      </c>
      <c r="AA82" s="166" t="e">
        <f aca="false">IF(ISERROR(ROUND('SUMMARY 3'!AB87,0)), "\\empty",VLOOKUP(ROUND('SUMMARY 3'!AB87,0),#REF!,3))</f>
        <v>#VALUE!</v>
      </c>
      <c r="AB82" s="166" t="e">
        <f aca="false">IF(ISERROR(ROUND('SUMMARY 4'!AB87,0)), "\\empty", VLOOKUP(ROUND('SUMMARY 4'!AB87,0),#REF!,3))</f>
        <v>#VALUE!</v>
      </c>
    </row>
    <row r="83" customFormat="false" ht="13.8" hidden="false" customHeight="false" outlineLevel="0" collapsed="false">
      <c r="Y83" s="166" t="e">
        <f aca="false">IF(ISERROR(ROUND('SUMMARY 1'!AB88,0)), "\\empty",VLOOKUP(ROUND('SUMMARY 1'!AB88,0),#REF!,3))</f>
        <v>#VALUE!</v>
      </c>
      <c r="Z83" s="166" t="e">
        <f aca="false">IF(ISERROR(ROUND('SUMMARY 2'!AB88,0)), "\\empty",VLOOKUP(ROUND('SUMMARY 2'!AB88,0),#REF!,3))</f>
        <v>#VALUE!</v>
      </c>
      <c r="AA83" s="166" t="e">
        <f aca="false">IF(ISERROR(ROUND('SUMMARY 3'!AB88,0)), "\\empty",VLOOKUP(ROUND('SUMMARY 3'!AB88,0),#REF!,3))</f>
        <v>#VALUE!</v>
      </c>
      <c r="AB83" s="166" t="e">
        <f aca="false">IF(ISERROR(ROUND('SUMMARY 4'!AB88,0)), "\\empty", VLOOKUP(ROUND('SUMMARY 4'!AB88,0),#REF!,3))</f>
        <v>#VALUE!</v>
      </c>
    </row>
    <row r="84" customFormat="false" ht="13.8" hidden="false" customHeight="false" outlineLevel="0" collapsed="false">
      <c r="Y84" s="166" t="e">
        <f aca="false">IF(ISERROR(ROUND('SUMMARY 1'!AB89,0)), "\\empty",VLOOKUP(ROUND('SUMMARY 1'!AB89,0),#REF!,3))</f>
        <v>#VALUE!</v>
      </c>
      <c r="Z84" s="166" t="e">
        <f aca="false">IF(ISERROR(ROUND('SUMMARY 2'!AB89,0)), "\\empty",VLOOKUP(ROUND('SUMMARY 2'!AB89,0),#REF!,3))</f>
        <v>#VALUE!</v>
      </c>
      <c r="AA84" s="166" t="e">
        <f aca="false">IF(ISERROR(ROUND('SUMMARY 3'!AB89,0)), "\\empty",VLOOKUP(ROUND('SUMMARY 3'!AB89,0),#REF!,3))</f>
        <v>#VALUE!</v>
      </c>
      <c r="AB84" s="166" t="e">
        <f aca="false">IF(ISERROR(ROUND('SUMMARY 4'!AB89,0)), "\\empty", VLOOKUP(ROUND('SUMMARY 4'!AB89,0),#REF!,3))</f>
        <v>#VALUE!</v>
      </c>
    </row>
    <row r="85" customFormat="false" ht="13.8" hidden="false" customHeight="false" outlineLevel="0" collapsed="false">
      <c r="Y85" s="166" t="e">
        <f aca="false">IF(ISERROR(ROUND('SUMMARY 1'!AB90,0)), "\\empty",VLOOKUP(ROUND('SUMMARY 1'!AB90,0),#REF!,3))</f>
        <v>#VALUE!</v>
      </c>
      <c r="Z85" s="166" t="e">
        <f aca="false">IF(ISERROR(ROUND('SUMMARY 2'!AB90,0)), "\\empty",VLOOKUP(ROUND('SUMMARY 2'!AB90,0),#REF!,3))</f>
        <v>#VALUE!</v>
      </c>
      <c r="AA85" s="166" t="e">
        <f aca="false">IF(ISERROR(ROUND('SUMMARY 3'!AB90,0)), "\\empty",VLOOKUP(ROUND('SUMMARY 3'!AB90,0),#REF!,3))</f>
        <v>#VALUE!</v>
      </c>
      <c r="AB85" s="166" t="e">
        <f aca="false">IF(ISERROR(ROUND('SUMMARY 4'!AB90,0)), "\\empty", VLOOKUP(ROUND('SUMMARY 4'!AB90,0),#REF!,3))</f>
        <v>#VALUE!</v>
      </c>
    </row>
    <row r="86" customFormat="false" ht="13.8" hidden="false" customHeight="false" outlineLevel="0" collapsed="false">
      <c r="Y86" s="166" t="e">
        <f aca="false">IF(ISERROR(ROUND('SUMMARY 1'!AB91,0)), "\\empty",VLOOKUP(ROUND('SUMMARY 1'!AB91,0),#REF!,3))</f>
        <v>#VALUE!</v>
      </c>
      <c r="Z86" s="166" t="e">
        <f aca="false">IF(ISERROR(ROUND('SUMMARY 2'!AB91,0)), "\\empty",VLOOKUP(ROUND('SUMMARY 2'!AB91,0),#REF!,3))</f>
        <v>#VALUE!</v>
      </c>
      <c r="AA86" s="166" t="e">
        <f aca="false">IF(ISERROR(ROUND('SUMMARY 3'!AB91,0)), "\\empty",VLOOKUP(ROUND('SUMMARY 3'!AB91,0),#REF!,3))</f>
        <v>#VALUE!</v>
      </c>
      <c r="AB86" s="166" t="e">
        <f aca="false">IF(ISERROR(ROUND('SUMMARY 4'!AB91,0)), "\\empty", VLOOKUP(ROUND('SUMMARY 4'!AB91,0),#REF!,3))</f>
        <v>#VALUE!</v>
      </c>
    </row>
    <row r="87" customFormat="false" ht="13.8" hidden="false" customHeight="false" outlineLevel="0" collapsed="false">
      <c r="Y87" s="166" t="e">
        <f aca="false">IF(ISERROR(ROUND('SUMMARY 1'!AB92,0)), "\\empty",VLOOKUP(ROUND('SUMMARY 1'!AB92,0),#REF!,3))</f>
        <v>#VALUE!</v>
      </c>
      <c r="Z87" s="166" t="e">
        <f aca="false">IF(ISERROR(ROUND('SUMMARY 2'!AB92,0)), "\\empty",VLOOKUP(ROUND('SUMMARY 2'!AB92,0),#REF!,3))</f>
        <v>#VALUE!</v>
      </c>
      <c r="AA87" s="166" t="e">
        <f aca="false">IF(ISERROR(ROUND('SUMMARY 3'!AB92,0)), "\\empty",VLOOKUP(ROUND('SUMMARY 3'!AB92,0),#REF!,3))</f>
        <v>#VALUE!</v>
      </c>
      <c r="AB87" s="166" t="e">
        <f aca="false">IF(ISERROR(ROUND('SUMMARY 4'!AB92,0)), "\\empty", VLOOKUP(ROUND('SUMMARY 4'!AB92,0),#REF!,3))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Q18" activeCellId="0" sqref="Q18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.03"/>
    <col collapsed="false" customWidth="true" hidden="false" outlineLevel="0" max="2" min="2" style="0" width="3.09"/>
    <col collapsed="false" customWidth="true" hidden="false" outlineLevel="0" max="3" min="3" style="0" width="27.75"/>
    <col collapsed="false" customWidth="true" hidden="false" outlineLevel="0" max="13" min="4" style="0" width="4.8"/>
    <col collapsed="false" customWidth="true" hidden="false" outlineLevel="0" max="14" min="14" style="0" width="5.43"/>
    <col collapsed="false" customWidth="true" hidden="false" outlineLevel="0" max="63" min="15" style="0" width="7.15"/>
  </cols>
  <sheetData>
    <row r="1" customFormat="false" ht="17.35" hidden="false" customHeight="false" outlineLevel="0" collapsed="false">
      <c r="B1" s="169" t="s">
        <v>341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</row>
    <row r="2" customFormat="false" ht="13.8" hidden="false" customHeight="false" outlineLevel="0" collapsed="false">
      <c r="B2" s="140" t="s">
        <v>342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</row>
    <row r="3" customFormat="false" ht="13.8" hidden="false" customHeight="false" outlineLevel="0" collapsed="false">
      <c r="B3" s="170" t="s">
        <v>343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</row>
    <row r="4" customFormat="false" ht="13.8" hidden="false" customHeight="false" outlineLevel="0" collapsed="false">
      <c r="B4" s="171"/>
      <c r="C4" s="171"/>
      <c r="D4" s="171" t="s">
        <v>344</v>
      </c>
      <c r="E4" s="171" t="s">
        <v>345</v>
      </c>
      <c r="F4" s="171" t="s">
        <v>346</v>
      </c>
      <c r="G4" s="171" t="s">
        <v>347</v>
      </c>
      <c r="H4" s="171" t="s">
        <v>348</v>
      </c>
      <c r="I4" s="171" t="s">
        <v>349</v>
      </c>
      <c r="J4" s="171" t="s">
        <v>350</v>
      </c>
      <c r="K4" s="171" t="s">
        <v>351</v>
      </c>
      <c r="L4" s="171" t="s">
        <v>352</v>
      </c>
      <c r="M4" s="171" t="s">
        <v>353</v>
      </c>
      <c r="N4" s="171" t="s">
        <v>354</v>
      </c>
    </row>
    <row r="5" customFormat="false" ht="13.8" hidden="false" customHeight="false" outlineLevel="0" collapsed="false">
      <c r="B5" s="172"/>
      <c r="C5" s="173" t="s">
        <v>272</v>
      </c>
      <c r="D5" s="174" t="n">
        <f aca="false">'attendance ldm'!N1</f>
        <v>26</v>
      </c>
      <c r="E5" s="174" t="n">
        <f aca="false">'attendance ldm'!O1</f>
        <v>21</v>
      </c>
      <c r="F5" s="174" t="n">
        <f aca="false">'attendance ldm'!P1</f>
        <v>13</v>
      </c>
      <c r="G5" s="174" t="n">
        <f aca="false">'attendance ldm'!Q1</f>
        <v>24</v>
      </c>
      <c r="H5" s="174" t="n">
        <f aca="false">'attendance ldm'!R1</f>
        <v>22</v>
      </c>
      <c r="I5" s="174" t="n">
        <f aca="false">'attendance ldm'!S1</f>
        <v>27</v>
      </c>
      <c r="J5" s="174" t="n">
        <f aca="false">'attendance ldm'!T1</f>
        <v>22</v>
      </c>
      <c r="K5" s="174" t="n">
        <f aca="false">'attendance ldm'!U1</f>
        <v>24</v>
      </c>
      <c r="L5" s="174" t="n">
        <f aca="false">'attendance ldm'!V1</f>
        <v>25</v>
      </c>
      <c r="M5" s="174" t="n">
        <f aca="false">'attendance ldm'!W1</f>
        <v>10</v>
      </c>
      <c r="N5" s="174" t="n">
        <f aca="false">'attendance ldm'!X1</f>
        <v>214</v>
      </c>
    </row>
    <row r="6" customFormat="false" ht="13.8" hidden="false" customHeight="false" outlineLevel="0" collapsed="false">
      <c r="B6" s="42" t="n">
        <v>1</v>
      </c>
      <c r="C6" s="175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D6" s="176" t="n">
        <f aca="false">'attendance ldm'!C3</f>
        <v>24</v>
      </c>
      <c r="E6" s="176" t="n">
        <f aca="false">'attendance ldm'!D3</f>
        <v>19</v>
      </c>
      <c r="F6" s="176" t="n">
        <f aca="false">'attendance ldm'!E3</f>
        <v>13</v>
      </c>
      <c r="G6" s="176" t="n">
        <f aca="false">'attendance ldm'!F3</f>
        <v>19</v>
      </c>
      <c r="H6" s="176" t="n">
        <f aca="false">'attendance ldm'!G3</f>
        <v>15</v>
      </c>
      <c r="I6" s="176" t="n">
        <f aca="false">'attendance ldm'!H3</f>
        <v>25</v>
      </c>
      <c r="J6" s="176" t="n">
        <f aca="false">'attendance ldm'!I3</f>
        <v>14</v>
      </c>
      <c r="K6" s="176" t="n">
        <f aca="false">'attendance ldm'!J3</f>
        <v>12</v>
      </c>
      <c r="L6" s="176" t="n">
        <f aca="false">'attendance ldm'!K3</f>
        <v>10</v>
      </c>
      <c r="M6" s="176" t="n">
        <f aca="false">'attendance ldm'!L3</f>
        <v>9</v>
      </c>
      <c r="N6" s="176" t="n">
        <f aca="false">SUM(D6:M6)</f>
        <v>160</v>
      </c>
    </row>
    <row r="7" customFormat="false" ht="13.8" hidden="false" customHeight="false" outlineLevel="0" collapsed="false">
      <c r="B7" s="42" t="n">
        <v>2</v>
      </c>
      <c r="C7" s="175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D7" s="176" t="n">
        <f aca="false">'attendance ldm'!C4</f>
        <v>24</v>
      </c>
      <c r="E7" s="176" t="n">
        <f aca="false">'attendance ldm'!D4</f>
        <v>18</v>
      </c>
      <c r="F7" s="176" t="n">
        <f aca="false">'attendance ldm'!E4</f>
        <v>10</v>
      </c>
      <c r="G7" s="176" t="n">
        <f aca="false">'attendance ldm'!F4</f>
        <v>14</v>
      </c>
      <c r="H7" s="176" t="n">
        <f aca="false">'attendance ldm'!G4</f>
        <v>7</v>
      </c>
      <c r="I7" s="176" t="n">
        <f aca="false">'attendance ldm'!H4</f>
        <v>25</v>
      </c>
      <c r="J7" s="176" t="n">
        <f aca="false">'attendance ldm'!I4</f>
        <v>15</v>
      </c>
      <c r="K7" s="176" t="n">
        <f aca="false">'attendance ldm'!J4</f>
        <v>20</v>
      </c>
      <c r="L7" s="176" t="n">
        <f aca="false">'attendance ldm'!K4</f>
        <v>20</v>
      </c>
      <c r="M7" s="176" t="n">
        <f aca="false">'attendance ldm'!L4</f>
        <v>9</v>
      </c>
      <c r="N7" s="176" t="n">
        <f aca="false">SUM(D7:M7)</f>
        <v>162</v>
      </c>
    </row>
    <row r="8" customFormat="false" ht="13.8" hidden="false" customHeight="false" outlineLevel="0" collapsed="false">
      <c r="B8" s="42" t="n">
        <v>3</v>
      </c>
      <c r="C8" s="175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D8" s="176" t="n">
        <f aca="false">'attendance ldm'!C5</f>
        <v>26</v>
      </c>
      <c r="E8" s="176" t="n">
        <f aca="false">'attendance ldm'!D5</f>
        <v>20</v>
      </c>
      <c r="F8" s="176" t="n">
        <f aca="false">'attendance ldm'!E5</f>
        <v>12</v>
      </c>
      <c r="G8" s="176" t="n">
        <f aca="false">'attendance ldm'!F5</f>
        <v>20</v>
      </c>
      <c r="H8" s="176" t="n">
        <f aca="false">'attendance ldm'!G5</f>
        <v>17</v>
      </c>
      <c r="I8" s="176" t="n">
        <f aca="false">'attendance ldm'!H5</f>
        <v>26</v>
      </c>
      <c r="J8" s="176" t="n">
        <f aca="false">'attendance ldm'!I5</f>
        <v>16</v>
      </c>
      <c r="K8" s="176" t="n">
        <f aca="false">'attendance ldm'!J5</f>
        <v>16</v>
      </c>
      <c r="L8" s="176" t="n">
        <f aca="false">'attendance ldm'!K5</f>
        <v>21</v>
      </c>
      <c r="M8" s="176" t="n">
        <f aca="false">'attendance ldm'!L5</f>
        <v>9</v>
      </c>
      <c r="N8" s="176" t="n">
        <f aca="false">SUM(D8:M8)</f>
        <v>183</v>
      </c>
    </row>
    <row r="9" customFormat="false" ht="13.8" hidden="false" customHeight="false" outlineLevel="0" collapsed="false">
      <c r="B9" s="42" t="n">
        <v>4</v>
      </c>
      <c r="C9" s="175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D9" s="176" t="n">
        <f aca="false">'attendance ldm'!C6</f>
        <v>23</v>
      </c>
      <c r="E9" s="176" t="n">
        <f aca="false">'attendance ldm'!D6</f>
        <v>19</v>
      </c>
      <c r="F9" s="176" t="n">
        <f aca="false">'attendance ldm'!E6</f>
        <v>10</v>
      </c>
      <c r="G9" s="176" t="n">
        <f aca="false">'attendance ldm'!F6</f>
        <v>15</v>
      </c>
      <c r="H9" s="176" t="n">
        <f aca="false">'attendance ldm'!G6</f>
        <v>7</v>
      </c>
      <c r="I9" s="176" t="n">
        <f aca="false">'attendance ldm'!H6</f>
        <v>25</v>
      </c>
      <c r="J9" s="176" t="n">
        <f aca="false">'attendance ldm'!I6</f>
        <v>8</v>
      </c>
      <c r="K9" s="176" t="n">
        <f aca="false">'attendance ldm'!J6</f>
        <v>0</v>
      </c>
      <c r="L9" s="176" t="n">
        <f aca="false">'attendance ldm'!K6</f>
        <v>12</v>
      </c>
      <c r="M9" s="176" t="n">
        <f aca="false">'attendance ldm'!L6</f>
        <v>9</v>
      </c>
      <c r="N9" s="176" t="n">
        <f aca="false">SUM(D9:M9)</f>
        <v>128</v>
      </c>
    </row>
    <row r="10" customFormat="false" ht="13.8" hidden="false" customHeight="false" outlineLevel="0" collapsed="false">
      <c r="B10" s="42" t="n">
        <v>5</v>
      </c>
      <c r="C10" s="175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D10" s="176" t="n">
        <f aca="false">'attendance ldm'!C7</f>
        <v>26</v>
      </c>
      <c r="E10" s="176" t="n">
        <f aca="false">'attendance ldm'!D7</f>
        <v>20</v>
      </c>
      <c r="F10" s="176" t="n">
        <f aca="false">'attendance ldm'!E7</f>
        <v>13</v>
      </c>
      <c r="G10" s="176" t="n">
        <f aca="false">'attendance ldm'!F7</f>
        <v>22</v>
      </c>
      <c r="H10" s="176" t="n">
        <f aca="false">'attendance ldm'!G7</f>
        <v>21</v>
      </c>
      <c r="I10" s="176" t="n">
        <f aca="false">'attendance ldm'!H7</f>
        <v>26</v>
      </c>
      <c r="J10" s="176" t="n">
        <f aca="false">'attendance ldm'!I7</f>
        <v>21</v>
      </c>
      <c r="K10" s="176" t="n">
        <f aca="false">'attendance ldm'!J7</f>
        <v>20</v>
      </c>
      <c r="L10" s="176" t="n">
        <f aca="false">'attendance ldm'!K7</f>
        <v>24</v>
      </c>
      <c r="M10" s="176" t="n">
        <f aca="false">'attendance ldm'!L7</f>
        <v>10</v>
      </c>
      <c r="N10" s="176" t="n">
        <f aca="false">SUM(D10:M10)</f>
        <v>203</v>
      </c>
    </row>
    <row r="11" customFormat="false" ht="13.8" hidden="false" customHeight="false" outlineLevel="0" collapsed="false">
      <c r="B11" s="42" t="n">
        <v>6</v>
      </c>
      <c r="C11" s="175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D11" s="176" t="n">
        <f aca="false">'attendance ldm'!C8</f>
        <v>25</v>
      </c>
      <c r="E11" s="176" t="n">
        <f aca="false">'attendance ldm'!D8</f>
        <v>19</v>
      </c>
      <c r="F11" s="176" t="n">
        <f aca="false">'attendance ldm'!E8</f>
        <v>10</v>
      </c>
      <c r="G11" s="176" t="n">
        <f aca="false">'attendance ldm'!F8</f>
        <v>13</v>
      </c>
      <c r="H11" s="176" t="n">
        <f aca="false">'attendance ldm'!G8</f>
        <v>6</v>
      </c>
      <c r="I11" s="176" t="n">
        <f aca="false">'attendance ldm'!H8</f>
        <v>25</v>
      </c>
      <c r="J11" s="176" t="n">
        <f aca="false">'attendance ldm'!I8</f>
        <v>13</v>
      </c>
      <c r="K11" s="176" t="n">
        <f aca="false">'attendance ldm'!J8</f>
        <v>15</v>
      </c>
      <c r="L11" s="176" t="n">
        <f aca="false">'attendance ldm'!K8</f>
        <v>13</v>
      </c>
      <c r="M11" s="176" t="n">
        <f aca="false">'attendance ldm'!L8</f>
        <v>9</v>
      </c>
      <c r="N11" s="176" t="n">
        <f aca="false">SUM(D11:M11)</f>
        <v>148</v>
      </c>
    </row>
    <row r="12" customFormat="false" ht="13.8" hidden="false" customHeight="false" outlineLevel="0" collapsed="false">
      <c r="B12" s="42" t="n">
        <v>7</v>
      </c>
      <c r="C12" s="175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D12" s="176" t="n">
        <f aca="false">'attendance ldm'!C9</f>
        <v>23</v>
      </c>
      <c r="E12" s="176" t="n">
        <f aca="false">'attendance ldm'!D9</f>
        <v>20</v>
      </c>
      <c r="F12" s="176" t="n">
        <f aca="false">'attendance ldm'!E9</f>
        <v>10</v>
      </c>
      <c r="G12" s="176" t="n">
        <f aca="false">'attendance ldm'!F9</f>
        <v>22</v>
      </c>
      <c r="H12" s="176" t="n">
        <f aca="false">'attendance ldm'!G9</f>
        <v>16</v>
      </c>
      <c r="I12" s="176" t="n">
        <f aca="false">'attendance ldm'!H9</f>
        <v>25</v>
      </c>
      <c r="J12" s="176" t="n">
        <f aca="false">'attendance ldm'!I9</f>
        <v>16</v>
      </c>
      <c r="K12" s="176" t="n">
        <f aca="false">'attendance ldm'!J9</f>
        <v>21</v>
      </c>
      <c r="L12" s="176" t="n">
        <f aca="false">'attendance ldm'!K9</f>
        <v>15</v>
      </c>
      <c r="M12" s="176" t="n">
        <f aca="false">'attendance ldm'!L9</f>
        <v>9</v>
      </c>
      <c r="N12" s="176" t="n">
        <f aca="false">SUM(D12:M12)</f>
        <v>177</v>
      </c>
    </row>
    <row r="13" customFormat="false" ht="13.8" hidden="false" customHeight="false" outlineLevel="0" collapsed="false">
      <c r="B13" s="42" t="n">
        <v>8</v>
      </c>
      <c r="C13" s="175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D13" s="176" t="n">
        <f aca="false">'attendance ldm'!C10</f>
        <v>26</v>
      </c>
      <c r="E13" s="176" t="n">
        <f aca="false">'attendance ldm'!D10</f>
        <v>21</v>
      </c>
      <c r="F13" s="176" t="n">
        <f aca="false">'attendance ldm'!E10</f>
        <v>13</v>
      </c>
      <c r="G13" s="176" t="n">
        <f aca="false">'attendance ldm'!F10</f>
        <v>22</v>
      </c>
      <c r="H13" s="176" t="n">
        <f aca="false">'attendance ldm'!G10</f>
        <v>21</v>
      </c>
      <c r="I13" s="176" t="n">
        <f aca="false">'attendance ldm'!H10</f>
        <v>27</v>
      </c>
      <c r="J13" s="176" t="n">
        <f aca="false">'attendance ldm'!I10</f>
        <v>19</v>
      </c>
      <c r="K13" s="176" t="n">
        <f aca="false">'attendance ldm'!J10</f>
        <v>23</v>
      </c>
      <c r="L13" s="176" t="n">
        <f aca="false">'attendance ldm'!K10</f>
        <v>24</v>
      </c>
      <c r="M13" s="176" t="n">
        <f aca="false">'attendance ldm'!L10</f>
        <v>10</v>
      </c>
      <c r="N13" s="176" t="n">
        <f aca="false">SUM(D13:M13)</f>
        <v>206</v>
      </c>
    </row>
    <row r="14" customFormat="false" ht="13.8" hidden="false" customHeight="false" outlineLevel="0" collapsed="false">
      <c r="B14" s="42" t="n">
        <v>9</v>
      </c>
      <c r="C14" s="175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D14" s="176" t="n">
        <f aca="false">'attendance ldm'!C11</f>
        <v>26</v>
      </c>
      <c r="E14" s="176" t="n">
        <f aca="false">'attendance ldm'!D11</f>
        <v>19</v>
      </c>
      <c r="F14" s="176" t="n">
        <f aca="false">'attendance ldm'!E11</f>
        <v>12</v>
      </c>
      <c r="G14" s="176" t="n">
        <f aca="false">'attendance ldm'!F11</f>
        <v>17</v>
      </c>
      <c r="H14" s="176" t="n">
        <f aca="false">'attendance ldm'!G11</f>
        <v>15</v>
      </c>
      <c r="I14" s="176" t="n">
        <f aca="false">'attendance ldm'!H11</f>
        <v>26</v>
      </c>
      <c r="J14" s="176" t="n">
        <f aca="false">'attendance ldm'!I11</f>
        <v>19</v>
      </c>
      <c r="K14" s="176" t="n">
        <f aca="false">'attendance ldm'!J11</f>
        <v>18</v>
      </c>
      <c r="L14" s="176" t="n">
        <f aca="false">'attendance ldm'!K11</f>
        <v>18</v>
      </c>
      <c r="M14" s="176" t="n">
        <f aca="false">'attendance ldm'!L11</f>
        <v>9</v>
      </c>
      <c r="N14" s="176" t="n">
        <f aca="false">SUM(D14:M14)</f>
        <v>179</v>
      </c>
    </row>
    <row r="15" customFormat="false" ht="13.8" hidden="false" customHeight="false" outlineLevel="0" collapsed="false">
      <c r="B15" s="42" t="n">
        <v>10</v>
      </c>
      <c r="C15" s="175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D15" s="176" t="n">
        <f aca="false">'attendance ldm'!C12</f>
        <v>26</v>
      </c>
      <c r="E15" s="176" t="n">
        <f aca="false">'attendance ldm'!D12</f>
        <v>20</v>
      </c>
      <c r="F15" s="176" t="n">
        <f aca="false">'attendance ldm'!E12</f>
        <v>10</v>
      </c>
      <c r="G15" s="176" t="n">
        <f aca="false">'attendance ldm'!F12</f>
        <v>16</v>
      </c>
      <c r="H15" s="176" t="n">
        <f aca="false">'attendance ldm'!G12</f>
        <v>11</v>
      </c>
      <c r="I15" s="176" t="n">
        <f aca="false">'attendance ldm'!H12</f>
        <v>26</v>
      </c>
      <c r="J15" s="176" t="n">
        <f aca="false">'attendance ldm'!I12</f>
        <v>18</v>
      </c>
      <c r="K15" s="176" t="n">
        <f aca="false">'attendance ldm'!J12</f>
        <v>17</v>
      </c>
      <c r="L15" s="176" t="n">
        <f aca="false">'attendance ldm'!K12</f>
        <v>15</v>
      </c>
      <c r="M15" s="176" t="n">
        <f aca="false">'attendance ldm'!L12</f>
        <v>10</v>
      </c>
      <c r="N15" s="176" t="n">
        <f aca="false">SUM(D15:M15)</f>
        <v>169</v>
      </c>
    </row>
    <row r="16" customFormat="false" ht="13.8" hidden="false" customHeight="false" outlineLevel="0" collapsed="false">
      <c r="B16" s="42" t="n">
        <v>11</v>
      </c>
      <c r="C16" s="175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D16" s="176" t="n">
        <f aca="false">'attendance ldm'!C13</f>
        <v>25</v>
      </c>
      <c r="E16" s="176" t="n">
        <f aca="false">'attendance ldm'!D13</f>
        <v>20</v>
      </c>
      <c r="F16" s="176" t="n">
        <f aca="false">'attendance ldm'!E13</f>
        <v>13</v>
      </c>
      <c r="G16" s="176" t="n">
        <f aca="false">'attendance ldm'!F13</f>
        <v>17</v>
      </c>
      <c r="H16" s="176" t="n">
        <f aca="false">'attendance ldm'!G13</f>
        <v>10</v>
      </c>
      <c r="I16" s="176" t="n">
        <f aca="false">'attendance ldm'!H13</f>
        <v>26</v>
      </c>
      <c r="J16" s="176" t="n">
        <f aca="false">'attendance ldm'!I13</f>
        <v>17</v>
      </c>
      <c r="K16" s="176" t="n">
        <f aca="false">'attendance ldm'!J13</f>
        <v>22</v>
      </c>
      <c r="L16" s="176" t="n">
        <f aca="false">'attendance ldm'!K13</f>
        <v>19</v>
      </c>
      <c r="M16" s="176" t="n">
        <f aca="false">'attendance ldm'!L13</f>
        <v>10</v>
      </c>
      <c r="N16" s="176" t="n">
        <f aca="false">SUM(D16:M16)</f>
        <v>179</v>
      </c>
    </row>
    <row r="17" customFormat="false" ht="13.8" hidden="false" customHeight="false" outlineLevel="0" collapsed="false">
      <c r="B17" s="42" t="n">
        <v>12</v>
      </c>
      <c r="C17" s="175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D17" s="176" t="n">
        <f aca="false">'attendance ldm'!C14</f>
        <v>26</v>
      </c>
      <c r="E17" s="176" t="n">
        <f aca="false">'attendance ldm'!D14</f>
        <v>21</v>
      </c>
      <c r="F17" s="176" t="n">
        <f aca="false">'attendance ldm'!E14</f>
        <v>13</v>
      </c>
      <c r="G17" s="176" t="n">
        <f aca="false">'attendance ldm'!F14</f>
        <v>21</v>
      </c>
      <c r="H17" s="176" t="n">
        <f aca="false">'attendance ldm'!G14</f>
        <v>18</v>
      </c>
      <c r="I17" s="176" t="n">
        <f aca="false">'attendance ldm'!H14</f>
        <v>25</v>
      </c>
      <c r="J17" s="176" t="n">
        <f aca="false">'attendance ldm'!I14</f>
        <v>15</v>
      </c>
      <c r="K17" s="176" t="n">
        <f aca="false">'attendance ldm'!J14</f>
        <v>13</v>
      </c>
      <c r="L17" s="176" t="n">
        <f aca="false">'attendance ldm'!K14</f>
        <v>1</v>
      </c>
      <c r="M17" s="176" t="n">
        <f aca="false">'attendance ldm'!L14</f>
        <v>9</v>
      </c>
      <c r="N17" s="176" t="n">
        <f aca="false">SUM(D17:M17)</f>
        <v>162</v>
      </c>
    </row>
    <row r="18" customFormat="false" ht="13.8" hidden="false" customHeight="false" outlineLevel="0" collapsed="false">
      <c r="B18" s="42" t="n">
        <v>13</v>
      </c>
      <c r="C18" s="175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D18" s="176" t="n">
        <f aca="false">'attendance ldm'!C15</f>
        <v>22</v>
      </c>
      <c r="E18" s="176" t="n">
        <f aca="false">'attendance ldm'!D15</f>
        <v>21</v>
      </c>
      <c r="F18" s="176" t="n">
        <f aca="false">'attendance ldm'!E15</f>
        <v>12</v>
      </c>
      <c r="G18" s="176" t="n">
        <f aca="false">'attendance ldm'!F15</f>
        <v>18</v>
      </c>
      <c r="H18" s="176" t="n">
        <f aca="false">'attendance ldm'!G15</f>
        <v>17</v>
      </c>
      <c r="I18" s="176" t="n">
        <f aca="false">'attendance ldm'!H15</f>
        <v>27</v>
      </c>
      <c r="J18" s="176" t="n">
        <f aca="false">'attendance ldm'!I15</f>
        <v>15</v>
      </c>
      <c r="K18" s="176" t="n">
        <f aca="false">'attendance ldm'!J15</f>
        <v>18</v>
      </c>
      <c r="L18" s="176" t="n">
        <f aca="false">'attendance ldm'!K15</f>
        <v>21</v>
      </c>
      <c r="M18" s="176" t="n">
        <f aca="false">'attendance ldm'!L15</f>
        <v>10</v>
      </c>
      <c r="N18" s="176" t="n">
        <f aca="false">SUM(D18:M18)</f>
        <v>181</v>
      </c>
    </row>
    <row r="19" customFormat="false" ht="13.8" hidden="false" customHeight="false" outlineLevel="0" collapsed="false">
      <c r="B19" s="42" t="n">
        <v>14</v>
      </c>
      <c r="C19" s="175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D19" s="176" t="n">
        <f aca="false">'attendance ldm'!C16</f>
        <v>26</v>
      </c>
      <c r="E19" s="176" t="n">
        <f aca="false">'attendance ldm'!D16</f>
        <v>21</v>
      </c>
      <c r="F19" s="176" t="n">
        <f aca="false">'attendance ldm'!E16</f>
        <v>12</v>
      </c>
      <c r="G19" s="176" t="n">
        <f aca="false">'attendance ldm'!F16</f>
        <v>24</v>
      </c>
      <c r="H19" s="176" t="n">
        <f aca="false">'attendance ldm'!G16</f>
        <v>21</v>
      </c>
      <c r="I19" s="176" t="n">
        <f aca="false">'attendance ldm'!H16</f>
        <v>27</v>
      </c>
      <c r="J19" s="176" t="n">
        <f aca="false">'attendance ldm'!I16</f>
        <v>22</v>
      </c>
      <c r="K19" s="176" t="n">
        <f aca="false">'attendance ldm'!J16</f>
        <v>24</v>
      </c>
      <c r="L19" s="176" t="n">
        <f aca="false">'attendance ldm'!K16</f>
        <v>24</v>
      </c>
      <c r="M19" s="176" t="n">
        <f aca="false">'attendance ldm'!L16</f>
        <v>9</v>
      </c>
      <c r="N19" s="176" t="n">
        <f aca="false">SUM(D19:M19)</f>
        <v>210</v>
      </c>
    </row>
    <row r="20" customFormat="false" ht="13.8" hidden="false" customHeight="false" outlineLevel="0" collapsed="false">
      <c r="B20" s="42" t="n">
        <v>15</v>
      </c>
      <c r="C20" s="175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D20" s="176" t="n">
        <f aca="false">'attendance ldm'!C17</f>
        <v>26</v>
      </c>
      <c r="E20" s="176" t="n">
        <f aca="false">'attendance ldm'!D17</f>
        <v>21</v>
      </c>
      <c r="F20" s="176" t="n">
        <f aca="false">'attendance ldm'!E17</f>
        <v>13</v>
      </c>
      <c r="G20" s="176" t="n">
        <f aca="false">'attendance ldm'!F17</f>
        <v>22</v>
      </c>
      <c r="H20" s="176" t="n">
        <f aca="false">'attendance ldm'!G17</f>
        <v>20</v>
      </c>
      <c r="I20" s="176" t="n">
        <f aca="false">'attendance ldm'!H17</f>
        <v>27</v>
      </c>
      <c r="J20" s="176" t="n">
        <f aca="false">'attendance ldm'!I17</f>
        <v>21</v>
      </c>
      <c r="K20" s="176" t="n">
        <f aca="false">'attendance ldm'!J17</f>
        <v>22</v>
      </c>
      <c r="L20" s="176" t="n">
        <f aca="false">'attendance ldm'!K17</f>
        <v>12</v>
      </c>
      <c r="M20" s="176" t="n">
        <f aca="false">'attendance ldm'!L17</f>
        <v>9</v>
      </c>
      <c r="N20" s="176" t="n">
        <f aca="false">SUM(D20:M20)</f>
        <v>193</v>
      </c>
    </row>
    <row r="21" customFormat="false" ht="13.8" hidden="false" customHeight="false" outlineLevel="0" collapsed="false">
      <c r="B21" s="42" t="n">
        <v>16</v>
      </c>
      <c r="C21" s="175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D21" s="176" t="n">
        <f aca="false">'attendance ldm'!C18</f>
        <v>26</v>
      </c>
      <c r="E21" s="176" t="n">
        <f aca="false">'attendance ldm'!D18</f>
        <v>20</v>
      </c>
      <c r="F21" s="176" t="n">
        <f aca="false">'attendance ldm'!E18</f>
        <v>10</v>
      </c>
      <c r="G21" s="176" t="n">
        <f aca="false">'attendance ldm'!F18</f>
        <v>16</v>
      </c>
      <c r="H21" s="176" t="n">
        <f aca="false">'attendance ldm'!G18</f>
        <v>10</v>
      </c>
      <c r="I21" s="176" t="n">
        <f aca="false">'attendance ldm'!H18</f>
        <v>25</v>
      </c>
      <c r="J21" s="176" t="n">
        <f aca="false">'attendance ldm'!I18</f>
        <v>14</v>
      </c>
      <c r="K21" s="176" t="n">
        <f aca="false">'attendance ldm'!J18</f>
        <v>13</v>
      </c>
      <c r="L21" s="176" t="n">
        <f aca="false">'attendance ldm'!K18</f>
        <v>11</v>
      </c>
      <c r="M21" s="176" t="n">
        <f aca="false">'attendance ldm'!L18</f>
        <v>9</v>
      </c>
      <c r="N21" s="176" t="n">
        <f aca="false">SUM(D21:M21)</f>
        <v>154</v>
      </c>
    </row>
    <row r="22" customFormat="false" ht="13.8" hidden="false" customHeight="false" outlineLevel="0" collapsed="false">
      <c r="B22" s="42" t="n">
        <v>17</v>
      </c>
      <c r="C22" s="175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D22" s="176" t="n">
        <f aca="false">'attendance ldm'!C19</f>
        <v>26</v>
      </c>
      <c r="E22" s="176" t="n">
        <f aca="false">'attendance ldm'!D19</f>
        <v>21</v>
      </c>
      <c r="F22" s="176" t="n">
        <f aca="false">'attendance ldm'!E19</f>
        <v>11</v>
      </c>
      <c r="G22" s="176" t="n">
        <f aca="false">'attendance ldm'!F19</f>
        <v>24</v>
      </c>
      <c r="H22" s="176" t="n">
        <f aca="false">'attendance ldm'!G19</f>
        <v>22</v>
      </c>
      <c r="I22" s="176" t="n">
        <f aca="false">'attendance ldm'!H19</f>
        <v>27</v>
      </c>
      <c r="J22" s="176" t="n">
        <f aca="false">'attendance ldm'!I19</f>
        <v>22</v>
      </c>
      <c r="K22" s="176" t="n">
        <f aca="false">'attendance ldm'!J19</f>
        <v>22</v>
      </c>
      <c r="L22" s="176" t="n">
        <f aca="false">'attendance ldm'!K19</f>
        <v>22</v>
      </c>
      <c r="M22" s="176" t="n">
        <f aca="false">'attendance ldm'!L19</f>
        <v>10</v>
      </c>
      <c r="N22" s="176" t="n">
        <f aca="false">SUM(D22:M22)</f>
        <v>207</v>
      </c>
    </row>
    <row r="23" customFormat="false" ht="13.8" hidden="false" customHeight="false" outlineLevel="0" collapsed="false">
      <c r="B23" s="42" t="n">
        <v>18</v>
      </c>
      <c r="C23" s="175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D23" s="176" t="n">
        <f aca="false">'attendance ldm'!C20</f>
        <v>22</v>
      </c>
      <c r="E23" s="176" t="n">
        <f aca="false">'attendance ldm'!D20</f>
        <v>20</v>
      </c>
      <c r="F23" s="176" t="n">
        <f aca="false">'attendance ldm'!E20</f>
        <v>11</v>
      </c>
      <c r="G23" s="176" t="n">
        <f aca="false">'attendance ldm'!F20</f>
        <v>13</v>
      </c>
      <c r="H23" s="176" t="n">
        <f aca="false">'attendance ldm'!G20</f>
        <v>9</v>
      </c>
      <c r="I23" s="176" t="n">
        <f aca="false">'attendance ldm'!H20</f>
        <v>25</v>
      </c>
      <c r="J23" s="176" t="n">
        <f aca="false">'attendance ldm'!I20</f>
        <v>11</v>
      </c>
      <c r="K23" s="176" t="n">
        <f aca="false">'attendance ldm'!J20</f>
        <v>12</v>
      </c>
      <c r="L23" s="176" t="n">
        <f aca="false">'attendance ldm'!K20</f>
        <v>13</v>
      </c>
      <c r="M23" s="176" t="n">
        <f aca="false">'attendance ldm'!L20</f>
        <v>9</v>
      </c>
      <c r="N23" s="176" t="n">
        <f aca="false">SUM(D23:M23)</f>
        <v>145</v>
      </c>
    </row>
    <row r="24" customFormat="false" ht="13.8" hidden="false" customHeight="false" outlineLevel="0" collapsed="false">
      <c r="B24" s="42" t="n">
        <v>19</v>
      </c>
      <c r="C24" s="175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D24" s="176" t="n">
        <f aca="false">'attendance ldm'!C21</f>
        <v>26</v>
      </c>
      <c r="E24" s="176" t="n">
        <f aca="false">'attendance ldm'!D21</f>
        <v>20</v>
      </c>
      <c r="F24" s="176" t="n">
        <f aca="false">'attendance ldm'!E21</f>
        <v>12</v>
      </c>
      <c r="G24" s="176" t="n">
        <f aca="false">'attendance ldm'!F21</f>
        <v>19</v>
      </c>
      <c r="H24" s="176" t="n">
        <f aca="false">'attendance ldm'!G21</f>
        <v>17</v>
      </c>
      <c r="I24" s="176" t="n">
        <f aca="false">'attendance ldm'!H21</f>
        <v>27</v>
      </c>
      <c r="J24" s="176" t="n">
        <f aca="false">'attendance ldm'!I21</f>
        <v>18</v>
      </c>
      <c r="K24" s="176" t="n">
        <f aca="false">'attendance ldm'!J21</f>
        <v>15</v>
      </c>
      <c r="L24" s="176" t="n">
        <f aca="false">'attendance ldm'!K21</f>
        <v>16</v>
      </c>
      <c r="M24" s="176" t="n">
        <f aca="false">'attendance ldm'!L21</f>
        <v>10</v>
      </c>
      <c r="N24" s="176" t="n">
        <f aca="false">SUM(D24:M24)</f>
        <v>180</v>
      </c>
    </row>
    <row r="25" customFormat="false" ht="13.8" hidden="false" customHeight="false" outlineLevel="0" collapsed="false">
      <c r="B25" s="42" t="n">
        <v>20</v>
      </c>
      <c r="C25" s="175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D25" s="176" t="n">
        <f aca="false">'attendance ldm'!C22</f>
        <v>24</v>
      </c>
      <c r="E25" s="176" t="n">
        <f aca="false">'attendance ldm'!D22</f>
        <v>21</v>
      </c>
      <c r="F25" s="176" t="n">
        <f aca="false">'attendance ldm'!E22</f>
        <v>13</v>
      </c>
      <c r="G25" s="176" t="n">
        <f aca="false">'attendance ldm'!F22</f>
        <v>19</v>
      </c>
      <c r="H25" s="176" t="n">
        <f aca="false">'attendance ldm'!G22</f>
        <v>18</v>
      </c>
      <c r="I25" s="176" t="n">
        <f aca="false">'attendance ldm'!H22</f>
        <v>25</v>
      </c>
      <c r="J25" s="176" t="n">
        <f aca="false">'attendance ldm'!I22</f>
        <v>19</v>
      </c>
      <c r="K25" s="176" t="n">
        <f aca="false">'attendance ldm'!J22</f>
        <v>17</v>
      </c>
      <c r="L25" s="176" t="n">
        <f aca="false">'attendance ldm'!K22</f>
        <v>21</v>
      </c>
      <c r="M25" s="176" t="n">
        <f aca="false">'attendance ldm'!L22</f>
        <v>10</v>
      </c>
      <c r="N25" s="176" t="n">
        <f aca="false">SUM(D25:M25)</f>
        <v>187</v>
      </c>
    </row>
    <row r="26" customFormat="false" ht="13.8" hidden="false" customHeight="false" outlineLevel="0" collapsed="false">
      <c r="B26" s="42" t="n">
        <v>21</v>
      </c>
      <c r="C26" s="175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D26" s="176" t="n">
        <f aca="false">'attendance ldm'!C23</f>
        <v>25</v>
      </c>
      <c r="E26" s="176" t="n">
        <f aca="false">'attendance ldm'!D23</f>
        <v>20</v>
      </c>
      <c r="F26" s="176" t="n">
        <f aca="false">'attendance ldm'!E23</f>
        <v>11</v>
      </c>
      <c r="G26" s="176" t="n">
        <f aca="false">'attendance ldm'!F23</f>
        <v>15</v>
      </c>
      <c r="H26" s="176" t="n">
        <f aca="false">'attendance ldm'!G23</f>
        <v>16</v>
      </c>
      <c r="I26" s="176" t="n">
        <f aca="false">'attendance ldm'!H23</f>
        <v>27</v>
      </c>
      <c r="J26" s="176" t="n">
        <f aca="false">'attendance ldm'!I23</f>
        <v>21</v>
      </c>
      <c r="K26" s="176" t="n">
        <f aca="false">'attendance ldm'!J23</f>
        <v>21</v>
      </c>
      <c r="L26" s="176" t="n">
        <f aca="false">'attendance ldm'!K23</f>
        <v>23</v>
      </c>
      <c r="M26" s="176" t="n">
        <f aca="false">'attendance ldm'!L23</f>
        <v>10</v>
      </c>
      <c r="N26" s="176" t="n">
        <f aca="false">SUM(D26:M26)</f>
        <v>189</v>
      </c>
    </row>
    <row r="27" customFormat="false" ht="13.8" hidden="false" customHeight="false" outlineLevel="0" collapsed="false">
      <c r="B27" s="42" t="n">
        <v>22</v>
      </c>
      <c r="C27" s="175" t="str">
        <f aca="false">IF(ISBLANK('Class-Infos'!C31), "", CONCATENATE('Class-Infos'!C31, IF(ISBLANK('Class-Infos'!F31), "", CONCATENATE(" ", 'Class-Infos'!F31)), ", ", 'Class-Infos'!D31, " ", 'Class-Infos'!E31))</f>
        <v/>
      </c>
      <c r="D27" s="176" t="n">
        <f aca="false">'attendance ldm'!C24</f>
        <v>26</v>
      </c>
      <c r="E27" s="176" t="n">
        <f aca="false">'attendance ldm'!D24</f>
        <v>21</v>
      </c>
      <c r="F27" s="176" t="n">
        <f aca="false">'attendance ldm'!E24</f>
        <v>13</v>
      </c>
      <c r="G27" s="176" t="n">
        <f aca="false">'attendance ldm'!F24</f>
        <v>24</v>
      </c>
      <c r="H27" s="176" t="n">
        <f aca="false">'attendance ldm'!G24</f>
        <v>22</v>
      </c>
      <c r="I27" s="176" t="n">
        <f aca="false">'attendance ldm'!H24</f>
        <v>27</v>
      </c>
      <c r="J27" s="176" t="n">
        <f aca="false">'attendance ldm'!I24</f>
        <v>22</v>
      </c>
      <c r="K27" s="176" t="n">
        <f aca="false">'attendance ldm'!J24</f>
        <v>24</v>
      </c>
      <c r="L27" s="176" t="n">
        <f aca="false">'attendance ldm'!K24</f>
        <v>25</v>
      </c>
      <c r="M27" s="176" t="n">
        <f aca="false">'attendance ldm'!L24</f>
        <v>10</v>
      </c>
      <c r="N27" s="176" t="n">
        <f aca="false">SUM(D27:M27)</f>
        <v>214</v>
      </c>
    </row>
    <row r="28" customFormat="false" ht="13.8" hidden="false" customHeight="false" outlineLevel="0" collapsed="false">
      <c r="B28" s="42" t="n">
        <v>23</v>
      </c>
      <c r="C28" s="175" t="str">
        <f aca="false">IF(ISBLANK('Class-Infos'!C32), "", CONCATENATE('Class-Infos'!C32, IF(ISBLANK('Class-Infos'!F32), "", CONCATENATE(" ", 'Class-Infos'!F32)), ", ", 'Class-Infos'!D32, " ", 'Class-Infos'!E32))</f>
        <v/>
      </c>
      <c r="D28" s="176" t="n">
        <f aca="false">'attendance ldm'!C25</f>
        <v>26</v>
      </c>
      <c r="E28" s="176" t="n">
        <f aca="false">'attendance ldm'!D25</f>
        <v>21</v>
      </c>
      <c r="F28" s="176" t="n">
        <f aca="false">'attendance ldm'!E25</f>
        <v>13</v>
      </c>
      <c r="G28" s="176" t="n">
        <f aca="false">'attendance ldm'!F25</f>
        <v>24</v>
      </c>
      <c r="H28" s="176" t="n">
        <f aca="false">'attendance ldm'!G25</f>
        <v>22</v>
      </c>
      <c r="I28" s="176" t="n">
        <f aca="false">'attendance ldm'!H25</f>
        <v>27</v>
      </c>
      <c r="J28" s="176" t="n">
        <f aca="false">'attendance ldm'!I25</f>
        <v>22</v>
      </c>
      <c r="K28" s="176" t="n">
        <f aca="false">'attendance ldm'!J25</f>
        <v>24</v>
      </c>
      <c r="L28" s="176" t="n">
        <f aca="false">'attendance ldm'!K25</f>
        <v>25</v>
      </c>
      <c r="M28" s="176" t="n">
        <f aca="false">'attendance ldm'!L25</f>
        <v>10</v>
      </c>
      <c r="N28" s="176" t="n">
        <f aca="false">SUM(D28:M28)</f>
        <v>214</v>
      </c>
    </row>
    <row r="29" customFormat="false" ht="13.8" hidden="false" customHeight="false" outlineLevel="0" collapsed="false">
      <c r="B29" s="42" t="n">
        <v>24</v>
      </c>
      <c r="C29" s="175" t="str">
        <f aca="false">IF(ISBLANK('Class-Infos'!C33), "", CONCATENATE('Class-Infos'!C33, IF(ISBLANK('Class-Infos'!F33), "", CONCATENATE(" ", 'Class-Infos'!F33)), ", ", 'Class-Infos'!D33, " ", 'Class-Infos'!E33))</f>
        <v/>
      </c>
      <c r="D29" s="176" t="n">
        <f aca="false">'attendance ldm'!C26</f>
        <v>26</v>
      </c>
      <c r="E29" s="176" t="n">
        <f aca="false">'attendance ldm'!D26</f>
        <v>21</v>
      </c>
      <c r="F29" s="176" t="n">
        <f aca="false">'attendance ldm'!E26</f>
        <v>13</v>
      </c>
      <c r="G29" s="176" t="n">
        <f aca="false">'attendance ldm'!F26</f>
        <v>24</v>
      </c>
      <c r="H29" s="176" t="n">
        <f aca="false">'attendance ldm'!G26</f>
        <v>22</v>
      </c>
      <c r="I29" s="176" t="n">
        <f aca="false">'attendance ldm'!H26</f>
        <v>27</v>
      </c>
      <c r="J29" s="176" t="n">
        <f aca="false">'attendance ldm'!I26</f>
        <v>22</v>
      </c>
      <c r="K29" s="176" t="n">
        <f aca="false">'attendance ldm'!J26</f>
        <v>24</v>
      </c>
      <c r="L29" s="176" t="n">
        <f aca="false">'attendance ldm'!K26</f>
        <v>25</v>
      </c>
      <c r="M29" s="176" t="n">
        <f aca="false">'attendance ldm'!L26</f>
        <v>10</v>
      </c>
      <c r="N29" s="176" t="n">
        <f aca="false">SUM(D29:M29)</f>
        <v>214</v>
      </c>
    </row>
    <row r="30" customFormat="false" ht="13.8" hidden="false" customHeight="false" outlineLevel="0" collapsed="false">
      <c r="B30" s="42" t="n">
        <v>25</v>
      </c>
      <c r="C30" s="175" t="str">
        <f aca="false">IF(ISBLANK('Class-Infos'!C34), "", CONCATENATE('Class-Infos'!C34, IF(ISBLANK('Class-Infos'!F34), "", CONCATENATE(" ", 'Class-Infos'!F34)), ", ", 'Class-Infos'!D34, " ", 'Class-Infos'!E34))</f>
        <v/>
      </c>
      <c r="D30" s="176" t="n">
        <f aca="false">'attendance ldm'!C27</f>
        <v>26</v>
      </c>
      <c r="E30" s="176" t="n">
        <f aca="false">'attendance ldm'!D27</f>
        <v>21</v>
      </c>
      <c r="F30" s="176" t="n">
        <f aca="false">'attendance ldm'!E27</f>
        <v>13</v>
      </c>
      <c r="G30" s="176" t="n">
        <f aca="false">'attendance ldm'!F27</f>
        <v>24</v>
      </c>
      <c r="H30" s="176" t="n">
        <f aca="false">'attendance ldm'!G27</f>
        <v>22</v>
      </c>
      <c r="I30" s="176" t="n">
        <f aca="false">'attendance ldm'!H27</f>
        <v>27</v>
      </c>
      <c r="J30" s="176" t="n">
        <f aca="false">'attendance ldm'!I27</f>
        <v>22</v>
      </c>
      <c r="K30" s="176" t="n">
        <f aca="false">'attendance ldm'!J27</f>
        <v>24</v>
      </c>
      <c r="L30" s="176" t="n">
        <f aca="false">'attendance ldm'!K27</f>
        <v>25</v>
      </c>
      <c r="M30" s="176" t="n">
        <f aca="false">'attendance ldm'!L27</f>
        <v>10</v>
      </c>
      <c r="N30" s="176" t="n">
        <f aca="false">SUM(D30:M30)</f>
        <v>214</v>
      </c>
    </row>
    <row r="31" customFormat="false" ht="13.8" hidden="false" customHeight="false" outlineLevel="0" collapsed="false">
      <c r="B31" s="42" t="n">
        <v>26</v>
      </c>
      <c r="C31" s="175" t="str">
        <f aca="false">IF(ISBLANK('Class-Infos'!C35), "", CONCATENATE('Class-Infos'!C35, IF(ISBLANK('Class-Infos'!F35), "", CONCATENATE(" ", 'Class-Infos'!F35)), ", ", 'Class-Infos'!D35, " ", 'Class-Infos'!E35))</f>
        <v/>
      </c>
      <c r="D31" s="176" t="n">
        <f aca="false">'attendance ldm'!C28</f>
        <v>26</v>
      </c>
      <c r="E31" s="176" t="n">
        <f aca="false">'attendance ldm'!D28</f>
        <v>21</v>
      </c>
      <c r="F31" s="176" t="n">
        <f aca="false">'attendance ldm'!E28</f>
        <v>13</v>
      </c>
      <c r="G31" s="176" t="n">
        <f aca="false">'attendance ldm'!F28</f>
        <v>24</v>
      </c>
      <c r="H31" s="176" t="n">
        <f aca="false">'attendance ldm'!G28</f>
        <v>22</v>
      </c>
      <c r="I31" s="176" t="n">
        <f aca="false">'attendance ldm'!H28</f>
        <v>27</v>
      </c>
      <c r="J31" s="176" t="n">
        <f aca="false">'attendance ldm'!I28</f>
        <v>22</v>
      </c>
      <c r="K31" s="176" t="n">
        <f aca="false">'attendance ldm'!J28</f>
        <v>24</v>
      </c>
      <c r="L31" s="176" t="n">
        <f aca="false">'attendance ldm'!K28</f>
        <v>25</v>
      </c>
      <c r="M31" s="176" t="n">
        <f aca="false">'attendance ldm'!L28</f>
        <v>10</v>
      </c>
      <c r="N31" s="176" t="n">
        <f aca="false">SUM(D31:M31)</f>
        <v>214</v>
      </c>
    </row>
    <row r="32" customFormat="false" ht="13.8" hidden="false" customHeight="false" outlineLevel="0" collapsed="false">
      <c r="B32" s="42" t="n">
        <v>27</v>
      </c>
      <c r="C32" s="175" t="str">
        <f aca="false">IF(ISBLANK('Class-Infos'!C36), "", CONCATENATE('Class-Infos'!C36, IF(ISBLANK('Class-Infos'!F36), "", CONCATENATE(" ", 'Class-Infos'!F36)), ", ", 'Class-Infos'!D36, " ", 'Class-Infos'!E36))</f>
        <v/>
      </c>
      <c r="D32" s="176" t="n">
        <f aca="false">'attendance ldm'!C29</f>
        <v>26</v>
      </c>
      <c r="E32" s="176" t="n">
        <f aca="false">'attendance ldm'!D29</f>
        <v>21</v>
      </c>
      <c r="F32" s="176" t="n">
        <f aca="false">'attendance ldm'!E29</f>
        <v>13</v>
      </c>
      <c r="G32" s="176" t="n">
        <f aca="false">'attendance ldm'!F29</f>
        <v>24</v>
      </c>
      <c r="H32" s="176" t="n">
        <f aca="false">'attendance ldm'!G29</f>
        <v>22</v>
      </c>
      <c r="I32" s="176" t="n">
        <f aca="false">'attendance ldm'!H29</f>
        <v>27</v>
      </c>
      <c r="J32" s="176" t="n">
        <f aca="false">'attendance ldm'!I29</f>
        <v>22</v>
      </c>
      <c r="K32" s="176" t="n">
        <f aca="false">'attendance ldm'!J29</f>
        <v>24</v>
      </c>
      <c r="L32" s="176" t="n">
        <f aca="false">'attendance ldm'!K29</f>
        <v>25</v>
      </c>
      <c r="M32" s="176" t="n">
        <f aca="false">'attendance ldm'!L29</f>
        <v>10</v>
      </c>
      <c r="N32" s="176" t="n">
        <f aca="false">SUM(D32:M32)</f>
        <v>214</v>
      </c>
    </row>
    <row r="33" customFormat="false" ht="13.8" hidden="false" customHeight="false" outlineLevel="0" collapsed="false">
      <c r="B33" s="42" t="n">
        <v>28</v>
      </c>
      <c r="C33" s="175" t="str">
        <f aca="false">IF(ISBLANK('Class-Infos'!C37), "", CONCATENATE('Class-Infos'!C37, IF(ISBLANK('Class-Infos'!F37), "", CONCATENATE(" ", 'Class-Infos'!F37)), ", ", 'Class-Infos'!D37, " ", 'Class-Infos'!E37))</f>
        <v/>
      </c>
      <c r="D33" s="176" t="n">
        <f aca="false">'attendance ldm'!C30</f>
        <v>26</v>
      </c>
      <c r="E33" s="176" t="n">
        <f aca="false">'attendance ldm'!D30</f>
        <v>21</v>
      </c>
      <c r="F33" s="176" t="n">
        <f aca="false">'attendance ldm'!E30</f>
        <v>13</v>
      </c>
      <c r="G33" s="176" t="n">
        <f aca="false">'attendance ldm'!F30</f>
        <v>24</v>
      </c>
      <c r="H33" s="176" t="n">
        <f aca="false">'attendance ldm'!G30</f>
        <v>22</v>
      </c>
      <c r="I33" s="176" t="n">
        <f aca="false">'attendance ldm'!H30</f>
        <v>27</v>
      </c>
      <c r="J33" s="176" t="n">
        <f aca="false">'attendance ldm'!I30</f>
        <v>22</v>
      </c>
      <c r="K33" s="176" t="n">
        <f aca="false">'attendance ldm'!J30</f>
        <v>24</v>
      </c>
      <c r="L33" s="176" t="n">
        <f aca="false">'attendance ldm'!K30</f>
        <v>25</v>
      </c>
      <c r="M33" s="176" t="n">
        <f aca="false">'attendance ldm'!L30</f>
        <v>10</v>
      </c>
      <c r="N33" s="176" t="n">
        <f aca="false">SUM(D33:M33)</f>
        <v>214</v>
      </c>
    </row>
    <row r="34" customFormat="false" ht="13.8" hidden="false" customHeight="false" outlineLevel="0" collapsed="false">
      <c r="B34" s="42" t="n">
        <v>29</v>
      </c>
      <c r="C34" s="175" t="str">
        <f aca="false">IF(ISBLANK('Class-Infos'!C38), "", CONCATENATE('Class-Infos'!C38, IF(ISBLANK('Class-Infos'!F38), "", CONCATENATE(" ", 'Class-Infos'!F38)), ", ", 'Class-Infos'!D38, " ", 'Class-Infos'!E38))</f>
        <v/>
      </c>
      <c r="D34" s="176" t="n">
        <f aca="false">'attendance ldm'!C31</f>
        <v>26</v>
      </c>
      <c r="E34" s="176" t="n">
        <f aca="false">'attendance ldm'!D31</f>
        <v>21</v>
      </c>
      <c r="F34" s="176" t="n">
        <f aca="false">'attendance ldm'!E31</f>
        <v>13</v>
      </c>
      <c r="G34" s="176" t="n">
        <f aca="false">'attendance ldm'!F31</f>
        <v>24</v>
      </c>
      <c r="H34" s="176" t="n">
        <f aca="false">'attendance ldm'!G31</f>
        <v>22</v>
      </c>
      <c r="I34" s="176" t="n">
        <f aca="false">'attendance ldm'!H31</f>
        <v>27</v>
      </c>
      <c r="J34" s="176" t="n">
        <f aca="false">'attendance ldm'!I31</f>
        <v>22</v>
      </c>
      <c r="K34" s="176" t="n">
        <f aca="false">'attendance ldm'!J31</f>
        <v>24</v>
      </c>
      <c r="L34" s="176" t="n">
        <f aca="false">'attendance ldm'!K31</f>
        <v>25</v>
      </c>
      <c r="M34" s="176" t="n">
        <f aca="false">'attendance ldm'!L31</f>
        <v>10</v>
      </c>
      <c r="N34" s="176" t="n">
        <f aca="false">SUM(D34:M34)</f>
        <v>214</v>
      </c>
    </row>
    <row r="35" customFormat="false" ht="13.8" hidden="false" customHeight="false" outlineLevel="0" collapsed="false">
      <c r="B35" s="42" t="n">
        <v>30</v>
      </c>
      <c r="C35" s="175" t="str">
        <f aca="false">IF(ISBLANK('Class-Infos'!C39), "", CONCATENATE('Class-Infos'!C39, IF(ISBLANK('Class-Infos'!F39), "", CONCATENATE(" ", 'Class-Infos'!F39)), ", ", 'Class-Infos'!D39, " ", 'Class-Infos'!E39))</f>
        <v/>
      </c>
      <c r="D35" s="176" t="n">
        <f aca="false">'attendance ldm'!C32</f>
        <v>26</v>
      </c>
      <c r="E35" s="176" t="n">
        <f aca="false">'attendance ldm'!D32</f>
        <v>21</v>
      </c>
      <c r="F35" s="176" t="n">
        <f aca="false">'attendance ldm'!E32</f>
        <v>13</v>
      </c>
      <c r="G35" s="176" t="n">
        <f aca="false">'attendance ldm'!F32</f>
        <v>24</v>
      </c>
      <c r="H35" s="176" t="n">
        <f aca="false">'attendance ldm'!G32</f>
        <v>22</v>
      </c>
      <c r="I35" s="176" t="n">
        <f aca="false">'attendance ldm'!H32</f>
        <v>27</v>
      </c>
      <c r="J35" s="176" t="n">
        <f aca="false">'attendance ldm'!I32</f>
        <v>22</v>
      </c>
      <c r="K35" s="176" t="n">
        <f aca="false">'attendance ldm'!J32</f>
        <v>24</v>
      </c>
      <c r="L35" s="176" t="n">
        <f aca="false">'attendance ldm'!K32</f>
        <v>25</v>
      </c>
      <c r="M35" s="176" t="n">
        <f aca="false">'attendance ldm'!L32</f>
        <v>10</v>
      </c>
      <c r="N35" s="176" t="n">
        <f aca="false">SUM(D35:M35)</f>
        <v>214</v>
      </c>
    </row>
    <row r="36" customFormat="false" ht="13.8" hidden="false" customHeight="false" outlineLevel="0" collapsed="false">
      <c r="B36" s="42" t="n">
        <v>31</v>
      </c>
      <c r="C36" s="175" t="str">
        <f aca="false">IF(ISBLANK('Class-Infos'!C40), "", CONCATENATE('Class-Infos'!C40, IF(ISBLANK('Class-Infos'!F40), "", CONCATENATE(" ", 'Class-Infos'!F40)), ", ", 'Class-Infos'!D40, " ", 'Class-Infos'!E40))</f>
        <v/>
      </c>
      <c r="D36" s="176" t="n">
        <f aca="false">'attendance ldm'!C33</f>
        <v>26</v>
      </c>
      <c r="E36" s="176" t="n">
        <f aca="false">'attendance ldm'!D33</f>
        <v>21</v>
      </c>
      <c r="F36" s="176" t="n">
        <f aca="false">'attendance ldm'!E33</f>
        <v>13</v>
      </c>
      <c r="G36" s="176" t="n">
        <f aca="false">'attendance ldm'!F33</f>
        <v>24</v>
      </c>
      <c r="H36" s="176" t="n">
        <f aca="false">'attendance ldm'!G33</f>
        <v>22</v>
      </c>
      <c r="I36" s="176" t="n">
        <f aca="false">'attendance ldm'!H33</f>
        <v>27</v>
      </c>
      <c r="J36" s="176" t="n">
        <f aca="false">'attendance ldm'!I33</f>
        <v>22</v>
      </c>
      <c r="K36" s="176" t="n">
        <f aca="false">'attendance ldm'!J33</f>
        <v>24</v>
      </c>
      <c r="L36" s="176" t="n">
        <f aca="false">'attendance ldm'!K33</f>
        <v>25</v>
      </c>
      <c r="M36" s="176" t="n">
        <f aca="false">'attendance ldm'!L33</f>
        <v>10</v>
      </c>
      <c r="N36" s="176" t="n">
        <f aca="false">SUM(D36:M36)</f>
        <v>214</v>
      </c>
    </row>
    <row r="37" customFormat="false" ht="13.8" hidden="false" customHeight="false" outlineLevel="0" collapsed="false">
      <c r="B37" s="42" t="n">
        <v>32</v>
      </c>
      <c r="C37" s="175" t="str">
        <f aca="false">IF(ISBLANK('Class-Infos'!C41), "", CONCATENATE('Class-Infos'!C41, IF(ISBLANK('Class-Infos'!F41), "", CONCATENATE(" ", 'Class-Infos'!F41)), ", ", 'Class-Infos'!D41, " ", 'Class-Infos'!E41))</f>
        <v/>
      </c>
      <c r="D37" s="176" t="n">
        <f aca="false">'attendance ldm'!C34</f>
        <v>26</v>
      </c>
      <c r="E37" s="176" t="n">
        <f aca="false">'attendance ldm'!D34</f>
        <v>21</v>
      </c>
      <c r="F37" s="176" t="n">
        <f aca="false">'attendance ldm'!E34</f>
        <v>13</v>
      </c>
      <c r="G37" s="176" t="n">
        <f aca="false">'attendance ldm'!F34</f>
        <v>24</v>
      </c>
      <c r="H37" s="176" t="n">
        <f aca="false">'attendance ldm'!G34</f>
        <v>22</v>
      </c>
      <c r="I37" s="176" t="n">
        <f aca="false">'attendance ldm'!H34</f>
        <v>27</v>
      </c>
      <c r="J37" s="176" t="n">
        <f aca="false">'attendance ldm'!I34</f>
        <v>22</v>
      </c>
      <c r="K37" s="176" t="n">
        <f aca="false">'attendance ldm'!J34</f>
        <v>24</v>
      </c>
      <c r="L37" s="176" t="n">
        <f aca="false">'attendance ldm'!K34</f>
        <v>25</v>
      </c>
      <c r="M37" s="176" t="n">
        <f aca="false">'attendance ldm'!L34</f>
        <v>10</v>
      </c>
      <c r="N37" s="176" t="n">
        <f aca="false">SUM(D37:M37)</f>
        <v>214</v>
      </c>
    </row>
    <row r="38" customFormat="false" ht="13.8" hidden="false" customHeight="false" outlineLevel="0" collapsed="false">
      <c r="B38" s="42" t="n">
        <v>33</v>
      </c>
      <c r="C38" s="175" t="str">
        <f aca="false">IF(ISBLANK('Class-Infos'!C42), "", CONCATENATE('Class-Infos'!C42, IF(ISBLANK('Class-Infos'!F42), "", CONCATENATE(" ", 'Class-Infos'!F42)), ", ", 'Class-Infos'!D42, " ", 'Class-Infos'!E42))</f>
        <v/>
      </c>
      <c r="D38" s="176" t="n">
        <f aca="false">'attendance ldm'!C35</f>
        <v>26</v>
      </c>
      <c r="E38" s="176" t="n">
        <f aca="false">'attendance ldm'!D35</f>
        <v>21</v>
      </c>
      <c r="F38" s="176" t="n">
        <f aca="false">'attendance ldm'!E35</f>
        <v>13</v>
      </c>
      <c r="G38" s="176" t="n">
        <f aca="false">'attendance ldm'!F35</f>
        <v>24</v>
      </c>
      <c r="H38" s="176" t="n">
        <f aca="false">'attendance ldm'!G35</f>
        <v>22</v>
      </c>
      <c r="I38" s="176" t="n">
        <f aca="false">'attendance ldm'!H35</f>
        <v>27</v>
      </c>
      <c r="J38" s="176" t="n">
        <f aca="false">'attendance ldm'!I35</f>
        <v>22</v>
      </c>
      <c r="K38" s="176" t="n">
        <f aca="false">'attendance ldm'!J35</f>
        <v>24</v>
      </c>
      <c r="L38" s="176" t="n">
        <f aca="false">'attendance ldm'!K35</f>
        <v>25</v>
      </c>
      <c r="M38" s="176" t="n">
        <f aca="false">'attendance ldm'!L35</f>
        <v>10</v>
      </c>
      <c r="N38" s="176" t="n">
        <f aca="false">SUM(D38:M38)</f>
        <v>214</v>
      </c>
    </row>
    <row r="39" customFormat="false" ht="13.8" hidden="false" customHeight="false" outlineLevel="0" collapsed="false">
      <c r="B39" s="42" t="n">
        <v>34</v>
      </c>
      <c r="C39" s="175" t="str">
        <f aca="false">IF(ISBLANK('Class-Infos'!C43), "", CONCATENATE('Class-Infos'!C43, IF(ISBLANK('Class-Infos'!F43), "", CONCATENATE(" ", 'Class-Infos'!F43)), ", ", 'Class-Infos'!D43, " ", 'Class-Infos'!E43))</f>
        <v/>
      </c>
      <c r="D39" s="176" t="n">
        <f aca="false">'attendance ldm'!C36</f>
        <v>26</v>
      </c>
      <c r="E39" s="176" t="n">
        <f aca="false">'attendance ldm'!D36</f>
        <v>21</v>
      </c>
      <c r="F39" s="176" t="n">
        <f aca="false">'attendance ldm'!E36</f>
        <v>13</v>
      </c>
      <c r="G39" s="176" t="n">
        <f aca="false">'attendance ldm'!F36</f>
        <v>24</v>
      </c>
      <c r="H39" s="176" t="n">
        <f aca="false">'attendance ldm'!G36</f>
        <v>22</v>
      </c>
      <c r="I39" s="176" t="n">
        <f aca="false">'attendance ldm'!H36</f>
        <v>27</v>
      </c>
      <c r="J39" s="176" t="n">
        <f aca="false">'attendance ldm'!I36</f>
        <v>22</v>
      </c>
      <c r="K39" s="176" t="n">
        <f aca="false">'attendance ldm'!J36</f>
        <v>24</v>
      </c>
      <c r="L39" s="176" t="n">
        <f aca="false">'attendance ldm'!K36</f>
        <v>25</v>
      </c>
      <c r="M39" s="176" t="n">
        <f aca="false">'attendance ldm'!L36</f>
        <v>10</v>
      </c>
      <c r="N39" s="176" t="n">
        <f aca="false">SUM(D39:M39)</f>
        <v>214</v>
      </c>
    </row>
    <row r="40" customFormat="false" ht="13.8" hidden="false" customHeight="false" outlineLevel="0" collapsed="false">
      <c r="B40" s="42" t="n">
        <v>35</v>
      </c>
      <c r="C40" s="175" t="str">
        <f aca="false">IF(ISBLANK('Class-Infos'!C44), "", CONCATENATE('Class-Infos'!C44, IF(ISBLANK('Class-Infos'!F44), "", CONCATENATE(" ", 'Class-Infos'!F44)), ", ", 'Class-Infos'!D44, " ", 'Class-Infos'!E44))</f>
        <v/>
      </c>
      <c r="D40" s="176" t="n">
        <f aca="false">'attendance ldm'!C37</f>
        <v>0</v>
      </c>
      <c r="E40" s="176" t="n">
        <f aca="false">'attendance ldm'!D37</f>
        <v>0</v>
      </c>
      <c r="F40" s="176" t="n">
        <f aca="false">'attendance ldm'!E37</f>
        <v>0</v>
      </c>
      <c r="G40" s="176" t="n">
        <f aca="false">'attendance ldm'!F37</f>
        <v>0</v>
      </c>
      <c r="H40" s="176" t="n">
        <f aca="false">'attendance ldm'!G37</f>
        <v>0</v>
      </c>
      <c r="I40" s="176" t="n">
        <f aca="false">'attendance ldm'!H37</f>
        <v>0</v>
      </c>
      <c r="J40" s="176" t="n">
        <f aca="false">'attendance ldm'!I37</f>
        <v>0</v>
      </c>
      <c r="K40" s="176" t="n">
        <f aca="false">'attendance ldm'!J37</f>
        <v>0</v>
      </c>
      <c r="L40" s="176" t="n">
        <f aca="false">'attendance ldm'!K37</f>
        <v>0</v>
      </c>
      <c r="M40" s="176" t="n">
        <f aca="false">'attendance ldm'!L37</f>
        <v>0</v>
      </c>
      <c r="N40" s="176" t="n">
        <f aca="false">SUM(D40:M40)</f>
        <v>0</v>
      </c>
    </row>
    <row r="41" customFormat="false" ht="13.8" hidden="false" customHeight="false" outlineLevel="0" collapsed="false">
      <c r="B41" s="177"/>
      <c r="C41" s="173" t="s">
        <v>288</v>
      </c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</row>
    <row r="42" customFormat="false" ht="13.8" hidden="false" customHeight="false" outlineLevel="0" collapsed="false">
      <c r="B42" s="42" t="n">
        <v>1</v>
      </c>
      <c r="C42" s="175" t="str">
        <f aca="false">IF('Infos-Card-Female'!B2="", "", 'Infos-Card-Female'!B2)</f>
        <v>ABELINDE, LEIRA MAE LEGASPI</v>
      </c>
      <c r="D42" s="176" t="n">
        <f aca="false">'attendance ldm'!C38</f>
        <v>25</v>
      </c>
      <c r="E42" s="176" t="n">
        <f aca="false">'attendance ldm'!D38</f>
        <v>21</v>
      </c>
      <c r="F42" s="176" t="n">
        <f aca="false">'attendance ldm'!E38</f>
        <v>13</v>
      </c>
      <c r="G42" s="176" t="n">
        <f aca="false">'attendance ldm'!F38</f>
        <v>23</v>
      </c>
      <c r="H42" s="176" t="n">
        <f aca="false">'attendance ldm'!G38</f>
        <v>22</v>
      </c>
      <c r="I42" s="176" t="n">
        <f aca="false">'attendance ldm'!H38</f>
        <v>25</v>
      </c>
      <c r="J42" s="176" t="n">
        <f aca="false">'attendance ldm'!I38</f>
        <v>22</v>
      </c>
      <c r="K42" s="176" t="n">
        <f aca="false">'attendance ldm'!J38</f>
        <v>23</v>
      </c>
      <c r="L42" s="176" t="n">
        <f aca="false">'attendance ldm'!K38</f>
        <v>22</v>
      </c>
      <c r="M42" s="176" t="n">
        <f aca="false">'attendance ldm'!L38</f>
        <v>9</v>
      </c>
      <c r="N42" s="176" t="n">
        <f aca="false">SUM(D42:M42)</f>
        <v>205</v>
      </c>
    </row>
    <row r="43" customFormat="false" ht="13.8" hidden="false" customHeight="false" outlineLevel="0" collapsed="false">
      <c r="B43" s="42" t="n">
        <v>2</v>
      </c>
      <c r="C43" s="175" t="str">
        <f aca="false">IF('Infos-Card-Female'!B3="", "", 'Infos-Card-Female'!B3)</f>
        <v>ABOT, ALISSA KAYL CUSTODIO</v>
      </c>
      <c r="D43" s="176" t="n">
        <f aca="false">'attendance ldm'!C39</f>
        <v>24</v>
      </c>
      <c r="E43" s="176" t="n">
        <f aca="false">'attendance ldm'!D39</f>
        <v>20</v>
      </c>
      <c r="F43" s="176" t="n">
        <f aca="false">'attendance ldm'!E39</f>
        <v>10</v>
      </c>
      <c r="G43" s="176" t="n">
        <f aca="false">'attendance ldm'!F39</f>
        <v>14</v>
      </c>
      <c r="H43" s="176" t="n">
        <f aca="false">'attendance ldm'!G39</f>
        <v>12</v>
      </c>
      <c r="I43" s="176" t="n">
        <f aca="false">'attendance ldm'!H39</f>
        <v>27</v>
      </c>
      <c r="J43" s="176" t="n">
        <f aca="false">'attendance ldm'!I39</f>
        <v>21</v>
      </c>
      <c r="K43" s="176" t="n">
        <f aca="false">'attendance ldm'!J39</f>
        <v>22</v>
      </c>
      <c r="L43" s="176" t="n">
        <f aca="false">'attendance ldm'!K39</f>
        <v>17</v>
      </c>
      <c r="M43" s="176" t="n">
        <f aca="false">'attendance ldm'!L39</f>
        <v>10</v>
      </c>
      <c r="N43" s="176" t="n">
        <f aca="false">SUM(D43:M43)</f>
        <v>177</v>
      </c>
    </row>
    <row r="44" customFormat="false" ht="13.8" hidden="false" customHeight="false" outlineLevel="0" collapsed="false">
      <c r="B44" s="42" t="n">
        <v>3</v>
      </c>
      <c r="C44" s="175" t="str">
        <f aca="false">IF('Infos-Card-Female'!B4="", "", 'Infos-Card-Female'!B4)</f>
        <v>ADONA, PRINCESS LUMAWIG</v>
      </c>
      <c r="D44" s="176" t="n">
        <f aca="false">'attendance ldm'!C40</f>
        <v>25</v>
      </c>
      <c r="E44" s="176" t="n">
        <f aca="false">'attendance ldm'!D40</f>
        <v>21</v>
      </c>
      <c r="F44" s="176" t="n">
        <f aca="false">'attendance ldm'!E40</f>
        <v>13</v>
      </c>
      <c r="G44" s="176" t="n">
        <f aca="false">'attendance ldm'!F40</f>
        <v>19</v>
      </c>
      <c r="H44" s="176" t="n">
        <f aca="false">'attendance ldm'!G40</f>
        <v>15</v>
      </c>
      <c r="I44" s="176" t="n">
        <f aca="false">'attendance ldm'!H40</f>
        <v>25</v>
      </c>
      <c r="J44" s="176" t="n">
        <f aca="false">'attendance ldm'!I40</f>
        <v>16</v>
      </c>
      <c r="K44" s="176" t="n">
        <f aca="false">'attendance ldm'!J40</f>
        <v>22</v>
      </c>
      <c r="L44" s="176" t="n">
        <f aca="false">'attendance ldm'!K40</f>
        <v>17</v>
      </c>
      <c r="M44" s="176" t="n">
        <f aca="false">'attendance ldm'!L40</f>
        <v>10</v>
      </c>
      <c r="N44" s="176" t="n">
        <f aca="false">SUM(D44:M44)</f>
        <v>183</v>
      </c>
    </row>
    <row r="45" customFormat="false" ht="13.8" hidden="false" customHeight="false" outlineLevel="0" collapsed="false">
      <c r="B45" s="42" t="n">
        <v>4</v>
      </c>
      <c r="C45" s="175" t="str">
        <f aca="false">IF('Infos-Card-Female'!B5="", "", 'Infos-Card-Female'!B5)</f>
        <v>AGAM, AIZEN CHING</v>
      </c>
      <c r="D45" s="176" t="n">
        <f aca="false">'attendance ldm'!C41</f>
        <v>26</v>
      </c>
      <c r="E45" s="176" t="n">
        <f aca="false">'attendance ldm'!D41</f>
        <v>21</v>
      </c>
      <c r="F45" s="176" t="n">
        <f aca="false">'attendance ldm'!E41</f>
        <v>13</v>
      </c>
      <c r="G45" s="176" t="n">
        <f aca="false">'attendance ldm'!F41</f>
        <v>24</v>
      </c>
      <c r="H45" s="176" t="n">
        <f aca="false">'attendance ldm'!G41</f>
        <v>22</v>
      </c>
      <c r="I45" s="176" t="n">
        <f aca="false">'attendance ldm'!H41</f>
        <v>27</v>
      </c>
      <c r="J45" s="176" t="n">
        <f aca="false">'attendance ldm'!I41</f>
        <v>22</v>
      </c>
      <c r="K45" s="176" t="n">
        <f aca="false">'attendance ldm'!J41</f>
        <v>24</v>
      </c>
      <c r="L45" s="176" t="n">
        <f aca="false">'attendance ldm'!K41</f>
        <v>25</v>
      </c>
      <c r="M45" s="176" t="n">
        <f aca="false">'attendance ldm'!L41</f>
        <v>10</v>
      </c>
      <c r="N45" s="176" t="n">
        <f aca="false">SUM(D45:M45)</f>
        <v>214</v>
      </c>
    </row>
    <row r="46" customFormat="false" ht="13.8" hidden="false" customHeight="false" outlineLevel="0" collapsed="false">
      <c r="B46" s="42" t="n">
        <v>5</v>
      </c>
      <c r="C46" s="175" t="str">
        <f aca="false">IF('Infos-Card-Female'!B6="", "", 'Infos-Card-Female'!B6)</f>
        <v>AGUTAYA, DOREEN FAJARDO</v>
      </c>
      <c r="D46" s="176" t="n">
        <f aca="false">'attendance ldm'!C42</f>
        <v>26</v>
      </c>
      <c r="E46" s="176" t="n">
        <f aca="false">'attendance ldm'!D42</f>
        <v>21</v>
      </c>
      <c r="F46" s="176" t="n">
        <f aca="false">'attendance ldm'!E42</f>
        <v>13</v>
      </c>
      <c r="G46" s="176" t="n">
        <f aca="false">'attendance ldm'!F42</f>
        <v>24</v>
      </c>
      <c r="H46" s="176" t="n">
        <f aca="false">'attendance ldm'!G42</f>
        <v>22</v>
      </c>
      <c r="I46" s="176" t="n">
        <f aca="false">'attendance ldm'!H42</f>
        <v>26</v>
      </c>
      <c r="J46" s="176" t="n">
        <f aca="false">'attendance ldm'!I42</f>
        <v>22</v>
      </c>
      <c r="K46" s="176" t="n">
        <f aca="false">'attendance ldm'!J42</f>
        <v>22</v>
      </c>
      <c r="L46" s="176" t="n">
        <f aca="false">'attendance ldm'!K42</f>
        <v>22</v>
      </c>
      <c r="M46" s="176" t="n">
        <f aca="false">'attendance ldm'!L42</f>
        <v>9</v>
      </c>
      <c r="N46" s="176" t="n">
        <f aca="false">SUM(D46:M46)</f>
        <v>207</v>
      </c>
    </row>
    <row r="47" customFormat="false" ht="13.8" hidden="false" customHeight="false" outlineLevel="0" collapsed="false">
      <c r="B47" s="42" t="n">
        <v>6</v>
      </c>
      <c r="C47" s="175" t="str">
        <f aca="false">IF('Infos-Card-Female'!B7="", "", 'Infos-Card-Female'!B7)</f>
        <v>ALANANO, XYRIE LOUISE GRATA</v>
      </c>
      <c r="D47" s="176" t="n">
        <f aca="false">'attendance ldm'!C43</f>
        <v>26</v>
      </c>
      <c r="E47" s="176" t="n">
        <f aca="false">'attendance ldm'!D43</f>
        <v>21</v>
      </c>
      <c r="F47" s="176" t="n">
        <f aca="false">'attendance ldm'!E43</f>
        <v>13</v>
      </c>
      <c r="G47" s="176" t="n">
        <f aca="false">'attendance ldm'!F43</f>
        <v>24</v>
      </c>
      <c r="H47" s="176" t="n">
        <f aca="false">'attendance ldm'!G43</f>
        <v>22</v>
      </c>
      <c r="I47" s="176" t="n">
        <f aca="false">'attendance ldm'!H43</f>
        <v>27</v>
      </c>
      <c r="J47" s="176" t="n">
        <f aca="false">'attendance ldm'!I43</f>
        <v>22</v>
      </c>
      <c r="K47" s="176" t="n">
        <f aca="false">'attendance ldm'!J43</f>
        <v>24</v>
      </c>
      <c r="L47" s="176" t="n">
        <f aca="false">'attendance ldm'!K43</f>
        <v>24</v>
      </c>
      <c r="M47" s="176" t="n">
        <f aca="false">'attendance ldm'!L43</f>
        <v>9</v>
      </c>
      <c r="N47" s="176" t="n">
        <f aca="false">SUM(D47:M47)</f>
        <v>212</v>
      </c>
    </row>
    <row r="48" customFormat="false" ht="13.8" hidden="false" customHeight="false" outlineLevel="0" collapsed="false">
      <c r="B48" s="42" t="n">
        <v>7</v>
      </c>
      <c r="C48" s="175" t="str">
        <f aca="false">IF('Infos-Card-Female'!B8="", "", 'Infos-Card-Female'!B8)</f>
        <v>ALBAO, PRISCILA JOY APALIT</v>
      </c>
      <c r="D48" s="176" t="n">
        <f aca="false">'attendance ldm'!C44</f>
        <v>26</v>
      </c>
      <c r="E48" s="176" t="n">
        <f aca="false">'attendance ldm'!D44</f>
        <v>21</v>
      </c>
      <c r="F48" s="176" t="n">
        <f aca="false">'attendance ldm'!E44</f>
        <v>12</v>
      </c>
      <c r="G48" s="176" t="n">
        <f aca="false">'attendance ldm'!F44</f>
        <v>18</v>
      </c>
      <c r="H48" s="176" t="n">
        <f aca="false">'attendance ldm'!G44</f>
        <v>18</v>
      </c>
      <c r="I48" s="176" t="n">
        <f aca="false">'attendance ldm'!H44</f>
        <v>27</v>
      </c>
      <c r="J48" s="176" t="n">
        <f aca="false">'attendance ldm'!I44</f>
        <v>13</v>
      </c>
      <c r="K48" s="176" t="n">
        <f aca="false">'attendance ldm'!J44</f>
        <v>13</v>
      </c>
      <c r="L48" s="176" t="n">
        <f aca="false">'attendance ldm'!K44</f>
        <v>11</v>
      </c>
      <c r="M48" s="176" t="n">
        <f aca="false">'attendance ldm'!L44</f>
        <v>9</v>
      </c>
      <c r="N48" s="176" t="n">
        <f aca="false">SUM(D48:M48)</f>
        <v>168</v>
      </c>
    </row>
    <row r="49" customFormat="false" ht="13.8" hidden="false" customHeight="false" outlineLevel="0" collapsed="false">
      <c r="B49" s="42" t="n">
        <v>8</v>
      </c>
      <c r="C49" s="175" t="str">
        <f aca="false">IF('Infos-Card-Female'!B9="", "", 'Infos-Card-Female'!B9)</f>
        <v>ALBIOLA, PRINCES DIANE FACTOR</v>
      </c>
      <c r="D49" s="176" t="n">
        <f aca="false">'attendance ldm'!C45</f>
        <v>22</v>
      </c>
      <c r="E49" s="176" t="n">
        <f aca="false">'attendance ldm'!D45</f>
        <v>18</v>
      </c>
      <c r="F49" s="176" t="n">
        <f aca="false">'attendance ldm'!E45</f>
        <v>10</v>
      </c>
      <c r="G49" s="176" t="n">
        <f aca="false">'attendance ldm'!F45</f>
        <v>13</v>
      </c>
      <c r="H49" s="176" t="n">
        <f aca="false">'attendance ldm'!G45</f>
        <v>5</v>
      </c>
      <c r="I49" s="176" t="n">
        <f aca="false">'attendance ldm'!H45</f>
        <v>25</v>
      </c>
      <c r="J49" s="176" t="n">
        <f aca="false">'attendance ldm'!I45</f>
        <v>9</v>
      </c>
      <c r="K49" s="176" t="n">
        <f aca="false">'attendance ldm'!J45</f>
        <v>0</v>
      </c>
      <c r="L49" s="176" t="n">
        <f aca="false">'attendance ldm'!K45</f>
        <v>0</v>
      </c>
      <c r="M49" s="176" t="n">
        <f aca="false">'attendance ldm'!L45</f>
        <v>0</v>
      </c>
      <c r="N49" s="176" t="n">
        <f aca="false">SUM(D49:M49)</f>
        <v>102</v>
      </c>
    </row>
    <row r="50" customFormat="false" ht="13.8" hidden="false" customHeight="false" outlineLevel="0" collapsed="false">
      <c r="B50" s="42" t="n">
        <v>9</v>
      </c>
      <c r="C50" s="175" t="str">
        <f aca="false">IF('Infos-Card-Female'!B10="", "", 'Infos-Card-Female'!B10)</f>
        <v>ALCANTARA, MICHAELLA JEN RODELAS</v>
      </c>
      <c r="D50" s="176" t="n">
        <f aca="false">'attendance ldm'!C46</f>
        <v>21</v>
      </c>
      <c r="E50" s="176" t="n">
        <f aca="false">'attendance ldm'!D46</f>
        <v>18</v>
      </c>
      <c r="F50" s="176" t="n">
        <f aca="false">'attendance ldm'!E46</f>
        <v>10</v>
      </c>
      <c r="G50" s="176" t="n">
        <f aca="false">'attendance ldm'!F46</f>
        <v>12</v>
      </c>
      <c r="H50" s="176" t="n">
        <f aca="false">'attendance ldm'!G46</f>
        <v>6</v>
      </c>
      <c r="I50" s="176" t="n">
        <f aca="false">'attendance ldm'!H46</f>
        <v>25</v>
      </c>
      <c r="J50" s="176" t="n">
        <f aca="false">'attendance ldm'!I46</f>
        <v>10</v>
      </c>
      <c r="K50" s="176" t="n">
        <f aca="false">'attendance ldm'!J46</f>
        <v>0</v>
      </c>
      <c r="L50" s="176" t="n">
        <f aca="false">'attendance ldm'!K46</f>
        <v>0</v>
      </c>
      <c r="M50" s="176" t="n">
        <f aca="false">'attendance ldm'!L46</f>
        <v>0</v>
      </c>
      <c r="N50" s="176" t="n">
        <f aca="false">SUM(D50:M50)</f>
        <v>102</v>
      </c>
    </row>
    <row r="51" customFormat="false" ht="13.8" hidden="false" customHeight="false" outlineLevel="0" collapsed="false">
      <c r="B51" s="42" t="n">
        <v>10</v>
      </c>
      <c r="C51" s="175" t="str">
        <f aca="false">IF('Infos-Card-Female'!B11="", "", 'Infos-Card-Female'!B11)</f>
        <v>ALCANTARA, ZYLEE ANGELA MATILLANO</v>
      </c>
      <c r="D51" s="176" t="n">
        <f aca="false">'attendance ldm'!C47</f>
        <v>26</v>
      </c>
      <c r="E51" s="176" t="n">
        <f aca="false">'attendance ldm'!D47</f>
        <v>21</v>
      </c>
      <c r="F51" s="176" t="n">
        <f aca="false">'attendance ldm'!E47</f>
        <v>13</v>
      </c>
      <c r="G51" s="176" t="n">
        <f aca="false">'attendance ldm'!F47</f>
        <v>24</v>
      </c>
      <c r="H51" s="176" t="n">
        <f aca="false">'attendance ldm'!G47</f>
        <v>22</v>
      </c>
      <c r="I51" s="176" t="n">
        <f aca="false">'attendance ldm'!H47</f>
        <v>27</v>
      </c>
      <c r="J51" s="176" t="n">
        <f aca="false">'attendance ldm'!I47</f>
        <v>22</v>
      </c>
      <c r="K51" s="176" t="n">
        <f aca="false">'attendance ldm'!J47</f>
        <v>24</v>
      </c>
      <c r="L51" s="176" t="n">
        <f aca="false">'attendance ldm'!K47</f>
        <v>25</v>
      </c>
      <c r="M51" s="176" t="n">
        <f aca="false">'attendance ldm'!L47</f>
        <v>9</v>
      </c>
      <c r="N51" s="176" t="n">
        <f aca="false">SUM(D51:M51)</f>
        <v>213</v>
      </c>
    </row>
    <row r="52" customFormat="false" ht="13.8" hidden="false" customHeight="false" outlineLevel="0" collapsed="false">
      <c r="B52" s="42" t="n">
        <v>11</v>
      </c>
      <c r="C52" s="175" t="str">
        <f aca="false">IF('Infos-Card-Female'!B12="", "", 'Infos-Card-Female'!B12)</f>
        <v>ALCAZARIN, JILLIANE FLORES</v>
      </c>
      <c r="D52" s="176" t="n">
        <f aca="false">'attendance ldm'!C48</f>
        <v>25</v>
      </c>
      <c r="E52" s="176" t="n">
        <f aca="false">'attendance ldm'!D48</f>
        <v>21</v>
      </c>
      <c r="F52" s="176" t="n">
        <f aca="false">'attendance ldm'!E48</f>
        <v>12</v>
      </c>
      <c r="G52" s="176" t="n">
        <f aca="false">'attendance ldm'!F48</f>
        <v>18</v>
      </c>
      <c r="H52" s="176" t="n">
        <f aca="false">'attendance ldm'!G48</f>
        <v>14</v>
      </c>
      <c r="I52" s="176" t="n">
        <f aca="false">'attendance ldm'!H48</f>
        <v>26</v>
      </c>
      <c r="J52" s="176" t="n">
        <f aca="false">'attendance ldm'!I48</f>
        <v>13</v>
      </c>
      <c r="K52" s="176" t="n">
        <f aca="false">'attendance ldm'!J48</f>
        <v>14</v>
      </c>
      <c r="L52" s="176" t="n">
        <f aca="false">'attendance ldm'!K48</f>
        <v>3</v>
      </c>
      <c r="M52" s="176" t="n">
        <f aca="false">'attendance ldm'!L48</f>
        <v>10</v>
      </c>
      <c r="N52" s="176" t="n">
        <f aca="false">SUM(D52:M52)</f>
        <v>156</v>
      </c>
    </row>
    <row r="53" customFormat="false" ht="13.8" hidden="false" customHeight="false" outlineLevel="0" collapsed="false">
      <c r="B53" s="42" t="n">
        <v>12</v>
      </c>
      <c r="C53" s="175" t="str">
        <f aca="false">IF('Infos-Card-Female'!B13="", "", 'Infos-Card-Female'!B13)</f>
        <v>AMBULO, PRINCESS ANNE BASILIO</v>
      </c>
      <c r="D53" s="176" t="n">
        <f aca="false">'attendance ldm'!C49</f>
        <v>21</v>
      </c>
      <c r="E53" s="176" t="n">
        <f aca="false">'attendance ldm'!D49</f>
        <v>20</v>
      </c>
      <c r="F53" s="176" t="n">
        <f aca="false">'attendance ldm'!E49</f>
        <v>10</v>
      </c>
      <c r="G53" s="176" t="n">
        <f aca="false">'attendance ldm'!F49</f>
        <v>15</v>
      </c>
      <c r="H53" s="176" t="n">
        <f aca="false">'attendance ldm'!G49</f>
        <v>9</v>
      </c>
      <c r="I53" s="176" t="n">
        <f aca="false">'attendance ldm'!H49</f>
        <v>25</v>
      </c>
      <c r="J53" s="176" t="n">
        <f aca="false">'attendance ldm'!I49</f>
        <v>12</v>
      </c>
      <c r="K53" s="176" t="n">
        <f aca="false">'attendance ldm'!J49</f>
        <v>0</v>
      </c>
      <c r="L53" s="176" t="n">
        <f aca="false">'attendance ldm'!K49</f>
        <v>3</v>
      </c>
      <c r="M53" s="176" t="n">
        <f aca="false">'attendance ldm'!L49</f>
        <v>10</v>
      </c>
      <c r="N53" s="176" t="n">
        <f aca="false">SUM(D53:M53)</f>
        <v>125</v>
      </c>
    </row>
    <row r="54" customFormat="false" ht="13.8" hidden="false" customHeight="false" outlineLevel="0" collapsed="false">
      <c r="B54" s="42" t="n">
        <v>13</v>
      </c>
      <c r="C54" s="175" t="str">
        <f aca="false">IF('Infos-Card-Female'!B14="", "", 'Infos-Card-Female'!B14)</f>
        <v>APOCAY, MA LORRIENE PATAUEG</v>
      </c>
      <c r="D54" s="176" t="n">
        <f aca="false">'attendance ldm'!C50</f>
        <v>26</v>
      </c>
      <c r="E54" s="176" t="n">
        <f aca="false">'attendance ldm'!D50</f>
        <v>21</v>
      </c>
      <c r="F54" s="176" t="n">
        <f aca="false">'attendance ldm'!E50</f>
        <v>13</v>
      </c>
      <c r="G54" s="176" t="n">
        <f aca="false">'attendance ldm'!F50</f>
        <v>23</v>
      </c>
      <c r="H54" s="176" t="n">
        <f aca="false">'attendance ldm'!G50</f>
        <v>21</v>
      </c>
      <c r="I54" s="176" t="n">
        <f aca="false">'attendance ldm'!H50</f>
        <v>27</v>
      </c>
      <c r="J54" s="176" t="n">
        <f aca="false">'attendance ldm'!I50</f>
        <v>16</v>
      </c>
      <c r="K54" s="176" t="n">
        <f aca="false">'attendance ldm'!J50</f>
        <v>24</v>
      </c>
      <c r="L54" s="176" t="n">
        <f aca="false">'attendance ldm'!K50</f>
        <v>25</v>
      </c>
      <c r="M54" s="176" t="n">
        <f aca="false">'attendance ldm'!L50</f>
        <v>9</v>
      </c>
      <c r="N54" s="176" t="n">
        <f aca="false">SUM(D54:M54)</f>
        <v>205</v>
      </c>
    </row>
    <row r="55" customFormat="false" ht="13.8" hidden="false" customHeight="false" outlineLevel="0" collapsed="false">
      <c r="B55" s="42" t="n">
        <v>14</v>
      </c>
      <c r="C55" s="175" t="str">
        <f aca="false">IF('Infos-Card-Female'!B15="", "", 'Infos-Card-Female'!B15)</f>
        <v>ARANDA, MARY ANGEL PILARCA</v>
      </c>
      <c r="D55" s="176" t="n">
        <f aca="false">'attendance ldm'!C51</f>
        <v>26</v>
      </c>
      <c r="E55" s="176" t="n">
        <f aca="false">'attendance ldm'!D51</f>
        <v>21</v>
      </c>
      <c r="F55" s="176" t="n">
        <f aca="false">'attendance ldm'!E51</f>
        <v>13</v>
      </c>
      <c r="G55" s="176" t="n">
        <f aca="false">'attendance ldm'!F51</f>
        <v>21</v>
      </c>
      <c r="H55" s="176" t="n">
        <f aca="false">'attendance ldm'!G51</f>
        <v>17</v>
      </c>
      <c r="I55" s="176" t="n">
        <f aca="false">'attendance ldm'!H51</f>
        <v>25</v>
      </c>
      <c r="J55" s="176" t="n">
        <f aca="false">'attendance ldm'!I51</f>
        <v>16</v>
      </c>
      <c r="K55" s="176" t="n">
        <f aca="false">'attendance ldm'!J51</f>
        <v>18</v>
      </c>
      <c r="L55" s="176" t="n">
        <f aca="false">'attendance ldm'!K51</f>
        <v>25</v>
      </c>
      <c r="M55" s="176" t="n">
        <f aca="false">'attendance ldm'!L51</f>
        <v>10</v>
      </c>
      <c r="N55" s="176" t="n">
        <f aca="false">SUM(D55:M55)</f>
        <v>192</v>
      </c>
    </row>
    <row r="56" customFormat="false" ht="13.8" hidden="false" customHeight="false" outlineLevel="0" collapsed="false">
      <c r="B56" s="42" t="n">
        <v>15</v>
      </c>
      <c r="C56" s="175" t="str">
        <f aca="false">IF('Infos-Card-Female'!B16="", "", 'Infos-Card-Female'!B16)</f>
        <v>ARCANGEL, MIKA ELLA CAMIGLA</v>
      </c>
      <c r="D56" s="176" t="n">
        <f aca="false">'attendance ldm'!C52</f>
        <v>25</v>
      </c>
      <c r="E56" s="176" t="n">
        <f aca="false">'attendance ldm'!D52</f>
        <v>21</v>
      </c>
      <c r="F56" s="176" t="n">
        <f aca="false">'attendance ldm'!E52</f>
        <v>12</v>
      </c>
      <c r="G56" s="176" t="n">
        <f aca="false">'attendance ldm'!F52</f>
        <v>19</v>
      </c>
      <c r="H56" s="176" t="n">
        <f aca="false">'attendance ldm'!G52</f>
        <v>16</v>
      </c>
      <c r="I56" s="176" t="n">
        <f aca="false">'attendance ldm'!H52</f>
        <v>26</v>
      </c>
      <c r="J56" s="176" t="n">
        <f aca="false">'attendance ldm'!I52</f>
        <v>12</v>
      </c>
      <c r="K56" s="176" t="n">
        <f aca="false">'attendance ldm'!J52</f>
        <v>11</v>
      </c>
      <c r="L56" s="176" t="n">
        <f aca="false">'attendance ldm'!K52</f>
        <v>2</v>
      </c>
      <c r="M56" s="176" t="n">
        <f aca="false">'attendance ldm'!L52</f>
        <v>9</v>
      </c>
      <c r="N56" s="176" t="n">
        <f aca="false">SUM(D56:M56)</f>
        <v>153</v>
      </c>
    </row>
    <row r="57" customFormat="false" ht="13.8" hidden="false" customHeight="false" outlineLevel="0" collapsed="false">
      <c r="B57" s="42" t="n">
        <v>16</v>
      </c>
      <c r="C57" s="175" t="str">
        <f aca="false">IF('Infos-Card-Female'!B17="", "", 'Infos-Card-Female'!B17)</f>
        <v>AREVALO, MA. GLAIZA CAMERO</v>
      </c>
      <c r="D57" s="176" t="n">
        <f aca="false">'attendance ldm'!C53</f>
        <v>26</v>
      </c>
      <c r="E57" s="176" t="n">
        <f aca="false">'attendance ldm'!D53</f>
        <v>21</v>
      </c>
      <c r="F57" s="176" t="n">
        <f aca="false">'attendance ldm'!E53</f>
        <v>12</v>
      </c>
      <c r="G57" s="176" t="n">
        <f aca="false">'attendance ldm'!F53</f>
        <v>24</v>
      </c>
      <c r="H57" s="176" t="n">
        <f aca="false">'attendance ldm'!G53</f>
        <v>21</v>
      </c>
      <c r="I57" s="176" t="n">
        <f aca="false">'attendance ldm'!H53</f>
        <v>27</v>
      </c>
      <c r="J57" s="176" t="n">
        <f aca="false">'attendance ldm'!I53</f>
        <v>22</v>
      </c>
      <c r="K57" s="176" t="n">
        <f aca="false">'attendance ldm'!J53</f>
        <v>23</v>
      </c>
      <c r="L57" s="176" t="n">
        <f aca="false">'attendance ldm'!K53</f>
        <v>24</v>
      </c>
      <c r="M57" s="176" t="n">
        <f aca="false">'attendance ldm'!L53</f>
        <v>10</v>
      </c>
      <c r="N57" s="176" t="n">
        <f aca="false">SUM(D57:M57)</f>
        <v>210</v>
      </c>
    </row>
    <row r="58" customFormat="false" ht="13.8" hidden="false" customHeight="false" outlineLevel="0" collapsed="false">
      <c r="B58" s="42" t="n">
        <v>17</v>
      </c>
      <c r="C58" s="175" t="str">
        <f aca="false">IF('Infos-Card-Female'!B18="", "", 'Infos-Card-Female'!B18)</f>
        <v>ATCHOCO, CHRISTINE NARCISO</v>
      </c>
      <c r="D58" s="176" t="n">
        <f aca="false">'attendance ldm'!C54</f>
        <v>23</v>
      </c>
      <c r="E58" s="176" t="n">
        <f aca="false">'attendance ldm'!D54</f>
        <v>19</v>
      </c>
      <c r="F58" s="176" t="n">
        <f aca="false">'attendance ldm'!E54</f>
        <v>12</v>
      </c>
      <c r="G58" s="176" t="n">
        <f aca="false">'attendance ldm'!F54</f>
        <v>20</v>
      </c>
      <c r="H58" s="176" t="n">
        <f aca="false">'attendance ldm'!G54</f>
        <v>19</v>
      </c>
      <c r="I58" s="176" t="n">
        <f aca="false">'attendance ldm'!H54</f>
        <v>25</v>
      </c>
      <c r="J58" s="176" t="n">
        <f aca="false">'attendance ldm'!I54</f>
        <v>13</v>
      </c>
      <c r="K58" s="176" t="n">
        <f aca="false">'attendance ldm'!J54</f>
        <v>14</v>
      </c>
      <c r="L58" s="176" t="n">
        <f aca="false">'attendance ldm'!K54</f>
        <v>20</v>
      </c>
      <c r="M58" s="176" t="n">
        <f aca="false">'attendance ldm'!L54</f>
        <v>10</v>
      </c>
      <c r="N58" s="176" t="n">
        <f aca="false">SUM(D58:M58)</f>
        <v>175</v>
      </c>
    </row>
    <row r="59" customFormat="false" ht="13.8" hidden="false" customHeight="false" outlineLevel="0" collapsed="false">
      <c r="B59" s="42" t="n">
        <v>18</v>
      </c>
      <c r="C59" s="175" t="str">
        <f aca="false">IF('Infos-Card-Female'!B19="", "", 'Infos-Card-Female'!B19)</f>
        <v>AVECILLA, JEAN RAIZHEN SALAZAR</v>
      </c>
      <c r="D59" s="176" t="n">
        <f aca="false">'attendance ldm'!C55</f>
        <v>26</v>
      </c>
      <c r="E59" s="176" t="n">
        <f aca="false">'attendance ldm'!D55</f>
        <v>21</v>
      </c>
      <c r="F59" s="176" t="n">
        <f aca="false">'attendance ldm'!E55</f>
        <v>11</v>
      </c>
      <c r="G59" s="176" t="n">
        <f aca="false">'attendance ldm'!F55</f>
        <v>20</v>
      </c>
      <c r="H59" s="176" t="n">
        <f aca="false">'attendance ldm'!G55</f>
        <v>14</v>
      </c>
      <c r="I59" s="176" t="n">
        <f aca="false">'attendance ldm'!H55</f>
        <v>26</v>
      </c>
      <c r="J59" s="176" t="n">
        <f aca="false">'attendance ldm'!I55</f>
        <v>21</v>
      </c>
      <c r="K59" s="176" t="n">
        <f aca="false">'attendance ldm'!J55</f>
        <v>18</v>
      </c>
      <c r="L59" s="176" t="n">
        <f aca="false">'attendance ldm'!K55</f>
        <v>23</v>
      </c>
      <c r="M59" s="176" t="n">
        <f aca="false">'attendance ldm'!L55</f>
        <v>10</v>
      </c>
      <c r="N59" s="176" t="n">
        <f aca="false">SUM(D59:M59)</f>
        <v>190</v>
      </c>
    </row>
    <row r="60" customFormat="false" ht="13.8" hidden="false" customHeight="false" outlineLevel="0" collapsed="false">
      <c r="B60" s="42" t="n">
        <v>19</v>
      </c>
      <c r="C60" s="175" t="str">
        <f aca="false">IF('Infos-Card-Female'!B20="", "", 'Infos-Card-Female'!B20)</f>
        <v>AXALAN, PRINCESS DENISE CUALES</v>
      </c>
      <c r="D60" s="176" t="n">
        <f aca="false">'attendance ldm'!C56</f>
        <v>26</v>
      </c>
      <c r="E60" s="176" t="n">
        <f aca="false">'attendance ldm'!D56</f>
        <v>21</v>
      </c>
      <c r="F60" s="176" t="n">
        <f aca="false">'attendance ldm'!E56</f>
        <v>13</v>
      </c>
      <c r="G60" s="176" t="n">
        <f aca="false">'attendance ldm'!F56</f>
        <v>23</v>
      </c>
      <c r="H60" s="176" t="n">
        <f aca="false">'attendance ldm'!G56</f>
        <v>22</v>
      </c>
      <c r="I60" s="176" t="n">
        <f aca="false">'attendance ldm'!H56</f>
        <v>27</v>
      </c>
      <c r="J60" s="176" t="n">
        <f aca="false">'attendance ldm'!I56</f>
        <v>22</v>
      </c>
      <c r="K60" s="176" t="n">
        <f aca="false">'attendance ldm'!J56</f>
        <v>24</v>
      </c>
      <c r="L60" s="176" t="n">
        <f aca="false">'attendance ldm'!K56</f>
        <v>24</v>
      </c>
      <c r="M60" s="176" t="n">
        <f aca="false">'attendance ldm'!L56</f>
        <v>9</v>
      </c>
      <c r="N60" s="176" t="n">
        <f aca="false">SUM(D60:M60)</f>
        <v>211</v>
      </c>
    </row>
    <row r="61" customFormat="false" ht="13.8" hidden="false" customHeight="false" outlineLevel="0" collapsed="false">
      <c r="B61" s="42" t="n">
        <v>20</v>
      </c>
      <c r="C61" s="175" t="str">
        <f aca="false">IF('Infos-Card-Female'!B21="", "", 'Infos-Card-Female'!B21)</f>
        <v>AYON, JELIAN ALICAWAY</v>
      </c>
      <c r="D61" s="176" t="n">
        <f aca="false">'attendance ldm'!C57</f>
        <v>26</v>
      </c>
      <c r="E61" s="176" t="n">
        <f aca="false">'attendance ldm'!D57</f>
        <v>21</v>
      </c>
      <c r="F61" s="176" t="n">
        <f aca="false">'attendance ldm'!E57</f>
        <v>13</v>
      </c>
      <c r="G61" s="176" t="n">
        <f aca="false">'attendance ldm'!F57</f>
        <v>24</v>
      </c>
      <c r="H61" s="176" t="n">
        <f aca="false">'attendance ldm'!G57</f>
        <v>20</v>
      </c>
      <c r="I61" s="176" t="n">
        <f aca="false">'attendance ldm'!H57</f>
        <v>27</v>
      </c>
      <c r="J61" s="176" t="n">
        <f aca="false">'attendance ldm'!I57</f>
        <v>22</v>
      </c>
      <c r="K61" s="176" t="n">
        <f aca="false">'attendance ldm'!J57</f>
        <v>22</v>
      </c>
      <c r="L61" s="176" t="n">
        <f aca="false">'attendance ldm'!K57</f>
        <v>24</v>
      </c>
      <c r="M61" s="176" t="n">
        <f aca="false">'attendance ldm'!L57</f>
        <v>9</v>
      </c>
      <c r="N61" s="176" t="n">
        <f aca="false">SUM(D61:M61)</f>
        <v>208</v>
      </c>
    </row>
    <row r="62" customFormat="false" ht="13.8" hidden="false" customHeight="false" outlineLevel="0" collapsed="false">
      <c r="B62" s="42" t="n">
        <v>21</v>
      </c>
      <c r="C62" s="175" t="str">
        <f aca="false">IF('Infos-Card-Female'!B22="", "", 'Infos-Card-Female'!B22)</f>
        <v>AZUCENAS, JURIELYN</v>
      </c>
      <c r="D62" s="176" t="n">
        <f aca="false">'attendance ldm'!C58</f>
        <v>22</v>
      </c>
      <c r="E62" s="176" t="n">
        <f aca="false">'attendance ldm'!D58</f>
        <v>20</v>
      </c>
      <c r="F62" s="176" t="n">
        <f aca="false">'attendance ldm'!E58</f>
        <v>11</v>
      </c>
      <c r="G62" s="176" t="n">
        <f aca="false">'attendance ldm'!F58</f>
        <v>20</v>
      </c>
      <c r="H62" s="176" t="n">
        <f aca="false">'attendance ldm'!G58</f>
        <v>16</v>
      </c>
      <c r="I62" s="176" t="n">
        <f aca="false">'attendance ldm'!H58</f>
        <v>27</v>
      </c>
      <c r="J62" s="176" t="n">
        <f aca="false">'attendance ldm'!I58</f>
        <v>15</v>
      </c>
      <c r="K62" s="176" t="n">
        <f aca="false">'attendance ldm'!J58</f>
        <v>18</v>
      </c>
      <c r="L62" s="176" t="n">
        <f aca="false">'attendance ldm'!K58</f>
        <v>15</v>
      </c>
      <c r="M62" s="176" t="n">
        <f aca="false">'attendance ldm'!L58</f>
        <v>9</v>
      </c>
      <c r="N62" s="176" t="n">
        <f aca="false">SUM(D62:M62)</f>
        <v>173</v>
      </c>
    </row>
    <row r="63" customFormat="false" ht="13.8" hidden="false" customHeight="false" outlineLevel="0" collapsed="false">
      <c r="B63" s="42" t="n">
        <v>22</v>
      </c>
      <c r="C63" s="175" t="str">
        <f aca="false">IF('Infos-Card-Female'!B23="", "", 'Infos-Card-Female'!B23)</f>
        <v>BAGUIO, ELMERA BALANSAG</v>
      </c>
      <c r="D63" s="176" t="n">
        <f aca="false">'attendance ldm'!C59</f>
        <v>26</v>
      </c>
      <c r="E63" s="176" t="n">
        <f aca="false">'attendance ldm'!D59</f>
        <v>19</v>
      </c>
      <c r="F63" s="176" t="n">
        <f aca="false">'attendance ldm'!E59</f>
        <v>11</v>
      </c>
      <c r="G63" s="176" t="n">
        <f aca="false">'attendance ldm'!F59</f>
        <v>14</v>
      </c>
      <c r="H63" s="176" t="n">
        <f aca="false">'attendance ldm'!G59</f>
        <v>10</v>
      </c>
      <c r="I63" s="176" t="n">
        <f aca="false">'attendance ldm'!H59</f>
        <v>25</v>
      </c>
      <c r="J63" s="176" t="n">
        <f aca="false">'attendance ldm'!I59</f>
        <v>14</v>
      </c>
      <c r="K63" s="176" t="n">
        <f aca="false">'attendance ldm'!J59</f>
        <v>0</v>
      </c>
      <c r="L63" s="176" t="n">
        <f aca="false">'attendance ldm'!K59</f>
        <v>18</v>
      </c>
      <c r="M63" s="176" t="n">
        <f aca="false">'attendance ldm'!L59</f>
        <v>9</v>
      </c>
      <c r="N63" s="176" t="n">
        <f aca="false">SUM(D63:M63)</f>
        <v>146</v>
      </c>
    </row>
    <row r="64" customFormat="false" ht="13.8" hidden="false" customHeight="false" outlineLevel="0" collapsed="false">
      <c r="B64" s="42" t="n">
        <v>23</v>
      </c>
      <c r="C64" s="175" t="str">
        <f aca="false">IF('Infos-Card-Female'!B24="", "", 'Infos-Card-Female'!B24)</f>
        <v>ILUSTRICIMO, BEA CLAIRE IGNACIO</v>
      </c>
      <c r="D64" s="176" t="n">
        <f aca="false">'attendance ldm'!C60</f>
        <v>23</v>
      </c>
      <c r="E64" s="176" t="n">
        <f aca="false">'attendance ldm'!D60</f>
        <v>21</v>
      </c>
      <c r="F64" s="176" t="n">
        <f aca="false">'attendance ldm'!E60</f>
        <v>13</v>
      </c>
      <c r="G64" s="176" t="n">
        <f aca="false">'attendance ldm'!F60</f>
        <v>23</v>
      </c>
      <c r="H64" s="176" t="n">
        <f aca="false">'attendance ldm'!G60</f>
        <v>22</v>
      </c>
      <c r="I64" s="176" t="n">
        <f aca="false">'attendance ldm'!H60</f>
        <v>27</v>
      </c>
      <c r="J64" s="176" t="n">
        <f aca="false">'attendance ldm'!I60</f>
        <v>21</v>
      </c>
      <c r="K64" s="176" t="n">
        <f aca="false">'attendance ldm'!J60</f>
        <v>23</v>
      </c>
      <c r="L64" s="176" t="n">
        <f aca="false">'attendance ldm'!K60</f>
        <v>23</v>
      </c>
      <c r="M64" s="176" t="n">
        <f aca="false">'attendance ldm'!L60</f>
        <v>10</v>
      </c>
      <c r="N64" s="176" t="n">
        <f aca="false">SUM(D64:M64)</f>
        <v>206</v>
      </c>
    </row>
    <row r="65" customFormat="false" ht="13.8" hidden="false" customHeight="false" outlineLevel="0" collapsed="false">
      <c r="B65" s="42" t="n">
        <v>38</v>
      </c>
      <c r="C65" s="175" t="str">
        <f aca="false">IF('Infos-Card-Female'!B25="", "", 'Infos-Card-Female'!B25)</f>
        <v>SARDIDO, GEMMA LEE SORIANO</v>
      </c>
      <c r="D65" s="176" t="n">
        <f aca="false">'attendance ldm'!C61</f>
        <v>26</v>
      </c>
      <c r="E65" s="176" t="n">
        <f aca="false">'attendance ldm'!D61</f>
        <v>18</v>
      </c>
      <c r="F65" s="176" t="n">
        <f aca="false">'attendance ldm'!E61</f>
        <v>11</v>
      </c>
      <c r="G65" s="176" t="n">
        <f aca="false">'attendance ldm'!F61</f>
        <v>14</v>
      </c>
      <c r="H65" s="176" t="n">
        <f aca="false">'attendance ldm'!G61</f>
        <v>15</v>
      </c>
      <c r="I65" s="176" t="n">
        <f aca="false">'attendance ldm'!H61</f>
        <v>26</v>
      </c>
      <c r="J65" s="176" t="n">
        <f aca="false">'attendance ldm'!I61</f>
        <v>15</v>
      </c>
      <c r="K65" s="176" t="n">
        <f aca="false">'attendance ldm'!J61</f>
        <v>0</v>
      </c>
      <c r="L65" s="176" t="n">
        <f aca="false">'attendance ldm'!K61</f>
        <v>2</v>
      </c>
      <c r="M65" s="176" t="n">
        <f aca="false">'attendance ldm'!L61</f>
        <v>8</v>
      </c>
      <c r="N65" s="176" t="n">
        <f aca="false">SUM(D65:M65)</f>
        <v>135</v>
      </c>
    </row>
    <row r="66" customFormat="false" ht="13.8" hidden="false" customHeight="false" outlineLevel="0" collapsed="false">
      <c r="B66" s="42" t="n">
        <v>25</v>
      </c>
      <c r="C66" s="175" t="str">
        <f aca="false">IF('Infos-Card-Female'!B26="", "", 'Infos-Card-Female'!B26)</f>
        <v/>
      </c>
      <c r="D66" s="176" t="n">
        <f aca="false">'attendance ldm'!C62</f>
        <v>26</v>
      </c>
      <c r="E66" s="176" t="n">
        <f aca="false">'attendance ldm'!D62</f>
        <v>21</v>
      </c>
      <c r="F66" s="176" t="n">
        <f aca="false">'attendance ldm'!E62</f>
        <v>13</v>
      </c>
      <c r="G66" s="176" t="n">
        <f aca="false">'attendance ldm'!F62</f>
        <v>24</v>
      </c>
      <c r="H66" s="176" t="n">
        <f aca="false">'attendance ldm'!G62</f>
        <v>22</v>
      </c>
      <c r="I66" s="176" t="n">
        <f aca="false">'attendance ldm'!H62</f>
        <v>27</v>
      </c>
      <c r="J66" s="176" t="n">
        <f aca="false">'attendance ldm'!I62</f>
        <v>22</v>
      </c>
      <c r="K66" s="176" t="n">
        <f aca="false">'attendance ldm'!J62</f>
        <v>24</v>
      </c>
      <c r="L66" s="176" t="n">
        <f aca="false">'attendance ldm'!K62</f>
        <v>25</v>
      </c>
      <c r="M66" s="176" t="n">
        <f aca="false">'attendance ldm'!L62</f>
        <v>10</v>
      </c>
      <c r="N66" s="176" t="n">
        <f aca="false">SUM(D66:M66)</f>
        <v>214</v>
      </c>
    </row>
    <row r="67" customFormat="false" ht="13.8" hidden="false" customHeight="false" outlineLevel="0" collapsed="false">
      <c r="B67" s="42" t="n">
        <v>26</v>
      </c>
      <c r="C67" s="175" t="str">
        <f aca="false">IF('Infos-Card-Female'!B27="", "", 'Infos-Card-Female'!B27)</f>
        <v/>
      </c>
      <c r="D67" s="176" t="n">
        <f aca="false">'attendance ldm'!C63</f>
        <v>26</v>
      </c>
      <c r="E67" s="176" t="n">
        <f aca="false">'attendance ldm'!D63</f>
        <v>21</v>
      </c>
      <c r="F67" s="176" t="n">
        <f aca="false">'attendance ldm'!E63</f>
        <v>13</v>
      </c>
      <c r="G67" s="176" t="n">
        <f aca="false">'attendance ldm'!F63</f>
        <v>24</v>
      </c>
      <c r="H67" s="176" t="n">
        <f aca="false">'attendance ldm'!G63</f>
        <v>22</v>
      </c>
      <c r="I67" s="176" t="n">
        <f aca="false">'attendance ldm'!H63</f>
        <v>27</v>
      </c>
      <c r="J67" s="176" t="n">
        <f aca="false">'attendance ldm'!I63</f>
        <v>22</v>
      </c>
      <c r="K67" s="176" t="n">
        <f aca="false">'attendance ldm'!J63</f>
        <v>24</v>
      </c>
      <c r="L67" s="176" t="n">
        <f aca="false">'attendance ldm'!K63</f>
        <v>25</v>
      </c>
      <c r="M67" s="176" t="n">
        <f aca="false">'attendance ldm'!L63</f>
        <v>10</v>
      </c>
      <c r="N67" s="176" t="n">
        <f aca="false">SUM(D67:M67)</f>
        <v>214</v>
      </c>
    </row>
    <row r="68" customFormat="false" ht="13.8" hidden="false" customHeight="false" outlineLevel="0" collapsed="false">
      <c r="B68" s="42" t="n">
        <v>27</v>
      </c>
      <c r="C68" s="175" t="str">
        <f aca="false">IF('Infos-Card-Female'!B28="", "", 'Infos-Card-Female'!B28)</f>
        <v/>
      </c>
      <c r="D68" s="176" t="n">
        <f aca="false">'attendance ldm'!C64</f>
        <v>0</v>
      </c>
      <c r="E68" s="176" t="n">
        <f aca="false">'attendance ldm'!D64</f>
        <v>0</v>
      </c>
      <c r="F68" s="176" t="n">
        <f aca="false">'attendance ldm'!E64</f>
        <v>0</v>
      </c>
      <c r="G68" s="176" t="n">
        <f aca="false">'attendance ldm'!F64</f>
        <v>0</v>
      </c>
      <c r="H68" s="176" t="n">
        <f aca="false">'attendance ldm'!G64</f>
        <v>0</v>
      </c>
      <c r="I68" s="176" t="n">
        <f aca="false">'attendance ldm'!H64</f>
        <v>0</v>
      </c>
      <c r="J68" s="176" t="n">
        <f aca="false">'attendance ldm'!I64</f>
        <v>0</v>
      </c>
      <c r="K68" s="176" t="n">
        <f aca="false">'attendance ldm'!J64</f>
        <v>0</v>
      </c>
      <c r="L68" s="176" t="n">
        <f aca="false">'attendance ldm'!K64</f>
        <v>0</v>
      </c>
      <c r="M68" s="176" t="n">
        <f aca="false">'attendance ldm'!L64</f>
        <v>0</v>
      </c>
      <c r="N68" s="176" t="n">
        <f aca="false">SUM(D68:M68)</f>
        <v>0</v>
      </c>
    </row>
    <row r="69" customFormat="false" ht="13.8" hidden="false" customHeight="false" outlineLevel="0" collapsed="false">
      <c r="B69" s="42" t="n">
        <v>28</v>
      </c>
      <c r="C69" s="175" t="str">
        <f aca="false">IF('Infos-Card-Female'!B29="", "", 'Infos-Card-Female'!B29)</f>
        <v/>
      </c>
      <c r="D69" s="176" t="n">
        <f aca="false">'attendance ldm'!C65</f>
        <v>0</v>
      </c>
      <c r="E69" s="176" t="n">
        <f aca="false">'attendance ldm'!D65</f>
        <v>0</v>
      </c>
      <c r="F69" s="176" t="n">
        <f aca="false">'attendance ldm'!E65</f>
        <v>0</v>
      </c>
      <c r="G69" s="176" t="n">
        <f aca="false">'attendance ldm'!F65</f>
        <v>0</v>
      </c>
      <c r="H69" s="176" t="n">
        <f aca="false">'attendance ldm'!G65</f>
        <v>0</v>
      </c>
      <c r="I69" s="176" t="n">
        <f aca="false">'attendance ldm'!H65</f>
        <v>0</v>
      </c>
      <c r="J69" s="176" t="n">
        <f aca="false">'attendance ldm'!I65</f>
        <v>0</v>
      </c>
      <c r="K69" s="176" t="n">
        <f aca="false">'attendance ldm'!J65</f>
        <v>0</v>
      </c>
      <c r="L69" s="176" t="n">
        <f aca="false">'attendance ldm'!K65</f>
        <v>0</v>
      </c>
      <c r="M69" s="176" t="n">
        <f aca="false">'attendance ldm'!L65</f>
        <v>0</v>
      </c>
      <c r="N69" s="176" t="n">
        <f aca="false">SUM(D69:M69)</f>
        <v>0</v>
      </c>
    </row>
    <row r="70" customFormat="false" ht="13.8" hidden="false" customHeight="false" outlineLevel="0" collapsed="false">
      <c r="B70" s="42" t="n">
        <v>29</v>
      </c>
      <c r="C70" s="175" t="str">
        <f aca="false">IF('Infos-Card-Female'!B30="", "", 'Infos-Card-Female'!B30)</f>
        <v/>
      </c>
      <c r="D70" s="176" t="n">
        <f aca="false">'attendance ldm'!C66</f>
        <v>0</v>
      </c>
      <c r="E70" s="176" t="n">
        <f aca="false">'attendance ldm'!D66</f>
        <v>0</v>
      </c>
      <c r="F70" s="176" t="n">
        <f aca="false">'attendance ldm'!E66</f>
        <v>0</v>
      </c>
      <c r="G70" s="176" t="n">
        <f aca="false">'attendance ldm'!F66</f>
        <v>0</v>
      </c>
      <c r="H70" s="176" t="n">
        <f aca="false">'attendance ldm'!G66</f>
        <v>0</v>
      </c>
      <c r="I70" s="176" t="n">
        <f aca="false">'attendance ldm'!H66</f>
        <v>0</v>
      </c>
      <c r="J70" s="176" t="n">
        <f aca="false">'attendance ldm'!I66</f>
        <v>0</v>
      </c>
      <c r="K70" s="176" t="n">
        <f aca="false">'attendance ldm'!J66</f>
        <v>0</v>
      </c>
      <c r="L70" s="176" t="n">
        <f aca="false">'attendance ldm'!K66</f>
        <v>0</v>
      </c>
      <c r="M70" s="176" t="n">
        <f aca="false">'attendance ldm'!L66</f>
        <v>0</v>
      </c>
      <c r="N70" s="176" t="n">
        <f aca="false">SUM(D70:M70)</f>
        <v>0</v>
      </c>
    </row>
    <row r="71" customFormat="false" ht="13.8" hidden="false" customHeight="false" outlineLevel="0" collapsed="false">
      <c r="B71" s="42" t="n">
        <v>30</v>
      </c>
      <c r="C71" s="175" t="str">
        <f aca="false">IF('Infos-Card-Female'!B31="", "", 'Infos-Card-Female'!B31)</f>
        <v/>
      </c>
      <c r="D71" s="176" t="n">
        <f aca="false">'attendance ldm'!C67</f>
        <v>0</v>
      </c>
      <c r="E71" s="176" t="n">
        <f aca="false">'attendance ldm'!D67</f>
        <v>0</v>
      </c>
      <c r="F71" s="176" t="n">
        <f aca="false">'attendance ldm'!E67</f>
        <v>0</v>
      </c>
      <c r="G71" s="176" t="n">
        <f aca="false">'attendance ldm'!F67</f>
        <v>0</v>
      </c>
      <c r="H71" s="176" t="n">
        <f aca="false">'attendance ldm'!G67</f>
        <v>0</v>
      </c>
      <c r="I71" s="176" t="n">
        <f aca="false">'attendance ldm'!H67</f>
        <v>0</v>
      </c>
      <c r="J71" s="176" t="n">
        <f aca="false">'attendance ldm'!I67</f>
        <v>0</v>
      </c>
      <c r="K71" s="176" t="n">
        <f aca="false">'attendance ldm'!J67</f>
        <v>0</v>
      </c>
      <c r="L71" s="176" t="n">
        <f aca="false">'attendance ldm'!K67</f>
        <v>0</v>
      </c>
      <c r="M71" s="176" t="n">
        <f aca="false">'attendance ldm'!L67</f>
        <v>0</v>
      </c>
      <c r="N71" s="176" t="n">
        <f aca="false">SUM(D71:M71)</f>
        <v>0</v>
      </c>
    </row>
    <row r="72" customFormat="false" ht="13.8" hidden="false" customHeight="false" outlineLevel="0" collapsed="false">
      <c r="B72" s="42" t="n">
        <v>31</v>
      </c>
      <c r="C72" s="175" t="str">
        <f aca="false">IF('Infos-Card-Female'!B32="", "", 'Infos-Card-Female'!B32)</f>
        <v/>
      </c>
      <c r="D72" s="176" t="n">
        <f aca="false">'attendance ldm'!C68</f>
        <v>0</v>
      </c>
      <c r="E72" s="176" t="n">
        <f aca="false">'attendance ldm'!D68</f>
        <v>0</v>
      </c>
      <c r="F72" s="176" t="n">
        <f aca="false">'attendance ldm'!E68</f>
        <v>0</v>
      </c>
      <c r="G72" s="176" t="n">
        <f aca="false">'attendance ldm'!F68</f>
        <v>0</v>
      </c>
      <c r="H72" s="176" t="n">
        <f aca="false">'attendance ldm'!G68</f>
        <v>0</v>
      </c>
      <c r="I72" s="176" t="n">
        <f aca="false">'attendance ldm'!H68</f>
        <v>0</v>
      </c>
      <c r="J72" s="176" t="n">
        <f aca="false">'attendance ldm'!I68</f>
        <v>0</v>
      </c>
      <c r="K72" s="176" t="n">
        <f aca="false">'attendance ldm'!J68</f>
        <v>0</v>
      </c>
      <c r="L72" s="176" t="n">
        <f aca="false">'attendance ldm'!K68</f>
        <v>0</v>
      </c>
      <c r="M72" s="176" t="n">
        <f aca="false">'attendance ldm'!L68</f>
        <v>0</v>
      </c>
      <c r="N72" s="176" t="n">
        <f aca="false">SUM(D72:M72)</f>
        <v>0</v>
      </c>
    </row>
    <row r="73" customFormat="false" ht="13.8" hidden="false" customHeight="false" outlineLevel="0" collapsed="false">
      <c r="B73" s="42" t="n">
        <v>32</v>
      </c>
      <c r="C73" s="175" t="str">
        <f aca="false">IF('Infos-Card-Female'!B33="", "", 'Infos-Card-Female'!B33)</f>
        <v/>
      </c>
      <c r="D73" s="176" t="n">
        <f aca="false">'attendance ldm'!C69</f>
        <v>0</v>
      </c>
      <c r="E73" s="176" t="n">
        <f aca="false">'attendance ldm'!D69</f>
        <v>0</v>
      </c>
      <c r="F73" s="176" t="n">
        <f aca="false">'attendance ldm'!E69</f>
        <v>0</v>
      </c>
      <c r="G73" s="176" t="n">
        <f aca="false">'attendance ldm'!F69</f>
        <v>0</v>
      </c>
      <c r="H73" s="176" t="n">
        <f aca="false">'attendance ldm'!G69</f>
        <v>0</v>
      </c>
      <c r="I73" s="176" t="n">
        <f aca="false">'attendance ldm'!H69</f>
        <v>0</v>
      </c>
      <c r="J73" s="176" t="n">
        <f aca="false">'attendance ldm'!I69</f>
        <v>0</v>
      </c>
      <c r="K73" s="176" t="n">
        <f aca="false">'attendance ldm'!J69</f>
        <v>0</v>
      </c>
      <c r="L73" s="176" t="n">
        <f aca="false">'attendance ldm'!K69</f>
        <v>0</v>
      </c>
      <c r="M73" s="176" t="n">
        <f aca="false">'attendance ldm'!L69</f>
        <v>0</v>
      </c>
      <c r="N73" s="176" t="n">
        <f aca="false">SUM(D73:M73)</f>
        <v>0</v>
      </c>
    </row>
    <row r="74" customFormat="false" ht="13.8" hidden="false" customHeight="false" outlineLevel="0" collapsed="false">
      <c r="B74" s="42" t="n">
        <v>33</v>
      </c>
      <c r="C74" s="175" t="str">
        <f aca="false">IF('Infos-Card-Female'!B34="", "", 'Infos-Card-Female'!B34)</f>
        <v/>
      </c>
      <c r="D74" s="176" t="n">
        <f aca="false">'attendance ldm'!C70</f>
        <v>0</v>
      </c>
      <c r="E74" s="176" t="n">
        <f aca="false">'attendance ldm'!D70</f>
        <v>0</v>
      </c>
      <c r="F74" s="176" t="n">
        <f aca="false">'attendance ldm'!E70</f>
        <v>0</v>
      </c>
      <c r="G74" s="176" t="n">
        <f aca="false">'attendance ldm'!F70</f>
        <v>0</v>
      </c>
      <c r="H74" s="176" t="n">
        <f aca="false">'attendance ldm'!G70</f>
        <v>0</v>
      </c>
      <c r="I74" s="176" t="n">
        <f aca="false">'attendance ldm'!H70</f>
        <v>0</v>
      </c>
      <c r="J74" s="176" t="n">
        <f aca="false">'attendance ldm'!I70</f>
        <v>0</v>
      </c>
      <c r="K74" s="176" t="n">
        <f aca="false">'attendance ldm'!J70</f>
        <v>0</v>
      </c>
      <c r="L74" s="176" t="n">
        <f aca="false">'attendance ldm'!K70</f>
        <v>0</v>
      </c>
      <c r="M74" s="176" t="n">
        <f aca="false">'attendance ldm'!L70</f>
        <v>0</v>
      </c>
      <c r="N74" s="176" t="n">
        <f aca="false">SUM(D74:M74)</f>
        <v>0</v>
      </c>
    </row>
    <row r="75" customFormat="false" ht="13.8" hidden="false" customHeight="false" outlineLevel="0" collapsed="false">
      <c r="B75" s="42" t="n">
        <v>34</v>
      </c>
      <c r="C75" s="175" t="str">
        <f aca="false">IF('Infos-Card-Female'!B35="", "", 'Infos-Card-Female'!B35)</f>
        <v/>
      </c>
      <c r="D75" s="176" t="n">
        <f aca="false">'attendance ldm'!C71</f>
        <v>0</v>
      </c>
      <c r="E75" s="176" t="n">
        <f aca="false">'attendance ldm'!D71</f>
        <v>0</v>
      </c>
      <c r="F75" s="176" t="n">
        <f aca="false">'attendance ldm'!E71</f>
        <v>0</v>
      </c>
      <c r="G75" s="176" t="n">
        <f aca="false">'attendance ldm'!F71</f>
        <v>0</v>
      </c>
      <c r="H75" s="176" t="n">
        <f aca="false">'attendance ldm'!G71</f>
        <v>0</v>
      </c>
      <c r="I75" s="176" t="n">
        <f aca="false">'attendance ldm'!H71</f>
        <v>0</v>
      </c>
      <c r="J75" s="176" t="n">
        <f aca="false">'attendance ldm'!I71</f>
        <v>0</v>
      </c>
      <c r="K75" s="176" t="n">
        <f aca="false">'attendance ldm'!J71</f>
        <v>0</v>
      </c>
      <c r="L75" s="176" t="n">
        <f aca="false">'attendance ldm'!K71</f>
        <v>0</v>
      </c>
      <c r="M75" s="176" t="n">
        <f aca="false">'attendance ldm'!L71</f>
        <v>0</v>
      </c>
      <c r="N75" s="176" t="n">
        <f aca="false">SUM(D75:M75)</f>
        <v>0</v>
      </c>
    </row>
    <row r="76" customFormat="false" ht="13.8" hidden="false" customHeight="false" outlineLevel="0" collapsed="false">
      <c r="B76" s="42" t="n">
        <v>35</v>
      </c>
      <c r="C76" s="175" t="str">
        <f aca="false">IF('Infos-Card-Female'!B36="", "", 'Infos-Card-Female'!B36)</f>
        <v/>
      </c>
      <c r="D76" s="176" t="n">
        <f aca="false">'attendance ldm'!C72</f>
        <v>0</v>
      </c>
      <c r="E76" s="176" t="n">
        <f aca="false">'attendance ldm'!D72</f>
        <v>0</v>
      </c>
      <c r="F76" s="176" t="n">
        <f aca="false">'attendance ldm'!E72</f>
        <v>0</v>
      </c>
      <c r="G76" s="176" t="n">
        <f aca="false">'attendance ldm'!F72</f>
        <v>0</v>
      </c>
      <c r="H76" s="176" t="n">
        <f aca="false">'attendance ldm'!G72</f>
        <v>0</v>
      </c>
      <c r="I76" s="176" t="n">
        <f aca="false">'attendance ldm'!H72</f>
        <v>0</v>
      </c>
      <c r="J76" s="176" t="n">
        <f aca="false">'attendance ldm'!I72</f>
        <v>0</v>
      </c>
      <c r="K76" s="176" t="n">
        <f aca="false">'attendance ldm'!J72</f>
        <v>0</v>
      </c>
      <c r="L76" s="176" t="n">
        <f aca="false">'attendance ldm'!K72</f>
        <v>0</v>
      </c>
      <c r="M76" s="176" t="n">
        <f aca="false">'attendance ldm'!L72</f>
        <v>0</v>
      </c>
      <c r="N76" s="176" t="n">
        <f aca="false">SUM(D76:M76)</f>
        <v>0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N1"/>
    <mergeCell ref="B2:N2"/>
    <mergeCell ref="B3:N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4" scale="8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9" activeCellId="0" sqref="D9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6.51"/>
  </cols>
  <sheetData>
    <row r="1" customFormat="false" ht="13.8" hidden="false" customHeight="false" outlineLevel="0" collapsed="false">
      <c r="B1" s="166" t="s">
        <v>355</v>
      </c>
      <c r="C1" s="166" t="s">
        <v>356</v>
      </c>
      <c r="D1" s="166" t="s">
        <v>357</v>
      </c>
      <c r="E1" s="166" t="s">
        <v>358</v>
      </c>
      <c r="F1" s="166" t="s">
        <v>359</v>
      </c>
      <c r="G1" s="166" t="s">
        <v>360</v>
      </c>
      <c r="H1" s="166" t="s">
        <v>361</v>
      </c>
      <c r="I1" s="166" t="s">
        <v>362</v>
      </c>
    </row>
    <row r="2" customFormat="false" ht="14.9" hidden="false" customHeight="false" outlineLevel="0" collapsed="false">
      <c r="A2" s="34" t="s">
        <v>2</v>
      </c>
      <c r="B2" s="178" t="n">
        <f aca="false">COUNTIFS('SUMMARY 1'!D10:D86, "&gt;=98", 'SUMMARY 1'!D10:D86, "&lt;=100")</f>
        <v>0</v>
      </c>
      <c r="C2" s="166" t="n">
        <f aca="false">COUNTIFS('SUMMARY 1'!D10:D86, "&gt;=95", 'SUMMARY 1'!D10:D86, "&lt;=97")</f>
        <v>0</v>
      </c>
      <c r="D2" s="166" t="n">
        <f aca="false">COUNTIFS('SUMMARY 1'!D10:D86, "&gt;=90", 'SUMMARY 1'!D10:D86, "&lt;=94")</f>
        <v>0</v>
      </c>
      <c r="E2" s="166" t="n">
        <f aca="false">COUNTIFS('SUMMARY 1'!D10:D86, "&gt;=85", 'SUMMARY 1'!D10:D86, "&lt;=89")</f>
        <v>8</v>
      </c>
      <c r="F2" s="166" t="n">
        <f aca="false">COUNTIFS('SUMMARY 1'!D10:D86, "&gt;=80", 'SUMMARY 1'!D10:D86, "&lt;=84")</f>
        <v>5</v>
      </c>
      <c r="G2" s="166" t="n">
        <f aca="false">COUNTIFS('SUMMARY 1'!D10:D86, "&gt;=75", 'SUMMARY 1'!D10:D86, "&lt;=79")</f>
        <v>22</v>
      </c>
      <c r="H2" s="166" t="n">
        <f aca="false">COUNTIFS('SUMMARY 1'!D10:D86, "&gt;0", 'SUMMARY 1'!D10:D86, "&lt;75")</f>
        <v>10</v>
      </c>
      <c r="I2" s="166" t="n">
        <f aca="false">COUNTIFS('SUMMARY 1'!D10:D86, "=0")</f>
        <v>0</v>
      </c>
    </row>
    <row r="3" customFormat="false" ht="12.75" hidden="false" customHeight="true" outlineLevel="0" collapsed="false">
      <c r="A3" s="34" t="s">
        <v>363</v>
      </c>
      <c r="B3" s="166" t="n">
        <f aca="false">COUNTIFS('SUMMARY 1'!F10:F86, "&gt;=98", 'SUMMARY 1'!F10:F86, "&lt;=100")</f>
        <v>0</v>
      </c>
      <c r="C3" s="166" t="n">
        <f aca="false">COUNTIFS('SUMMARY 1'!F10:F86, "&gt;=95", 'SUMMARY 1'!F10:F86, "&lt;=97")</f>
        <v>0</v>
      </c>
      <c r="D3" s="166" t="n">
        <f aca="false">COUNTIFS('SUMMARY 1'!F10:F86, "&gt;=90", 'SUMMARY 1'!F10:F86, "&lt;=94")</f>
        <v>5</v>
      </c>
      <c r="E3" s="166" t="n">
        <f aca="false">COUNTIFS('SUMMARY 1'!F10:F86, "&gt;=85", 'SUMMARY 1'!F10:F86, "&lt;=89")</f>
        <v>5</v>
      </c>
      <c r="F3" s="166" t="n">
        <f aca="false">COUNTIFS('SUMMARY 1'!F10:F86, "&gt;=80", 'SUMMARY 1'!F10:F86, "&lt;=84")</f>
        <v>8</v>
      </c>
      <c r="G3" s="166" t="n">
        <f aca="false">COUNTIFS('SUMMARY 1'!F10:F86, "&gt;=75", 'SUMMARY 1'!F10:F86, "&lt;=79")</f>
        <v>24</v>
      </c>
      <c r="H3" s="166" t="n">
        <f aca="false">COUNTIFS('SUMMARY 1'!F10:F86, "&gt;0", 'SUMMARY 1'!F10:F86, "&lt;75")</f>
        <v>3</v>
      </c>
      <c r="I3" s="166" t="n">
        <f aca="false">COUNTIFS('SUMMARY 1'!F10:F86, "=0")</f>
        <v>0</v>
      </c>
    </row>
    <row r="4" customFormat="false" ht="12.75" hidden="false" customHeight="true" outlineLevel="0" collapsed="false">
      <c r="A4" s="34" t="s">
        <v>364</v>
      </c>
      <c r="B4" s="166" t="n">
        <f aca="false">COUNTIFS('SUMMARY 1'!H10:H86, "&gt;=98", 'SUMMARY 1'!H10:H86, "&lt;=100")</f>
        <v>0</v>
      </c>
      <c r="C4" s="166" t="n">
        <f aca="false">COUNTIFS('SUMMARY 1'!H10:H86, "&gt;=95", 'SUMMARY 1'!H10:H86, "&lt;=97")</f>
        <v>0</v>
      </c>
      <c r="D4" s="166" t="n">
        <f aca="false">COUNTIFS('SUMMARY 1'!H10:H86, "&gt;=90", 'SUMMARY 1'!H10:H86, "&lt;=94")</f>
        <v>2</v>
      </c>
      <c r="E4" s="166" t="n">
        <f aca="false">COUNTIFS('SUMMARY 1'!H10:H86, "&gt;=85", 'SUMMARY 1'!H10:H86, "&lt;=89")</f>
        <v>4</v>
      </c>
      <c r="F4" s="166" t="n">
        <f aca="false">COUNTIFS('SUMMARY 1'!H10:H86, "&gt;=80", 'SUMMARY 1'!H10:H86, "&lt;=84")</f>
        <v>8</v>
      </c>
      <c r="G4" s="166" t="n">
        <f aca="false">COUNTIFS('SUMMARY 1'!H10:H86, "&gt;=75", 'SUMMARY 1'!H10:H86, "&lt;=79")</f>
        <v>11</v>
      </c>
      <c r="H4" s="166" t="n">
        <f aca="false">COUNTIFS('SUMMARY 1'!H10:H86, "&gt;0", 'SUMMARY 1'!H10:H86, "&lt;75")</f>
        <v>20</v>
      </c>
      <c r="I4" s="166" t="n">
        <f aca="false">COUNTIFS('SUMMARY 1'!H10:H86, "=0")</f>
        <v>0</v>
      </c>
    </row>
    <row r="5" customFormat="false" ht="12.75" hidden="false" customHeight="true" outlineLevel="0" collapsed="false">
      <c r="A5" s="34" t="s">
        <v>365</v>
      </c>
      <c r="B5" s="166" t="n">
        <f aca="false">COUNTIFS('SUMMARY 1'!J10:J86, "&gt;=98", 'SUMMARY 1'!J10:J86, "&lt;=100")</f>
        <v>0</v>
      </c>
      <c r="C5" s="166" t="n">
        <f aca="false">COUNTIFS('SUMMARY 1'!J10:J86, "&gt;=95", 'SUMMARY 1'!J10:J86, "&lt;=97")</f>
        <v>0</v>
      </c>
      <c r="D5" s="166" t="n">
        <f aca="false">COUNTIFS('SUMMARY 1'!J10:J86, "&gt;=90", 'SUMMARY 1'!J10:J86, "&lt;=94")</f>
        <v>0</v>
      </c>
      <c r="E5" s="166" t="n">
        <f aca="false">COUNTIFS('SUMMARY 1'!J10:J86, "&gt;=85", 'SUMMARY 1'!J10:J86, "&lt;=89")</f>
        <v>10</v>
      </c>
      <c r="F5" s="166" t="n">
        <f aca="false">COUNTIFS('SUMMARY 1'!J10:J86, "&gt;=80", 'SUMMARY 1'!J10:J86, "&lt;=84")</f>
        <v>7</v>
      </c>
      <c r="G5" s="166" t="n">
        <f aca="false">COUNTIFS('SUMMARY 1'!J10:J86, "&gt;=75", 'SUMMARY 1'!J10:J86, "&lt;=79")</f>
        <v>26</v>
      </c>
      <c r="H5" s="166" t="n">
        <f aca="false">COUNTIFS('SUMMARY 1'!J10:J86, "&gt;0", 'SUMMARY 1'!J10:J86, "&lt;75")</f>
        <v>2</v>
      </c>
      <c r="I5" s="166" t="n">
        <f aca="false">COUNTIFS('SUMMARY 1'!J10:J86, "=0")</f>
        <v>0</v>
      </c>
    </row>
    <row r="6" customFormat="false" ht="12.75" hidden="false" customHeight="true" outlineLevel="0" collapsed="false">
      <c r="A6" s="34" t="s">
        <v>292</v>
      </c>
      <c r="B6" s="166" t="n">
        <f aca="false">COUNTIFS('SUMMARY 1'!L10:L86, "&gt;=98", 'SUMMARY 1'!L10:L86, "&lt;=100")</f>
        <v>0</v>
      </c>
      <c r="C6" s="166" t="n">
        <f aca="false">COUNTIFS('SUMMARY 1'!L10:L86, "&gt;=95", 'SUMMARY 1'!L10:L86, "&lt;=97")</f>
        <v>0</v>
      </c>
      <c r="D6" s="166" t="n">
        <f aca="false">COUNTIFS('SUMMARY 1'!L10:L86, "&gt;=90", 'SUMMARY 1'!L10:L86, "&lt;=94")</f>
        <v>0</v>
      </c>
      <c r="E6" s="166" t="n">
        <f aca="false">COUNTIFS('SUMMARY 1'!L10:L86, "&gt;=85", 'SUMMARY 1'!L10:L86, "&lt;=89")</f>
        <v>0</v>
      </c>
      <c r="F6" s="166" t="n">
        <f aca="false">COUNTIFS('SUMMARY 1'!L10:L86, "&gt;=80", 'SUMMARY 1'!L10:L86, "&lt;=84")</f>
        <v>10</v>
      </c>
      <c r="G6" s="166" t="n">
        <f aca="false">COUNTIFS('SUMMARY 1'!L10:L86, "&gt;=75", 'SUMMARY 1'!L10:L86, "&lt;=79")</f>
        <v>26</v>
      </c>
      <c r="H6" s="166" t="n">
        <f aca="false">COUNTIFS('SUMMARY 1'!L10:L86, "&gt;0", 'SUMMARY 1'!L10:L86, "&lt;75")</f>
        <v>9</v>
      </c>
      <c r="I6" s="166" t="n">
        <f aca="false">COUNTIFS('SUMMARY 1'!L10:L86, "=0")</f>
        <v>0</v>
      </c>
    </row>
    <row r="7" customFormat="false" ht="12.75" hidden="false" customHeight="true" outlineLevel="0" collapsed="false">
      <c r="A7" s="34" t="s">
        <v>366</v>
      </c>
      <c r="B7" s="166" t="n">
        <f aca="false">COUNTIFS('SUMMARY 1'!N10:N86, "&gt;=98", 'SUMMARY 1'!N10:N86, "&lt;=100")</f>
        <v>0</v>
      </c>
      <c r="C7" s="166" t="n">
        <f aca="false">COUNTIFS('SUMMARY 1'!N10:N86, "&gt;=95", 'SUMMARY 1'!N10:N86, "&lt;=97")</f>
        <v>0</v>
      </c>
      <c r="D7" s="166" t="n">
        <f aca="false">COUNTIFS('SUMMARY 1'!N10:N86, "&gt;=90", 'SUMMARY 1'!N10:N86, "&lt;=94")</f>
        <v>7</v>
      </c>
      <c r="E7" s="166" t="n">
        <f aca="false">COUNTIFS('SUMMARY 1'!N10:N86, "&gt;=85", 'SUMMARY 1'!N10:N86, "&lt;=89")</f>
        <v>10</v>
      </c>
      <c r="F7" s="166" t="n">
        <f aca="false">COUNTIFS('SUMMARY 1'!N10:N86, "&gt;=80", 'SUMMARY 1'!N10:N86, "&lt;=84")</f>
        <v>7</v>
      </c>
      <c r="G7" s="166" t="n">
        <f aca="false">COUNTIFS('SUMMARY 1'!N10:N86, "&gt;=75", 'SUMMARY 1'!N10:N86, "&lt;=79")</f>
        <v>15</v>
      </c>
      <c r="H7" s="166" t="n">
        <f aca="false">COUNTIFS('SUMMARY 1'!N10:N86, "&gt;0", 'SUMMARY 1'!N10:N86, "&lt;75")</f>
        <v>6</v>
      </c>
      <c r="I7" s="166" t="n">
        <f aca="false">COUNTIFS('SUMMARY 1'!N10:N86, "=0")</f>
        <v>0</v>
      </c>
    </row>
    <row r="8" customFormat="false" ht="12.75" hidden="false" customHeight="true" outlineLevel="0" collapsed="false">
      <c r="A8" s="34" t="s">
        <v>367</v>
      </c>
      <c r="B8" s="166" t="n">
        <f aca="false">COUNTIFS('SUMMARY 1'!P10:P86, "&gt;=98", 'SUMMARY 1'!P10:P86, "&lt;=100")</f>
        <v>0</v>
      </c>
      <c r="C8" s="166" t="n">
        <f aca="false">COUNTIFS('SUMMARY 1'!P10:P86, "&gt;=95", 'SUMMARY 1'!P10:P86, "&lt;=97")</f>
        <v>1</v>
      </c>
      <c r="D8" s="166" t="n">
        <f aca="false">COUNTIFS('SUMMARY 1'!P10:P86, "&gt;=90", 'SUMMARY 1'!P10:P86, "&lt;=94")</f>
        <v>5</v>
      </c>
      <c r="E8" s="166" t="n">
        <f aca="false">COUNTIFS('SUMMARY 1'!P10:P86, "&gt;=85", 'SUMMARY 1'!P10:P86, "&lt;=89")</f>
        <v>9</v>
      </c>
      <c r="F8" s="166" t="n">
        <f aca="false">COUNTIFS('SUMMARY 1'!P10:P86, "&gt;=80", 'SUMMARY 1'!P10:P86, "&lt;=84")</f>
        <v>2</v>
      </c>
      <c r="G8" s="166" t="n">
        <f aca="false">COUNTIFS('SUMMARY 1'!P10:P86, "&gt;=75", 'SUMMARY 1'!P10:P86, "&lt;=79")</f>
        <v>25</v>
      </c>
      <c r="H8" s="166" t="n">
        <f aca="false">COUNTIFS('SUMMARY 1'!P10:P86, "&gt;0", 'SUMMARY 1'!P10:P86, "&lt;75")</f>
        <v>3</v>
      </c>
      <c r="I8" s="166" t="n">
        <f aca="false">COUNTIFS('SUMMARY 1'!P10:P86, "=0")</f>
        <v>0</v>
      </c>
    </row>
    <row r="9" customFormat="false" ht="12.75" hidden="false" customHeight="true" outlineLevel="0" collapsed="false">
      <c r="A9" s="34" t="s">
        <v>21</v>
      </c>
      <c r="B9" s="166" t="n">
        <f aca="false">COUNTIFS('SUMMARY 1'!R10:R86, "&gt;=98", 'SUMMARY 1'!R10:R86, "&lt;=100")</f>
        <v>0</v>
      </c>
      <c r="C9" s="166" t="n">
        <f aca="false">COUNTIFS('SUMMARY 1'!R10:R86, "&gt;=95", 'SUMMARY 1'!R10:R86, "&lt;=97")</f>
        <v>1</v>
      </c>
      <c r="D9" s="166" t="n">
        <f aca="false">COUNTIFS('SUMMARY 1'!R10:R86, "&gt;=90", 'SUMMARY 1'!R10:R86, "&lt;=94")</f>
        <v>9</v>
      </c>
      <c r="E9" s="166" t="n">
        <f aca="false">COUNTIFS('SUMMARY 1'!R10:R86, "&gt;=85", 'SUMMARY 1'!R10:R86, "&lt;=89")</f>
        <v>5</v>
      </c>
      <c r="F9" s="166" t="n">
        <f aca="false">COUNTIFS('SUMMARY 1'!R10:R86, "&gt;=80", 'SUMMARY 1'!R10:R86, "&lt;=84")</f>
        <v>11</v>
      </c>
      <c r="G9" s="166" t="n">
        <f aca="false">COUNTIFS('SUMMARY 1'!R10:R86, "&gt;=75", 'SUMMARY 1'!R10:R86, "&lt;=79")</f>
        <v>17</v>
      </c>
      <c r="H9" s="166" t="n">
        <f aca="false">COUNTIFS('SUMMARY 1'!R10:R86, "&gt;0", 'SUMMARY 1'!R10:R86, "&lt;75")</f>
        <v>2</v>
      </c>
      <c r="I9" s="166" t="n">
        <f aca="false">COUNTIFS('SUMMARY 1'!R10:R86, "=0")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3.74"/>
    <col collapsed="false" customWidth="true" hidden="false" outlineLevel="0" max="2" min="2" style="0" width="15.16"/>
    <col collapsed="false" customWidth="true" hidden="false" outlineLevel="0" max="16" min="3" style="166" width="7.9"/>
    <col collapsed="false" customWidth="true" hidden="false" outlineLevel="0" max="64" min="17" style="0" width="7.9"/>
  </cols>
  <sheetData>
    <row r="2" customFormat="false" ht="13.8" hidden="false" customHeight="false" outlineLevel="0" collapsed="false">
      <c r="A2" s="22" t="e">
        <f aca="false">#REF!</f>
        <v>#REF!</v>
      </c>
      <c r="B2" s="22" t="s">
        <v>368</v>
      </c>
      <c r="C2" s="166" t="s">
        <v>369</v>
      </c>
      <c r="D2" s="166" t="s">
        <v>370</v>
      </c>
      <c r="E2" s="166" t="s">
        <v>174</v>
      </c>
      <c r="F2" s="166" t="s">
        <v>371</v>
      </c>
      <c r="G2" s="166" t="s">
        <v>372</v>
      </c>
      <c r="H2" s="166" t="s">
        <v>373</v>
      </c>
      <c r="I2" s="166" t="s">
        <v>374</v>
      </c>
      <c r="J2" s="166" t="s">
        <v>179</v>
      </c>
      <c r="K2" s="166" t="s">
        <v>180</v>
      </c>
      <c r="L2" s="166" t="s">
        <v>181</v>
      </c>
      <c r="M2" s="166" t="s">
        <v>375</v>
      </c>
      <c r="N2" s="166" t="s">
        <v>183</v>
      </c>
      <c r="O2" s="166" t="s">
        <v>376</v>
      </c>
      <c r="P2" s="166" t="s">
        <v>377</v>
      </c>
    </row>
    <row r="3" customFormat="false" ht="13.8" hidden="false" customHeight="false" outlineLevel="0" collapsed="false">
      <c r="A3" s="0" t="e">
        <f aca="false">IF(ISBLANK(#REF!), "",_xlfn.CONCAT(#REF!,#REF!))</f>
        <v>#REF!</v>
      </c>
      <c r="B3" s="0" t="e">
        <f aca="false">IF(ISBLANK(#REF!), "",#REF!)</f>
        <v>#REF!</v>
      </c>
      <c r="C3" s="166" t="e">
        <f aca="false">IF(B3="", "", 'SUMMARY 1'!D10)</f>
        <v>#REF!</v>
      </c>
      <c r="D3" s="166" t="e">
        <f aca="false">IF(B3="", "",'SUMMARY 1'!F10)</f>
        <v>#REF!</v>
      </c>
      <c r="E3" s="166" t="e">
        <f aca="false">IF(B3="", "",'SUMMARY 1'!H10)</f>
        <v>#REF!</v>
      </c>
      <c r="F3" s="166" t="e">
        <f aca="false">IF(B3="", "",'SUMMARY 1'!J10)</f>
        <v>#REF!</v>
      </c>
      <c r="G3" s="166" t="e">
        <f aca="false">IF(B3="", "",'SUMMARY 1'!L10)</f>
        <v>#REF!</v>
      </c>
      <c r="H3" s="179" t="e">
        <f aca="false">IF(B3="", "",'SUMMARY 1'!P10)</f>
        <v>#REF!</v>
      </c>
      <c r="I3" s="166" t="e">
        <f aca="false">IF(B3="", "",'SUMMARY 1'!N10)</f>
        <v>#REF!</v>
      </c>
      <c r="J3" s="179" t="e">
        <f aca="false">IF(B3="", "",'SUMMARY 1'!R10)</f>
        <v>#REF!</v>
      </c>
      <c r="K3" s="166" t="e">
        <f aca="false">IF(B3="", "",'SUMMARY 1'!T10)</f>
        <v>#REF!</v>
      </c>
      <c r="L3" s="166" t="e">
        <f aca="false">IF(B3="", "",'SUMMARY 1'!V10)</f>
        <v>#REF!</v>
      </c>
      <c r="M3" s="166" t="e">
        <f aca="false">IF(B3="", "",'SUMMARY 1'!X10)</f>
        <v>#REF!</v>
      </c>
      <c r="N3" s="166" t="e">
        <f aca="false">IF(B3="", "",'SUMMARY 1'!Z10)</f>
        <v>#REF!</v>
      </c>
      <c r="O3" s="180" t="n">
        <f aca="false">ROUND('SUMMARY 1'!AB10, 0)</f>
        <v>82</v>
      </c>
      <c r="P3" s="166" t="n">
        <f aca="false">COUNTIFS(C3:N3, "&gt;0", C3:N3, "&lt;75")</f>
        <v>0</v>
      </c>
    </row>
    <row r="4" customFormat="false" ht="13.8" hidden="false" customHeight="false" outlineLevel="0" collapsed="false">
      <c r="A4" s="0" t="e">
        <f aca="false">IF(ISBLANK(#REF!), "",_xlfn.CONCAT(#REF!,#REF!))</f>
        <v>#REF!</v>
      </c>
      <c r="B4" s="0" t="e">
        <f aca="false">IF(ISBLANK(#REF!), "",#REF!)</f>
        <v>#REF!</v>
      </c>
      <c r="C4" s="166" t="e">
        <f aca="false">IF(B4="", "", 'SUMMARY 1'!D11)</f>
        <v>#REF!</v>
      </c>
      <c r="D4" s="166" t="e">
        <f aca="false">IF(B4="", "",'SUMMARY 1'!F11)</f>
        <v>#REF!</v>
      </c>
      <c r="E4" s="166" t="e">
        <f aca="false">IF(B4="", "",'SUMMARY 1'!H11)</f>
        <v>#REF!</v>
      </c>
      <c r="F4" s="166" t="e">
        <f aca="false">IF(B4="", "",'SUMMARY 1'!J11)</f>
        <v>#REF!</v>
      </c>
      <c r="G4" s="166" t="e">
        <f aca="false">IF(B4="", "",'SUMMARY 1'!L11)</f>
        <v>#REF!</v>
      </c>
      <c r="H4" s="180" t="e">
        <f aca="false">IF(B4="", "",'SUMMARY 1'!P11)</f>
        <v>#REF!</v>
      </c>
      <c r="I4" s="166" t="e">
        <f aca="false">IF(B4="", "",'SUMMARY 1'!N11)</f>
        <v>#REF!</v>
      </c>
      <c r="J4" s="180" t="e">
        <f aca="false">IF(B4="", "",'SUMMARY 1'!R11)</f>
        <v>#REF!</v>
      </c>
      <c r="K4" s="166" t="e">
        <f aca="false">IF(B4="", "",'SUMMARY 1'!T11)</f>
        <v>#REF!</v>
      </c>
      <c r="L4" s="166" t="e">
        <f aca="false">IF(B4="", "",'SUMMARY 1'!V11)</f>
        <v>#REF!</v>
      </c>
      <c r="M4" s="166" t="e">
        <f aca="false">IF(B4="", "",'SUMMARY 1'!X11)</f>
        <v>#REF!</v>
      </c>
      <c r="N4" s="166" t="e">
        <f aca="false">IF(B4="", "",'SUMMARY 1'!Z11)</f>
        <v>#REF!</v>
      </c>
      <c r="O4" s="180" t="n">
        <f aca="false">ROUND('SUMMARY 1'!AB11, 0)</f>
        <v>71</v>
      </c>
      <c r="P4" s="166" t="n">
        <f aca="false">COUNTIFS(C4:N4, "&gt;0", C4:N4, "&lt;75")</f>
        <v>0</v>
      </c>
    </row>
    <row r="5" customFormat="false" ht="13.8" hidden="false" customHeight="false" outlineLevel="0" collapsed="false">
      <c r="A5" s="0" t="e">
        <f aca="false">IF(ISBLANK(#REF!), "",_xlfn.CONCAT(#REF!,#REF!))</f>
        <v>#REF!</v>
      </c>
      <c r="B5" s="0" t="e">
        <f aca="false">IF(ISBLANK(#REF!), "",#REF!)</f>
        <v>#REF!</v>
      </c>
      <c r="C5" s="166" t="e">
        <f aca="false">IF(B5="", "", 'SUMMARY 1'!D12)</f>
        <v>#REF!</v>
      </c>
      <c r="D5" s="166" t="e">
        <f aca="false">IF(B5="", "",'SUMMARY 1'!F12)</f>
        <v>#REF!</v>
      </c>
      <c r="E5" s="166" t="e">
        <f aca="false">IF(B5="", "",'SUMMARY 1'!H12)</f>
        <v>#REF!</v>
      </c>
      <c r="F5" s="166" t="e">
        <f aca="false">IF(B5="", "",'SUMMARY 1'!J12)</f>
        <v>#REF!</v>
      </c>
      <c r="G5" s="166" t="e">
        <f aca="false">IF(B5="", "",'SUMMARY 1'!L12)</f>
        <v>#REF!</v>
      </c>
      <c r="H5" s="180" t="e">
        <f aca="false">IF(B5="", "",'SUMMARY 1'!P12)</f>
        <v>#REF!</v>
      </c>
      <c r="I5" s="166" t="e">
        <f aca="false">IF(B5="", "",'SUMMARY 1'!N12)</f>
        <v>#REF!</v>
      </c>
      <c r="J5" s="180" t="e">
        <f aca="false">IF(B5="", "",'SUMMARY 1'!R12)</f>
        <v>#REF!</v>
      </c>
      <c r="K5" s="166" t="e">
        <f aca="false">IF(B5="", "",'SUMMARY 1'!T12)</f>
        <v>#REF!</v>
      </c>
      <c r="L5" s="166" t="e">
        <f aca="false">IF(B5="", "",'SUMMARY 1'!V12)</f>
        <v>#REF!</v>
      </c>
      <c r="M5" s="166" t="e">
        <f aca="false">IF(B5="", "",'SUMMARY 1'!X12)</f>
        <v>#REF!</v>
      </c>
      <c r="N5" s="166" t="e">
        <f aca="false">IF(B5="", "",'SUMMARY 1'!Z12)</f>
        <v>#REF!</v>
      </c>
      <c r="O5" s="180" t="n">
        <f aca="false">ROUND('SUMMARY 1'!AB12, 0)</f>
        <v>76</v>
      </c>
      <c r="P5" s="166" t="n">
        <f aca="false">COUNTIFS(C5:N5, "&gt;0", C5:N5, "&lt;75")</f>
        <v>0</v>
      </c>
    </row>
    <row r="6" customFormat="false" ht="13.8" hidden="false" customHeight="false" outlineLevel="0" collapsed="false">
      <c r="A6" s="0" t="e">
        <f aca="false">IF(ISBLANK(#REF!), "",_xlfn.CONCAT(#REF!,#REF!))</f>
        <v>#REF!</v>
      </c>
      <c r="B6" s="0" t="e">
        <f aca="false">IF(ISBLANK(#REF!), "",#REF!)</f>
        <v>#REF!</v>
      </c>
      <c r="C6" s="166" t="e">
        <f aca="false">IF(B6="", "", 'SUMMARY 1'!D13)</f>
        <v>#REF!</v>
      </c>
      <c r="D6" s="166" t="e">
        <f aca="false">IF(B6="", "",'SUMMARY 1'!F13)</f>
        <v>#REF!</v>
      </c>
      <c r="E6" s="166" t="e">
        <f aca="false">IF(B6="", "",'SUMMARY 1'!H13)</f>
        <v>#REF!</v>
      </c>
      <c r="F6" s="166" t="e">
        <f aca="false">IF(B6="", "",'SUMMARY 1'!J13)</f>
        <v>#REF!</v>
      </c>
      <c r="G6" s="166" t="e">
        <f aca="false">IF(B6="", "",'SUMMARY 1'!L13)</f>
        <v>#REF!</v>
      </c>
      <c r="H6" s="180" t="e">
        <f aca="false">IF(B6="", "",'SUMMARY 1'!P13)</f>
        <v>#REF!</v>
      </c>
      <c r="I6" s="166" t="e">
        <f aca="false">IF(B6="", "",'SUMMARY 1'!N13)</f>
        <v>#REF!</v>
      </c>
      <c r="J6" s="180" t="e">
        <f aca="false">IF(B6="", "",'SUMMARY 1'!R13)</f>
        <v>#REF!</v>
      </c>
      <c r="K6" s="166" t="e">
        <f aca="false">IF(B6="", "",'SUMMARY 1'!T13)</f>
        <v>#REF!</v>
      </c>
      <c r="L6" s="166" t="e">
        <f aca="false">IF(B6="", "",'SUMMARY 1'!V13)</f>
        <v>#REF!</v>
      </c>
      <c r="M6" s="166" t="e">
        <f aca="false">IF(B6="", "",'SUMMARY 1'!X13)</f>
        <v>#REF!</v>
      </c>
      <c r="N6" s="166" t="e">
        <f aca="false">IF(B6="", "",'SUMMARY 1'!Z13)</f>
        <v>#REF!</v>
      </c>
      <c r="O6" s="180" t="n">
        <f aca="false">ROUND('SUMMARY 1'!AB13, 0)</f>
        <v>76</v>
      </c>
      <c r="P6" s="166" t="n">
        <f aca="false">COUNTIFS(C6:N6, "&gt;0", C6:N6, "&lt;75")</f>
        <v>0</v>
      </c>
    </row>
    <row r="7" customFormat="false" ht="13.8" hidden="false" customHeight="false" outlineLevel="0" collapsed="false">
      <c r="A7" s="0" t="e">
        <f aca="false">IF(ISBLANK(#REF!), "",_xlfn.CONCAT(#REF!,#REF!))</f>
        <v>#REF!</v>
      </c>
      <c r="B7" s="0" t="e">
        <f aca="false">IF(ISBLANK(#REF!), "",#REF!)</f>
        <v>#REF!</v>
      </c>
      <c r="C7" s="166" t="e">
        <f aca="false">IF(B7="", "", 'SUMMARY 1'!D14)</f>
        <v>#REF!</v>
      </c>
      <c r="D7" s="166" t="e">
        <f aca="false">IF(B7="", "",'SUMMARY 1'!F14)</f>
        <v>#REF!</v>
      </c>
      <c r="E7" s="166" t="e">
        <f aca="false">IF(B7="", "",'SUMMARY 1'!H14)</f>
        <v>#REF!</v>
      </c>
      <c r="F7" s="166" t="e">
        <f aca="false">IF(B7="", "",'SUMMARY 1'!J14)</f>
        <v>#REF!</v>
      </c>
      <c r="G7" s="166" t="e">
        <f aca="false">IF(B7="", "",'SUMMARY 1'!L14)</f>
        <v>#REF!</v>
      </c>
      <c r="H7" s="180" t="e">
        <f aca="false">IF(B7="", "",'SUMMARY 1'!P14)</f>
        <v>#REF!</v>
      </c>
      <c r="I7" s="166" t="e">
        <f aca="false">IF(B7="", "",'SUMMARY 1'!N14)</f>
        <v>#REF!</v>
      </c>
      <c r="J7" s="180" t="e">
        <f aca="false">IF(B7="", "",'SUMMARY 1'!R14)</f>
        <v>#REF!</v>
      </c>
      <c r="K7" s="166" t="e">
        <f aca="false">IF(B7="", "",'SUMMARY 1'!T14)</f>
        <v>#REF!</v>
      </c>
      <c r="L7" s="166" t="e">
        <f aca="false">IF(B7="", "",'SUMMARY 1'!V14)</f>
        <v>#REF!</v>
      </c>
      <c r="M7" s="166" t="e">
        <f aca="false">IF(B7="", "",'SUMMARY 1'!X14)</f>
        <v>#REF!</v>
      </c>
      <c r="N7" s="166" t="e">
        <f aca="false">IF(B7="", "",'SUMMARY 1'!Z14)</f>
        <v>#REF!</v>
      </c>
      <c r="O7" s="180" t="n">
        <f aca="false">ROUND('SUMMARY 1'!AB14, 0)</f>
        <v>76</v>
      </c>
      <c r="P7" s="166" t="n">
        <f aca="false">COUNTIFS(C7:N7, "&gt;0", C7:N7, "&lt;75")</f>
        <v>0</v>
      </c>
    </row>
    <row r="8" customFormat="false" ht="13.8" hidden="false" customHeight="false" outlineLevel="0" collapsed="false">
      <c r="A8" s="0" t="e">
        <f aca="false">IF(ISBLANK(#REF!), "",_xlfn.CONCAT(#REF!,#REF!))</f>
        <v>#REF!</v>
      </c>
      <c r="B8" s="0" t="e">
        <f aca="false">IF(ISBLANK(#REF!), "",#REF!)</f>
        <v>#REF!</v>
      </c>
      <c r="C8" s="166" t="e">
        <f aca="false">IF(B8="", "", 'SUMMARY 1'!D15)</f>
        <v>#REF!</v>
      </c>
      <c r="D8" s="166" t="e">
        <f aca="false">IF(B8="", "",'SUMMARY 1'!F15)</f>
        <v>#REF!</v>
      </c>
      <c r="E8" s="166" t="e">
        <f aca="false">IF(B8="", "",'SUMMARY 1'!H15)</f>
        <v>#REF!</v>
      </c>
      <c r="F8" s="166" t="e">
        <f aca="false">IF(B8="", "",'SUMMARY 1'!J15)</f>
        <v>#REF!</v>
      </c>
      <c r="G8" s="166" t="e">
        <f aca="false">IF(B8="", "",'SUMMARY 1'!L15)</f>
        <v>#REF!</v>
      </c>
      <c r="H8" s="180" t="e">
        <f aca="false">IF(B8="", "",'SUMMARY 1'!P15)</f>
        <v>#REF!</v>
      </c>
      <c r="I8" s="166" t="e">
        <f aca="false">IF(B8="", "",'SUMMARY 1'!N15)</f>
        <v>#REF!</v>
      </c>
      <c r="J8" s="180" t="e">
        <f aca="false">IF(B8="", "",'SUMMARY 1'!R15)</f>
        <v>#REF!</v>
      </c>
      <c r="K8" s="166" t="e">
        <f aca="false">IF(B8="", "",'SUMMARY 1'!T15)</f>
        <v>#REF!</v>
      </c>
      <c r="L8" s="166" t="e">
        <f aca="false">IF(B8="", "",'SUMMARY 1'!V15)</f>
        <v>#REF!</v>
      </c>
      <c r="M8" s="166" t="e">
        <f aca="false">IF(B8="", "",'SUMMARY 1'!X15)</f>
        <v>#REF!</v>
      </c>
      <c r="N8" s="166" t="e">
        <f aca="false">IF(B8="", "",'SUMMARY 1'!Z15)</f>
        <v>#REF!</v>
      </c>
      <c r="O8" s="180" t="n">
        <f aca="false">ROUND('SUMMARY 1'!AB15, 0)</f>
        <v>82</v>
      </c>
      <c r="P8" s="166" t="n">
        <f aca="false">COUNTIFS(C8:N8, "&gt;0", C8:N8, "&lt;75")</f>
        <v>0</v>
      </c>
    </row>
    <row r="9" customFormat="false" ht="13.8" hidden="false" customHeight="false" outlineLevel="0" collapsed="false">
      <c r="A9" s="0" t="e">
        <f aca="false">IF(ISBLANK(#REF!), "",_xlfn.CONCAT(#REF!,#REF!))</f>
        <v>#REF!</v>
      </c>
      <c r="B9" s="181" t="e">
        <f aca="false">IF(ISBLANK(#REF!), "",#REF!)</f>
        <v>#REF!</v>
      </c>
      <c r="C9" s="166" t="e">
        <f aca="false">IF(B9="", "", 'SUMMARY 1'!D16)</f>
        <v>#REF!</v>
      </c>
      <c r="D9" s="166" t="e">
        <f aca="false">IF(B9="", "",'SUMMARY 1'!F16)</f>
        <v>#REF!</v>
      </c>
      <c r="E9" s="166" t="e">
        <f aca="false">IF(B9="", "",'SUMMARY 1'!H16)</f>
        <v>#REF!</v>
      </c>
      <c r="F9" s="166" t="e">
        <f aca="false">IF(B9="", "",'SUMMARY 1'!J16)</f>
        <v>#REF!</v>
      </c>
      <c r="G9" s="166" t="e">
        <f aca="false">IF(B9="", "",'SUMMARY 1'!L16)</f>
        <v>#REF!</v>
      </c>
      <c r="H9" s="180" t="e">
        <f aca="false">IF(B9="", "",'SUMMARY 1'!P16)</f>
        <v>#REF!</v>
      </c>
      <c r="I9" s="166" t="e">
        <f aca="false">IF(B9="", "",'SUMMARY 1'!N16)</f>
        <v>#REF!</v>
      </c>
      <c r="J9" s="180" t="e">
        <f aca="false">IF(B9="", "",'SUMMARY 1'!R16)</f>
        <v>#REF!</v>
      </c>
      <c r="K9" s="166" t="e">
        <f aca="false">IF(B9="", "",'SUMMARY 1'!T16)</f>
        <v>#REF!</v>
      </c>
      <c r="L9" s="166" t="e">
        <f aca="false">IF(B9="", "",'SUMMARY 1'!V16)</f>
        <v>#REF!</v>
      </c>
      <c r="M9" s="166" t="e">
        <f aca="false">IF(B9="", "",'SUMMARY 1'!X16)</f>
        <v>#REF!</v>
      </c>
      <c r="N9" s="166" t="e">
        <f aca="false">IF(B9="", "",'SUMMARY 1'!Z16)</f>
        <v>#REF!</v>
      </c>
      <c r="O9" s="180" t="n">
        <f aca="false">ROUND('SUMMARY 1'!AB16, 0)</f>
        <v>76</v>
      </c>
      <c r="P9" s="166" t="n">
        <f aca="false">COUNTIFS(C9:N9, "&gt;0", C9:N9, "&lt;75")</f>
        <v>0</v>
      </c>
    </row>
    <row r="10" customFormat="false" ht="13.8" hidden="false" customHeight="false" outlineLevel="0" collapsed="false">
      <c r="A10" s="0" t="e">
        <f aca="false">IF(ISBLANK(#REF!), "",_xlfn.CONCAT(#REF!,#REF!))</f>
        <v>#REF!</v>
      </c>
      <c r="B10" s="0" t="e">
        <f aca="false">IF(ISBLANK(#REF!), "",#REF!)</f>
        <v>#REF!</v>
      </c>
      <c r="C10" s="166" t="e">
        <f aca="false">IF(B10="", "", 'SUMMARY 1'!D17)</f>
        <v>#REF!</v>
      </c>
      <c r="D10" s="166" t="e">
        <f aca="false">IF(B10="", "",'SUMMARY 1'!F17)</f>
        <v>#REF!</v>
      </c>
      <c r="E10" s="166" t="e">
        <f aca="false">IF(B10="", "",'SUMMARY 1'!H17)</f>
        <v>#REF!</v>
      </c>
      <c r="F10" s="166" t="e">
        <f aca="false">IF(B10="", "",'SUMMARY 1'!J17)</f>
        <v>#REF!</v>
      </c>
      <c r="G10" s="166" t="e">
        <f aca="false">IF(B10="", "",'SUMMARY 1'!L17)</f>
        <v>#REF!</v>
      </c>
      <c r="H10" s="180" t="e">
        <f aca="false">IF(B10="", "",'SUMMARY 1'!P17)</f>
        <v>#REF!</v>
      </c>
      <c r="I10" s="166" t="e">
        <f aca="false">IF(B10="", "",'SUMMARY 1'!N17)</f>
        <v>#REF!</v>
      </c>
      <c r="J10" s="180" t="e">
        <f aca="false">IF(B10="", "",'SUMMARY 1'!R17)</f>
        <v>#REF!</v>
      </c>
      <c r="K10" s="166" t="e">
        <f aca="false">IF(B10="", "",'SUMMARY 1'!T17)</f>
        <v>#REF!</v>
      </c>
      <c r="L10" s="166" t="e">
        <f aca="false">IF(B10="", "",'SUMMARY 1'!V17)</f>
        <v>#REF!</v>
      </c>
      <c r="M10" s="166" t="e">
        <f aca="false">IF(B10="", "",'SUMMARY 1'!X17)</f>
        <v>#REF!</v>
      </c>
      <c r="N10" s="166" t="e">
        <f aca="false">IF(B10="", "",'SUMMARY 1'!Z17)</f>
        <v>#REF!</v>
      </c>
      <c r="O10" s="180" t="n">
        <f aca="false">ROUND('SUMMARY 1'!AB17, 0)</f>
        <v>77</v>
      </c>
      <c r="P10" s="166" t="n">
        <f aca="false">COUNTIFS(C10:N10, "&gt;0", C10:N10, "&lt;75")</f>
        <v>0</v>
      </c>
    </row>
    <row r="11" customFormat="false" ht="13.8" hidden="false" customHeight="false" outlineLevel="0" collapsed="false">
      <c r="A11" s="0" t="e">
        <f aca="false">IF(ISBLANK(#REF!), "",_xlfn.CONCAT(#REF!,#REF!))</f>
        <v>#REF!</v>
      </c>
      <c r="B11" s="0" t="e">
        <f aca="false">IF(ISBLANK(#REF!), "",#REF!)</f>
        <v>#REF!</v>
      </c>
      <c r="C11" s="166" t="e">
        <f aca="false">IF(B11="", "", 'SUMMARY 1'!D18)</f>
        <v>#REF!</v>
      </c>
      <c r="D11" s="166" t="e">
        <f aca="false">IF(B11="", "",'SUMMARY 1'!F18)</f>
        <v>#REF!</v>
      </c>
      <c r="E11" s="166" t="e">
        <f aca="false">IF(B11="", "",'SUMMARY 1'!H18)</f>
        <v>#REF!</v>
      </c>
      <c r="F11" s="166" t="e">
        <f aca="false">IF(B11="", "",'SUMMARY 1'!J18)</f>
        <v>#REF!</v>
      </c>
      <c r="G11" s="166" t="e">
        <f aca="false">IF(B11="", "",'SUMMARY 1'!L18)</f>
        <v>#REF!</v>
      </c>
      <c r="H11" s="180" t="e">
        <f aca="false">IF(B11="", "",'SUMMARY 1'!P18)</f>
        <v>#REF!</v>
      </c>
      <c r="I11" s="166" t="e">
        <f aca="false">IF(B11="", "",'SUMMARY 1'!N18)</f>
        <v>#REF!</v>
      </c>
      <c r="J11" s="180" t="e">
        <f aca="false">IF(B11="", "",'SUMMARY 1'!R18)</f>
        <v>#REF!</v>
      </c>
      <c r="K11" s="166" t="e">
        <f aca="false">IF(B11="", "",'SUMMARY 1'!T18)</f>
        <v>#REF!</v>
      </c>
      <c r="L11" s="166" t="e">
        <f aca="false">IF(B11="", "",'SUMMARY 1'!V18)</f>
        <v>#REF!</v>
      </c>
      <c r="M11" s="166" t="e">
        <f aca="false">IF(B11="", "",'SUMMARY 1'!X18)</f>
        <v>#REF!</v>
      </c>
      <c r="N11" s="166" t="e">
        <f aca="false">IF(B11="", "",'SUMMARY 1'!Z18)</f>
        <v>#REF!</v>
      </c>
      <c r="O11" s="180" t="n">
        <f aca="false">ROUND('SUMMARY 1'!AB18, 0)</f>
        <v>72</v>
      </c>
      <c r="P11" s="166" t="n">
        <f aca="false">COUNTIFS(C11:N11, "&gt;0", C11:N11, "&lt;75")</f>
        <v>0</v>
      </c>
    </row>
    <row r="12" customFormat="false" ht="13.8" hidden="false" customHeight="false" outlineLevel="0" collapsed="false">
      <c r="A12" s="0" t="e">
        <f aca="false">IF(ISBLANK(#REF!), "",_xlfn.CONCAT(#REF!,#REF!))</f>
        <v>#REF!</v>
      </c>
      <c r="B12" s="0" t="e">
        <f aca="false">IF(ISBLANK(#REF!), "",#REF!)</f>
        <v>#REF!</v>
      </c>
      <c r="C12" s="166" t="e">
        <f aca="false">IF(B12="", "", 'SUMMARY 1'!D19)</f>
        <v>#REF!</v>
      </c>
      <c r="D12" s="166" t="e">
        <f aca="false">IF(B12="", "",'SUMMARY 1'!F19)</f>
        <v>#REF!</v>
      </c>
      <c r="E12" s="166" t="e">
        <f aca="false">IF(B12="", "",'SUMMARY 1'!H19)</f>
        <v>#REF!</v>
      </c>
      <c r="F12" s="166" t="e">
        <f aca="false">IF(B12="", "",'SUMMARY 1'!J19)</f>
        <v>#REF!</v>
      </c>
      <c r="G12" s="166" t="e">
        <f aca="false">IF(B12="", "",'SUMMARY 1'!L19)</f>
        <v>#REF!</v>
      </c>
      <c r="H12" s="180" t="e">
        <f aca="false">IF(B12="", "",'SUMMARY 1'!P19)</f>
        <v>#REF!</v>
      </c>
      <c r="I12" s="166" t="e">
        <f aca="false">IF(B12="", "",'SUMMARY 1'!N19)</f>
        <v>#REF!</v>
      </c>
      <c r="J12" s="180" t="e">
        <f aca="false">IF(B12="", "",'SUMMARY 1'!R19)</f>
        <v>#REF!</v>
      </c>
      <c r="K12" s="166" t="e">
        <f aca="false">IF(B12="", "",'SUMMARY 1'!T19)</f>
        <v>#REF!</v>
      </c>
      <c r="L12" s="166" t="e">
        <f aca="false">IF(B12="", "",'SUMMARY 1'!V19)</f>
        <v>#REF!</v>
      </c>
      <c r="M12" s="166" t="e">
        <f aca="false">IF(B12="", "",'SUMMARY 1'!X19)</f>
        <v>#REF!</v>
      </c>
      <c r="N12" s="166" t="e">
        <f aca="false">IF(B12="", "",'SUMMARY 1'!Z19)</f>
        <v>#REF!</v>
      </c>
      <c r="O12" s="180" t="n">
        <f aca="false">ROUND('SUMMARY 1'!AB19, 0)</f>
        <v>77</v>
      </c>
      <c r="P12" s="166" t="n">
        <f aca="false">COUNTIFS(C12:N12, "&gt;0", C12:N12, "&lt;75")</f>
        <v>0</v>
      </c>
    </row>
    <row r="13" customFormat="false" ht="13.8" hidden="false" customHeight="false" outlineLevel="0" collapsed="false">
      <c r="A13" s="0" t="e">
        <f aca="false">IF(ISBLANK(#REF!), "",_xlfn.CONCAT(#REF!,#REF!))</f>
        <v>#REF!</v>
      </c>
      <c r="B13" s="0" t="e">
        <f aca="false">IF(ISBLANK(#REF!), "",#REF!)</f>
        <v>#REF!</v>
      </c>
      <c r="C13" s="166" t="e">
        <f aca="false">IF(B13="", "", 'SUMMARY 1'!D20)</f>
        <v>#REF!</v>
      </c>
      <c r="D13" s="166" t="e">
        <f aca="false">IF(B13="", "",'SUMMARY 1'!F20)</f>
        <v>#REF!</v>
      </c>
      <c r="E13" s="166" t="e">
        <f aca="false">IF(B13="", "",'SUMMARY 1'!H20)</f>
        <v>#REF!</v>
      </c>
      <c r="F13" s="166" t="e">
        <f aca="false">IF(B13="", "",'SUMMARY 1'!J20)</f>
        <v>#REF!</v>
      </c>
      <c r="G13" s="166" t="e">
        <f aca="false">IF(B13="", "",'SUMMARY 1'!L20)</f>
        <v>#REF!</v>
      </c>
      <c r="H13" s="180" t="e">
        <f aca="false">IF(B13="", "",'SUMMARY 1'!P20)</f>
        <v>#REF!</v>
      </c>
      <c r="I13" s="166" t="e">
        <f aca="false">IF(B13="", "",'SUMMARY 1'!N20)</f>
        <v>#REF!</v>
      </c>
      <c r="J13" s="180" t="e">
        <f aca="false">IF(B13="", "",'SUMMARY 1'!R20)</f>
        <v>#REF!</v>
      </c>
      <c r="K13" s="166" t="e">
        <f aca="false">IF(B13="", "",'SUMMARY 1'!T20)</f>
        <v>#REF!</v>
      </c>
      <c r="L13" s="166" t="e">
        <f aca="false">IF(B13="", "",'SUMMARY 1'!V20)</f>
        <v>#REF!</v>
      </c>
      <c r="M13" s="166" t="e">
        <f aca="false">IF(B13="", "",'SUMMARY 1'!X20)</f>
        <v>#REF!</v>
      </c>
      <c r="N13" s="166" t="e">
        <f aca="false">IF(B13="", "",'SUMMARY 1'!Z20)</f>
        <v>#REF!</v>
      </c>
      <c r="O13" s="180" t="n">
        <f aca="false">ROUND('SUMMARY 1'!AB20, 0)</f>
        <v>77</v>
      </c>
      <c r="P13" s="166" t="n">
        <f aca="false">COUNTIFS(C13:N13, "&gt;0", C13:N13, "&lt;75")</f>
        <v>0</v>
      </c>
    </row>
    <row r="14" customFormat="false" ht="13.8" hidden="false" customHeight="false" outlineLevel="0" collapsed="false">
      <c r="A14" s="0" t="e">
        <f aca="false">IF(ISBLANK(#REF!), "",_xlfn.CONCAT(#REF!,#REF!))</f>
        <v>#REF!</v>
      </c>
      <c r="B14" s="0" t="e">
        <f aca="false">IF(ISBLANK(#REF!), "",#REF!)</f>
        <v>#REF!</v>
      </c>
      <c r="C14" s="166" t="e">
        <f aca="false">IF(B14="", "", 'SUMMARY 1'!D21)</f>
        <v>#REF!</v>
      </c>
      <c r="D14" s="166" t="e">
        <f aca="false">IF(B14="", "",'SUMMARY 1'!F21)</f>
        <v>#REF!</v>
      </c>
      <c r="E14" s="166" t="e">
        <f aca="false">IF(B14="", "",'SUMMARY 1'!H21)</f>
        <v>#REF!</v>
      </c>
      <c r="F14" s="166" t="e">
        <f aca="false">IF(B14="", "",'SUMMARY 1'!J21)</f>
        <v>#REF!</v>
      </c>
      <c r="G14" s="166" t="e">
        <f aca="false">IF(B14="", "",'SUMMARY 1'!L21)</f>
        <v>#REF!</v>
      </c>
      <c r="H14" s="180" t="e">
        <f aca="false">IF(B14="", "",'SUMMARY 1'!P21)</f>
        <v>#REF!</v>
      </c>
      <c r="I14" s="166" t="e">
        <f aca="false">IF(B14="", "",'SUMMARY 1'!N21)</f>
        <v>#REF!</v>
      </c>
      <c r="J14" s="180" t="e">
        <f aca="false">IF(B14="", "",'SUMMARY 1'!R21)</f>
        <v>#REF!</v>
      </c>
      <c r="K14" s="166" t="e">
        <f aca="false">IF(B14="", "",'SUMMARY 1'!T21)</f>
        <v>#REF!</v>
      </c>
      <c r="L14" s="166" t="e">
        <f aca="false">IF(B14="", "",'SUMMARY 1'!V21)</f>
        <v>#REF!</v>
      </c>
      <c r="M14" s="166" t="e">
        <f aca="false">IF(B14="", "",'SUMMARY 1'!X21)</f>
        <v>#REF!</v>
      </c>
      <c r="N14" s="166" t="e">
        <f aca="false">IF(B14="", "",'SUMMARY 1'!Z21)</f>
        <v>#REF!</v>
      </c>
      <c r="O14" s="180" t="n">
        <f aca="false">ROUND('SUMMARY 1'!AB21, 0)</f>
        <v>75</v>
      </c>
      <c r="P14" s="166" t="n">
        <f aca="false">COUNTIFS(C14:N14, "&gt;0", C14:N14, "&lt;75")</f>
        <v>0</v>
      </c>
    </row>
    <row r="15" customFormat="false" ht="13.8" hidden="false" customHeight="false" outlineLevel="0" collapsed="false">
      <c r="A15" s="0" t="e">
        <f aca="false">IF(ISBLANK(#REF!), "",_xlfn.CONCAT(#REF!,#REF!))</f>
        <v>#REF!</v>
      </c>
      <c r="B15" s="0" t="e">
        <f aca="false">IF(ISBLANK(#REF!), "",#REF!)</f>
        <v>#REF!</v>
      </c>
      <c r="C15" s="166" t="e">
        <f aca="false">IF(B15="", "", 'SUMMARY 1'!D22)</f>
        <v>#REF!</v>
      </c>
      <c r="D15" s="166" t="e">
        <f aca="false">IF(B15="", "",'SUMMARY 1'!F22)</f>
        <v>#REF!</v>
      </c>
      <c r="E15" s="166" t="e">
        <f aca="false">IF(B15="", "",'SUMMARY 1'!H22)</f>
        <v>#REF!</v>
      </c>
      <c r="F15" s="166" t="e">
        <f aca="false">IF(B15="", "",'SUMMARY 1'!J22)</f>
        <v>#REF!</v>
      </c>
      <c r="G15" s="166" t="e">
        <f aca="false">IF(B15="", "",'SUMMARY 1'!L22)</f>
        <v>#REF!</v>
      </c>
      <c r="H15" s="180" t="e">
        <f aca="false">IF(B15="", "",'SUMMARY 1'!P22)</f>
        <v>#REF!</v>
      </c>
      <c r="I15" s="166" t="e">
        <f aca="false">IF(B15="", "",'SUMMARY 1'!N22)</f>
        <v>#REF!</v>
      </c>
      <c r="J15" s="180" t="e">
        <f aca="false">IF(B15="", "",'SUMMARY 1'!R22)</f>
        <v>#REF!</v>
      </c>
      <c r="K15" s="166" t="e">
        <f aca="false">IF(B15="", "",'SUMMARY 1'!T22)</f>
        <v>#REF!</v>
      </c>
      <c r="L15" s="166" t="e">
        <f aca="false">IF(B15="", "",'SUMMARY 1'!V22)</f>
        <v>#REF!</v>
      </c>
      <c r="M15" s="166" t="e">
        <f aca="false">IF(B15="", "",'SUMMARY 1'!X22)</f>
        <v>#REF!</v>
      </c>
      <c r="N15" s="166" t="e">
        <f aca="false">IF(B15="", "",'SUMMARY 1'!Z22)</f>
        <v>#REF!</v>
      </c>
      <c r="O15" s="180" t="n">
        <f aca="false">ROUND('SUMMARY 1'!AB22, 0)</f>
        <v>77</v>
      </c>
      <c r="P15" s="166" t="n">
        <f aca="false">COUNTIFS(C15:N15, "&gt;0", C15:N15, "&lt;75")</f>
        <v>0</v>
      </c>
    </row>
    <row r="16" customFormat="false" ht="13.8" hidden="false" customHeight="false" outlineLevel="0" collapsed="false">
      <c r="A16" s="0" t="e">
        <f aca="false">IF(ISBLANK(#REF!), "",_xlfn.CONCAT(#REF!,#REF!))</f>
        <v>#REF!</v>
      </c>
      <c r="B16" s="0" t="e">
        <f aca="false">IF(ISBLANK(#REF!), "",#REF!)</f>
        <v>#REF!</v>
      </c>
      <c r="C16" s="166" t="e">
        <f aca="false">IF(B16="", "", 'SUMMARY 1'!D23)</f>
        <v>#REF!</v>
      </c>
      <c r="D16" s="166" t="e">
        <f aca="false">IF(B16="", "",'SUMMARY 1'!F23)</f>
        <v>#REF!</v>
      </c>
      <c r="E16" s="166" t="e">
        <f aca="false">IF(B16="", "",'SUMMARY 1'!H23)</f>
        <v>#REF!</v>
      </c>
      <c r="F16" s="166" t="e">
        <f aca="false">IF(B16="", "",'SUMMARY 1'!J23)</f>
        <v>#REF!</v>
      </c>
      <c r="G16" s="166" t="e">
        <f aca="false">IF(B16="", "",'SUMMARY 1'!L23)</f>
        <v>#REF!</v>
      </c>
      <c r="H16" s="180" t="e">
        <f aca="false">IF(B16="", "",'SUMMARY 1'!P23)</f>
        <v>#REF!</v>
      </c>
      <c r="I16" s="166" t="e">
        <f aca="false">IF(B16="", "",'SUMMARY 1'!N23)</f>
        <v>#REF!</v>
      </c>
      <c r="J16" s="180" t="e">
        <f aca="false">IF(B16="", "",'SUMMARY 1'!R23)</f>
        <v>#REF!</v>
      </c>
      <c r="K16" s="166" t="e">
        <f aca="false">IF(B16="", "",'SUMMARY 1'!T23)</f>
        <v>#REF!</v>
      </c>
      <c r="L16" s="166" t="e">
        <f aca="false">IF(B16="", "",'SUMMARY 1'!V23)</f>
        <v>#REF!</v>
      </c>
      <c r="M16" s="166" t="e">
        <f aca="false">IF(B16="", "",'SUMMARY 1'!X23)</f>
        <v>#REF!</v>
      </c>
      <c r="N16" s="166" t="e">
        <f aca="false">IF(B16="", "",'SUMMARY 1'!Z23)</f>
        <v>#REF!</v>
      </c>
      <c r="O16" s="180" t="n">
        <f aca="false">ROUND('SUMMARY 1'!AB23, 0)</f>
        <v>86</v>
      </c>
      <c r="P16" s="166" t="n">
        <f aca="false">COUNTIFS(C16:N16, "&gt;0", C16:N16, "&lt;75")</f>
        <v>0</v>
      </c>
    </row>
    <row r="17" customFormat="false" ht="13.8" hidden="false" customHeight="false" outlineLevel="0" collapsed="false">
      <c r="A17" s="0" t="e">
        <f aca="false">IF(ISBLANK(#REF!), "",_xlfn.CONCAT(#REF!,#REF!))</f>
        <v>#REF!</v>
      </c>
      <c r="B17" s="0" t="e">
        <f aca="false">IF(ISBLANK(#REF!), "",#REF!)</f>
        <v>#REF!</v>
      </c>
      <c r="C17" s="166" t="e">
        <f aca="false">IF(B17="", "", 'SUMMARY 1'!D24)</f>
        <v>#REF!</v>
      </c>
      <c r="D17" s="166" t="e">
        <f aca="false">IF(B17="", "",'SUMMARY 1'!F24)</f>
        <v>#REF!</v>
      </c>
      <c r="E17" s="166" t="e">
        <f aca="false">IF(B17="", "",'SUMMARY 1'!H24)</f>
        <v>#REF!</v>
      </c>
      <c r="F17" s="166" t="e">
        <f aca="false">IF(B17="", "",'SUMMARY 1'!J24)</f>
        <v>#REF!</v>
      </c>
      <c r="G17" s="166" t="e">
        <f aca="false">IF(B17="", "",'SUMMARY 1'!L24)</f>
        <v>#REF!</v>
      </c>
      <c r="H17" s="180" t="e">
        <f aca="false">IF(B17="", "",'SUMMARY 1'!P24)</f>
        <v>#REF!</v>
      </c>
      <c r="I17" s="166" t="e">
        <f aca="false">IF(B17="", "",'SUMMARY 1'!N24)</f>
        <v>#REF!</v>
      </c>
      <c r="J17" s="180" t="e">
        <f aca="false">IF(B17="", "",'SUMMARY 1'!R24)</f>
        <v>#REF!</v>
      </c>
      <c r="K17" s="166" t="e">
        <f aca="false">IF(B17="", "",'SUMMARY 1'!T24)</f>
        <v>#REF!</v>
      </c>
      <c r="L17" s="166" t="e">
        <f aca="false">IF(B17="", "",'SUMMARY 1'!V24)</f>
        <v>#REF!</v>
      </c>
      <c r="M17" s="166" t="e">
        <f aca="false">IF(B17="", "",'SUMMARY 1'!X24)</f>
        <v>#REF!</v>
      </c>
      <c r="N17" s="166" t="e">
        <f aca="false">IF(B17="", "",'SUMMARY 1'!Z24)</f>
        <v>#REF!</v>
      </c>
      <c r="O17" s="180" t="n">
        <f aca="false">ROUND('SUMMARY 1'!AB24, 0)</f>
        <v>75</v>
      </c>
      <c r="P17" s="166" t="n">
        <f aca="false">COUNTIFS(C17:N17, "&gt;0", C17:N17, "&lt;75")</f>
        <v>0</v>
      </c>
    </row>
    <row r="18" customFormat="false" ht="13.8" hidden="false" customHeight="false" outlineLevel="0" collapsed="false">
      <c r="A18" s="0" t="e">
        <f aca="false">IF(ISBLANK(#REF!), "",_xlfn.CONCAT(#REF!,#REF!))</f>
        <v>#REF!</v>
      </c>
      <c r="B18" s="0" t="e">
        <f aca="false">IF(ISBLANK(#REF!), "",#REF!)</f>
        <v>#REF!</v>
      </c>
      <c r="C18" s="166" t="e">
        <f aca="false">IF(B18="", "", 'SUMMARY 1'!D25)</f>
        <v>#REF!</v>
      </c>
      <c r="D18" s="166" t="e">
        <f aca="false">IF(B18="", "",'SUMMARY 1'!F25)</f>
        <v>#REF!</v>
      </c>
      <c r="E18" s="166" t="e">
        <f aca="false">IF(B18="", "",'SUMMARY 1'!H25)</f>
        <v>#REF!</v>
      </c>
      <c r="F18" s="166" t="e">
        <f aca="false">IF(B18="", "",'SUMMARY 1'!J25)</f>
        <v>#REF!</v>
      </c>
      <c r="G18" s="166" t="e">
        <f aca="false">IF(B18="", "",'SUMMARY 1'!L25)</f>
        <v>#REF!</v>
      </c>
      <c r="H18" s="180" t="e">
        <f aca="false">IF(B18="", "",'SUMMARY 1'!P25)</f>
        <v>#REF!</v>
      </c>
      <c r="I18" s="166" t="e">
        <f aca="false">IF(B18="", "",'SUMMARY 1'!N25)</f>
        <v>#REF!</v>
      </c>
      <c r="J18" s="180" t="e">
        <f aca="false">IF(B18="", "",'SUMMARY 1'!R25)</f>
        <v>#REF!</v>
      </c>
      <c r="K18" s="166" t="e">
        <f aca="false">IF(B18="", "",'SUMMARY 1'!T25)</f>
        <v>#REF!</v>
      </c>
      <c r="L18" s="166" t="e">
        <f aca="false">IF(B18="", "",'SUMMARY 1'!V25)</f>
        <v>#REF!</v>
      </c>
      <c r="M18" s="166" t="e">
        <f aca="false">IF(B18="", "",'SUMMARY 1'!X25)</f>
        <v>#REF!</v>
      </c>
      <c r="N18" s="166" t="e">
        <f aca="false">IF(B18="", "",'SUMMARY 1'!Z25)</f>
        <v>#REF!</v>
      </c>
      <c r="O18" s="180" t="n">
        <f aca="false">ROUND('SUMMARY 1'!AB25, 0)</f>
        <v>83</v>
      </c>
      <c r="P18" s="166" t="n">
        <f aca="false">COUNTIFS(C18:N18, "&gt;0", C18:N18, "&lt;75")</f>
        <v>0</v>
      </c>
    </row>
    <row r="19" customFormat="false" ht="13.8" hidden="false" customHeight="false" outlineLevel="0" collapsed="false">
      <c r="A19" s="0" t="e">
        <f aca="false">IF(ISBLANK(#REF!), "",_xlfn.CONCAT(#REF!,#REF!))</f>
        <v>#REF!</v>
      </c>
      <c r="B19" s="0" t="e">
        <f aca="false">IF(ISBLANK(#REF!), "",#REF!)</f>
        <v>#REF!</v>
      </c>
      <c r="C19" s="166" t="e">
        <f aca="false">IF(B19="", "", 'SUMMARY 1'!D26)</f>
        <v>#REF!</v>
      </c>
      <c r="D19" s="166" t="e">
        <f aca="false">IF(B19="", "",'SUMMARY 1'!F26)</f>
        <v>#REF!</v>
      </c>
      <c r="E19" s="166" t="e">
        <f aca="false">IF(B19="", "",'SUMMARY 1'!H26)</f>
        <v>#REF!</v>
      </c>
      <c r="F19" s="166" t="e">
        <f aca="false">IF(B19="", "",'SUMMARY 1'!J26)</f>
        <v>#REF!</v>
      </c>
      <c r="G19" s="166" t="e">
        <f aca="false">IF(B19="", "",'SUMMARY 1'!L26)</f>
        <v>#REF!</v>
      </c>
      <c r="H19" s="180" t="e">
        <f aca="false">IF(B19="", "",'SUMMARY 1'!P26)</f>
        <v>#REF!</v>
      </c>
      <c r="I19" s="166" t="e">
        <f aca="false">IF(B19="", "",'SUMMARY 1'!N26)</f>
        <v>#REF!</v>
      </c>
      <c r="J19" s="180" t="e">
        <f aca="false">IF(B19="", "",'SUMMARY 1'!R26)</f>
        <v>#REF!</v>
      </c>
      <c r="K19" s="166" t="e">
        <f aca="false">IF(B19="", "",'SUMMARY 1'!T26)</f>
        <v>#REF!</v>
      </c>
      <c r="L19" s="166" t="e">
        <f aca="false">IF(B19="", "",'SUMMARY 1'!V26)</f>
        <v>#REF!</v>
      </c>
      <c r="M19" s="166" t="e">
        <f aca="false">IF(B19="", "",'SUMMARY 1'!X26)</f>
        <v>#REF!</v>
      </c>
      <c r="N19" s="166" t="e">
        <f aca="false">IF(B19="", "",'SUMMARY 1'!Z26)</f>
        <v>#REF!</v>
      </c>
      <c r="O19" s="180" t="n">
        <f aca="false">ROUND('SUMMARY 1'!AB26, 0)</f>
        <v>79</v>
      </c>
      <c r="P19" s="166" t="n">
        <f aca="false">COUNTIFS(C19:N19, "&gt;0", C19:N19, "&lt;75")</f>
        <v>0</v>
      </c>
    </row>
    <row r="20" customFormat="false" ht="13.8" hidden="false" customHeight="false" outlineLevel="0" collapsed="false">
      <c r="A20" s="0" t="e">
        <f aca="false">IF(ISBLANK(#REF!), "",_xlfn.CONCAT(#REF!,#REF!))</f>
        <v>#REF!</v>
      </c>
      <c r="B20" s="0" t="e">
        <f aca="false">IF(ISBLANK(#REF!), "",#REF!)</f>
        <v>#REF!</v>
      </c>
      <c r="C20" s="166" t="e">
        <f aca="false">IF(B20="", "", 'SUMMARY 1'!D27)</f>
        <v>#REF!</v>
      </c>
      <c r="D20" s="166" t="e">
        <f aca="false">IF(B20="", "",'SUMMARY 1'!F27)</f>
        <v>#REF!</v>
      </c>
      <c r="E20" s="166" t="e">
        <f aca="false">IF(B20="", "",'SUMMARY 1'!H27)</f>
        <v>#REF!</v>
      </c>
      <c r="F20" s="166" t="e">
        <f aca="false">IF(B20="", "",'SUMMARY 1'!J27)</f>
        <v>#REF!</v>
      </c>
      <c r="G20" s="166" t="e">
        <f aca="false">IF(B20="", "",'SUMMARY 1'!L27)</f>
        <v>#REF!</v>
      </c>
      <c r="H20" s="180" t="e">
        <f aca="false">IF(B20="", "",'SUMMARY 1'!P27)</f>
        <v>#REF!</v>
      </c>
      <c r="I20" s="166" t="e">
        <f aca="false">IF(B20="", "",'SUMMARY 1'!N27)</f>
        <v>#REF!</v>
      </c>
      <c r="J20" s="180" t="e">
        <f aca="false">IF(B20="", "",'SUMMARY 1'!R27)</f>
        <v>#REF!</v>
      </c>
      <c r="K20" s="166" t="e">
        <f aca="false">IF(B20="", "",'SUMMARY 1'!T27)</f>
        <v>#REF!</v>
      </c>
      <c r="L20" s="166" t="e">
        <f aca="false">IF(B20="", "",'SUMMARY 1'!V27)</f>
        <v>#REF!</v>
      </c>
      <c r="M20" s="166" t="e">
        <f aca="false">IF(B20="", "",'SUMMARY 1'!X27)</f>
        <v>#REF!</v>
      </c>
      <c r="N20" s="166" t="e">
        <f aca="false">IF(B20="", "",'SUMMARY 1'!Z27)</f>
        <v>#REF!</v>
      </c>
      <c r="O20" s="180" t="n">
        <f aca="false">ROUND('SUMMARY 1'!AB27, 0)</f>
        <v>78</v>
      </c>
      <c r="P20" s="166" t="n">
        <f aca="false">COUNTIFS(C20:N20, "&gt;0", C20:N20, "&lt;75")</f>
        <v>0</v>
      </c>
    </row>
    <row r="21" customFormat="false" ht="13.8" hidden="false" customHeight="false" outlineLevel="0" collapsed="false">
      <c r="A21" s="0" t="e">
        <f aca="false">IF(ISBLANK(#REF!), "",_xlfn.CONCAT(#REF!,#REF!))</f>
        <v>#REF!</v>
      </c>
      <c r="B21" s="0" t="e">
        <f aca="false">IF(ISBLANK(#REF!), "",#REF!)</f>
        <v>#REF!</v>
      </c>
      <c r="C21" s="166" t="e">
        <f aca="false">IF(B21="", "", 'SUMMARY 1'!D28)</f>
        <v>#REF!</v>
      </c>
      <c r="D21" s="166" t="e">
        <f aca="false">IF(B21="", "",'SUMMARY 1'!F28)</f>
        <v>#REF!</v>
      </c>
      <c r="E21" s="166" t="e">
        <f aca="false">IF(B21="", "",'SUMMARY 1'!H28)</f>
        <v>#REF!</v>
      </c>
      <c r="F21" s="166" t="e">
        <f aca="false">IF(B21="", "",'SUMMARY 1'!J28)</f>
        <v>#REF!</v>
      </c>
      <c r="G21" s="166" t="e">
        <f aca="false">IF(B21="", "",'SUMMARY 1'!L28)</f>
        <v>#REF!</v>
      </c>
      <c r="H21" s="180" t="e">
        <f aca="false">IF(B21="", "",'SUMMARY 1'!P28)</f>
        <v>#REF!</v>
      </c>
      <c r="I21" s="166" t="e">
        <f aca="false">IF(B21="", "",'SUMMARY 1'!N28)</f>
        <v>#REF!</v>
      </c>
      <c r="J21" s="180" t="e">
        <f aca="false">IF(B21="", "",'SUMMARY 1'!R28)</f>
        <v>#REF!</v>
      </c>
      <c r="K21" s="166" t="e">
        <f aca="false">IF(B21="", "",'SUMMARY 1'!T28)</f>
        <v>#REF!</v>
      </c>
      <c r="L21" s="166" t="e">
        <f aca="false">IF(B21="", "",'SUMMARY 1'!V28)</f>
        <v>#REF!</v>
      </c>
      <c r="M21" s="166" t="e">
        <f aca="false">IF(B21="", "",'SUMMARY 1'!X28)</f>
        <v>#REF!</v>
      </c>
      <c r="N21" s="166" t="e">
        <f aca="false">IF(B21="", "",'SUMMARY 1'!Z28)</f>
        <v>#REF!</v>
      </c>
      <c r="O21" s="180" t="n">
        <f aca="false">ROUND('SUMMARY 1'!AB28, 0)</f>
        <v>76</v>
      </c>
      <c r="P21" s="166" t="n">
        <f aca="false">COUNTIFS(C21:N21, "&gt;0", C21:N21, "&lt;75")</f>
        <v>0</v>
      </c>
    </row>
    <row r="22" customFormat="false" ht="13.8" hidden="false" customHeight="false" outlineLevel="0" collapsed="false">
      <c r="A22" s="0" t="e">
        <f aca="false">IF(ISBLANK(#REF!), "",_xlfn.CONCAT(#REF!,#REF!))</f>
        <v>#REF!</v>
      </c>
      <c r="B22" s="0" t="e">
        <f aca="false">IF(ISBLANK(#REF!), "",#REF!)</f>
        <v>#REF!</v>
      </c>
      <c r="C22" s="166" t="e">
        <f aca="false">IF(B22="", "", 'SUMMARY 1'!D29)</f>
        <v>#REF!</v>
      </c>
      <c r="D22" s="166" t="e">
        <f aca="false">IF(B22="", "",'SUMMARY 1'!F29)</f>
        <v>#REF!</v>
      </c>
      <c r="E22" s="166" t="e">
        <f aca="false">IF(B22="", "",'SUMMARY 1'!H29)</f>
        <v>#REF!</v>
      </c>
      <c r="F22" s="166" t="e">
        <f aca="false">IF(B22="", "",'SUMMARY 1'!J29)</f>
        <v>#REF!</v>
      </c>
      <c r="G22" s="166" t="e">
        <f aca="false">IF(B22="", "",'SUMMARY 1'!L29)</f>
        <v>#REF!</v>
      </c>
      <c r="H22" s="180" t="e">
        <f aca="false">IF(B22="", "",'SUMMARY 1'!P29)</f>
        <v>#REF!</v>
      </c>
      <c r="I22" s="166" t="e">
        <f aca="false">IF(B22="", "",'SUMMARY 1'!N29)</f>
        <v>#REF!</v>
      </c>
      <c r="J22" s="180" t="e">
        <f aca="false">IF(B22="", "",'SUMMARY 1'!R29)</f>
        <v>#REF!</v>
      </c>
      <c r="K22" s="166" t="e">
        <f aca="false">IF(B22="", "",'SUMMARY 1'!T29)</f>
        <v>#REF!</v>
      </c>
      <c r="L22" s="166" t="e">
        <f aca="false">IF(B22="", "",'SUMMARY 1'!V29)</f>
        <v>#REF!</v>
      </c>
      <c r="M22" s="166" t="e">
        <f aca="false">IF(B22="", "",'SUMMARY 1'!X29)</f>
        <v>#REF!</v>
      </c>
      <c r="N22" s="166" t="e">
        <f aca="false">IF(B22="", "",'SUMMARY 1'!Z29)</f>
        <v>#REF!</v>
      </c>
      <c r="O22" s="180" t="n">
        <f aca="false">ROUND('SUMMARY 1'!AB29, 0)</f>
        <v>74</v>
      </c>
      <c r="P22" s="166" t="n">
        <f aca="false">COUNTIFS(C22:N22, "&gt;0", C22:N22, "&lt;75")</f>
        <v>0</v>
      </c>
    </row>
    <row r="23" customFormat="false" ht="13.8" hidden="false" customHeight="false" outlineLevel="0" collapsed="false">
      <c r="A23" s="0" t="e">
        <f aca="false">IF(ISBLANK(#REF!), "",_xlfn.CONCAT(#REF!,#REF!))</f>
        <v>#REF!</v>
      </c>
      <c r="B23" s="0" t="e">
        <f aca="false">IF(ISBLANK(#REF!), "",#REF!)</f>
        <v>#REF!</v>
      </c>
      <c r="C23" s="166" t="e">
        <f aca="false">IF(B23="", "", 'SUMMARY 1'!D30)</f>
        <v>#REF!</v>
      </c>
      <c r="D23" s="166" t="e">
        <f aca="false">IF(B23="", "",'SUMMARY 1'!F30)</f>
        <v>#REF!</v>
      </c>
      <c r="E23" s="166" t="e">
        <f aca="false">IF(B23="", "",'SUMMARY 1'!H30)</f>
        <v>#REF!</v>
      </c>
      <c r="F23" s="166" t="e">
        <f aca="false">IF(B23="", "",'SUMMARY 1'!J30)</f>
        <v>#REF!</v>
      </c>
      <c r="G23" s="166" t="e">
        <f aca="false">IF(B23="", "",'SUMMARY 1'!L30)</f>
        <v>#REF!</v>
      </c>
      <c r="H23" s="180" t="e">
        <f aca="false">IF(B23="", "",'SUMMARY 1'!P30)</f>
        <v>#REF!</v>
      </c>
      <c r="I23" s="166" t="e">
        <f aca="false">IF(B23="", "",'SUMMARY 1'!N30)</f>
        <v>#REF!</v>
      </c>
      <c r="J23" s="180" t="e">
        <f aca="false">IF(B23="", "",'SUMMARY 1'!R30)</f>
        <v>#REF!</v>
      </c>
      <c r="K23" s="166" t="e">
        <f aca="false">IF(B23="", "",'SUMMARY 1'!T30)</f>
        <v>#REF!</v>
      </c>
      <c r="L23" s="166" t="e">
        <f aca="false">IF(B23="", "",'SUMMARY 1'!V30)</f>
        <v>#REF!</v>
      </c>
      <c r="M23" s="166" t="e">
        <f aca="false">IF(B23="", "",'SUMMARY 1'!X30)</f>
        <v>#REF!</v>
      </c>
      <c r="N23" s="166" t="e">
        <f aca="false">IF(B23="", "",'SUMMARY 1'!Z30)</f>
        <v>#REF!</v>
      </c>
      <c r="O23" s="180" t="n">
        <f aca="false">ROUND('SUMMARY 1'!AB30, 0)</f>
        <v>75</v>
      </c>
      <c r="P23" s="166" t="n">
        <f aca="false">COUNTIFS(C23:N23, "&gt;0", C23:N23, "&lt;75")</f>
        <v>0</v>
      </c>
    </row>
    <row r="24" customFormat="false" ht="13.8" hidden="false" customHeight="false" outlineLevel="0" collapsed="false">
      <c r="A24" s="0" t="e">
        <f aca="false">IF(ISBLANK(#REF!), "",_xlfn.CONCAT(#REF!,#REF!))</f>
        <v>#REF!</v>
      </c>
      <c r="B24" s="0" t="e">
        <f aca="false">IF(ISBLANK(#REF!), "",#REF!)</f>
        <v>#REF!</v>
      </c>
      <c r="C24" s="166" t="e">
        <f aca="false">IF(B24="", "", 'SUMMARY 1'!D31)</f>
        <v>#REF!</v>
      </c>
      <c r="D24" s="166" t="e">
        <f aca="false">IF(B24="", "",'SUMMARY 1'!F31)</f>
        <v>#REF!</v>
      </c>
      <c r="E24" s="166" t="e">
        <f aca="false">IF(B24="", "",'SUMMARY 1'!H31)</f>
        <v>#REF!</v>
      </c>
      <c r="F24" s="166" t="e">
        <f aca="false">IF(B24="", "",'SUMMARY 1'!J31)</f>
        <v>#REF!</v>
      </c>
      <c r="G24" s="166" t="e">
        <f aca="false">IF(B24="", "",'SUMMARY 1'!L31)</f>
        <v>#REF!</v>
      </c>
      <c r="H24" s="180" t="e">
        <f aca="false">IF(B24="", "",'SUMMARY 1'!P31)</f>
        <v>#REF!</v>
      </c>
      <c r="I24" s="166" t="e">
        <f aca="false">IF(B24="", "",'SUMMARY 1'!N31)</f>
        <v>#REF!</v>
      </c>
      <c r="J24" s="180" t="e">
        <f aca="false">IF(B24="", "",'SUMMARY 1'!R31)</f>
        <v>#REF!</v>
      </c>
      <c r="K24" s="166" t="e">
        <f aca="false">IF(B24="", "",'SUMMARY 1'!T31)</f>
        <v>#REF!</v>
      </c>
      <c r="L24" s="166" t="e">
        <f aca="false">IF(B24="", "",'SUMMARY 1'!V31)</f>
        <v>#REF!</v>
      </c>
      <c r="M24" s="166" t="e">
        <f aca="false">IF(B24="", "",'SUMMARY 1'!X31)</f>
        <v>#REF!</v>
      </c>
      <c r="N24" s="166" t="e">
        <f aca="false">IF(B24="", "",'SUMMARY 1'!Z31)</f>
        <v>#REF!</v>
      </c>
      <c r="O24" s="180" t="n">
        <f aca="false">ROUND('SUMMARY 1'!AB31, 0)</f>
        <v>0</v>
      </c>
      <c r="P24" s="166" t="n">
        <f aca="false">COUNTIFS(C24:N24, "&gt;0", C24:N24, "&lt;75")</f>
        <v>0</v>
      </c>
    </row>
    <row r="25" customFormat="false" ht="13.8" hidden="false" customHeight="false" outlineLevel="0" collapsed="false">
      <c r="A25" s="0" t="e">
        <f aca="false">IF(ISBLANK(#REF!), "",_xlfn.CONCAT(#REF!,#REF!))</f>
        <v>#REF!</v>
      </c>
      <c r="B25" s="0" t="e">
        <f aca="false">IF(ISBLANK(#REF!), "",#REF!)</f>
        <v>#REF!</v>
      </c>
      <c r="C25" s="166" t="e">
        <f aca="false">IF(B25="", "", 'SUMMARY 1'!D32)</f>
        <v>#REF!</v>
      </c>
      <c r="D25" s="166" t="e">
        <f aca="false">IF(B25="", "",'SUMMARY 1'!F32)</f>
        <v>#REF!</v>
      </c>
      <c r="E25" s="166" t="e">
        <f aca="false">IF(B25="", "",'SUMMARY 1'!H32)</f>
        <v>#REF!</v>
      </c>
      <c r="F25" s="166" t="e">
        <f aca="false">IF(B25="", "",'SUMMARY 1'!J32)</f>
        <v>#REF!</v>
      </c>
      <c r="G25" s="166" t="e">
        <f aca="false">IF(B25="", "",'SUMMARY 1'!L32)</f>
        <v>#REF!</v>
      </c>
      <c r="H25" s="180" t="e">
        <f aca="false">IF(B25="", "",'SUMMARY 1'!P32)</f>
        <v>#REF!</v>
      </c>
      <c r="I25" s="166" t="e">
        <f aca="false">IF(B25="", "",'SUMMARY 1'!N32)</f>
        <v>#REF!</v>
      </c>
      <c r="J25" s="180" t="e">
        <f aca="false">IF(B25="", "",'SUMMARY 1'!R32)</f>
        <v>#REF!</v>
      </c>
      <c r="K25" s="166" t="e">
        <f aca="false">IF(B25="", "",'SUMMARY 1'!T32)</f>
        <v>#REF!</v>
      </c>
      <c r="L25" s="166" t="e">
        <f aca="false">IF(B25="", "",'SUMMARY 1'!V32)</f>
        <v>#REF!</v>
      </c>
      <c r="M25" s="166" t="e">
        <f aca="false">IF(B25="", "",'SUMMARY 1'!X32)</f>
        <v>#REF!</v>
      </c>
      <c r="N25" s="166" t="e">
        <f aca="false">IF(B25="", "",'SUMMARY 1'!Z32)</f>
        <v>#REF!</v>
      </c>
      <c r="O25" s="180" t="n">
        <f aca="false">ROUND('SUMMARY 1'!AB32, 0)</f>
        <v>0</v>
      </c>
      <c r="P25" s="166" t="n">
        <f aca="false">COUNTIFS(C25:N25, "&gt;0", C25:N25, "&lt;75")</f>
        <v>0</v>
      </c>
    </row>
    <row r="26" customFormat="false" ht="13.8" hidden="false" customHeight="false" outlineLevel="0" collapsed="false">
      <c r="B26" s="0" t="e">
        <f aca="false">IF(ISBLANK(#REF!), "",#REF!)</f>
        <v>#REF!</v>
      </c>
      <c r="C26" s="166" t="e">
        <f aca="false">IF(B26="", "", 'SUMMARY 1'!D33)</f>
        <v>#REF!</v>
      </c>
      <c r="D26" s="166" t="e">
        <f aca="false">IF(B26="", "",'SUMMARY 1'!F33)</f>
        <v>#REF!</v>
      </c>
      <c r="E26" s="166" t="e">
        <f aca="false">IF(B26="", "",'SUMMARY 1'!H33)</f>
        <v>#REF!</v>
      </c>
      <c r="F26" s="166" t="e">
        <f aca="false">IF(B26="", "",'SUMMARY 1'!J33)</f>
        <v>#REF!</v>
      </c>
      <c r="G26" s="166" t="e">
        <f aca="false">IF(B26="", "",'SUMMARY 1'!L33)</f>
        <v>#REF!</v>
      </c>
      <c r="H26" s="180" t="e">
        <f aca="false">IF(B26="", "",'SUMMARY 1'!P33)</f>
        <v>#REF!</v>
      </c>
      <c r="I26" s="166" t="e">
        <f aca="false">IF(B26="", "",'SUMMARY 1'!N33)</f>
        <v>#REF!</v>
      </c>
      <c r="J26" s="180" t="e">
        <f aca="false">IF(B26="", "",'SUMMARY 1'!R33)</f>
        <v>#REF!</v>
      </c>
      <c r="K26" s="166" t="e">
        <f aca="false">IF(B26="", "",'SUMMARY 1'!T33)</f>
        <v>#REF!</v>
      </c>
      <c r="L26" s="166" t="e">
        <f aca="false">IF(B26="", "",'SUMMARY 1'!V33)</f>
        <v>#REF!</v>
      </c>
      <c r="M26" s="166" t="e">
        <f aca="false">IF(B26="", "",'SUMMARY 1'!X33)</f>
        <v>#REF!</v>
      </c>
      <c r="N26" s="166" t="e">
        <f aca="false">IF(B26="", "",'SUMMARY 1'!Z33)</f>
        <v>#REF!</v>
      </c>
    </row>
    <row r="27" customFormat="false" ht="13.8" hidden="false" customHeight="false" outlineLevel="0" collapsed="false">
      <c r="B27" s="0" t="e">
        <f aca="false">IF(ISBLANK(#REF!), "",#REF!)</f>
        <v>#REF!</v>
      </c>
      <c r="C27" s="166" t="e">
        <f aca="false">IF(B27="", "", 'SUMMARY 1'!D34)</f>
        <v>#REF!</v>
      </c>
      <c r="D27" s="166" t="e">
        <f aca="false">IF(B27="", "",'SUMMARY 1'!F34)</f>
        <v>#REF!</v>
      </c>
      <c r="E27" s="166" t="e">
        <f aca="false">IF(B27="", "",'SUMMARY 1'!H34)</f>
        <v>#REF!</v>
      </c>
      <c r="F27" s="166" t="e">
        <f aca="false">IF(B27="", "",'SUMMARY 1'!J34)</f>
        <v>#REF!</v>
      </c>
      <c r="G27" s="166" t="e">
        <f aca="false">IF(B27="", "",'SUMMARY 1'!L34)</f>
        <v>#REF!</v>
      </c>
      <c r="H27" s="180" t="e">
        <f aca="false">IF(B27="", "",'SUMMARY 1'!P34)</f>
        <v>#REF!</v>
      </c>
      <c r="I27" s="166" t="e">
        <f aca="false">IF(B27="", "",'SUMMARY 1'!N34)</f>
        <v>#REF!</v>
      </c>
      <c r="J27" s="180" t="e">
        <f aca="false">IF(B27="", "",'SUMMARY 1'!R34)</f>
        <v>#REF!</v>
      </c>
      <c r="K27" s="166" t="e">
        <f aca="false">IF(B27="", "",'SUMMARY 1'!T34)</f>
        <v>#REF!</v>
      </c>
      <c r="L27" s="166" t="e">
        <f aca="false">IF(B27="", "",'SUMMARY 1'!V34)</f>
        <v>#REF!</v>
      </c>
      <c r="M27" s="166" t="e">
        <f aca="false">IF(B27="", "",'SUMMARY 1'!X34)</f>
        <v>#REF!</v>
      </c>
      <c r="N27" s="166" t="e">
        <f aca="false">IF(B27="", "",'SUMMARY 1'!Z34)</f>
        <v>#REF!</v>
      </c>
    </row>
    <row r="28" customFormat="false" ht="13.8" hidden="false" customHeight="false" outlineLevel="0" collapsed="false">
      <c r="B28" s="0" t="e">
        <f aca="false">IF(ISBLANK(#REF!), "",#REF!)</f>
        <v>#REF!</v>
      </c>
      <c r="C28" s="166" t="e">
        <f aca="false">IF(B28="", "", 'SUMMARY 1'!D35)</f>
        <v>#REF!</v>
      </c>
      <c r="D28" s="166" t="e">
        <f aca="false">IF(B28="", "",'SUMMARY 1'!F35)</f>
        <v>#REF!</v>
      </c>
      <c r="E28" s="166" t="e">
        <f aca="false">IF(B28="", "",'SUMMARY 1'!H35)</f>
        <v>#REF!</v>
      </c>
      <c r="F28" s="166" t="e">
        <f aca="false">IF(B28="", "",'SUMMARY 1'!J35)</f>
        <v>#REF!</v>
      </c>
      <c r="G28" s="166" t="e">
        <f aca="false">IF(B28="", "",'SUMMARY 1'!L35)</f>
        <v>#REF!</v>
      </c>
      <c r="H28" s="180" t="e">
        <f aca="false">IF(B28="", "",'SUMMARY 1'!P35)</f>
        <v>#REF!</v>
      </c>
      <c r="I28" s="166" t="e">
        <f aca="false">IF(B28="", "",'SUMMARY 1'!N35)</f>
        <v>#REF!</v>
      </c>
      <c r="J28" s="180" t="e">
        <f aca="false">IF(B28="", "",'SUMMARY 1'!R35)</f>
        <v>#REF!</v>
      </c>
      <c r="K28" s="166" t="e">
        <f aca="false">IF(B28="", "",'SUMMARY 1'!T35)</f>
        <v>#REF!</v>
      </c>
      <c r="L28" s="166" t="e">
        <f aca="false">IF(B28="", "",'SUMMARY 1'!V35)</f>
        <v>#REF!</v>
      </c>
      <c r="M28" s="166" t="e">
        <f aca="false">IF(B28="", "",'SUMMARY 1'!X35)</f>
        <v>#REF!</v>
      </c>
      <c r="N28" s="166" t="e">
        <f aca="false">IF(B28="", "",'SUMMARY 1'!Z35)</f>
        <v>#REF!</v>
      </c>
    </row>
    <row r="29" customFormat="false" ht="13.8" hidden="false" customHeight="false" outlineLevel="0" collapsed="false">
      <c r="A29" s="0" t="e">
        <f aca="false">IF(ISBLANK(#REF!), "",_xlfn.CONCAT(#REF!,#REF!))</f>
        <v>#REF!</v>
      </c>
      <c r="B29" s="0" t="e">
        <f aca="false">IF(ISBLANK(#REF!), "",#REF!)</f>
        <v>#REF!</v>
      </c>
      <c r="C29" s="166" t="e">
        <f aca="false">IF(B29="", "", 'SUMMARY 1'!D54)</f>
        <v>#REF!</v>
      </c>
      <c r="D29" s="166" t="e">
        <f aca="false">IF(B29="", "",'SUMMARY 1'!F54)</f>
        <v>#REF!</v>
      </c>
      <c r="E29" s="166" t="e">
        <f aca="false">IF(B29="", "",'SUMMARY 1'!H54)</f>
        <v>#REF!</v>
      </c>
      <c r="F29" s="166" t="e">
        <f aca="false">IF(B29="", "",'SUMMARY 1'!J54)</f>
        <v>#REF!</v>
      </c>
      <c r="G29" s="166" t="e">
        <f aca="false">IF(B29="", "",'SUMMARY 1'!L54)</f>
        <v>#REF!</v>
      </c>
      <c r="H29" s="179" t="e">
        <f aca="false">IF(B29="", "",'SUMMARY 1'!P54)</f>
        <v>#REF!</v>
      </c>
      <c r="I29" s="166" t="e">
        <f aca="false">IF(B29="", "",'SUMMARY 1'!N54)</f>
        <v>#REF!</v>
      </c>
      <c r="J29" s="179" t="e">
        <f aca="false">IF(B29="", "",'SUMMARY 1'!R54)</f>
        <v>#REF!</v>
      </c>
      <c r="K29" s="166" t="e">
        <f aca="false">IF(B29="", "",'SUMMARY 1'!T54)</f>
        <v>#REF!</v>
      </c>
      <c r="L29" s="166" t="e">
        <f aca="false">IF(B29="", "",'SUMMARY 1'!V54)</f>
        <v>#REF!</v>
      </c>
      <c r="M29" s="166" t="e">
        <f aca="false">IF(B29="", "",'SUMMARY 1'!X54)</f>
        <v>#REF!</v>
      </c>
      <c r="N29" s="166" t="e">
        <f aca="false">IF(B29="", "",'SUMMARY 1'!Z54)</f>
        <v>#REF!</v>
      </c>
      <c r="O29" s="180" t="n">
        <f aca="false">ROUND('SUMMARY 1'!AB54, 0)</f>
        <v>85</v>
      </c>
      <c r="P29" s="166" t="n">
        <f aca="false">COUNTIFS(C29:N29, "&gt;0", C29:N29, "&lt;75")</f>
        <v>0</v>
      </c>
    </row>
    <row r="30" customFormat="false" ht="13.8" hidden="false" customHeight="false" outlineLevel="0" collapsed="false">
      <c r="A30" s="0" t="e">
        <f aca="false">IF(ISBLANK(#REF!), "",_xlfn.CONCAT(#REF!,#REF!))</f>
        <v>#REF!</v>
      </c>
      <c r="B30" s="0" t="e">
        <f aca="false">IF(ISBLANK(#REF!), "",#REF!)</f>
        <v>#REF!</v>
      </c>
      <c r="C30" s="166" t="e">
        <f aca="false">IF(B30="", "", 'SUMMARY 1'!D55)</f>
        <v>#REF!</v>
      </c>
      <c r="D30" s="166" t="e">
        <f aca="false">IF(B30="", "",'SUMMARY 1'!F55)</f>
        <v>#REF!</v>
      </c>
      <c r="E30" s="166" t="e">
        <f aca="false">IF(B30="", "",'SUMMARY 1'!H55)</f>
        <v>#REF!</v>
      </c>
      <c r="F30" s="166" t="e">
        <f aca="false">IF(B30="", "",'SUMMARY 1'!J55)</f>
        <v>#REF!</v>
      </c>
      <c r="G30" s="166" t="e">
        <f aca="false">IF(B30="", "",'SUMMARY 1'!L55)</f>
        <v>#REF!</v>
      </c>
      <c r="H30" s="180" t="e">
        <f aca="false">IF(B30="", "",'SUMMARY 1'!P55)</f>
        <v>#REF!</v>
      </c>
      <c r="I30" s="166" t="e">
        <f aca="false">IF(B30="", "",'SUMMARY 1'!N55)</f>
        <v>#REF!</v>
      </c>
      <c r="J30" s="180" t="e">
        <f aca="false">IF(B30="", "",'SUMMARY 1'!R55)</f>
        <v>#REF!</v>
      </c>
      <c r="K30" s="166" t="e">
        <f aca="false">IF(B30="", "",'SUMMARY 1'!T55)</f>
        <v>#REF!</v>
      </c>
      <c r="L30" s="166" t="e">
        <f aca="false">IF(B30="", "",'SUMMARY 1'!V55)</f>
        <v>#REF!</v>
      </c>
      <c r="M30" s="166" t="e">
        <f aca="false">IF(B30="", "",'SUMMARY 1'!X55)</f>
        <v>#REF!</v>
      </c>
      <c r="N30" s="166" t="e">
        <f aca="false">IF(B30="", "",'SUMMARY 1'!Z55)</f>
        <v>#REF!</v>
      </c>
      <c r="O30" s="180" t="n">
        <f aca="false">ROUND('SUMMARY 1'!AB55, 0)</f>
        <v>80</v>
      </c>
      <c r="P30" s="166" t="n">
        <f aca="false">COUNTIFS(C30:N30, "&gt;0", C30:N30, "&lt;75")</f>
        <v>0</v>
      </c>
    </row>
    <row r="31" customFormat="false" ht="13.8" hidden="false" customHeight="false" outlineLevel="0" collapsed="false">
      <c r="A31" s="0" t="e">
        <f aca="false">IF(ISBLANK(#REF!), "",_xlfn.CONCAT(#REF!,#REF!))</f>
        <v>#REF!</v>
      </c>
      <c r="B31" s="0" t="e">
        <f aca="false">IF(ISBLANK(#REF!), "",#REF!)</f>
        <v>#REF!</v>
      </c>
      <c r="C31" s="166" t="e">
        <f aca="false">IF(B31="", "", 'SUMMARY 1'!D56)</f>
        <v>#REF!</v>
      </c>
      <c r="D31" s="166" t="e">
        <f aca="false">IF(B31="", "",'SUMMARY 1'!F56)</f>
        <v>#REF!</v>
      </c>
      <c r="E31" s="166" t="e">
        <f aca="false">IF(B31="", "",'SUMMARY 1'!H56)</f>
        <v>#REF!</v>
      </c>
      <c r="F31" s="166" t="e">
        <f aca="false">IF(B31="", "",'SUMMARY 1'!J56)</f>
        <v>#REF!</v>
      </c>
      <c r="G31" s="166" t="e">
        <f aca="false">IF(B31="", "",'SUMMARY 1'!L56)</f>
        <v>#REF!</v>
      </c>
      <c r="H31" s="180" t="e">
        <f aca="false">IF(B31="", "",'SUMMARY 1'!P56)</f>
        <v>#REF!</v>
      </c>
      <c r="I31" s="166" t="e">
        <f aca="false">IF(B31="", "",'SUMMARY 1'!N56)</f>
        <v>#REF!</v>
      </c>
      <c r="J31" s="180" t="e">
        <f aca="false">IF(B31="", "",'SUMMARY 1'!R56)</f>
        <v>#REF!</v>
      </c>
      <c r="K31" s="166" t="e">
        <f aca="false">IF(B31="", "",'SUMMARY 1'!T56)</f>
        <v>#REF!</v>
      </c>
      <c r="L31" s="166" t="e">
        <f aca="false">IF(B31="", "",'SUMMARY 1'!V56)</f>
        <v>#REF!</v>
      </c>
      <c r="M31" s="166" t="e">
        <f aca="false">IF(B31="", "",'SUMMARY 1'!X56)</f>
        <v>#REF!</v>
      </c>
      <c r="N31" s="166" t="e">
        <f aca="false">IF(B31="", "",'SUMMARY 1'!Z56)</f>
        <v>#REF!</v>
      </c>
      <c r="O31" s="180" t="n">
        <f aca="false">ROUND('SUMMARY 1'!AB56, 0)</f>
        <v>78</v>
      </c>
      <c r="P31" s="166" t="n">
        <f aca="false">COUNTIFS(C31:N31, "&gt;0", C31:N31, "&lt;75")</f>
        <v>0</v>
      </c>
    </row>
    <row r="32" customFormat="false" ht="13.8" hidden="false" customHeight="false" outlineLevel="0" collapsed="false">
      <c r="A32" s="0" t="e">
        <f aca="false">IF(ISBLANK(#REF!), "",_xlfn.CONCAT(#REF!,#REF!))</f>
        <v>#REF!</v>
      </c>
      <c r="B32" s="0" t="e">
        <f aca="false">IF(ISBLANK(#REF!), "",#REF!)</f>
        <v>#REF!</v>
      </c>
      <c r="C32" s="166" t="e">
        <f aca="false">IF(B32="", "", 'SUMMARY 1'!D57)</f>
        <v>#REF!</v>
      </c>
      <c r="D32" s="166" t="e">
        <f aca="false">IF(B32="", "",'SUMMARY 1'!F57)</f>
        <v>#REF!</v>
      </c>
      <c r="E32" s="166" t="e">
        <f aca="false">IF(B32="", "",'SUMMARY 1'!H57)</f>
        <v>#REF!</v>
      </c>
      <c r="F32" s="166" t="e">
        <f aca="false">IF(B32="", "",'SUMMARY 1'!J57)</f>
        <v>#REF!</v>
      </c>
      <c r="G32" s="166" t="e">
        <f aca="false">IF(B32="", "",'SUMMARY 1'!L57)</f>
        <v>#REF!</v>
      </c>
      <c r="H32" s="180" t="e">
        <f aca="false">IF(B32="", "",'SUMMARY 1'!P57)</f>
        <v>#REF!</v>
      </c>
      <c r="I32" s="166" t="e">
        <f aca="false">IF(B32="", "",'SUMMARY 1'!N57)</f>
        <v>#REF!</v>
      </c>
      <c r="J32" s="180" t="e">
        <f aca="false">IF(B32="", "",'SUMMARY 1'!R57)</f>
        <v>#REF!</v>
      </c>
      <c r="K32" s="166" t="e">
        <f aca="false">IF(B32="", "",'SUMMARY 1'!T57)</f>
        <v>#REF!</v>
      </c>
      <c r="L32" s="166" t="e">
        <f aca="false">IF(B32="", "",'SUMMARY 1'!V57)</f>
        <v>#REF!</v>
      </c>
      <c r="M32" s="166" t="e">
        <f aca="false">IF(B32="", "",'SUMMARY 1'!X57)</f>
        <v>#REF!</v>
      </c>
      <c r="N32" s="166" t="e">
        <f aca="false">IF(B32="", "",'SUMMARY 1'!Z57)</f>
        <v>#REF!</v>
      </c>
      <c r="O32" s="180" t="n">
        <f aca="false">ROUND('SUMMARY 1'!AB57, 0)</f>
        <v>91</v>
      </c>
      <c r="P32" s="166" t="n">
        <f aca="false">COUNTIFS(C32:N32, "&gt;0", C32:N32, "&lt;75")</f>
        <v>0</v>
      </c>
    </row>
    <row r="33" customFormat="false" ht="13.8" hidden="false" customHeight="false" outlineLevel="0" collapsed="false">
      <c r="A33" s="0" t="e">
        <f aca="false">IF(ISBLANK(#REF!), "",_xlfn.CONCAT(#REF!,#REF!))</f>
        <v>#REF!</v>
      </c>
      <c r="B33" s="0" t="e">
        <f aca="false">IF(ISBLANK(#REF!), "",#REF!)</f>
        <v>#REF!</v>
      </c>
      <c r="C33" s="166" t="e">
        <f aca="false">IF(B33="", "", 'SUMMARY 1'!D58)</f>
        <v>#REF!</v>
      </c>
      <c r="D33" s="166" t="e">
        <f aca="false">IF(B33="", "",'SUMMARY 1'!F58)</f>
        <v>#REF!</v>
      </c>
      <c r="E33" s="166" t="e">
        <f aca="false">IF(B33="", "",'SUMMARY 1'!H58)</f>
        <v>#REF!</v>
      </c>
      <c r="F33" s="166" t="e">
        <f aca="false">IF(B33="", "",'SUMMARY 1'!J58)</f>
        <v>#REF!</v>
      </c>
      <c r="G33" s="166" t="e">
        <f aca="false">IF(B33="", "",'SUMMARY 1'!L58)</f>
        <v>#REF!</v>
      </c>
      <c r="H33" s="180" t="e">
        <f aca="false">IF(B33="", "",'SUMMARY 1'!P58)</f>
        <v>#REF!</v>
      </c>
      <c r="I33" s="166" t="e">
        <f aca="false">IF(B33="", "",'SUMMARY 1'!N58)</f>
        <v>#REF!</v>
      </c>
      <c r="J33" s="180" t="e">
        <f aca="false">IF(B33="", "",'SUMMARY 1'!R58)</f>
        <v>#REF!</v>
      </c>
      <c r="K33" s="166" t="e">
        <f aca="false">IF(B33="", "",'SUMMARY 1'!T58)</f>
        <v>#REF!</v>
      </c>
      <c r="L33" s="166" t="e">
        <f aca="false">IF(B33="", "",'SUMMARY 1'!V58)</f>
        <v>#REF!</v>
      </c>
      <c r="M33" s="166" t="e">
        <f aca="false">IF(B33="", "",'SUMMARY 1'!X58)</f>
        <v>#REF!</v>
      </c>
      <c r="N33" s="166" t="e">
        <f aca="false">IF(B33="", "",'SUMMARY 1'!Z58)</f>
        <v>#REF!</v>
      </c>
      <c r="O33" s="180" t="n">
        <f aca="false">ROUND('SUMMARY 1'!AB58, 0)</f>
        <v>86</v>
      </c>
      <c r="P33" s="166" t="n">
        <f aca="false">COUNTIFS(C33:N33, "&gt;0", C33:N33, "&lt;75")</f>
        <v>0</v>
      </c>
    </row>
    <row r="34" customFormat="false" ht="13.8" hidden="false" customHeight="false" outlineLevel="0" collapsed="false">
      <c r="A34" s="0" t="e">
        <f aca="false">IF(ISBLANK(#REF!), "",_xlfn.CONCAT(#REF!,#REF!))</f>
        <v>#REF!</v>
      </c>
      <c r="B34" s="0" t="e">
        <f aca="false">IF(ISBLANK(#REF!), "",#REF!)</f>
        <v>#REF!</v>
      </c>
      <c r="C34" s="166" t="e">
        <f aca="false">IF(B34="", "", 'SUMMARY 1'!D59)</f>
        <v>#REF!</v>
      </c>
      <c r="D34" s="166" t="e">
        <f aca="false">IF(B34="", "",'SUMMARY 1'!F59)</f>
        <v>#REF!</v>
      </c>
      <c r="E34" s="166" t="e">
        <f aca="false">IF(B34="", "",'SUMMARY 1'!H59)</f>
        <v>#REF!</v>
      </c>
      <c r="F34" s="166" t="e">
        <f aca="false">IF(B34="", "",'SUMMARY 1'!J59)</f>
        <v>#REF!</v>
      </c>
      <c r="G34" s="166" t="e">
        <f aca="false">IF(B34="", "",'SUMMARY 1'!L59)</f>
        <v>#REF!</v>
      </c>
      <c r="H34" s="180" t="e">
        <f aca="false">IF(B34="", "",'SUMMARY 1'!P59)</f>
        <v>#REF!</v>
      </c>
      <c r="I34" s="166" t="e">
        <f aca="false">IF(B34="", "",'SUMMARY 1'!N59)</f>
        <v>#REF!</v>
      </c>
      <c r="J34" s="180" t="e">
        <f aca="false">IF(B34="", "",'SUMMARY 1'!R59)</f>
        <v>#REF!</v>
      </c>
      <c r="K34" s="166" t="e">
        <f aca="false">IF(B34="", "",'SUMMARY 1'!T59)</f>
        <v>#REF!</v>
      </c>
      <c r="L34" s="166" t="e">
        <f aca="false">IF(B34="", "",'SUMMARY 1'!V59)</f>
        <v>#REF!</v>
      </c>
      <c r="M34" s="166" t="e">
        <f aca="false">IF(B34="", "",'SUMMARY 1'!X59)</f>
        <v>#REF!</v>
      </c>
      <c r="N34" s="166" t="e">
        <f aca="false">IF(B34="", "",'SUMMARY 1'!Z59)</f>
        <v>#REF!</v>
      </c>
      <c r="O34" s="180" t="n">
        <f aca="false">ROUND('SUMMARY 1'!AB59, 0)</f>
        <v>89</v>
      </c>
      <c r="P34" s="166" t="n">
        <f aca="false">COUNTIFS(C34:N34, "&gt;0", C34:N34, "&lt;75")</f>
        <v>0</v>
      </c>
    </row>
    <row r="35" customFormat="false" ht="13.8" hidden="false" customHeight="false" outlineLevel="0" collapsed="false">
      <c r="A35" s="0" t="e">
        <f aca="false">IF(ISBLANK(#REF!), "",_xlfn.CONCAT(#REF!,#REF!))</f>
        <v>#REF!</v>
      </c>
      <c r="B35" s="0" t="e">
        <f aca="false">IF(ISBLANK(#REF!), "",#REF!)</f>
        <v>#REF!</v>
      </c>
      <c r="C35" s="166" t="e">
        <f aca="false">IF(B35="", "", 'SUMMARY 1'!D60)</f>
        <v>#REF!</v>
      </c>
      <c r="D35" s="166" t="e">
        <f aca="false">IF(B35="", "",'SUMMARY 1'!F60)</f>
        <v>#REF!</v>
      </c>
      <c r="E35" s="166" t="e">
        <f aca="false">IF(B35="", "",'SUMMARY 1'!H60)</f>
        <v>#REF!</v>
      </c>
      <c r="F35" s="166" t="e">
        <f aca="false">IF(B35="", "",'SUMMARY 1'!J60)</f>
        <v>#REF!</v>
      </c>
      <c r="G35" s="166" t="e">
        <f aca="false">IF(B35="", "",'SUMMARY 1'!L60)</f>
        <v>#REF!</v>
      </c>
      <c r="H35" s="180" t="e">
        <f aca="false">IF(B35="", "",'SUMMARY 1'!P60)</f>
        <v>#REF!</v>
      </c>
      <c r="I35" s="166" t="e">
        <f aca="false">IF(B35="", "",'SUMMARY 1'!N60)</f>
        <v>#REF!</v>
      </c>
      <c r="J35" s="180" t="e">
        <f aca="false">IF(B35="", "",'SUMMARY 1'!R60)</f>
        <v>#REF!</v>
      </c>
      <c r="K35" s="166" t="e">
        <f aca="false">IF(B35="", "",'SUMMARY 1'!T60)</f>
        <v>#REF!</v>
      </c>
      <c r="L35" s="166" t="e">
        <f aca="false">IF(B35="", "",'SUMMARY 1'!V60)</f>
        <v>#REF!</v>
      </c>
      <c r="M35" s="166" t="e">
        <f aca="false">IF(B35="", "",'SUMMARY 1'!X60)</f>
        <v>#REF!</v>
      </c>
      <c r="N35" s="166" t="e">
        <f aca="false">IF(B35="", "",'SUMMARY 1'!Z60)</f>
        <v>#REF!</v>
      </c>
      <c r="O35" s="180" t="n">
        <f aca="false">ROUND('SUMMARY 1'!AB60, 0)</f>
        <v>85</v>
      </c>
      <c r="P35" s="166" t="n">
        <f aca="false">COUNTIFS(C35:N35, "&gt;0", C35:N35, "&lt;75")</f>
        <v>0</v>
      </c>
    </row>
    <row r="36" customFormat="false" ht="13.8" hidden="false" customHeight="false" outlineLevel="0" collapsed="false">
      <c r="A36" s="0" t="e">
        <f aca="false">IF(ISBLANK(#REF!), "",_xlfn.CONCAT(#REF!,#REF!))</f>
        <v>#REF!</v>
      </c>
      <c r="B36" s="0" t="e">
        <f aca="false">IF(ISBLANK(#REF!), "",#REF!)</f>
        <v>#REF!</v>
      </c>
      <c r="C36" s="166" t="e">
        <f aca="false">IF(B36="", "", 'SUMMARY 1'!D61)</f>
        <v>#REF!</v>
      </c>
      <c r="D36" s="166" t="e">
        <f aca="false">IF(B36="", "",'SUMMARY 1'!F61)</f>
        <v>#REF!</v>
      </c>
      <c r="E36" s="166" t="e">
        <f aca="false">IF(B36="", "",'SUMMARY 1'!H61)</f>
        <v>#REF!</v>
      </c>
      <c r="F36" s="166" t="e">
        <f aca="false">IF(B36="", "",'SUMMARY 1'!J61)</f>
        <v>#REF!</v>
      </c>
      <c r="G36" s="166" t="e">
        <f aca="false">IF(B36="", "",'SUMMARY 1'!L61)</f>
        <v>#REF!</v>
      </c>
      <c r="H36" s="180" t="e">
        <f aca="false">IF(B36="", "",'SUMMARY 1'!P61)</f>
        <v>#REF!</v>
      </c>
      <c r="I36" s="166" t="e">
        <f aca="false">IF(B36="", "",'SUMMARY 1'!N61)</f>
        <v>#REF!</v>
      </c>
      <c r="J36" s="180" t="e">
        <f aca="false">IF(B36="", "",'SUMMARY 1'!R61)</f>
        <v>#REF!</v>
      </c>
      <c r="K36" s="166" t="e">
        <f aca="false">IF(B36="", "",'SUMMARY 1'!T61)</f>
        <v>#REF!</v>
      </c>
      <c r="L36" s="166" t="e">
        <f aca="false">IF(B36="", "",'SUMMARY 1'!V61)</f>
        <v>#REF!</v>
      </c>
      <c r="M36" s="166" t="e">
        <f aca="false">IF(B36="", "",'SUMMARY 1'!X61)</f>
        <v>#REF!</v>
      </c>
      <c r="N36" s="166" t="e">
        <f aca="false">IF(B36="", "",'SUMMARY 1'!Z61)</f>
        <v>#REF!</v>
      </c>
      <c r="O36" s="180" t="n">
        <f aca="false">ROUND('SUMMARY 1'!AB61, 0)</f>
        <v>73</v>
      </c>
      <c r="P36" s="166" t="n">
        <f aca="false">COUNTIFS(C36:N36, "&gt;0", C36:N36, "&lt;75")</f>
        <v>0</v>
      </c>
    </row>
    <row r="37" customFormat="false" ht="13.8" hidden="false" customHeight="false" outlineLevel="0" collapsed="false">
      <c r="A37" s="0" t="e">
        <f aca="false">IF(ISBLANK(#REF!), "",_xlfn.CONCAT(#REF!,#REF!))</f>
        <v>#REF!</v>
      </c>
      <c r="B37" s="0" t="e">
        <f aca="false">IF(ISBLANK(#REF!), "",#REF!)</f>
        <v>#REF!</v>
      </c>
      <c r="C37" s="166" t="e">
        <f aca="false">IF(B37="", "", 'SUMMARY 1'!D62)</f>
        <v>#REF!</v>
      </c>
      <c r="D37" s="166" t="e">
        <f aca="false">IF(B37="", "",'SUMMARY 1'!F62)</f>
        <v>#REF!</v>
      </c>
      <c r="E37" s="166" t="e">
        <f aca="false">IF(B37="", "",'SUMMARY 1'!H62)</f>
        <v>#REF!</v>
      </c>
      <c r="F37" s="166" t="e">
        <f aca="false">IF(B37="", "",'SUMMARY 1'!J62)</f>
        <v>#REF!</v>
      </c>
      <c r="G37" s="166" t="e">
        <f aca="false">IF(B37="", "",'SUMMARY 1'!L62)</f>
        <v>#REF!</v>
      </c>
      <c r="H37" s="180" t="e">
        <f aca="false">IF(B37="", "",'SUMMARY 1'!P62)</f>
        <v>#REF!</v>
      </c>
      <c r="I37" s="166" t="e">
        <f aca="false">IF(B37="", "",'SUMMARY 1'!N62)</f>
        <v>#REF!</v>
      </c>
      <c r="J37" s="180" t="e">
        <f aca="false">IF(B37="", "",'SUMMARY 1'!R62)</f>
        <v>#REF!</v>
      </c>
      <c r="K37" s="166" t="e">
        <f aca="false">IF(B37="", "",'SUMMARY 1'!T62)</f>
        <v>#REF!</v>
      </c>
      <c r="L37" s="166" t="e">
        <f aca="false">IF(B37="", "",'SUMMARY 1'!V62)</f>
        <v>#REF!</v>
      </c>
      <c r="M37" s="166" t="e">
        <f aca="false">IF(B37="", "",'SUMMARY 1'!X62)</f>
        <v>#REF!</v>
      </c>
      <c r="N37" s="166" t="e">
        <f aca="false">IF(B37="", "",'SUMMARY 1'!Z62)</f>
        <v>#REF!</v>
      </c>
      <c r="O37" s="180" t="n">
        <f aca="false">ROUND('SUMMARY 1'!AB62, 0)</f>
        <v>74</v>
      </c>
      <c r="P37" s="166" t="n">
        <f aca="false">COUNTIFS(C37:N37, "&gt;0", C37:N37, "&lt;75")</f>
        <v>0</v>
      </c>
    </row>
    <row r="38" customFormat="false" ht="13.8" hidden="false" customHeight="false" outlineLevel="0" collapsed="false">
      <c r="A38" s="0" t="e">
        <f aca="false">IF(ISBLANK(#REF!), "",_xlfn.CONCAT(#REF!,#REF!))</f>
        <v>#REF!</v>
      </c>
      <c r="B38" s="0" t="e">
        <f aca="false">IF(ISBLANK(#REF!), "",#REF!)</f>
        <v>#REF!</v>
      </c>
      <c r="C38" s="166" t="e">
        <f aca="false">IF(B38="", "", 'SUMMARY 1'!D63)</f>
        <v>#REF!</v>
      </c>
      <c r="D38" s="166" t="e">
        <f aca="false">IF(B38="", "",'SUMMARY 1'!F63)</f>
        <v>#REF!</v>
      </c>
      <c r="E38" s="166" t="e">
        <f aca="false">IF(B38="", "",'SUMMARY 1'!H63)</f>
        <v>#REF!</v>
      </c>
      <c r="F38" s="166" t="e">
        <f aca="false">IF(B38="", "",'SUMMARY 1'!J63)</f>
        <v>#REF!</v>
      </c>
      <c r="G38" s="166" t="e">
        <f aca="false">IF(B38="", "",'SUMMARY 1'!L63)</f>
        <v>#REF!</v>
      </c>
      <c r="H38" s="180" t="e">
        <f aca="false">IF(B38="", "",'SUMMARY 1'!P63)</f>
        <v>#REF!</v>
      </c>
      <c r="I38" s="166" t="e">
        <f aca="false">IF(B38="", "",'SUMMARY 1'!N63)</f>
        <v>#REF!</v>
      </c>
      <c r="J38" s="180" t="e">
        <f aca="false">IF(B38="", "",'SUMMARY 1'!R63)</f>
        <v>#REF!</v>
      </c>
      <c r="K38" s="166" t="e">
        <f aca="false">IF(B38="", "",'SUMMARY 1'!T63)</f>
        <v>#REF!</v>
      </c>
      <c r="L38" s="166" t="e">
        <f aca="false">IF(B38="", "",'SUMMARY 1'!V63)</f>
        <v>#REF!</v>
      </c>
      <c r="M38" s="166" t="e">
        <f aca="false">IF(B38="", "",'SUMMARY 1'!X63)</f>
        <v>#REF!</v>
      </c>
      <c r="N38" s="166" t="e">
        <f aca="false">IF(B38="", "",'SUMMARY 1'!Z63)</f>
        <v>#REF!</v>
      </c>
      <c r="O38" s="180" t="n">
        <f aca="false">ROUND('SUMMARY 1'!AB63, 0)</f>
        <v>85</v>
      </c>
      <c r="P38" s="166" t="n">
        <f aca="false">COUNTIFS(C38:N38, "&gt;0", C38:N38, "&lt;75")</f>
        <v>0</v>
      </c>
    </row>
    <row r="39" customFormat="false" ht="13.8" hidden="false" customHeight="false" outlineLevel="0" collapsed="false">
      <c r="A39" s="0" t="e">
        <f aca="false">IF(ISBLANK(#REF!), "",_xlfn.CONCAT(#REF!,#REF!))</f>
        <v>#REF!</v>
      </c>
      <c r="B39" s="0" t="e">
        <f aca="false">IF(ISBLANK(#REF!), "",#REF!)</f>
        <v>#REF!</v>
      </c>
      <c r="C39" s="166" t="e">
        <f aca="false">IF(B39="", "", 'SUMMARY 1'!D64)</f>
        <v>#REF!</v>
      </c>
      <c r="D39" s="166" t="e">
        <f aca="false">IF(B39="", "",'SUMMARY 1'!F64)</f>
        <v>#REF!</v>
      </c>
      <c r="E39" s="166" t="e">
        <f aca="false">IF(B39="", "",'SUMMARY 1'!H64)</f>
        <v>#REF!</v>
      </c>
      <c r="F39" s="166" t="e">
        <f aca="false">IF(B39="", "",'SUMMARY 1'!J64)</f>
        <v>#REF!</v>
      </c>
      <c r="G39" s="166" t="e">
        <f aca="false">IF(B39="", "",'SUMMARY 1'!L64)</f>
        <v>#REF!</v>
      </c>
      <c r="H39" s="180" t="e">
        <f aca="false">IF(B39="", "",'SUMMARY 1'!P64)</f>
        <v>#REF!</v>
      </c>
      <c r="I39" s="166" t="e">
        <f aca="false">IF(B39="", "",'SUMMARY 1'!N64)</f>
        <v>#REF!</v>
      </c>
      <c r="J39" s="180" t="e">
        <f aca="false">IF(B39="", "",'SUMMARY 1'!R64)</f>
        <v>#REF!</v>
      </c>
      <c r="K39" s="166" t="e">
        <f aca="false">IF(B39="", "",'SUMMARY 1'!T64)</f>
        <v>#REF!</v>
      </c>
      <c r="L39" s="166" t="e">
        <f aca="false">IF(B39="", "",'SUMMARY 1'!V64)</f>
        <v>#REF!</v>
      </c>
      <c r="M39" s="166" t="e">
        <f aca="false">IF(B39="", "",'SUMMARY 1'!X64)</f>
        <v>#REF!</v>
      </c>
      <c r="N39" s="166" t="e">
        <f aca="false">IF(B39="", "",'SUMMARY 1'!Z64)</f>
        <v>#REF!</v>
      </c>
      <c r="O39" s="180" t="n">
        <f aca="false">ROUND('SUMMARY 1'!AB64, 0)</f>
        <v>81</v>
      </c>
      <c r="P39" s="166" t="n">
        <f aca="false">COUNTIFS(C39:N39, "&gt;0", C39:N39, "&lt;75")</f>
        <v>0</v>
      </c>
    </row>
    <row r="40" customFormat="false" ht="13.8" hidden="false" customHeight="false" outlineLevel="0" collapsed="false">
      <c r="A40" s="0" t="e">
        <f aca="false">IF(ISBLANK(#REF!), "",_xlfn.CONCAT(#REF!,#REF!))</f>
        <v>#REF!</v>
      </c>
      <c r="B40" s="0" t="e">
        <f aca="false">IF(ISBLANK(#REF!), "",#REF!)</f>
        <v>#REF!</v>
      </c>
      <c r="C40" s="166" t="e">
        <f aca="false">IF(B40="", "", 'SUMMARY 1'!D65)</f>
        <v>#REF!</v>
      </c>
      <c r="D40" s="166" t="e">
        <f aca="false">IF(B40="", "",'SUMMARY 1'!F65)</f>
        <v>#REF!</v>
      </c>
      <c r="E40" s="166" t="e">
        <f aca="false">IF(B40="", "",'SUMMARY 1'!H65)</f>
        <v>#REF!</v>
      </c>
      <c r="F40" s="166" t="e">
        <f aca="false">IF(B40="", "",'SUMMARY 1'!J65)</f>
        <v>#REF!</v>
      </c>
      <c r="G40" s="166" t="e">
        <f aca="false">IF(B40="", "",'SUMMARY 1'!L65)</f>
        <v>#REF!</v>
      </c>
      <c r="H40" s="180" t="e">
        <f aca="false">IF(B40="", "",'SUMMARY 1'!P65)</f>
        <v>#REF!</v>
      </c>
      <c r="I40" s="166" t="e">
        <f aca="false">IF(B40="", "",'SUMMARY 1'!N65)</f>
        <v>#REF!</v>
      </c>
      <c r="J40" s="180" t="e">
        <f aca="false">IF(B40="", "",'SUMMARY 1'!R65)</f>
        <v>#REF!</v>
      </c>
      <c r="K40" s="166" t="e">
        <f aca="false">IF(B40="", "",'SUMMARY 1'!T65)</f>
        <v>#REF!</v>
      </c>
      <c r="L40" s="166" t="e">
        <f aca="false">IF(B40="", "",'SUMMARY 1'!V65)</f>
        <v>#REF!</v>
      </c>
      <c r="M40" s="166" t="e">
        <f aca="false">IF(B40="", "",'SUMMARY 1'!X65)</f>
        <v>#REF!</v>
      </c>
      <c r="N40" s="166" t="e">
        <f aca="false">IF(B40="", "",'SUMMARY 1'!Z65)</f>
        <v>#REF!</v>
      </c>
      <c r="O40" s="180" t="n">
        <f aca="false">ROUND('SUMMARY 1'!AB65, 0)</f>
        <v>76</v>
      </c>
      <c r="P40" s="166" t="n">
        <f aca="false">COUNTIFS(C40:N40, "&gt;0", C40:N40, "&lt;75")</f>
        <v>0</v>
      </c>
    </row>
    <row r="41" customFormat="false" ht="13.8" hidden="false" customHeight="false" outlineLevel="0" collapsed="false">
      <c r="A41" s="0" t="e">
        <f aca="false">IF(ISBLANK(#REF!), "",_xlfn.CONCAT(#REF!,#REF!))</f>
        <v>#REF!</v>
      </c>
      <c r="B41" s="0" t="e">
        <f aca="false">IF(ISBLANK(#REF!), "",#REF!)</f>
        <v>#REF!</v>
      </c>
      <c r="C41" s="166" t="e">
        <f aca="false">IF(B41="", "", 'SUMMARY 1'!D66)</f>
        <v>#REF!</v>
      </c>
      <c r="D41" s="166" t="e">
        <f aca="false">IF(B41="", "",'SUMMARY 1'!F66)</f>
        <v>#REF!</v>
      </c>
      <c r="E41" s="166" t="e">
        <f aca="false">IF(B41="", "",'SUMMARY 1'!H66)</f>
        <v>#REF!</v>
      </c>
      <c r="F41" s="166" t="e">
        <f aca="false">IF(B41="", "",'SUMMARY 1'!J66)</f>
        <v>#REF!</v>
      </c>
      <c r="G41" s="166" t="e">
        <f aca="false">IF(B41="", "",'SUMMARY 1'!L66)</f>
        <v>#REF!</v>
      </c>
      <c r="H41" s="180" t="e">
        <f aca="false">IF(B41="", "",'SUMMARY 1'!P66)</f>
        <v>#REF!</v>
      </c>
      <c r="I41" s="166" t="e">
        <f aca="false">IF(B41="", "",'SUMMARY 1'!N66)</f>
        <v>#REF!</v>
      </c>
      <c r="J41" s="180" t="e">
        <f aca="false">IF(B41="", "",'SUMMARY 1'!R66)</f>
        <v>#REF!</v>
      </c>
      <c r="K41" s="166" t="e">
        <f aca="false">IF(B41="", "",'SUMMARY 1'!T66)</f>
        <v>#REF!</v>
      </c>
      <c r="L41" s="166" t="e">
        <f aca="false">IF(B41="", "",'SUMMARY 1'!V66)</f>
        <v>#REF!</v>
      </c>
      <c r="M41" s="166" t="e">
        <f aca="false">IF(B41="", "",'SUMMARY 1'!X66)</f>
        <v>#REF!</v>
      </c>
      <c r="N41" s="166" t="e">
        <f aca="false">IF(B41="", "",'SUMMARY 1'!Z66)</f>
        <v>#REF!</v>
      </c>
      <c r="O41" s="180" t="n">
        <f aca="false">ROUND('SUMMARY 1'!AB66, 0)</f>
        <v>79</v>
      </c>
      <c r="P41" s="166" t="n">
        <f aca="false">COUNTIFS(C41:N41, "&gt;0", C41:N41, "&lt;75")</f>
        <v>0</v>
      </c>
    </row>
    <row r="42" customFormat="false" ht="13.8" hidden="false" customHeight="false" outlineLevel="0" collapsed="false">
      <c r="A42" s="0" t="e">
        <f aca="false">IF(ISBLANK(#REF!), "",_xlfn.CONCAT(#REF!,#REF!))</f>
        <v>#REF!</v>
      </c>
      <c r="B42" s="0" t="e">
        <f aca="false">IF(ISBLANK(#REF!), "",#REF!)</f>
        <v>#REF!</v>
      </c>
      <c r="C42" s="166" t="e">
        <f aca="false">IF(B42="", "", 'SUMMARY 1'!D67)</f>
        <v>#REF!</v>
      </c>
      <c r="D42" s="166" t="e">
        <f aca="false">IF(B42="", "",'SUMMARY 1'!F67)</f>
        <v>#REF!</v>
      </c>
      <c r="E42" s="166" t="e">
        <f aca="false">IF(B42="", "",'SUMMARY 1'!H67)</f>
        <v>#REF!</v>
      </c>
      <c r="F42" s="166" t="e">
        <f aca="false">IF(B42="", "",'SUMMARY 1'!J67)</f>
        <v>#REF!</v>
      </c>
      <c r="G42" s="166" t="e">
        <f aca="false">IF(B42="", "",'SUMMARY 1'!L67)</f>
        <v>#REF!</v>
      </c>
      <c r="H42" s="180" t="e">
        <f aca="false">IF(B42="", "",'SUMMARY 1'!P67)</f>
        <v>#REF!</v>
      </c>
      <c r="I42" s="166" t="e">
        <f aca="false">IF(B42="", "",'SUMMARY 1'!N67)</f>
        <v>#REF!</v>
      </c>
      <c r="J42" s="180" t="e">
        <f aca="false">IF(B42="", "",'SUMMARY 1'!R67)</f>
        <v>#REF!</v>
      </c>
      <c r="K42" s="166" t="e">
        <f aca="false">IF(B42="", "",'SUMMARY 1'!T67)</f>
        <v>#REF!</v>
      </c>
      <c r="L42" s="166" t="e">
        <f aca="false">IF(B42="", "",'SUMMARY 1'!V67)</f>
        <v>#REF!</v>
      </c>
      <c r="M42" s="166" t="e">
        <f aca="false">IF(B42="", "",'SUMMARY 1'!X67)</f>
        <v>#REF!</v>
      </c>
      <c r="N42" s="166" t="e">
        <f aca="false">IF(B42="", "",'SUMMARY 1'!Z67)</f>
        <v>#REF!</v>
      </c>
      <c r="O42" s="180" t="n">
        <f aca="false">ROUND('SUMMARY 1'!AB67, 0)</f>
        <v>80</v>
      </c>
      <c r="P42" s="166" t="n">
        <f aca="false">COUNTIFS(C42:N42, "&gt;0", C42:N42, "&lt;75")</f>
        <v>0</v>
      </c>
    </row>
    <row r="43" customFormat="false" ht="13.8" hidden="false" customHeight="false" outlineLevel="0" collapsed="false">
      <c r="A43" s="0" t="e">
        <f aca="false">IF(ISBLANK(#REF!), "",_xlfn.CONCAT(#REF!,#REF!))</f>
        <v>#REF!</v>
      </c>
      <c r="B43" s="0" t="e">
        <f aca="false">IF(ISBLANK(#REF!), "",#REF!)</f>
        <v>#REF!</v>
      </c>
      <c r="C43" s="166" t="e">
        <f aca="false">IF(B43="", "", 'SUMMARY 1'!D68)</f>
        <v>#REF!</v>
      </c>
      <c r="D43" s="166" t="e">
        <f aca="false">IF(B43="", "",'SUMMARY 1'!F68)</f>
        <v>#REF!</v>
      </c>
      <c r="E43" s="166" t="e">
        <f aca="false">IF(B43="", "",'SUMMARY 1'!H68)</f>
        <v>#REF!</v>
      </c>
      <c r="F43" s="166" t="e">
        <f aca="false">IF(B43="", "",'SUMMARY 1'!J68)</f>
        <v>#REF!</v>
      </c>
      <c r="G43" s="166" t="e">
        <f aca="false">IF(B43="", "",'SUMMARY 1'!L68)</f>
        <v>#REF!</v>
      </c>
      <c r="H43" s="180" t="e">
        <f aca="false">IF(B43="", "",'SUMMARY 1'!P68)</f>
        <v>#REF!</v>
      </c>
      <c r="I43" s="166" t="e">
        <f aca="false">IF(B43="", "",'SUMMARY 1'!N68)</f>
        <v>#REF!</v>
      </c>
      <c r="J43" s="180" t="e">
        <f aca="false">IF(B43="", "",'SUMMARY 1'!R68)</f>
        <v>#REF!</v>
      </c>
      <c r="K43" s="166" t="e">
        <f aca="false">IF(B43="", "",'SUMMARY 1'!T68)</f>
        <v>#REF!</v>
      </c>
      <c r="L43" s="166" t="e">
        <f aca="false">IF(B43="", "",'SUMMARY 1'!V68)</f>
        <v>#REF!</v>
      </c>
      <c r="M43" s="166" t="e">
        <f aca="false">IF(B43="", "",'SUMMARY 1'!X68)</f>
        <v>#REF!</v>
      </c>
      <c r="N43" s="166" t="e">
        <f aca="false">IF(B43="", "",'SUMMARY 1'!Z68)</f>
        <v>#REF!</v>
      </c>
      <c r="O43" s="180" t="n">
        <f aca="false">ROUND('SUMMARY 1'!AB68, 0)</f>
        <v>81</v>
      </c>
      <c r="P43" s="166" t="n">
        <f aca="false">COUNTIFS(C43:N43, "&gt;0", C43:N43, "&lt;75")</f>
        <v>0</v>
      </c>
    </row>
    <row r="44" customFormat="false" ht="13.8" hidden="false" customHeight="false" outlineLevel="0" collapsed="false">
      <c r="A44" s="0" t="e">
        <f aca="false">IF(ISBLANK(#REF!), "",_xlfn.CONCAT(#REF!,#REF!))</f>
        <v>#REF!</v>
      </c>
      <c r="B44" s="0" t="e">
        <f aca="false">IF(ISBLANK(#REF!), "",#REF!)</f>
        <v>#REF!</v>
      </c>
      <c r="C44" s="166" t="e">
        <f aca="false">IF(B44="", "", 'SUMMARY 1'!D69)</f>
        <v>#REF!</v>
      </c>
      <c r="D44" s="166" t="e">
        <f aca="false">IF(B44="", "",'SUMMARY 1'!F69)</f>
        <v>#REF!</v>
      </c>
      <c r="E44" s="166" t="e">
        <f aca="false">IF(B44="", "",'SUMMARY 1'!H69)</f>
        <v>#REF!</v>
      </c>
      <c r="F44" s="166" t="e">
        <f aca="false">IF(B44="", "",'SUMMARY 1'!J69)</f>
        <v>#REF!</v>
      </c>
      <c r="G44" s="166" t="e">
        <f aca="false">IF(B44="", "",'SUMMARY 1'!L69)</f>
        <v>#REF!</v>
      </c>
      <c r="H44" s="180" t="e">
        <f aca="false">IF(B44="", "",'SUMMARY 1'!P69)</f>
        <v>#REF!</v>
      </c>
      <c r="I44" s="166" t="e">
        <f aca="false">IF(B44="", "",'SUMMARY 1'!N69)</f>
        <v>#REF!</v>
      </c>
      <c r="J44" s="180" t="e">
        <f aca="false">IF(B44="", "",'SUMMARY 1'!R69)</f>
        <v>#REF!</v>
      </c>
      <c r="K44" s="166" t="e">
        <f aca="false">IF(B44="", "",'SUMMARY 1'!T69)</f>
        <v>#REF!</v>
      </c>
      <c r="L44" s="166" t="e">
        <f aca="false">IF(B44="", "",'SUMMARY 1'!V69)</f>
        <v>#REF!</v>
      </c>
      <c r="M44" s="166" t="e">
        <f aca="false">IF(B44="", "",'SUMMARY 1'!X69)</f>
        <v>#REF!</v>
      </c>
      <c r="N44" s="166" t="e">
        <f aca="false">IF(B44="", "",'SUMMARY 1'!Z69)</f>
        <v>#REF!</v>
      </c>
      <c r="O44" s="180" t="n">
        <f aca="false">ROUND('SUMMARY 1'!AB69, 0)</f>
        <v>89</v>
      </c>
      <c r="P44" s="166" t="n">
        <f aca="false">COUNTIFS(C44:N44, "&gt;0", C44:N44, "&lt;75")</f>
        <v>0</v>
      </c>
    </row>
    <row r="45" customFormat="false" ht="13.8" hidden="false" customHeight="false" outlineLevel="0" collapsed="false">
      <c r="A45" s="0" t="e">
        <f aca="false">IF(ISBLANK(#REF!), "",_xlfn.CONCAT(#REF!,#REF!))</f>
        <v>#REF!</v>
      </c>
      <c r="B45" s="0" t="e">
        <f aca="false">IF(ISBLANK(#REF!), "",#REF!)</f>
        <v>#REF!</v>
      </c>
      <c r="C45" s="166" t="e">
        <f aca="false">IF(B45="", "", 'SUMMARY 1'!D70)</f>
        <v>#REF!</v>
      </c>
      <c r="D45" s="166" t="e">
        <f aca="false">IF(B45="", "",'SUMMARY 1'!F70)</f>
        <v>#REF!</v>
      </c>
      <c r="E45" s="166" t="e">
        <f aca="false">IF(B45="", "",'SUMMARY 1'!H70)</f>
        <v>#REF!</v>
      </c>
      <c r="F45" s="166" t="e">
        <f aca="false">IF(B45="", "",'SUMMARY 1'!J70)</f>
        <v>#REF!</v>
      </c>
      <c r="G45" s="166" t="e">
        <f aca="false">IF(B45="", "",'SUMMARY 1'!L70)</f>
        <v>#REF!</v>
      </c>
      <c r="H45" s="180" t="e">
        <f aca="false">IF(B45="", "",'SUMMARY 1'!P70)</f>
        <v>#REF!</v>
      </c>
      <c r="I45" s="166" t="e">
        <f aca="false">IF(B45="", "",'SUMMARY 1'!N70)</f>
        <v>#REF!</v>
      </c>
      <c r="J45" s="180" t="e">
        <f aca="false">IF(B45="", "",'SUMMARY 1'!R70)</f>
        <v>#REF!</v>
      </c>
      <c r="K45" s="166" t="e">
        <f aca="false">IF(B45="", "",'SUMMARY 1'!T70)</f>
        <v>#REF!</v>
      </c>
      <c r="L45" s="166" t="e">
        <f aca="false">IF(B45="", "",'SUMMARY 1'!V70)</f>
        <v>#REF!</v>
      </c>
      <c r="M45" s="166" t="e">
        <f aca="false">IF(B45="", "",'SUMMARY 1'!X70)</f>
        <v>#REF!</v>
      </c>
      <c r="N45" s="166" t="e">
        <f aca="false">IF(B45="", "",'SUMMARY 1'!Z70)</f>
        <v>#REF!</v>
      </c>
      <c r="O45" s="180" t="n">
        <f aca="false">ROUND('SUMMARY 1'!AB70, 0)</f>
        <v>79</v>
      </c>
      <c r="P45" s="166" t="n">
        <f aca="false">COUNTIFS(C45:N45, "&gt;0", C45:N45, "&lt;75")</f>
        <v>0</v>
      </c>
    </row>
    <row r="46" customFormat="false" ht="13.8" hidden="false" customHeight="false" outlineLevel="0" collapsed="false">
      <c r="A46" s="0" t="e">
        <f aca="false">IF(ISBLANK(#REF!), "",_xlfn.CONCAT(#REF!,#REF!))</f>
        <v>#REF!</v>
      </c>
      <c r="B46" s="0" t="e">
        <f aca="false">IF(ISBLANK(#REF!), "",#REF!)</f>
        <v>#REF!</v>
      </c>
      <c r="C46" s="166" t="e">
        <f aca="false">IF(B46="", "", 'SUMMARY 1'!D71)</f>
        <v>#REF!</v>
      </c>
      <c r="D46" s="166" t="e">
        <f aca="false">IF(B46="", "",'SUMMARY 1'!F71)</f>
        <v>#REF!</v>
      </c>
      <c r="E46" s="166" t="e">
        <f aca="false">IF(B46="", "",'SUMMARY 1'!H71)</f>
        <v>#REF!</v>
      </c>
      <c r="F46" s="166" t="e">
        <f aca="false">IF(B46="", "",'SUMMARY 1'!J71)</f>
        <v>#REF!</v>
      </c>
      <c r="G46" s="166" t="e">
        <f aca="false">IF(B46="", "",'SUMMARY 1'!L71)</f>
        <v>#REF!</v>
      </c>
      <c r="H46" s="180" t="e">
        <f aca="false">IF(B46="", "",'SUMMARY 1'!P71)</f>
        <v>#REF!</v>
      </c>
      <c r="I46" s="166" t="e">
        <f aca="false">IF(B46="", "",'SUMMARY 1'!N71)</f>
        <v>#REF!</v>
      </c>
      <c r="J46" s="180" t="e">
        <f aca="false">IF(B46="", "",'SUMMARY 1'!R71)</f>
        <v>#REF!</v>
      </c>
      <c r="K46" s="166" t="e">
        <f aca="false">IF(B46="", "",'SUMMARY 1'!T71)</f>
        <v>#REF!</v>
      </c>
      <c r="L46" s="166" t="e">
        <f aca="false">IF(B46="", "",'SUMMARY 1'!V71)</f>
        <v>#REF!</v>
      </c>
      <c r="M46" s="166" t="e">
        <f aca="false">IF(B46="", "",'SUMMARY 1'!X71)</f>
        <v>#REF!</v>
      </c>
      <c r="N46" s="166" t="e">
        <f aca="false">IF(B46="", "",'SUMMARY 1'!Z71)</f>
        <v>#REF!</v>
      </c>
      <c r="O46" s="180" t="n">
        <f aca="false">ROUND('SUMMARY 1'!AB71, 0)</f>
        <v>79</v>
      </c>
      <c r="P46" s="166" t="n">
        <f aca="false">COUNTIFS(C46:N46, "&gt;0", C46:N46, "&lt;75")</f>
        <v>0</v>
      </c>
    </row>
    <row r="47" customFormat="false" ht="13.8" hidden="false" customHeight="false" outlineLevel="0" collapsed="false">
      <c r="A47" s="0" t="e">
        <f aca="false">IF(ISBLANK(#REF!), "",_xlfn.CONCAT(#REF!,#REF!))</f>
        <v>#REF!</v>
      </c>
      <c r="B47" s="0" t="e">
        <f aca="false">IF(ISBLANK(#REF!), "",#REF!)</f>
        <v>#REF!</v>
      </c>
      <c r="C47" s="166" t="e">
        <f aca="false">IF(B47="", "", 'SUMMARY 1'!D72)</f>
        <v>#REF!</v>
      </c>
      <c r="D47" s="166" t="e">
        <f aca="false">IF(B47="", "",'SUMMARY 1'!F72)</f>
        <v>#REF!</v>
      </c>
      <c r="E47" s="166" t="e">
        <f aca="false">IF(B47="", "",'SUMMARY 1'!H72)</f>
        <v>#REF!</v>
      </c>
      <c r="F47" s="166" t="e">
        <f aca="false">IF(B47="", "",'SUMMARY 1'!J72)</f>
        <v>#REF!</v>
      </c>
      <c r="G47" s="166" t="e">
        <f aca="false">IF(B47="", "",'SUMMARY 1'!L72)</f>
        <v>#REF!</v>
      </c>
      <c r="H47" s="180" t="e">
        <f aca="false">IF(B47="", "",'SUMMARY 1'!P72)</f>
        <v>#REF!</v>
      </c>
      <c r="I47" s="166" t="e">
        <f aca="false">IF(B47="", "",'SUMMARY 1'!N72)</f>
        <v>#REF!</v>
      </c>
      <c r="J47" s="180" t="e">
        <f aca="false">IF(B47="", "",'SUMMARY 1'!R72)</f>
        <v>#REF!</v>
      </c>
      <c r="K47" s="166" t="e">
        <f aca="false">IF(B47="", "",'SUMMARY 1'!T72)</f>
        <v>#REF!</v>
      </c>
      <c r="L47" s="166" t="e">
        <f aca="false">IF(B47="", "",'SUMMARY 1'!V72)</f>
        <v>#REF!</v>
      </c>
      <c r="M47" s="166" t="e">
        <f aca="false">IF(B47="", "",'SUMMARY 1'!X72)</f>
        <v>#REF!</v>
      </c>
      <c r="N47" s="166" t="e">
        <f aca="false">IF(B47="", "",'SUMMARY 1'!Z72)</f>
        <v>#REF!</v>
      </c>
      <c r="O47" s="180" t="n">
        <f aca="false">ROUND('SUMMARY 1'!AB72, 0)</f>
        <v>88</v>
      </c>
      <c r="P47" s="166" t="n">
        <f aca="false">COUNTIFS(C47:N47, "&gt;0", C47:N47, "&lt;75")</f>
        <v>0</v>
      </c>
    </row>
    <row r="48" customFormat="false" ht="13.8" hidden="false" customHeight="false" outlineLevel="0" collapsed="false">
      <c r="A48" s="0" t="e">
        <f aca="false">IF(ISBLANK(#REF!), "",_xlfn.CONCAT(#REF!,#REF!))</f>
        <v>#REF!</v>
      </c>
      <c r="B48" s="0" t="e">
        <f aca="false">IF(ISBLANK(#REF!), "",#REF!)</f>
        <v>#REF!</v>
      </c>
      <c r="C48" s="166" t="e">
        <f aca="false">IF(B48="", "", 'SUMMARY 1'!D73)</f>
        <v>#REF!</v>
      </c>
      <c r="D48" s="166" t="e">
        <f aca="false">IF(B48="", "",'SUMMARY 1'!F73)</f>
        <v>#REF!</v>
      </c>
      <c r="E48" s="166" t="e">
        <f aca="false">IF(B48="", "",'SUMMARY 1'!H73)</f>
        <v>#REF!</v>
      </c>
      <c r="F48" s="166" t="e">
        <f aca="false">IF(B48="", "",'SUMMARY 1'!J73)</f>
        <v>#REF!</v>
      </c>
      <c r="G48" s="166" t="e">
        <f aca="false">IF(B48="", "",'SUMMARY 1'!L73)</f>
        <v>#REF!</v>
      </c>
      <c r="H48" s="180" t="e">
        <f aca="false">IF(B48="", "",'SUMMARY 1'!P73)</f>
        <v>#REF!</v>
      </c>
      <c r="I48" s="166" t="e">
        <f aca="false">IF(B48="", "",'SUMMARY 1'!N73)</f>
        <v>#REF!</v>
      </c>
      <c r="J48" s="180" t="e">
        <f aca="false">IF(B48="", "",'SUMMARY 1'!R73)</f>
        <v>#REF!</v>
      </c>
      <c r="K48" s="166" t="e">
        <f aca="false">IF(B48="", "",'SUMMARY 1'!T73)</f>
        <v>#REF!</v>
      </c>
      <c r="L48" s="166" t="e">
        <f aca="false">IF(B48="", "",'SUMMARY 1'!V73)</f>
        <v>#REF!</v>
      </c>
      <c r="M48" s="166" t="e">
        <f aca="false">IF(B48="", "",'SUMMARY 1'!X73)</f>
        <v>#REF!</v>
      </c>
      <c r="N48" s="166" t="e">
        <f aca="false">IF(B48="", "",'SUMMARY 1'!Z73)</f>
        <v>#REF!</v>
      </c>
      <c r="O48" s="180" t="n">
        <f aca="false">ROUND('SUMMARY 1'!AB73, 0)</f>
        <v>87</v>
      </c>
      <c r="P48" s="166" t="n">
        <f aca="false">COUNTIFS(C48:N48, "&gt;0", C48:N48, "&lt;75")</f>
        <v>0</v>
      </c>
    </row>
    <row r="49" customFormat="false" ht="13.8" hidden="false" customHeight="false" outlineLevel="0" collapsed="false">
      <c r="A49" s="0" t="e">
        <f aca="false">IF(ISBLANK(#REF!), "",_xlfn.CONCAT(#REF!,#REF!))</f>
        <v>#REF!</v>
      </c>
      <c r="B49" s="0" t="e">
        <f aca="false">IF(ISBLANK(#REF!), "",#REF!)</f>
        <v>#REF!</v>
      </c>
      <c r="C49" s="166" t="e">
        <f aca="false">IF(B49="", "", 'SUMMARY 1'!D74)</f>
        <v>#REF!</v>
      </c>
      <c r="D49" s="166" t="e">
        <f aca="false">IF(B49="", "",'SUMMARY 1'!F74)</f>
        <v>#REF!</v>
      </c>
      <c r="E49" s="166" t="e">
        <f aca="false">IF(B49="", "",'SUMMARY 1'!H74)</f>
        <v>#REF!</v>
      </c>
      <c r="F49" s="166" t="e">
        <f aca="false">IF(B49="", "",'SUMMARY 1'!J74)</f>
        <v>#REF!</v>
      </c>
      <c r="G49" s="166" t="e">
        <f aca="false">IF(B49="", "",'SUMMARY 1'!L74)</f>
        <v>#REF!</v>
      </c>
      <c r="H49" s="180" t="e">
        <f aca="false">IF(B49="", "",'SUMMARY 1'!P74)</f>
        <v>#REF!</v>
      </c>
      <c r="I49" s="166" t="e">
        <f aca="false">IF(B49="", "",'SUMMARY 1'!N74)</f>
        <v>#REF!</v>
      </c>
      <c r="J49" s="180" t="e">
        <f aca="false">IF(B49="", "",'SUMMARY 1'!R74)</f>
        <v>#REF!</v>
      </c>
      <c r="K49" s="166" t="e">
        <f aca="false">IF(B49="", "",'SUMMARY 1'!T74)</f>
        <v>#REF!</v>
      </c>
      <c r="L49" s="166" t="e">
        <f aca="false">IF(B49="", "",'SUMMARY 1'!V74)</f>
        <v>#REF!</v>
      </c>
      <c r="M49" s="166" t="e">
        <f aca="false">IF(B49="", "",'SUMMARY 1'!X74)</f>
        <v>#REF!</v>
      </c>
      <c r="N49" s="166" t="e">
        <f aca="false">IF(B49="", "",'SUMMARY 1'!Z74)</f>
        <v>#REF!</v>
      </c>
      <c r="O49" s="180" t="n">
        <f aca="false">ROUND('SUMMARY 1'!AB74, 0)</f>
        <v>76</v>
      </c>
      <c r="P49" s="166" t="n">
        <f aca="false">COUNTIFS(C49:N49, "&gt;0", C49:N49, "&lt;75")</f>
        <v>0</v>
      </c>
    </row>
    <row r="50" customFormat="false" ht="13.8" hidden="false" customHeight="false" outlineLevel="0" collapsed="false">
      <c r="A50" s="0" t="e">
        <f aca="false">IF(ISBLANK(#REF!), "",_xlfn.CONCAT(#REF!,#REF!))</f>
        <v>#REF!</v>
      </c>
      <c r="B50" s="0" t="e">
        <f aca="false">IF(ISBLANK(#REF!), "",#REF!)</f>
        <v>#REF!</v>
      </c>
      <c r="C50" s="166" t="e">
        <f aca="false">IF(B50="", "", 'SUMMARY 1'!D75)</f>
        <v>#REF!</v>
      </c>
      <c r="D50" s="166" t="e">
        <f aca="false">IF(B50="", "",'SUMMARY 1'!F75)</f>
        <v>#REF!</v>
      </c>
      <c r="E50" s="166" t="e">
        <f aca="false">IF(B50="", "",'SUMMARY 1'!H75)</f>
        <v>#REF!</v>
      </c>
      <c r="F50" s="166" t="e">
        <f aca="false">IF(B50="", "",'SUMMARY 1'!J75)</f>
        <v>#REF!</v>
      </c>
      <c r="G50" s="166" t="e">
        <f aca="false">IF(B50="", "",'SUMMARY 1'!L75)</f>
        <v>#REF!</v>
      </c>
      <c r="H50" s="180" t="e">
        <f aca="false">IF(B50="", "",'SUMMARY 1'!P75)</f>
        <v>#REF!</v>
      </c>
      <c r="I50" s="166" t="e">
        <f aca="false">IF(B50="", "",'SUMMARY 1'!N75)</f>
        <v>#REF!</v>
      </c>
      <c r="J50" s="180" t="e">
        <f aca="false">IF(B50="", "",'SUMMARY 1'!R75)</f>
        <v>#REF!</v>
      </c>
      <c r="K50" s="166" t="e">
        <f aca="false">IF(B50="", "",'SUMMARY 1'!T75)</f>
        <v>#REF!</v>
      </c>
      <c r="L50" s="166" t="e">
        <f aca="false">IF(B50="", "",'SUMMARY 1'!V75)</f>
        <v>#REF!</v>
      </c>
      <c r="M50" s="166" t="e">
        <f aca="false">IF(B50="", "",'SUMMARY 1'!X75)</f>
        <v>#REF!</v>
      </c>
      <c r="N50" s="166" t="e">
        <f aca="false">IF(B50="", "",'SUMMARY 1'!Z75)</f>
        <v>#REF!</v>
      </c>
      <c r="O50" s="180" t="n">
        <f aca="false">ROUND('SUMMARY 1'!AB75, 0)</f>
        <v>77</v>
      </c>
      <c r="P50" s="166" t="n">
        <f aca="false">COUNTIFS(C50:N50, "&gt;0", C50:N50, "&lt;75")</f>
        <v>0</v>
      </c>
    </row>
    <row r="51" customFormat="false" ht="13.8" hidden="false" customHeight="false" outlineLevel="0" collapsed="false">
      <c r="A51" s="0" t="e">
        <f aca="false">IF(ISBLANK(#REF!), "",_xlfn.CONCAT(#REF!,#REF!))</f>
        <v>#REF!</v>
      </c>
      <c r="B51" s="0" t="e">
        <f aca="false">IF(ISBLANK(#REF!), "",#REF!)</f>
        <v>#REF!</v>
      </c>
      <c r="C51" s="166" t="e">
        <f aca="false">IF(B51="", "", 'SUMMARY 1'!D76)</f>
        <v>#REF!</v>
      </c>
      <c r="D51" s="166" t="e">
        <f aca="false">IF(B51="", "",'SUMMARY 1'!F76)</f>
        <v>#REF!</v>
      </c>
      <c r="E51" s="166" t="e">
        <f aca="false">IF(B51="", "",'SUMMARY 1'!H76)</f>
        <v>#REF!</v>
      </c>
      <c r="F51" s="166" t="e">
        <f aca="false">IF(B51="", "",'SUMMARY 1'!J76)</f>
        <v>#REF!</v>
      </c>
      <c r="G51" s="166" t="e">
        <f aca="false">IF(B51="", "",'SUMMARY 1'!L76)</f>
        <v>#REF!</v>
      </c>
      <c r="H51" s="180" t="e">
        <f aca="false">IF(B51="", "",'SUMMARY 1'!P76)</f>
        <v>#REF!</v>
      </c>
      <c r="I51" s="166" t="e">
        <f aca="false">IF(B51="", "",'SUMMARY 1'!N76)</f>
        <v>#REF!</v>
      </c>
      <c r="J51" s="180" t="e">
        <f aca="false">IF(B51="", "",'SUMMARY 1'!R76)</f>
        <v>#REF!</v>
      </c>
      <c r="K51" s="166" t="e">
        <f aca="false">IF(B51="", "",'SUMMARY 1'!T76)</f>
        <v>#REF!</v>
      </c>
      <c r="L51" s="166" t="e">
        <f aca="false">IF(B51="", "",'SUMMARY 1'!V76)</f>
        <v>#REF!</v>
      </c>
      <c r="M51" s="166" t="e">
        <f aca="false">IF(B51="", "",'SUMMARY 1'!X76)</f>
        <v>#REF!</v>
      </c>
      <c r="N51" s="166" t="e">
        <f aca="false">IF(B51="", "",'SUMMARY 1'!Z76)</f>
        <v>#REF!</v>
      </c>
      <c r="O51" s="180" t="n">
        <f aca="false">ROUND('SUMMARY 1'!AB76, 0)</f>
        <v>87</v>
      </c>
      <c r="P51" s="166" t="n">
        <f aca="false">COUNTIFS(C51:N51, "&gt;0", C51:N51, "&lt;75")</f>
        <v>0</v>
      </c>
    </row>
    <row r="52" customFormat="false" ht="13.8" hidden="false" customHeight="false" outlineLevel="0" collapsed="false">
      <c r="A52" s="0" t="e">
        <f aca="false">IF(ISBLANK(#REF!), "",_xlfn.CONCAT(#REF!,#REF!))</f>
        <v>#REF!</v>
      </c>
      <c r="B52" s="0" t="e">
        <f aca="false">IF(ISBLANK(#REF!), "",#REF!)</f>
        <v>#REF!</v>
      </c>
      <c r="C52" s="166" t="e">
        <f aca="false">IF(B52="", "", 'SUMMARY 1'!D77)</f>
        <v>#REF!</v>
      </c>
      <c r="D52" s="166" t="e">
        <f aca="false">IF(B52="", "",'SUMMARY 1'!F77)</f>
        <v>#REF!</v>
      </c>
      <c r="E52" s="166" t="e">
        <f aca="false">IF(B52="", "",'SUMMARY 1'!H77)</f>
        <v>#REF!</v>
      </c>
      <c r="F52" s="166" t="e">
        <f aca="false">IF(B52="", "",'SUMMARY 1'!J77)</f>
        <v>#REF!</v>
      </c>
      <c r="G52" s="166" t="e">
        <f aca="false">IF(B52="", "",'SUMMARY 1'!L77)</f>
        <v>#REF!</v>
      </c>
      <c r="H52" s="180" t="e">
        <f aca="false">IF(B52="", "",'SUMMARY 1'!P77)</f>
        <v>#REF!</v>
      </c>
      <c r="I52" s="166" t="e">
        <f aca="false">IF(B52="", "",'SUMMARY 1'!N77)</f>
        <v>#REF!</v>
      </c>
      <c r="J52" s="180" t="e">
        <f aca="false">IF(B52="", "",'SUMMARY 1'!R77)</f>
        <v>#REF!</v>
      </c>
      <c r="K52" s="166" t="e">
        <f aca="false">IF(B52="", "",'SUMMARY 1'!T77)</f>
        <v>#REF!</v>
      </c>
      <c r="L52" s="166" t="e">
        <f aca="false">IF(B52="", "",'SUMMARY 1'!V77)</f>
        <v>#REF!</v>
      </c>
      <c r="M52" s="166" t="e">
        <f aca="false">IF(B52="", "",'SUMMARY 1'!X77)</f>
        <v>#REF!</v>
      </c>
      <c r="N52" s="166" t="e">
        <f aca="false">IF(B52="", "",'SUMMARY 1'!Z77)</f>
        <v>#REF!</v>
      </c>
      <c r="O52" s="180" t="n">
        <f aca="false">ROUND('SUMMARY 1'!AB77, 0)</f>
        <v>74</v>
      </c>
      <c r="P52" s="166" t="n">
        <f aca="false">COUNTIFS(C52:N52, "&gt;0", C52:N52, "&lt;75")</f>
        <v>0</v>
      </c>
    </row>
    <row r="53" customFormat="false" ht="13.8" hidden="false" customHeight="false" outlineLevel="0" collapsed="false">
      <c r="A53" s="0" t="e">
        <f aca="false">IF(ISBLANK(#REF!), "",_xlfn.CONCAT(#REF!,#REF!))</f>
        <v>#REF!</v>
      </c>
      <c r="B53" s="0" t="e">
        <f aca="false">IF(ISBLANK(#REF!), "",#REF!)</f>
        <v>#REF!</v>
      </c>
      <c r="C53" s="166" t="e">
        <f aca="false">IF(B53="", "", 'SUMMARY 1'!D87)</f>
        <v>#REF!</v>
      </c>
      <c r="D53" s="166" t="e">
        <f aca="false">IF(B53="", "",'SUMMARY 1'!F87)</f>
        <v>#REF!</v>
      </c>
      <c r="E53" s="166" t="e">
        <f aca="false">IF(B53="", "",'SUMMARY 1'!H87)</f>
        <v>#REF!</v>
      </c>
      <c r="F53" s="166" t="e">
        <f aca="false">IF(B53="", "",'SUMMARY 1'!J87)</f>
        <v>#REF!</v>
      </c>
      <c r="G53" s="166" t="e">
        <f aca="false">IF(B53="", "",'SUMMARY 1'!L87)</f>
        <v>#REF!</v>
      </c>
      <c r="H53" s="166" t="e">
        <f aca="false">IF(B53="", "",'SUMMARY 1'!P87)</f>
        <v>#REF!</v>
      </c>
      <c r="I53" s="166" t="e">
        <f aca="false">IF(B53="", "",'SUMMARY 1'!N87)</f>
        <v>#REF!</v>
      </c>
      <c r="J53" s="166" t="e">
        <f aca="false">IF(B53="", "",'SUMMARY 1'!R87)</f>
        <v>#REF!</v>
      </c>
      <c r="K53" s="166" t="e">
        <f aca="false">IF(B53="", "",'SUMMARY 1'!T87)</f>
        <v>#REF!</v>
      </c>
      <c r="L53" s="166" t="e">
        <f aca="false">IF(B53="", "",'SUMMARY 1'!V87)</f>
        <v>#REF!</v>
      </c>
      <c r="M53" s="166" t="e">
        <f aca="false">IF(B53="", "",'SUMMARY 1'!X87)</f>
        <v>#REF!</v>
      </c>
      <c r="N53" s="166" t="e">
        <f aca="false">IF(B53="", "",'SUMMARY 1'!Z87)</f>
        <v>#REF!</v>
      </c>
    </row>
    <row r="54" customFormat="false" ht="13.8" hidden="false" customHeight="false" outlineLevel="0" collapsed="false">
      <c r="A54" s="0" t="e">
        <f aca="false">IF(ISBLANK(#REF!), "",_xlfn.CONCAT(#REF!,#REF!))</f>
        <v>#REF!</v>
      </c>
      <c r="B54" s="0" t="e">
        <f aca="false">IF(ISBLANK(#REF!), "",#REF!)</f>
        <v>#REF!</v>
      </c>
      <c r="C54" s="166" t="e">
        <f aca="false">IF(B54="", "", 'SUMMARY 1'!D88)</f>
        <v>#REF!</v>
      </c>
      <c r="D54" s="166" t="e">
        <f aca="false">IF(B54="", "",'SUMMARY 1'!F88)</f>
        <v>#REF!</v>
      </c>
      <c r="E54" s="166" t="e">
        <f aca="false">IF(B54="", "",'SUMMARY 1'!H88)</f>
        <v>#REF!</v>
      </c>
      <c r="F54" s="166" t="e">
        <f aca="false">IF(B54="", "",'SUMMARY 1'!J88)</f>
        <v>#REF!</v>
      </c>
      <c r="G54" s="166" t="e">
        <f aca="false">IF(B54="", "",'SUMMARY 1'!L88)</f>
        <v>#REF!</v>
      </c>
      <c r="H54" s="166" t="e">
        <f aca="false">IF(B54="", "",'SUMMARY 1'!P88)</f>
        <v>#REF!</v>
      </c>
      <c r="I54" s="166" t="e">
        <f aca="false">IF(B54="", "",'SUMMARY 1'!N88)</f>
        <v>#REF!</v>
      </c>
      <c r="J54" s="166" t="e">
        <f aca="false">IF(B54="", "",'SUMMARY 1'!R88)</f>
        <v>#REF!</v>
      </c>
      <c r="K54" s="166" t="e">
        <f aca="false">IF(B54="", "",'SUMMARY 1'!T88)</f>
        <v>#REF!</v>
      </c>
      <c r="L54" s="166" t="e">
        <f aca="false">IF(B54="", "",'SUMMARY 1'!V88)</f>
        <v>#REF!</v>
      </c>
      <c r="M54" s="166" t="e">
        <f aca="false">IF(B54="", "",'SUMMARY 1'!X88)</f>
        <v>#REF!</v>
      </c>
      <c r="N54" s="166" t="e">
        <f aca="false">IF(B54="", "",'SUMMARY 1'!Z88)</f>
        <v>#REF!</v>
      </c>
    </row>
    <row r="55" customFormat="false" ht="13.8" hidden="false" customHeight="false" outlineLevel="0" collapsed="false">
      <c r="B55" s="0" t="s">
        <v>378</v>
      </c>
      <c r="C55" s="166" t="n">
        <f aca="false">COUNTIF(C$3:C$52, "=0")</f>
        <v>0</v>
      </c>
      <c r="D55" s="166" t="n">
        <f aca="false">COUNTIF(D$3:D$52, "=0")</f>
        <v>0</v>
      </c>
      <c r="E55" s="166" t="n">
        <f aca="false">COUNTIF(E$3:E$52, "=0")</f>
        <v>0</v>
      </c>
      <c r="F55" s="166" t="n">
        <f aca="false">COUNTIF(F$3:F$52, "=0")</f>
        <v>0</v>
      </c>
      <c r="G55" s="166" t="n">
        <f aca="false">COUNTIF(G$3:G$52, "=0")</f>
        <v>0</v>
      </c>
      <c r="H55" s="166" t="n">
        <f aca="false">COUNTIF(H$3:H$52, "=0")</f>
        <v>0</v>
      </c>
      <c r="I55" s="166" t="n">
        <f aca="false">COUNTIF(I$3:I$52, "=0")</f>
        <v>0</v>
      </c>
      <c r="J55" s="166" t="n">
        <f aca="false">COUNTIF(J$3:J$52, "=0")</f>
        <v>0</v>
      </c>
      <c r="O55" s="166" t="s">
        <v>379</v>
      </c>
      <c r="P55" s="166" t="n">
        <f aca="false">COUNTIF(P$3:P$52, "=1")</f>
        <v>0</v>
      </c>
    </row>
    <row r="56" customFormat="false" ht="13.8" hidden="false" customHeight="false" outlineLevel="0" collapsed="false">
      <c r="O56" s="166" t="s">
        <v>380</v>
      </c>
      <c r="P56" s="166" t="n">
        <f aca="false">COUNTIF(P$3:P$52, "=2")</f>
        <v>0</v>
      </c>
    </row>
    <row r="57" customFormat="false" ht="13.8" hidden="false" customHeight="false" outlineLevel="0" collapsed="false">
      <c r="O57" s="166" t="s">
        <v>381</v>
      </c>
      <c r="P57" s="166" t="n">
        <f aca="false">COUNTIF(P$3:P$52, "&gt;2")</f>
        <v>0</v>
      </c>
    </row>
    <row r="59" customFormat="false" ht="13.8" hidden="false" customHeight="false" outlineLevel="0" collapsed="false">
      <c r="B59" s="0" t="s">
        <v>376</v>
      </c>
      <c r="C59" s="166" t="s">
        <v>382</v>
      </c>
      <c r="D59" s="166" t="s">
        <v>383</v>
      </c>
      <c r="E59" s="166" t="s">
        <v>384</v>
      </c>
      <c r="F59" s="166" t="s">
        <v>385</v>
      </c>
      <c r="G59" s="166" t="n">
        <v>74</v>
      </c>
      <c r="H59" s="166" t="s">
        <v>386</v>
      </c>
    </row>
    <row r="60" customFormat="false" ht="13.8" hidden="false" customHeight="false" outlineLevel="0" collapsed="false">
      <c r="C60" s="166" t="n">
        <f aca="false">COUNTIFS($O$3:$O$52, "&gt;=91", $O$3:$O$52, "&lt;=100")</f>
        <v>1</v>
      </c>
      <c r="D60" s="166" t="n">
        <f aca="false">COUNTIFS($O$3:$O$52, "&gt;=85", $O$3:$O$52, "&lt;=90")</f>
        <v>10</v>
      </c>
      <c r="E60" s="166" t="n">
        <f aca="false">COUNTIFS($O$3:$O$52, "&gt;=81", $O$3:$O$52, "&lt;=84")</f>
        <v>5</v>
      </c>
      <c r="F60" s="166" t="n">
        <f aca="false">COUNTIFS($O$3:$O$52, "&gt;=75", $O$3:$O$52, "&lt;=80")</f>
        <v>23</v>
      </c>
      <c r="G60" s="166" t="n">
        <f aca="false">COUNTIF($O$3:$O$52, "=74")</f>
        <v>3</v>
      </c>
      <c r="H60" s="166" t="n">
        <f aca="false">COUNTIFS($O$3:$O$52, "&gt;=0", $O$3:$O$52, "&lt;=74")</f>
        <v>8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2.77"/>
    <col collapsed="false" customWidth="false" hidden="false" outlineLevel="0" max="9" min="2" style="166" width="9.14"/>
  </cols>
  <sheetData>
    <row r="1" customFormat="false" ht="13.8" hidden="false" customHeight="false" outlineLevel="0" collapsed="false">
      <c r="B1" s="166" t="s">
        <v>355</v>
      </c>
      <c r="C1" s="166" t="s">
        <v>356</v>
      </c>
      <c r="D1" s="166" t="s">
        <v>357</v>
      </c>
      <c r="E1" s="166" t="s">
        <v>358</v>
      </c>
      <c r="F1" s="166" t="s">
        <v>359</v>
      </c>
      <c r="G1" s="166" t="s">
        <v>360</v>
      </c>
      <c r="H1" s="166" t="s">
        <v>361</v>
      </c>
      <c r="I1" s="166" t="s">
        <v>362</v>
      </c>
    </row>
    <row r="2" customFormat="false" ht="14.9" hidden="false" customHeight="false" outlineLevel="0" collapsed="false">
      <c r="A2" s="34" t="s">
        <v>2</v>
      </c>
      <c r="B2" s="178" t="n">
        <f aca="false">COUNTIFS('SUMMARY 2'!D10:D86, "&gt;=98", 'SUMMARY 2'!D10:D86, "&lt;=100")</f>
        <v>0</v>
      </c>
      <c r="C2" s="166" t="n">
        <f aca="false">COUNTIFS('SUMMARY 2'!D10:D86, "&gt;=95", 'SUMMARY 2'!D10:D86, "&lt;=97")</f>
        <v>0</v>
      </c>
      <c r="D2" s="166" t="n">
        <f aca="false">COUNTIFS('SUMMARY 2'!D10:D86, "&gt;=90", 'SUMMARY 2'!D10:D86, "&lt;=94")</f>
        <v>6</v>
      </c>
      <c r="E2" s="166" t="n">
        <f aca="false">COUNTIFS('SUMMARY 2'!D10:D86, "&gt;=85", 'SUMMARY 2'!D10:D86, "&lt;=89")</f>
        <v>1</v>
      </c>
      <c r="F2" s="166" t="n">
        <f aca="false">COUNTIFS('SUMMARY 2'!D10:D86, "&gt;=80", 'SUMMARY 2'!D10:D86, "&lt;=84")</f>
        <v>5</v>
      </c>
      <c r="G2" s="166" t="n">
        <f aca="false">COUNTIFS('SUMMARY 2'!D10:D86, "&gt;=75", 'SUMMARY 2'!D10:D86, "&lt;=79")</f>
        <v>26</v>
      </c>
      <c r="H2" s="166" t="n">
        <f aca="false">COUNTIFS('SUMMARY 2'!D10:D86, "&gt;0", 'SUMMARY 2'!D10:D86, "&lt;75")</f>
        <v>7</v>
      </c>
      <c r="I2" s="166" t="n">
        <f aca="false">COUNTIFS('SUMMARY 2'!D10:D86, "=0")</f>
        <v>0</v>
      </c>
    </row>
    <row r="3" customFormat="false" ht="12.75" hidden="false" customHeight="true" outlineLevel="0" collapsed="false">
      <c r="A3" s="34" t="s">
        <v>363</v>
      </c>
      <c r="B3" s="166" t="n">
        <f aca="false">COUNTIFS('SUMMARY 2'!F10:F86, "&gt;=98", 'SUMMARY 2'!F10:F86, "&lt;=100")</f>
        <v>0</v>
      </c>
      <c r="C3" s="166" t="n">
        <f aca="false">COUNTIFS('SUMMARY 2'!F10:F86, "&gt;=95", 'SUMMARY 2'!F10:F86, "&lt;=97")</f>
        <v>0</v>
      </c>
      <c r="D3" s="166" t="n">
        <f aca="false">COUNTIFS('SUMMARY 2'!F10:F86, "&gt;=90", 'SUMMARY 2'!F10:F86, "&lt;=94")</f>
        <v>5</v>
      </c>
      <c r="E3" s="166" t="n">
        <f aca="false">COUNTIFS('SUMMARY 2'!F10:F86, "&gt;=85", 'SUMMARY 2'!F10:F86, "&lt;=89")</f>
        <v>4</v>
      </c>
      <c r="F3" s="166" t="n">
        <f aca="false">COUNTIFS('SUMMARY 2'!F10:F86, "&gt;=80", 'SUMMARY 2'!F10:F86, "&lt;=84")</f>
        <v>16</v>
      </c>
      <c r="G3" s="166" t="n">
        <f aca="false">COUNTIFS('SUMMARY 2'!F10:F86, "&gt;=75", 'SUMMARY 2'!F10:F86, "&lt;=79")</f>
        <v>15</v>
      </c>
      <c r="H3" s="166" t="n">
        <f aca="false">COUNTIFS('SUMMARY 2'!F10:F86, "&gt;0", 'SUMMARY 2'!F10:F86, "&lt;75")</f>
        <v>5</v>
      </c>
      <c r="I3" s="166" t="n">
        <f aca="false">COUNTIFS('SUMMARY 2'!F10:F86, "=0")</f>
        <v>0</v>
      </c>
    </row>
    <row r="4" customFormat="false" ht="12.75" hidden="false" customHeight="true" outlineLevel="0" collapsed="false">
      <c r="A4" s="34" t="s">
        <v>364</v>
      </c>
      <c r="B4" s="166" t="n">
        <f aca="false">COUNTIFS('SUMMARY 2'!H10:H86, "&gt;=98", 'SUMMARY 2'!H10:H86, "&lt;=100")</f>
        <v>0</v>
      </c>
      <c r="C4" s="166" t="n">
        <f aca="false">COUNTIFS('SUMMARY 2'!H10:H86, "&gt;=95", 'SUMMARY 2'!H10:H86, "&lt;=97")</f>
        <v>1</v>
      </c>
      <c r="D4" s="166" t="n">
        <f aca="false">COUNTIFS('SUMMARY 2'!H10:H86, "&gt;=90", 'SUMMARY 2'!H10:H86, "&lt;=94")</f>
        <v>1</v>
      </c>
      <c r="E4" s="166" t="n">
        <f aca="false">COUNTIFS('SUMMARY 2'!H10:H86, "&gt;=85", 'SUMMARY 2'!H10:H86, "&lt;=89")</f>
        <v>4</v>
      </c>
      <c r="F4" s="166" t="n">
        <f aca="false">COUNTIFS('SUMMARY 2'!H10:H86, "&gt;=80", 'SUMMARY 2'!H10:H86, "&lt;=84")</f>
        <v>9</v>
      </c>
      <c r="G4" s="166" t="n">
        <f aca="false">COUNTIFS('SUMMARY 2'!H10:H86, "&gt;=75", 'SUMMARY 2'!H10:H86, "&lt;=79")</f>
        <v>17</v>
      </c>
      <c r="H4" s="166" t="n">
        <f aca="false">COUNTIFS('SUMMARY 2'!H10:H86, "&gt;0", 'SUMMARY 2'!H10:H86, "&lt;75")</f>
        <v>13</v>
      </c>
      <c r="I4" s="166" t="n">
        <f aca="false">COUNTIFS('SUMMARY 2'!H10:H86, "=0")</f>
        <v>0</v>
      </c>
    </row>
    <row r="5" customFormat="false" ht="12.75" hidden="false" customHeight="true" outlineLevel="0" collapsed="false">
      <c r="A5" s="34" t="s">
        <v>365</v>
      </c>
      <c r="B5" s="166" t="n">
        <f aca="false">COUNTIFS('SUMMARY 2'!J10:J86, "&gt;=98", 'SUMMARY 2'!J10:J86, "&lt;=100")</f>
        <v>0</v>
      </c>
      <c r="C5" s="166" t="n">
        <f aca="false">COUNTIFS('SUMMARY 2'!J10:J86, "&gt;=95", 'SUMMARY 2'!J10:J86, "&lt;=97")</f>
        <v>0</v>
      </c>
      <c r="D5" s="166" t="n">
        <f aca="false">COUNTIFS('SUMMARY 2'!J10:J86, "&gt;=90", 'SUMMARY 2'!J10:J86, "&lt;=94")</f>
        <v>7</v>
      </c>
      <c r="E5" s="166" t="n">
        <f aca="false">COUNTIFS('SUMMARY 2'!J10:J86, "&gt;=85", 'SUMMARY 2'!J10:J86, "&lt;=89")</f>
        <v>6</v>
      </c>
      <c r="F5" s="166" t="n">
        <f aca="false">COUNTIFS('SUMMARY 2'!J10:J86, "&gt;=80", 'SUMMARY 2'!J10:J86, "&lt;=84")</f>
        <v>9</v>
      </c>
      <c r="G5" s="166" t="n">
        <f aca="false">COUNTIFS('SUMMARY 2'!J10:J86, "&gt;=75", 'SUMMARY 2'!J10:J86, "&lt;=79")</f>
        <v>21</v>
      </c>
      <c r="H5" s="166" t="n">
        <f aca="false">COUNTIFS('SUMMARY 2'!J10:J86, "&gt;0", 'SUMMARY 2'!J10:J86, "&lt;75")</f>
        <v>2</v>
      </c>
      <c r="I5" s="166" t="n">
        <f aca="false">COUNTIFS('SUMMARY 2'!J10:J86, "=0")</f>
        <v>0</v>
      </c>
    </row>
    <row r="6" customFormat="false" ht="12.75" hidden="false" customHeight="true" outlineLevel="0" collapsed="false">
      <c r="A6" s="34" t="s">
        <v>292</v>
      </c>
      <c r="B6" s="166" t="n">
        <f aca="false">COUNTIFS('SUMMARY 2'!L10:L86, "&gt;=98", 'SUMMARY 2'!L10:L86, "&lt;=100")</f>
        <v>0</v>
      </c>
      <c r="C6" s="166" t="n">
        <f aca="false">COUNTIFS('SUMMARY 2'!L10:L86, "&gt;=95", 'SUMMARY 2'!L10:L86, "&lt;=97")</f>
        <v>0</v>
      </c>
      <c r="D6" s="166" t="n">
        <f aca="false">COUNTIFS('SUMMARY 2'!L10:L86, "&gt;=90", 'SUMMARY 2'!L10:L86, "&lt;=94")</f>
        <v>0</v>
      </c>
      <c r="E6" s="166" t="n">
        <f aca="false">COUNTIFS('SUMMARY 2'!L10:L86, "&gt;=85", 'SUMMARY 2'!L10:L86, "&lt;=89")</f>
        <v>12</v>
      </c>
      <c r="F6" s="166" t="n">
        <f aca="false">COUNTIFS('SUMMARY 2'!L10:L86, "&gt;=80", 'SUMMARY 2'!L10:L86, "&lt;=84")</f>
        <v>5</v>
      </c>
      <c r="G6" s="166" t="n">
        <f aca="false">COUNTIFS('SUMMARY 2'!L10:L86, "&gt;=75", 'SUMMARY 2'!L10:L86, "&lt;=79")</f>
        <v>24</v>
      </c>
      <c r="H6" s="166" t="n">
        <f aca="false">COUNTIFS('SUMMARY 2'!L10:L86, "&gt;0", 'SUMMARY 2'!L10:L86, "&lt;75")</f>
        <v>4</v>
      </c>
      <c r="I6" s="166" t="n">
        <f aca="false">COUNTIFS('SUMMARY 2'!L10:L86, "=0")</f>
        <v>0</v>
      </c>
    </row>
    <row r="7" customFormat="false" ht="12.75" hidden="false" customHeight="true" outlineLevel="0" collapsed="false">
      <c r="A7" s="34" t="s">
        <v>366</v>
      </c>
      <c r="B7" s="166" t="n">
        <f aca="false">COUNTIFS('SUMMARY 2'!N10:N86, "&gt;=98", 'SUMMARY 2'!N10:N86, "&lt;=100")</f>
        <v>1</v>
      </c>
      <c r="C7" s="166" t="n">
        <f aca="false">COUNTIFS('SUMMARY 2'!N10:N86, "&gt;=95", 'SUMMARY 2'!N10:N86, "&lt;=97")</f>
        <v>5</v>
      </c>
      <c r="D7" s="166" t="n">
        <f aca="false">COUNTIFS('SUMMARY 2'!N10:N86, "&gt;=90", 'SUMMARY 2'!N10:N86, "&lt;=94")</f>
        <v>8</v>
      </c>
      <c r="E7" s="166" t="n">
        <f aca="false">COUNTIFS('SUMMARY 2'!N10:N86, "&gt;=85", 'SUMMARY 2'!N10:N86, "&lt;=89")</f>
        <v>15</v>
      </c>
      <c r="F7" s="166" t="n">
        <f aca="false">COUNTIFS('SUMMARY 2'!N10:N86, "&gt;=80", 'SUMMARY 2'!N10:N86, "&lt;=84")</f>
        <v>8</v>
      </c>
      <c r="G7" s="166" t="n">
        <f aca="false">COUNTIFS('SUMMARY 2'!N10:N86, "&gt;=75", 'SUMMARY 2'!N10:N86, "&lt;=79")</f>
        <v>1</v>
      </c>
      <c r="H7" s="166" t="n">
        <f aca="false">COUNTIFS('SUMMARY 2'!N10:N86, "&gt;0", 'SUMMARY 2'!N10:N86, "&lt;75")</f>
        <v>7</v>
      </c>
      <c r="I7" s="166" t="n">
        <f aca="false">COUNTIFS('SUMMARY 2'!N10:N86, "=0")</f>
        <v>0</v>
      </c>
    </row>
    <row r="8" customFormat="false" ht="12.75" hidden="false" customHeight="true" outlineLevel="0" collapsed="false">
      <c r="A8" s="34" t="s">
        <v>367</v>
      </c>
      <c r="B8" s="166" t="n">
        <f aca="false">COUNTIFS('SUMMARY 2'!P10:P86, "&gt;=98", 'SUMMARY 2'!P10:P86, "&lt;=100")</f>
        <v>0</v>
      </c>
      <c r="C8" s="166" t="n">
        <f aca="false">COUNTIFS('SUMMARY 2'!P10:P86, "&gt;=95", 'SUMMARY 2'!P10:P86, "&lt;=97")</f>
        <v>1</v>
      </c>
      <c r="D8" s="166" t="n">
        <f aca="false">COUNTIFS('SUMMARY 2'!P10:P86, "&gt;=90", 'SUMMARY 2'!P10:P86, "&lt;=94")</f>
        <v>7</v>
      </c>
      <c r="E8" s="166" t="n">
        <f aca="false">COUNTIFS('SUMMARY 2'!P10:P86, "&gt;=85", 'SUMMARY 2'!P10:P86, "&lt;=89")</f>
        <v>6</v>
      </c>
      <c r="F8" s="166" t="n">
        <f aca="false">COUNTIFS('SUMMARY 2'!P10:P86, "&gt;=80", 'SUMMARY 2'!P10:P86, "&lt;=84")</f>
        <v>10</v>
      </c>
      <c r="G8" s="166" t="n">
        <f aca="false">COUNTIFS('SUMMARY 2'!P10:P86, "&gt;=75", 'SUMMARY 2'!P10:P86, "&lt;=79")</f>
        <v>18</v>
      </c>
      <c r="H8" s="166" t="n">
        <f aca="false">COUNTIFS('SUMMARY 2'!P10:P86, "&gt;0", 'SUMMARY 2'!P10:P86, "&lt;75")</f>
        <v>3</v>
      </c>
      <c r="I8" s="166" t="n">
        <f aca="false">COUNTIFS('SUMMARY 2'!P10:P86, "=0")</f>
        <v>0</v>
      </c>
    </row>
    <row r="9" customFormat="false" ht="12.75" hidden="false" customHeight="true" outlineLevel="0" collapsed="false">
      <c r="A9" s="34" t="s">
        <v>21</v>
      </c>
      <c r="B9" s="166" t="n">
        <f aca="false">COUNTIFS('SUMMARY 2'!R10:R86, "&gt;=98", 'SUMMARY 2'!R10:R86, "&lt;=100")</f>
        <v>0</v>
      </c>
      <c r="C9" s="166" t="n">
        <f aca="false">COUNTIFS('SUMMARY 2'!R10:R86, "&gt;=95", 'SUMMARY 2'!R10:R86, "&lt;=97")</f>
        <v>2</v>
      </c>
      <c r="D9" s="166" t="n">
        <f aca="false">COUNTIFS('SUMMARY 2'!R10:R86, "&gt;=90", 'SUMMARY 2'!R10:R86, "&lt;=94")</f>
        <v>3</v>
      </c>
      <c r="E9" s="166" t="n">
        <f aca="false">COUNTIFS('SUMMARY 2'!R10:R86, "&gt;=85", 'SUMMARY 2'!R10:R86, "&lt;=89")</f>
        <v>11</v>
      </c>
      <c r="F9" s="166" t="n">
        <f aca="false">COUNTIFS('SUMMARY 2'!R10:R86, "&gt;=80", 'SUMMARY 2'!R10:R86, "&lt;=84")</f>
        <v>5</v>
      </c>
      <c r="G9" s="166" t="n">
        <f aca="false">COUNTIFS('SUMMARY 2'!R10:R86, "&gt;=75", 'SUMMARY 2'!R10:R86, "&lt;=79")</f>
        <v>20</v>
      </c>
      <c r="H9" s="166" t="n">
        <f aca="false">COUNTIFS('SUMMARY 2'!R10:R86, "&gt;0", 'SUMMARY 2'!R10:R86, "&lt;75")</f>
        <v>4</v>
      </c>
      <c r="I9" s="166" t="n">
        <f aca="false">COUNTIFS('SUMMARY 2'!R10:R86, "=0")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3.74"/>
    <col collapsed="false" customWidth="true" hidden="false" outlineLevel="0" max="2" min="2" style="0" width="15.16"/>
    <col collapsed="false" customWidth="true" hidden="false" outlineLevel="0" max="64" min="3" style="0" width="7.9"/>
  </cols>
  <sheetData>
    <row r="2" customFormat="false" ht="13.8" hidden="false" customHeight="false" outlineLevel="0" collapsed="false">
      <c r="A2" s="22" t="e">
        <f aca="false">#REF!</f>
        <v>#REF!</v>
      </c>
      <c r="B2" s="22" t="s">
        <v>368</v>
      </c>
      <c r="C2" s="0" t="s">
        <v>387</v>
      </c>
      <c r="D2" s="0" t="s">
        <v>388</v>
      </c>
      <c r="E2" s="0" t="s">
        <v>186</v>
      </c>
      <c r="F2" s="0" t="s">
        <v>389</v>
      </c>
      <c r="G2" s="0" t="s">
        <v>390</v>
      </c>
      <c r="H2" s="0" t="s">
        <v>391</v>
      </c>
      <c r="I2" s="0" t="s">
        <v>392</v>
      </c>
      <c r="J2" s="0" t="s">
        <v>191</v>
      </c>
      <c r="K2" s="0" t="s">
        <v>192</v>
      </c>
      <c r="L2" s="0" t="s">
        <v>193</v>
      </c>
      <c r="M2" s="0" t="s">
        <v>393</v>
      </c>
      <c r="N2" s="0" t="s">
        <v>195</v>
      </c>
      <c r="O2" s="166" t="s">
        <v>376</v>
      </c>
      <c r="P2" s="166" t="s">
        <v>377</v>
      </c>
    </row>
    <row r="3" customFormat="false" ht="13.8" hidden="false" customHeight="false" outlineLevel="0" collapsed="false">
      <c r="A3" s="0" t="e">
        <f aca="false">IF(ISBLANK(#REF!), "",_xlfn.CONCAT(#REF!,#REF!))</f>
        <v>#REF!</v>
      </c>
      <c r="B3" s="0" t="e">
        <f aca="false">IF(ISBLANK(#REF!), "",#REF!)</f>
        <v>#REF!</v>
      </c>
      <c r="C3" s="0" t="e">
        <f aca="false">IF(B3="", "",IF('SUMMARY 2'!D10 = 0,"\\empty",'SUMMARY 2'!D10))</f>
        <v>#REF!</v>
      </c>
      <c r="D3" s="0" t="e">
        <f aca="false">IF(B3="", "",IF('SUMMARY 2'!F10 = 0,"\\empty",'SUMMARY 2'!F10))</f>
        <v>#REF!</v>
      </c>
      <c r="E3" s="0" t="e">
        <f aca="false">IF(B3="", "",IF('SUMMARY 2'!H10 = 0,"\\empty",'SUMMARY 2'!H10))</f>
        <v>#REF!</v>
      </c>
      <c r="F3" s="0" t="e">
        <f aca="false">IF(B3="", "",IF('SUMMARY 2'!J10 = 0,"\\empty",'SUMMARY 2'!J10))</f>
        <v>#REF!</v>
      </c>
      <c r="G3" s="0" t="e">
        <f aca="false">IF(B3="", "",IF('SUMMARY 2'!L10 = 0,"\\empty",'SUMMARY 2'!L10))</f>
        <v>#REF!</v>
      </c>
      <c r="H3" s="182" t="e">
        <f aca="false">IF(B3="", "",IF('SUMMARY 2'!P10 = 0,"\\empty",'SUMMARY 2'!P10))</f>
        <v>#REF!</v>
      </c>
      <c r="I3" s="0" t="e">
        <f aca="false">IF(B3="", "",IF('SUMMARY 2'!N10 = 0,"\\empty",'SUMMARY 2'!N10))</f>
        <v>#REF!</v>
      </c>
      <c r="J3" s="182" t="e">
        <f aca="false">IF(B3="", "",IF('SUMMARY 2'!R10 = 0,"\\empty",'SUMMARY 2'!R10))</f>
        <v>#REF!</v>
      </c>
      <c r="K3" s="0" t="e">
        <f aca="false">IF(B3="", "",IF('SUMMARY 2'!T10 = 0,"\\empty",'SUMMARY 2'!T10))</f>
        <v>#REF!</v>
      </c>
      <c r="L3" s="0" t="e">
        <f aca="false">IF(B3="", "",IF('SUMMARY 2'!V10 = 0,"\\empty",'SUMMARY 2'!V10))</f>
        <v>#REF!</v>
      </c>
      <c r="M3" s="0" t="e">
        <f aca="false">IF(B3="", "",IF('SUMMARY 2'!X10 = 0,"\\empty",'SUMMARY 2'!X10))</f>
        <v>#REF!</v>
      </c>
      <c r="N3" s="0" t="e">
        <f aca="false">IF(B3="", "",IF('SUMMARY 2'!Z10 = 0,"\\empty",'SUMMARY 2'!Z10))</f>
        <v>#REF!</v>
      </c>
      <c r="O3" s="180" t="n">
        <f aca="false">ROUND('SUMMARY 2'!AB10, 0)</f>
        <v>83</v>
      </c>
      <c r="P3" s="166" t="n">
        <f aca="false">COUNTIFS(C3:N3, "&gt;0", C3:N3, "&lt;75")</f>
        <v>0</v>
      </c>
    </row>
    <row r="4" customFormat="false" ht="13.8" hidden="false" customHeight="false" outlineLevel="0" collapsed="false">
      <c r="A4" s="0" t="e">
        <f aca="false">IF(ISBLANK(#REF!), "",_xlfn.CONCAT(#REF!,#REF!))</f>
        <v>#REF!</v>
      </c>
      <c r="B4" s="0" t="e">
        <f aca="false">IF(ISBLANK(#REF!), "",#REF!)</f>
        <v>#REF!</v>
      </c>
      <c r="C4" s="0" t="e">
        <f aca="false">IF(B4="", "",IF('SUMMARY 2'!D11 = 0,"\\empty",'SUMMARY 2'!D11))</f>
        <v>#REF!</v>
      </c>
      <c r="D4" s="0" t="n">
        <v>0</v>
      </c>
      <c r="E4" s="0" t="n">
        <v>0</v>
      </c>
      <c r="F4" s="0" t="n">
        <v>0</v>
      </c>
      <c r="G4" s="0" t="n">
        <v>0</v>
      </c>
      <c r="H4" s="7" t="n">
        <v>0</v>
      </c>
      <c r="I4" s="0" t="n">
        <v>0</v>
      </c>
      <c r="J4" s="7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180" t="n">
        <f aca="false">ROUND('SUMMARY 2'!AB11, 0)</f>
        <v>71</v>
      </c>
      <c r="P4" s="166" t="n">
        <f aca="false">COUNTIFS(C4:N4, "&gt;0", C4:N4, "&lt;75")</f>
        <v>0</v>
      </c>
    </row>
    <row r="5" customFormat="false" ht="13.8" hidden="false" customHeight="false" outlineLevel="0" collapsed="false">
      <c r="A5" s="0" t="e">
        <f aca="false">IF(ISBLANK(#REF!), "",_xlfn.CONCAT(#REF!,#REF!))</f>
        <v>#REF!</v>
      </c>
      <c r="B5" s="0" t="e">
        <f aca="false">IF(ISBLANK(#REF!), "",#REF!)</f>
        <v>#REF!</v>
      </c>
      <c r="C5" s="0" t="e">
        <f aca="false">IF(B5="", "",IF('SUMMARY 2'!D12 = 0,"\\empty",'SUMMARY 2'!D12))</f>
        <v>#REF!</v>
      </c>
      <c r="D5" s="0" t="e">
        <f aca="false">IF(B5="", "",IF('SUMMARY 2'!F12 = 0,"\\empty",'SUMMARY 2'!F12))</f>
        <v>#REF!</v>
      </c>
      <c r="E5" s="0" t="e">
        <f aca="false">IF(B5="", "",IF('SUMMARY 2'!H12 = 0,"\\empty",'SUMMARY 2'!H12))</f>
        <v>#REF!</v>
      </c>
      <c r="F5" s="0" t="e">
        <f aca="false">IF(B5="", "",IF('SUMMARY 2'!J12 = 0,"\\empty",'SUMMARY 2'!J12))</f>
        <v>#REF!</v>
      </c>
      <c r="G5" s="0" t="e">
        <f aca="false">IF(B5="", "",IF('SUMMARY 2'!L12 = 0,"\\empty",'SUMMARY 2'!L12))</f>
        <v>#REF!</v>
      </c>
      <c r="H5" s="7" t="e">
        <f aca="false">IF(B5="", "",IF('SUMMARY 2'!P12 = 0,"\\empty",'SUMMARY 2'!P12))</f>
        <v>#REF!</v>
      </c>
      <c r="I5" s="0" t="e">
        <f aca="false">IF(B5="", "",IF('SUMMARY 2'!N12 = 0,"\\empty",'SUMMARY 2'!N12))</f>
        <v>#REF!</v>
      </c>
      <c r="J5" s="7" t="e">
        <f aca="false">IF(B5="", "",IF('SUMMARY 2'!R12 = 0,"\\empty",'SUMMARY 2'!R12))</f>
        <v>#REF!</v>
      </c>
      <c r="K5" s="0" t="e">
        <f aca="false">IF(B5="", "",IF('SUMMARY 2'!T12 = 0,"\\empty",'SUMMARY 2'!T12))</f>
        <v>#REF!</v>
      </c>
      <c r="L5" s="0" t="e">
        <f aca="false">IF(B5="", "",IF('SUMMARY 2'!V12 = 0,"\\empty",'SUMMARY 2'!V12))</f>
        <v>#REF!</v>
      </c>
      <c r="M5" s="0" t="e">
        <f aca="false">IF(B5="", "",IF('SUMMARY 2'!X12 = 0,"\\empty",'SUMMARY 2'!X12))</f>
        <v>#REF!</v>
      </c>
      <c r="N5" s="0" t="e">
        <f aca="false">IF(B5="", "",IF('SUMMARY 2'!Z12 = 0,"\\empty",'SUMMARY 2'!Z12))</f>
        <v>#REF!</v>
      </c>
      <c r="O5" s="180" t="n">
        <f aca="false">ROUND('SUMMARY 2'!AB12, 0)</f>
        <v>76</v>
      </c>
      <c r="P5" s="166" t="n">
        <f aca="false">COUNTIFS(C5:N5, "&gt;0", C5:N5, "&lt;75")</f>
        <v>0</v>
      </c>
    </row>
    <row r="6" customFormat="false" ht="13.8" hidden="false" customHeight="false" outlineLevel="0" collapsed="false">
      <c r="A6" s="0" t="e">
        <f aca="false">IF(ISBLANK(#REF!), "",_xlfn.CONCAT(#REF!,#REF!))</f>
        <v>#REF!</v>
      </c>
      <c r="B6" s="0" t="e">
        <f aca="false">IF(ISBLANK(#REF!), "",#REF!)</f>
        <v>#REF!</v>
      </c>
      <c r="C6" s="0" t="e">
        <f aca="false">IF(B6="", "",IF('SUMMARY 2'!D13 = 0,"\\empty",'SUMMARY 2'!D13))</f>
        <v>#REF!</v>
      </c>
      <c r="D6" s="0" t="e">
        <f aca="false">IF(B6="", "",IF('SUMMARY 2'!F13 = 0,"\\empty",'SUMMARY 2'!F13))</f>
        <v>#REF!</v>
      </c>
      <c r="E6" s="0" t="e">
        <f aca="false">IF(B6="", "",IF('SUMMARY 2'!H13 = 0,"\\empty",'SUMMARY 2'!H13))</f>
        <v>#REF!</v>
      </c>
      <c r="F6" s="0" t="e">
        <f aca="false">IF(B6="", "",IF('SUMMARY 2'!J13 = 0,"\\empty",'SUMMARY 2'!J13))</f>
        <v>#REF!</v>
      </c>
      <c r="G6" s="0" t="e">
        <f aca="false">IF(B6="", "",IF('SUMMARY 2'!L13 = 0,"\\empty",'SUMMARY 2'!L13))</f>
        <v>#REF!</v>
      </c>
      <c r="H6" s="7" t="e">
        <f aca="false">IF(B6="", "",IF('SUMMARY 2'!P13 = 0,"\\empty",'SUMMARY 2'!P13))</f>
        <v>#REF!</v>
      </c>
      <c r="I6" s="0" t="e">
        <f aca="false">IF(B6="", "",IF('SUMMARY 2'!N13 = 0,"\\empty",'SUMMARY 2'!N13))</f>
        <v>#REF!</v>
      </c>
      <c r="J6" s="7" t="e">
        <f aca="false">IF(B6="", "",IF('SUMMARY 2'!R13 = 0,"\\empty",'SUMMARY 2'!R13))</f>
        <v>#REF!</v>
      </c>
      <c r="K6" s="0" t="e">
        <f aca="false">IF(B6="", "",IF('SUMMARY 2'!T13 = 0,"\\empty",'SUMMARY 2'!T13))</f>
        <v>#REF!</v>
      </c>
      <c r="L6" s="0" t="e">
        <f aca="false">IF(B6="", "",IF('SUMMARY 2'!V13 = 0,"\\empty",'SUMMARY 2'!V13))</f>
        <v>#REF!</v>
      </c>
      <c r="M6" s="0" t="e">
        <f aca="false">IF(B6="", "",IF('SUMMARY 2'!X13 = 0,"\\empty",'SUMMARY 2'!X13))</f>
        <v>#REF!</v>
      </c>
      <c r="N6" s="0" t="e">
        <f aca="false">IF(B6="", "",IF('SUMMARY 2'!Z13 = 0,"\\empty",'SUMMARY 2'!Z13))</f>
        <v>#REF!</v>
      </c>
      <c r="O6" s="180" t="n">
        <f aca="false">ROUND('SUMMARY 2'!AB13, 0)</f>
        <v>77</v>
      </c>
      <c r="P6" s="166" t="n">
        <f aca="false">COUNTIFS(C6:N6, "&gt;0", C6:N6, "&lt;75")</f>
        <v>0</v>
      </c>
    </row>
    <row r="7" customFormat="false" ht="13.8" hidden="false" customHeight="false" outlineLevel="0" collapsed="false">
      <c r="A7" s="0" t="e">
        <f aca="false">IF(ISBLANK(#REF!), "",_xlfn.CONCAT(#REF!,#REF!))</f>
        <v>#REF!</v>
      </c>
      <c r="B7" s="0" t="e">
        <f aca="false">IF(ISBLANK(#REF!), "",#REF!)</f>
        <v>#REF!</v>
      </c>
      <c r="C7" s="0" t="e">
        <f aca="false">IF(B7="", "",IF('SUMMARY 2'!D14 = 0,"\\empty",'SUMMARY 2'!D14))</f>
        <v>#REF!</v>
      </c>
      <c r="D7" s="0" t="e">
        <f aca="false">IF(B7="", "",IF('SUMMARY 2'!F14 = 0,"\\empty",'SUMMARY 2'!F14))</f>
        <v>#REF!</v>
      </c>
      <c r="E7" s="0" t="e">
        <f aca="false">IF(B7="", "",IF('SUMMARY 2'!H14 = 0,"\\empty",'SUMMARY 2'!H14))</f>
        <v>#REF!</v>
      </c>
      <c r="F7" s="0" t="e">
        <f aca="false">IF(B7="", "",IF('SUMMARY 2'!J14 = 0,"\\empty",'SUMMARY 2'!J14))</f>
        <v>#REF!</v>
      </c>
      <c r="G7" s="0" t="n">
        <v>0</v>
      </c>
      <c r="H7" s="7" t="e">
        <f aca="false">IF(B7="", "",IF('SUMMARY 2'!P14 = 0,"\\empty",'SUMMARY 2'!P14))</f>
        <v>#REF!</v>
      </c>
      <c r="I7" s="0" t="e">
        <f aca="false">IF(B7="", "",IF('SUMMARY 2'!N14 = 0,"\\empty",'SUMMARY 2'!N14))</f>
        <v>#REF!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180" t="n">
        <f aca="false">ROUND('SUMMARY 2'!AB14, 0)</f>
        <v>76</v>
      </c>
      <c r="P7" s="166" t="n">
        <f aca="false">COUNTIFS(C7:N7, "&gt;0", C7:N7, "&lt;75")</f>
        <v>0</v>
      </c>
    </row>
    <row r="8" customFormat="false" ht="13.8" hidden="false" customHeight="false" outlineLevel="0" collapsed="false">
      <c r="A8" s="0" t="e">
        <f aca="false">IF(ISBLANK(#REF!), "",_xlfn.CONCAT(#REF!,#REF!))</f>
        <v>#REF!</v>
      </c>
      <c r="B8" s="0" t="e">
        <f aca="false">IF(ISBLANK(#REF!), "",#REF!)</f>
        <v>#REF!</v>
      </c>
      <c r="C8" s="0" t="e">
        <f aca="false">IF(B8="", "",IF('SUMMARY 2'!D15 = 0,"\\empty",'SUMMARY 2'!D15))</f>
        <v>#REF!</v>
      </c>
      <c r="D8" s="0" t="e">
        <f aca="false">IF(B8="", "",IF('SUMMARY 2'!F15 = 0,"\\empty",'SUMMARY 2'!F15))</f>
        <v>#REF!</v>
      </c>
      <c r="E8" s="0" t="e">
        <f aca="false">IF(B8="", "",IF('SUMMARY 2'!H15 = 0,"\\empty",'SUMMARY 2'!H15))</f>
        <v>#REF!</v>
      </c>
      <c r="F8" s="0" t="e">
        <f aca="false">IF(B8="", "",IF('SUMMARY 2'!J15 = 0,"\\empty",'SUMMARY 2'!J15))</f>
        <v>#REF!</v>
      </c>
      <c r="G8" s="0" t="e">
        <f aca="false">IF(B8="", "",IF('SUMMARY 2'!L15 = 0,"\\empty",'SUMMARY 2'!L15))</f>
        <v>#REF!</v>
      </c>
      <c r="H8" s="7" t="e">
        <f aca="false">IF(B8="", "",IF('SUMMARY 2'!P15 = 0,"\\empty",'SUMMARY 2'!P15))</f>
        <v>#REF!</v>
      </c>
      <c r="I8" s="0" t="e">
        <f aca="false">IF(B8="", "",IF('SUMMARY 2'!N15 = 0,"\\empty",'SUMMARY 2'!N15))</f>
        <v>#REF!</v>
      </c>
      <c r="J8" s="7" t="e">
        <f aca="false">IF(B8="", "",IF('SUMMARY 2'!R15 = 0,"\\empty",'SUMMARY 2'!R15))</f>
        <v>#REF!</v>
      </c>
      <c r="K8" s="0" t="e">
        <f aca="false">IF(B8="", "",IF('SUMMARY 2'!T15 = 0,"\\empty",'SUMMARY 2'!T15))</f>
        <v>#REF!</v>
      </c>
      <c r="L8" s="0" t="e">
        <f aca="false">IF(B8="", "",IF('SUMMARY 2'!V15 = 0,"\\empty",'SUMMARY 2'!V15))</f>
        <v>#REF!</v>
      </c>
      <c r="M8" s="0" t="e">
        <f aca="false">IF(B8="", "",IF('SUMMARY 2'!X15 = 0,"\\empty",'SUMMARY 2'!X15))</f>
        <v>#REF!</v>
      </c>
      <c r="N8" s="0" t="e">
        <f aca="false">IF(B8="", "",IF('SUMMARY 2'!Z15 = 0,"\\empty",'SUMMARY 2'!Z15))</f>
        <v>#REF!</v>
      </c>
      <c r="O8" s="180" t="n">
        <f aca="false">ROUND('SUMMARY 2'!AB15, 0)</f>
        <v>86</v>
      </c>
      <c r="P8" s="166" t="n">
        <f aca="false">COUNTIFS(C8:N8, "&gt;0", C8:N8, "&lt;75")</f>
        <v>0</v>
      </c>
    </row>
    <row r="9" customFormat="false" ht="13.8" hidden="false" customHeight="false" outlineLevel="0" collapsed="false">
      <c r="A9" s="0" t="e">
        <f aca="false">IF(ISBLANK(#REF!), "",_xlfn.CONCAT(#REF!,#REF!))</f>
        <v>#REF!</v>
      </c>
      <c r="B9" s="0" t="e">
        <f aca="false">IF(ISBLANK(#REF!), "",#REF!)</f>
        <v>#REF!</v>
      </c>
      <c r="C9" s="0" t="e">
        <f aca="false">IF(B9="", "",IF('SUMMARY 2'!D16 = 0,"\\empty",'SUMMARY 2'!D16))</f>
        <v>#REF!</v>
      </c>
      <c r="D9" s="0" t="e">
        <f aca="false">IF(B9="", "",IF('SUMMARY 2'!F16 = 0,"\\empty",'SUMMARY 2'!F16))</f>
        <v>#REF!</v>
      </c>
      <c r="E9" s="0" t="e">
        <f aca="false">IF(B9="", "",IF('SUMMARY 2'!H16 = 0,"\\empty",'SUMMARY 2'!H16))</f>
        <v>#REF!</v>
      </c>
      <c r="F9" s="0" t="e">
        <f aca="false">IF(B9="", "",IF('SUMMARY 2'!J16 = 0,"\\empty",'SUMMARY 2'!J16))</f>
        <v>#REF!</v>
      </c>
      <c r="G9" s="0" t="n">
        <v>0</v>
      </c>
      <c r="H9" s="7" t="e">
        <f aca="false">IF(B9="", "",IF('SUMMARY 2'!P16 = 0,"\\empty",'SUMMARY 2'!P16))</f>
        <v>#REF!</v>
      </c>
      <c r="I9" s="0" t="e">
        <f aca="false">IF(B9="", "",IF('SUMMARY 2'!N16 = 0,"\\empty",'SUMMARY 2'!N16))</f>
        <v>#REF!</v>
      </c>
      <c r="J9" s="7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180" t="n">
        <f aca="false">ROUND('SUMMARY 2'!AB16, 0)</f>
        <v>76</v>
      </c>
      <c r="P9" s="166" t="n">
        <f aca="false">COUNTIFS(C9:N9, "&gt;0", C9:N9, "&lt;75")</f>
        <v>0</v>
      </c>
    </row>
    <row r="10" customFormat="false" ht="13.8" hidden="false" customHeight="false" outlineLevel="0" collapsed="false">
      <c r="A10" s="0" t="e">
        <f aca="false">IF(ISBLANK(#REF!), "",_xlfn.CONCAT(#REF!,#REF!))</f>
        <v>#REF!</v>
      </c>
      <c r="B10" s="0" t="e">
        <f aca="false">IF(ISBLANK(#REF!), "",#REF!)</f>
        <v>#REF!</v>
      </c>
      <c r="C10" s="0" t="e">
        <f aca="false">IF(B10="", "",IF('SUMMARY 2'!D17 = 0,"\\empty",'SUMMARY 2'!D17))</f>
        <v>#REF!</v>
      </c>
      <c r="D10" s="0" t="e">
        <f aca="false">IF(B10="", "",IF('SUMMARY 2'!F17 = 0,"\\empty",'SUMMARY 2'!F17))</f>
        <v>#REF!</v>
      </c>
      <c r="E10" s="0" t="e">
        <f aca="false">IF(B10="", "",IF('SUMMARY 2'!H17 = 0,"\\empty",'SUMMARY 2'!H17))</f>
        <v>#REF!</v>
      </c>
      <c r="F10" s="0" t="e">
        <f aca="false">IF(B10="", "",IF('SUMMARY 2'!J17 = 0,"\\empty",'SUMMARY 2'!J17))</f>
        <v>#REF!</v>
      </c>
      <c r="G10" s="0" t="n">
        <v>0</v>
      </c>
      <c r="H10" s="7" t="e">
        <f aca="false">IF(B10="", "",IF('SUMMARY 2'!P17 = 0,"\\empty",'SUMMARY 2'!P17))</f>
        <v>#REF!</v>
      </c>
      <c r="I10" s="0" t="e">
        <f aca="false">IF(B10="", "",IF('SUMMARY 2'!N17 = 0,"\\empty",'SUMMARY 2'!N17))</f>
        <v>#REF!</v>
      </c>
      <c r="J10" s="7" t="e">
        <f aca="false">IF(B10="", "",IF('SUMMARY 2'!R17 = 0,"\\empty",'SUMMARY 2'!R17))</f>
        <v>#REF!</v>
      </c>
      <c r="K10" s="0" t="e">
        <f aca="false">IF(B10="", "",IF('SUMMARY 2'!T17 = 0,"\\empty",'SUMMARY 2'!T17))</f>
        <v>#REF!</v>
      </c>
      <c r="L10" s="0" t="e">
        <f aca="false">IF(B10="", "",IF('SUMMARY 2'!V17 = 0,"\\empty",'SUMMARY 2'!V17))</f>
        <v>#REF!</v>
      </c>
      <c r="M10" s="0" t="e">
        <f aca="false">IF(B10="", "",IF('SUMMARY 2'!X17 = 0,"\\empty",'SUMMARY 2'!X17))</f>
        <v>#REF!</v>
      </c>
      <c r="N10" s="0" t="e">
        <f aca="false">IF(B10="", "",IF('SUMMARY 2'!Z17 = 0,"\\empty",'SUMMARY 2'!Z17))</f>
        <v>#REF!</v>
      </c>
      <c r="O10" s="180" t="n">
        <f aca="false">ROUND('SUMMARY 2'!AB17, 0)</f>
        <v>77</v>
      </c>
      <c r="P10" s="166" t="n">
        <f aca="false">COUNTIFS(C10:N10, "&gt;0", C10:N10, "&lt;75")</f>
        <v>0</v>
      </c>
    </row>
    <row r="11" customFormat="false" ht="13.8" hidden="false" customHeight="false" outlineLevel="0" collapsed="false">
      <c r="A11" s="0" t="e">
        <f aca="false">IF(ISBLANK(#REF!), "",_xlfn.CONCAT(#REF!,#REF!))</f>
        <v>#REF!</v>
      </c>
      <c r="B11" s="0" t="e">
        <f aca="false">IF(ISBLANK(#REF!), "",#REF!)</f>
        <v>#REF!</v>
      </c>
      <c r="C11" s="0" t="e">
        <f aca="false">IF(B11="", "",IF('SUMMARY 2'!D18 = 0,"\\empty",'SUMMARY 2'!D18))</f>
        <v>#REF!</v>
      </c>
      <c r="D11" s="0" t="n">
        <v>0</v>
      </c>
      <c r="E11" s="0" t="e">
        <f aca="false">IF(B11="", "",IF('SUMMARY 2'!H18 = 0,"\\empty",'SUMMARY 2'!H18))</f>
        <v>#REF!</v>
      </c>
      <c r="F11" s="0" t="e">
        <f aca="false">IF(B11="", "",IF('SUMMARY 2'!J18 = 0,"\\empty",'SUMMARY 2'!J18))</f>
        <v>#REF!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180" t="n">
        <f aca="false">ROUND('SUMMARY 2'!AB18, 0)</f>
        <v>72</v>
      </c>
      <c r="P11" s="166" t="n">
        <f aca="false">COUNTIFS(C11:N11, "&gt;0", C11:N11, "&lt;75")</f>
        <v>0</v>
      </c>
    </row>
    <row r="12" customFormat="false" ht="13.8" hidden="false" customHeight="false" outlineLevel="0" collapsed="false">
      <c r="A12" s="0" t="e">
        <f aca="false">IF(ISBLANK(#REF!), "",_xlfn.CONCAT(#REF!,#REF!))</f>
        <v>#REF!</v>
      </c>
      <c r="B12" s="0" t="e">
        <f aca="false">IF(ISBLANK(#REF!), "",#REF!)</f>
        <v>#REF!</v>
      </c>
      <c r="C12" s="0" t="e">
        <f aca="false">IF(B12="", "",IF('SUMMARY 2'!D19 = 0,"\\empty",'SUMMARY 2'!D19))</f>
        <v>#REF!</v>
      </c>
      <c r="D12" s="0" t="e">
        <f aca="false">IF(B12="", "",IF('SUMMARY 2'!F19 = 0,"\\empty",'SUMMARY 2'!F19))</f>
        <v>#REF!</v>
      </c>
      <c r="E12" s="0" t="e">
        <f aca="false">IF(B12="", "",IF('SUMMARY 2'!H19 = 0,"\\empty",'SUMMARY 2'!H19))</f>
        <v>#REF!</v>
      </c>
      <c r="F12" s="0" t="e">
        <f aca="false">IF(B12="", "",IF('SUMMARY 2'!J19 = 0,"\\empty",'SUMMARY 2'!J19))</f>
        <v>#REF!</v>
      </c>
      <c r="G12" s="0" t="e">
        <f aca="false">IF(B12="", "",IF('SUMMARY 2'!L19 = 0,"\\empty",'SUMMARY 2'!L19))</f>
        <v>#REF!</v>
      </c>
      <c r="H12" s="7" t="e">
        <f aca="false">IF(B12="", "",IF('SUMMARY 2'!P19 = 0,"\\empty",'SUMMARY 2'!P19))</f>
        <v>#REF!</v>
      </c>
      <c r="I12" s="0" t="e">
        <f aca="false">IF(B12="", "",IF('SUMMARY 2'!N19 = 0,"\\empty",'SUMMARY 2'!N19))</f>
        <v>#REF!</v>
      </c>
      <c r="J12" s="7" t="e">
        <f aca="false">IF(B12="", "",IF('SUMMARY 2'!R19 = 0,"\\empty",'SUMMARY 2'!R19))</f>
        <v>#REF!</v>
      </c>
      <c r="K12" s="0" t="e">
        <f aca="false">IF(B12="", "",IF('SUMMARY 2'!T19 = 0,"\\empty",'SUMMARY 2'!T19))</f>
        <v>#REF!</v>
      </c>
      <c r="L12" s="0" t="e">
        <f aca="false">IF(B12="", "",IF('SUMMARY 2'!V19 = 0,"\\empty",'SUMMARY 2'!V19))</f>
        <v>#REF!</v>
      </c>
      <c r="M12" s="0" t="e">
        <f aca="false">IF(B12="", "",IF('SUMMARY 2'!X19 = 0,"\\empty",'SUMMARY 2'!X19))</f>
        <v>#REF!</v>
      </c>
      <c r="N12" s="0" t="e">
        <f aca="false">IF(B12="", "",IF('SUMMARY 2'!Z19 = 0,"\\empty",'SUMMARY 2'!Z19))</f>
        <v>#REF!</v>
      </c>
      <c r="O12" s="180" t="n">
        <f aca="false">ROUND('SUMMARY 2'!AB19, 0)</f>
        <v>81</v>
      </c>
      <c r="P12" s="166" t="n">
        <f aca="false">COUNTIFS(C12:N12, "&gt;0", C12:N12, "&lt;75")</f>
        <v>0</v>
      </c>
    </row>
    <row r="13" customFormat="false" ht="13.8" hidden="false" customHeight="false" outlineLevel="0" collapsed="false">
      <c r="A13" s="0" t="e">
        <f aca="false">IF(ISBLANK(#REF!), "",_xlfn.CONCAT(#REF!,#REF!))</f>
        <v>#REF!</v>
      </c>
      <c r="B13" s="0" t="e">
        <f aca="false">IF(ISBLANK(#REF!), "",#REF!)</f>
        <v>#REF!</v>
      </c>
      <c r="C13" s="0" t="e">
        <f aca="false">IF(B13="", "",IF('SUMMARY 2'!D20 = 0,"\\empty",'SUMMARY 2'!D20))</f>
        <v>#REF!</v>
      </c>
      <c r="D13" s="0" t="e">
        <f aca="false">IF(B13="", "",IF('SUMMARY 2'!F20 = 0,"\\empty",'SUMMARY 2'!F20))</f>
        <v>#REF!</v>
      </c>
      <c r="E13" s="0" t="e">
        <f aca="false">IF(B13="", "",IF('SUMMARY 2'!H20 = 0,"\\empty",'SUMMARY 2'!H20))</f>
        <v>#REF!</v>
      </c>
      <c r="F13" s="0" t="e">
        <f aca="false">IF(B13="", "",IF('SUMMARY 2'!J20 = 0,"\\empty",'SUMMARY 2'!J20))</f>
        <v>#REF!</v>
      </c>
      <c r="G13" s="0" t="n">
        <v>0</v>
      </c>
      <c r="H13" s="7" t="e">
        <f aca="false">IF(B13="", "",IF('SUMMARY 2'!P20 = 0,"\\empty",'SUMMARY 2'!P20))</f>
        <v>#REF!</v>
      </c>
      <c r="I13" s="0" t="e">
        <f aca="false">IF(B13="", "",IF('SUMMARY 2'!N20 = 0,"\\empty",'SUMMARY 2'!N20))</f>
        <v>#REF!</v>
      </c>
      <c r="J13" s="7" t="e">
        <f aca="false">IF(B13="", "",IF('SUMMARY 2'!R20 = 0,"\\empty",'SUMMARY 2'!R20))</f>
        <v>#REF!</v>
      </c>
      <c r="K13" s="0" t="e">
        <f aca="false">IF(B13="", "",IF('SUMMARY 2'!T20 = 0,"\\empty",'SUMMARY 2'!T20))</f>
        <v>#REF!</v>
      </c>
      <c r="L13" s="0" t="e">
        <f aca="false">IF(B13="", "",IF('SUMMARY 2'!V20 = 0,"\\empty",'SUMMARY 2'!V20))</f>
        <v>#REF!</v>
      </c>
      <c r="M13" s="0" t="e">
        <f aca="false">IF(B13="", "",IF('SUMMARY 2'!X20 = 0,"\\empty",'SUMMARY 2'!X20))</f>
        <v>#REF!</v>
      </c>
      <c r="N13" s="0" t="e">
        <f aca="false">IF(B13="", "",IF('SUMMARY 2'!Z20 = 0,"\\empty",'SUMMARY 2'!Z20))</f>
        <v>#REF!</v>
      </c>
      <c r="O13" s="180" t="n">
        <f aca="false">ROUND('SUMMARY 2'!AB20, 0)</f>
        <v>78</v>
      </c>
      <c r="P13" s="166" t="n">
        <f aca="false">COUNTIFS(C13:N13, "&gt;0", C13:N13, "&lt;75")</f>
        <v>0</v>
      </c>
    </row>
    <row r="14" customFormat="false" ht="13.8" hidden="false" customHeight="false" outlineLevel="0" collapsed="false">
      <c r="A14" s="0" t="e">
        <f aca="false">IF(ISBLANK(#REF!), "",_xlfn.CONCAT(#REF!,#REF!))</f>
        <v>#REF!</v>
      </c>
      <c r="B14" s="0" t="e">
        <f aca="false">IF(ISBLANK(#REF!), "",#REF!)</f>
        <v>#REF!</v>
      </c>
      <c r="C14" s="0" t="e">
        <f aca="false">IF(B14="", "",IF('SUMMARY 2'!D21 = 0,"\\empty",'SUMMARY 2'!D21))</f>
        <v>#REF!</v>
      </c>
      <c r="D14" s="0" t="e">
        <f aca="false">IF(B14="", "",IF('SUMMARY 2'!F21 = 0,"\\empty",'SUMMARY 2'!F21))</f>
        <v>#REF!</v>
      </c>
      <c r="E14" s="0" t="e">
        <f aca="false">IF(B14="", "",IF('SUMMARY 2'!H21 = 0,"\\empty",'SUMMARY 2'!H21))</f>
        <v>#REF!</v>
      </c>
      <c r="F14" s="0" t="e">
        <f aca="false">IF(B14="", "",IF('SUMMARY 2'!J21 = 0,"\\empty",'SUMMARY 2'!J21))</f>
        <v>#REF!</v>
      </c>
      <c r="G14" s="0" t="n">
        <v>0</v>
      </c>
      <c r="H14" s="7" t="e">
        <f aca="false">IF(B14="", "",IF('SUMMARY 2'!P21 = 0,"\\empty",'SUMMARY 2'!P21))</f>
        <v>#REF!</v>
      </c>
      <c r="I14" s="0" t="e">
        <f aca="false">IF(B14="", "",IF('SUMMARY 2'!N21 = 0,"\\empty",'SUMMARY 2'!N21))</f>
        <v>#REF!</v>
      </c>
      <c r="J14" s="7" t="e">
        <f aca="false">IF(B14="", "",IF('SUMMARY 2'!R21 = 0,"\\empty",'SUMMARY 2'!R21))</f>
        <v>#REF!</v>
      </c>
      <c r="K14" s="0" t="e">
        <f aca="false">IF(B14="", "",IF('SUMMARY 2'!T21 = 0,"\\empty",'SUMMARY 2'!T21))</f>
        <v>#REF!</v>
      </c>
      <c r="L14" s="0" t="e">
        <f aca="false">IF(B14="", "",IF('SUMMARY 2'!V21 = 0,"\\empty",'SUMMARY 2'!V21))</f>
        <v>#REF!</v>
      </c>
      <c r="M14" s="0" t="e">
        <f aca="false">IF(B14="", "",IF('SUMMARY 2'!X21 = 0,"\\empty",'SUMMARY 2'!X21))</f>
        <v>#REF!</v>
      </c>
      <c r="N14" s="0" t="e">
        <f aca="false">IF(B14="", "",IF('SUMMARY 2'!Z21 = 0,"\\empty",'SUMMARY 2'!Z21))</f>
        <v>#REF!</v>
      </c>
      <c r="O14" s="180" t="n">
        <f aca="false">ROUND('SUMMARY 2'!AB21, 0)</f>
        <v>77</v>
      </c>
      <c r="P14" s="166" t="n">
        <f aca="false">COUNTIFS(C14:N14, "&gt;0", C14:N14, "&lt;75")</f>
        <v>0</v>
      </c>
    </row>
    <row r="15" customFormat="false" ht="13.8" hidden="false" customHeight="false" outlineLevel="0" collapsed="false">
      <c r="A15" s="0" t="e">
        <f aca="false">IF(ISBLANK(#REF!), "",_xlfn.CONCAT(#REF!,#REF!))</f>
        <v>#REF!</v>
      </c>
      <c r="B15" s="0" t="e">
        <f aca="false">IF(ISBLANK(#REF!), "",#REF!)</f>
        <v>#REF!</v>
      </c>
      <c r="C15" s="0" t="e">
        <f aca="false">IF(B15="", "",IF('SUMMARY 2'!D22 = 0,"\\empty",'SUMMARY 2'!D22))</f>
        <v>#REF!</v>
      </c>
      <c r="D15" s="0" t="e">
        <f aca="false">IF(B15="", "",IF('SUMMARY 2'!F22 = 0,"\\empty",'SUMMARY 2'!F22))</f>
        <v>#REF!</v>
      </c>
      <c r="E15" s="0" t="e">
        <f aca="false">IF(B15="", "",IF('SUMMARY 2'!H22 = 0,"\\empty",'SUMMARY 2'!H22))</f>
        <v>#REF!</v>
      </c>
      <c r="F15" s="0" t="e">
        <f aca="false">IF(B15="", "",IF('SUMMARY 2'!J22 = 0,"\\empty",'SUMMARY 2'!J22))</f>
        <v>#REF!</v>
      </c>
      <c r="G15" s="0" t="e">
        <f aca="false">IF(B15="", "",IF('SUMMARY 2'!L22 = 0,"\\empty",'SUMMARY 2'!L22))</f>
        <v>#REF!</v>
      </c>
      <c r="H15" s="7" t="e">
        <f aca="false">IF(B15="", "",IF('SUMMARY 2'!P22 = 0,"\\empty",'SUMMARY 2'!P22))</f>
        <v>#REF!</v>
      </c>
      <c r="I15" s="0" t="e">
        <f aca="false">IF(B15="", "",IF('SUMMARY 2'!N22 = 0,"\\empty",'SUMMARY 2'!N22))</f>
        <v>#REF!</v>
      </c>
      <c r="J15" s="7" t="e">
        <f aca="false">IF(B15="", "",IF('SUMMARY 2'!R22 = 0,"\\empty",'SUMMARY 2'!R22))</f>
        <v>#REF!</v>
      </c>
      <c r="K15" s="0" t="e">
        <f aca="false">IF(B15="", "",IF('SUMMARY 2'!T22 = 0,"\\empty",'SUMMARY 2'!T22))</f>
        <v>#REF!</v>
      </c>
      <c r="L15" s="0" t="e">
        <f aca="false">IF(B15="", "",IF('SUMMARY 2'!V22 = 0,"\\empty",'SUMMARY 2'!V22))</f>
        <v>#REF!</v>
      </c>
      <c r="M15" s="0" t="e">
        <f aca="false">IF(B15="", "",IF('SUMMARY 2'!X22 = 0,"\\empty",'SUMMARY 2'!X22))</f>
        <v>#REF!</v>
      </c>
      <c r="N15" s="0" t="e">
        <f aca="false">IF(B15="", "",IF('SUMMARY 2'!Z22 = 0,"\\empty",'SUMMARY 2'!Z22))</f>
        <v>#REF!</v>
      </c>
      <c r="O15" s="180" t="n">
        <f aca="false">ROUND('SUMMARY 2'!AB22, 0)</f>
        <v>77</v>
      </c>
      <c r="P15" s="166" t="n">
        <f aca="false">COUNTIFS(C15:N15, "&gt;0", C15:N15, "&lt;75")</f>
        <v>0</v>
      </c>
    </row>
    <row r="16" customFormat="false" ht="13.8" hidden="false" customHeight="false" outlineLevel="0" collapsed="false">
      <c r="A16" s="0" t="e">
        <f aca="false">IF(ISBLANK(#REF!), "",_xlfn.CONCAT(#REF!,#REF!))</f>
        <v>#REF!</v>
      </c>
      <c r="B16" s="0" t="e">
        <f aca="false">IF(ISBLANK(#REF!), "",#REF!)</f>
        <v>#REF!</v>
      </c>
      <c r="C16" s="0" t="e">
        <f aca="false">IF(B16="", "",IF('SUMMARY 2'!D23 = 0,"\\empty",'SUMMARY 2'!D23))</f>
        <v>#REF!</v>
      </c>
      <c r="D16" s="0" t="e">
        <f aca="false">IF(B16="", "",IF('SUMMARY 2'!F23 = 0,"\\empty",'SUMMARY 2'!F23))</f>
        <v>#REF!</v>
      </c>
      <c r="E16" s="0" t="e">
        <f aca="false">IF(B16="", "",IF('SUMMARY 2'!H23 = 0,"\\empty",'SUMMARY 2'!H23))</f>
        <v>#REF!</v>
      </c>
      <c r="F16" s="0" t="e">
        <f aca="false">IF(B16="", "",IF('SUMMARY 2'!J23 = 0,"\\empty",'SUMMARY 2'!J23))</f>
        <v>#REF!</v>
      </c>
      <c r="G16" s="0" t="e">
        <f aca="false">IF(B16="", "",IF('SUMMARY 2'!L23 = 0,"\\empty",'SUMMARY 2'!L23))</f>
        <v>#REF!</v>
      </c>
      <c r="H16" s="7" t="e">
        <f aca="false">IF(B16="", "",IF('SUMMARY 2'!P23 = 0,"\\empty",'SUMMARY 2'!P23))</f>
        <v>#REF!</v>
      </c>
      <c r="I16" s="0" t="e">
        <f aca="false">IF(B16="", "",IF('SUMMARY 2'!N23 = 0,"\\empty",'SUMMARY 2'!N23))</f>
        <v>#REF!</v>
      </c>
      <c r="J16" s="7" t="e">
        <f aca="false">IF(B16="", "",IF('SUMMARY 2'!R23 = 0,"\\empty",'SUMMARY 2'!R23))</f>
        <v>#REF!</v>
      </c>
      <c r="K16" s="0" t="e">
        <f aca="false">IF(B16="", "",IF('SUMMARY 2'!T23 = 0,"\\empty",'SUMMARY 2'!T23))</f>
        <v>#REF!</v>
      </c>
      <c r="L16" s="0" t="e">
        <f aca="false">IF(B16="", "",IF('SUMMARY 2'!V23 = 0,"\\empty",'SUMMARY 2'!V23))</f>
        <v>#REF!</v>
      </c>
      <c r="M16" s="0" t="e">
        <f aca="false">IF(B16="", "",IF('SUMMARY 2'!X23 = 0,"\\empty",'SUMMARY 2'!X23))</f>
        <v>#REF!</v>
      </c>
      <c r="N16" s="0" t="e">
        <f aca="false">IF(B16="", "",IF('SUMMARY 2'!Z23 = 0,"\\empty",'SUMMARY 2'!Z23))</f>
        <v>#REF!</v>
      </c>
      <c r="O16" s="180" t="n">
        <f aca="false">ROUND('SUMMARY 2'!AB23, 0)</f>
        <v>83</v>
      </c>
      <c r="P16" s="166" t="n">
        <f aca="false">COUNTIFS(C16:N16, "&gt;0", C16:N16, "&lt;75")</f>
        <v>0</v>
      </c>
    </row>
    <row r="17" customFormat="false" ht="13.8" hidden="false" customHeight="false" outlineLevel="0" collapsed="false">
      <c r="A17" s="0" t="e">
        <f aca="false">IF(ISBLANK(#REF!), "",_xlfn.CONCAT(#REF!,#REF!))</f>
        <v>#REF!</v>
      </c>
      <c r="B17" s="0" t="e">
        <f aca="false">IF(ISBLANK(#REF!), "",#REF!)</f>
        <v>#REF!</v>
      </c>
      <c r="C17" s="0" t="e">
        <f aca="false">IF(B17="", "",IF('SUMMARY 2'!D24 = 0,"\\empty",'SUMMARY 2'!D24))</f>
        <v>#REF!</v>
      </c>
      <c r="D17" s="0" t="e">
        <f aca="false">IF(B17="", "",IF('SUMMARY 2'!F24 = 0,"\\empty",'SUMMARY 2'!F24))</f>
        <v>#REF!</v>
      </c>
      <c r="E17" s="0" t="e">
        <f aca="false">IF(B17="", "",IF('SUMMARY 2'!H24 = 0,"\\empty",'SUMMARY 2'!H24))</f>
        <v>#REF!</v>
      </c>
      <c r="F17" s="0" t="e">
        <f aca="false">IF(B17="", "",IF('SUMMARY 2'!J24 = 0,"\\empty",'SUMMARY 2'!J24))</f>
        <v>#REF!</v>
      </c>
      <c r="G17" s="0" t="e">
        <f aca="false">IF(B17="", "",IF('SUMMARY 2'!L24 = 0,"\\empty",'SUMMARY 2'!L24))</f>
        <v>#REF!</v>
      </c>
      <c r="H17" s="7" t="e">
        <f aca="false">IF(B17="", "",IF('SUMMARY 2'!P24 = 0,"\\empty",'SUMMARY 2'!P24))</f>
        <v>#REF!</v>
      </c>
      <c r="I17" s="0" t="e">
        <f aca="false">IF(B17="", "",IF('SUMMARY 2'!N24 = 0,"\\empty",'SUMMARY 2'!N24))</f>
        <v>#REF!</v>
      </c>
      <c r="J17" s="7" t="e">
        <f aca="false">IF(B17="", "",IF('SUMMARY 2'!R24 = 0,"\\empty",'SUMMARY 2'!R24))</f>
        <v>#REF!</v>
      </c>
      <c r="K17" s="0" t="e">
        <f aca="false">IF(B17="", "",IF('SUMMARY 2'!T24 = 0,"\\empty",'SUMMARY 2'!T24))</f>
        <v>#REF!</v>
      </c>
      <c r="L17" s="0" t="e">
        <f aca="false">IF(B17="", "",IF('SUMMARY 2'!V24 = 0,"\\empty",'SUMMARY 2'!V24))</f>
        <v>#REF!</v>
      </c>
      <c r="M17" s="0" t="e">
        <f aca="false">IF(B17="", "",IF('SUMMARY 2'!X24 = 0,"\\empty",'SUMMARY 2'!X24))</f>
        <v>#REF!</v>
      </c>
      <c r="N17" s="0" t="e">
        <f aca="false">IF(B17="", "",IF('SUMMARY 2'!Z24 = 0,"\\empty",'SUMMARY 2'!Z24))</f>
        <v>#REF!</v>
      </c>
      <c r="O17" s="180" t="n">
        <f aca="false">ROUND('SUMMARY 2'!AB24, 0)</f>
        <v>78</v>
      </c>
      <c r="P17" s="166" t="n">
        <f aca="false">COUNTIFS(C17:N17, "&gt;0", C17:N17, "&lt;75")</f>
        <v>0</v>
      </c>
    </row>
    <row r="18" customFormat="false" ht="13.8" hidden="false" customHeight="false" outlineLevel="0" collapsed="false">
      <c r="A18" s="0" t="e">
        <f aca="false">IF(ISBLANK(#REF!), "",_xlfn.CONCAT(#REF!,#REF!))</f>
        <v>#REF!</v>
      </c>
      <c r="B18" s="0" t="e">
        <f aca="false">IF(ISBLANK(#REF!), "",#REF!)</f>
        <v>#REF!</v>
      </c>
      <c r="C18" s="0" t="e">
        <f aca="false">IF(B18="", "",IF('SUMMARY 2'!D25 = 0,"\\empty",'SUMMARY 2'!D25))</f>
        <v>#REF!</v>
      </c>
      <c r="D18" s="0" t="e">
        <f aca="false">IF(B18="", "",IF('SUMMARY 2'!F25 = 0,"\\empty",'SUMMARY 2'!F25))</f>
        <v>#REF!</v>
      </c>
      <c r="E18" s="0" t="e">
        <f aca="false">IF(B18="", "",IF('SUMMARY 2'!H25 = 0,"\\empty",'SUMMARY 2'!H25))</f>
        <v>#REF!</v>
      </c>
      <c r="F18" s="0" t="e">
        <f aca="false">IF(B18="", "",IF('SUMMARY 2'!J25 = 0,"\\empty",'SUMMARY 2'!J25))</f>
        <v>#REF!</v>
      </c>
      <c r="G18" s="0" t="e">
        <f aca="false">IF(B18="", "",IF('SUMMARY 2'!L25 = 0,"\\empty",'SUMMARY 2'!L25))</f>
        <v>#REF!</v>
      </c>
      <c r="H18" s="7" t="e">
        <f aca="false">IF(B18="", "",IF('SUMMARY 2'!P25 = 0,"\\empty",'SUMMARY 2'!P25))</f>
        <v>#REF!</v>
      </c>
      <c r="I18" s="0" t="e">
        <f aca="false">IF(B18="", "",IF('SUMMARY 2'!N25 = 0,"\\empty",'SUMMARY 2'!N25))</f>
        <v>#REF!</v>
      </c>
      <c r="J18" s="7" t="e">
        <f aca="false">IF(B18="", "",IF('SUMMARY 2'!R25 = 0,"\\empty",'SUMMARY 2'!R25))</f>
        <v>#REF!</v>
      </c>
      <c r="K18" s="0" t="e">
        <f aca="false">IF(B18="", "",IF('SUMMARY 2'!T25 = 0,"\\empty",'SUMMARY 2'!T25))</f>
        <v>#REF!</v>
      </c>
      <c r="L18" s="0" t="e">
        <f aca="false">IF(B18="", "",IF('SUMMARY 2'!V25 = 0,"\\empty",'SUMMARY 2'!V25))</f>
        <v>#REF!</v>
      </c>
      <c r="M18" s="0" t="e">
        <f aca="false">IF(B18="", "",IF('SUMMARY 2'!X25 = 0,"\\empty",'SUMMARY 2'!X25))</f>
        <v>#REF!</v>
      </c>
      <c r="N18" s="0" t="e">
        <f aca="false">IF(B18="", "",IF('SUMMARY 2'!Z25 = 0,"\\empty",'SUMMARY 2'!Z25))</f>
        <v>#REF!</v>
      </c>
      <c r="O18" s="180" t="n">
        <f aca="false">ROUND('SUMMARY 2'!AB25, 0)</f>
        <v>84</v>
      </c>
      <c r="P18" s="166" t="n">
        <f aca="false">COUNTIFS(C18:N18, "&gt;0", C18:N18, "&lt;75")</f>
        <v>0</v>
      </c>
    </row>
    <row r="19" customFormat="false" ht="13.8" hidden="false" customHeight="false" outlineLevel="0" collapsed="false">
      <c r="A19" s="0" t="e">
        <f aca="false">IF(ISBLANK(#REF!), "",_xlfn.CONCAT(#REF!,#REF!))</f>
        <v>#REF!</v>
      </c>
      <c r="B19" s="0" t="e">
        <f aca="false">IF(ISBLANK(#REF!), "",#REF!)</f>
        <v>#REF!</v>
      </c>
      <c r="C19" s="0" t="e">
        <f aca="false">IF(B19="", "",IF('SUMMARY 2'!D26 = 0,"\\empty",'SUMMARY 2'!D26))</f>
        <v>#REF!</v>
      </c>
      <c r="D19" s="0" t="e">
        <f aca="false">IF(B19="", "",IF('SUMMARY 2'!F26 = 0,"\\empty",'SUMMARY 2'!F26))</f>
        <v>#REF!</v>
      </c>
      <c r="E19" s="0" t="e">
        <f aca="false">IF(B19="", "",IF('SUMMARY 2'!H26 = 0,"\\empty",'SUMMARY 2'!H26))</f>
        <v>#REF!</v>
      </c>
      <c r="F19" s="0" t="e">
        <f aca="false">IF(B19="", "",IF('SUMMARY 2'!J26 = 0,"\\empty",'SUMMARY 2'!J26))</f>
        <v>#REF!</v>
      </c>
      <c r="G19" s="0" t="e">
        <f aca="false">IF(B19="", "",IF('SUMMARY 2'!L26 = 0,"\\empty",'SUMMARY 2'!L26))</f>
        <v>#REF!</v>
      </c>
      <c r="H19" s="7" t="e">
        <f aca="false">IF(B19="", "",IF('SUMMARY 2'!P26 = 0,"\\empty",'SUMMARY 2'!P26))</f>
        <v>#REF!</v>
      </c>
      <c r="I19" s="0" t="e">
        <f aca="false">IF(B19="", "",IF('SUMMARY 2'!N26 = 0,"\\empty",'SUMMARY 2'!N26))</f>
        <v>#REF!</v>
      </c>
      <c r="J19" s="7" t="e">
        <f aca="false">IF(B19="", "",IF('SUMMARY 2'!R26 = 0,"\\empty",'SUMMARY 2'!R26))</f>
        <v>#REF!</v>
      </c>
      <c r="K19" s="0" t="e">
        <f aca="false">IF(B19="", "",IF('SUMMARY 2'!T26 = 0,"\\empty",'SUMMARY 2'!T26))</f>
        <v>#REF!</v>
      </c>
      <c r="L19" s="0" t="e">
        <f aca="false">IF(B19="", "",IF('SUMMARY 2'!V26 = 0,"\\empty",'SUMMARY 2'!V26))</f>
        <v>#REF!</v>
      </c>
      <c r="M19" s="0" t="e">
        <f aca="false">IF(B19="", "",IF('SUMMARY 2'!X26 = 0,"\\empty",'SUMMARY 2'!X26))</f>
        <v>#REF!</v>
      </c>
      <c r="N19" s="0" t="e">
        <f aca="false">IF(B19="", "",IF('SUMMARY 2'!Z26 = 0,"\\empty",'SUMMARY 2'!Z26))</f>
        <v>#REF!</v>
      </c>
      <c r="O19" s="180" t="n">
        <f aca="false">ROUND('SUMMARY 2'!AB26, 0)</f>
        <v>79</v>
      </c>
      <c r="P19" s="166" t="n">
        <f aca="false">COUNTIFS(C19:N19, "&gt;0", C19:N19, "&lt;75")</f>
        <v>0</v>
      </c>
    </row>
    <row r="20" customFormat="false" ht="13.8" hidden="false" customHeight="false" outlineLevel="0" collapsed="false">
      <c r="A20" s="0" t="e">
        <f aca="false">IF(ISBLANK(#REF!), "",_xlfn.CONCAT(#REF!,#REF!))</f>
        <v>#REF!</v>
      </c>
      <c r="B20" s="0" t="e">
        <f aca="false">IF(ISBLANK(#REF!), "",#REF!)</f>
        <v>#REF!</v>
      </c>
      <c r="C20" s="0" t="e">
        <f aca="false">IF(B20="", "",IF('SUMMARY 2'!D27 = 0,"\\empty",'SUMMARY 2'!D27))</f>
        <v>#REF!</v>
      </c>
      <c r="D20" s="0" t="e">
        <f aca="false">IF(B20="", "",IF('SUMMARY 2'!F27 = 0,"\\empty",'SUMMARY 2'!F27))</f>
        <v>#REF!</v>
      </c>
      <c r="E20" s="0" t="e">
        <f aca="false">IF(B20="", "",IF('SUMMARY 2'!H27 = 0,"\\empty",'SUMMARY 2'!H27))</f>
        <v>#REF!</v>
      </c>
      <c r="F20" s="0" t="e">
        <f aca="false">IF(B20="", "",IF('SUMMARY 2'!J27 = 0,"\\empty",'SUMMARY 2'!J27))</f>
        <v>#REF!</v>
      </c>
      <c r="G20" s="0" t="e">
        <f aca="false">IF(B20="", "",IF('SUMMARY 2'!L27 = 0,"\\empty",'SUMMARY 2'!L27))</f>
        <v>#REF!</v>
      </c>
      <c r="H20" s="7" t="e">
        <f aca="false">IF(B20="", "",IF('SUMMARY 2'!P27 = 0,"\\empty",'SUMMARY 2'!P27))</f>
        <v>#REF!</v>
      </c>
      <c r="I20" s="0" t="e">
        <f aca="false">IF(B20="", "",IF('SUMMARY 2'!N27 = 0,"\\empty",'SUMMARY 2'!N27))</f>
        <v>#REF!</v>
      </c>
      <c r="J20" s="7" t="e">
        <f aca="false">IF(B20="", "",IF('SUMMARY 2'!R27 = 0,"\\empty",'SUMMARY 2'!R27))</f>
        <v>#REF!</v>
      </c>
      <c r="K20" s="0" t="e">
        <f aca="false">IF(B20="", "",IF('SUMMARY 2'!T27 = 0,"\\empty",'SUMMARY 2'!T27))</f>
        <v>#REF!</v>
      </c>
      <c r="L20" s="0" t="e">
        <f aca="false">IF(B20="", "",IF('SUMMARY 2'!V27 = 0,"\\empty",'SUMMARY 2'!V27))</f>
        <v>#REF!</v>
      </c>
      <c r="M20" s="0" t="e">
        <f aca="false">IF(B20="", "",IF('SUMMARY 2'!X27 = 0,"\\empty",'SUMMARY 2'!X27))</f>
        <v>#REF!</v>
      </c>
      <c r="N20" s="0" t="e">
        <f aca="false">IF(B20="", "",IF('SUMMARY 2'!Z27 = 0,"\\empty",'SUMMARY 2'!Z27))</f>
        <v>#REF!</v>
      </c>
      <c r="O20" s="180" t="n">
        <f aca="false">ROUND('SUMMARY 2'!AB27, 0)</f>
        <v>79</v>
      </c>
      <c r="P20" s="166" t="n">
        <f aca="false">COUNTIFS(C20:N20, "&gt;0", C20:N20, "&lt;75")</f>
        <v>0</v>
      </c>
    </row>
    <row r="21" customFormat="false" ht="13.8" hidden="false" customHeight="false" outlineLevel="0" collapsed="false">
      <c r="A21" s="0" t="e">
        <f aca="false">IF(ISBLANK(#REF!), "",_xlfn.CONCAT(#REF!,#REF!))</f>
        <v>#REF!</v>
      </c>
      <c r="B21" s="0" t="e">
        <f aca="false">IF(ISBLANK(#REF!), "",#REF!)</f>
        <v>#REF!</v>
      </c>
      <c r="C21" s="0" t="e">
        <f aca="false">IF(B21="", "",IF('SUMMARY 2'!D28 = 0,"\\empty",'SUMMARY 2'!D28))</f>
        <v>#REF!</v>
      </c>
      <c r="D21" s="0" t="e">
        <f aca="false">IF(B21="", "",IF('SUMMARY 2'!F28 = 0,"\\empty",'SUMMARY 2'!F28))</f>
        <v>#REF!</v>
      </c>
      <c r="E21" s="0" t="e">
        <f aca="false">IF(B21="", "",IF('SUMMARY 2'!H28 = 0,"\\empty",'SUMMARY 2'!H28))</f>
        <v>#REF!</v>
      </c>
      <c r="F21" s="0" t="e">
        <f aca="false">IF(B21="", "",IF('SUMMARY 2'!J28 = 0,"\\empty",'SUMMARY 2'!J28))</f>
        <v>#REF!</v>
      </c>
      <c r="G21" s="0" t="e">
        <f aca="false">IF(B21="", "",IF('SUMMARY 2'!L28 = 0,"\\empty",'SUMMARY 2'!L28))</f>
        <v>#REF!</v>
      </c>
      <c r="H21" s="7" t="e">
        <f aca="false">IF(B21="", "",IF('SUMMARY 2'!P28 = 0,"\\empty",'SUMMARY 2'!P28))</f>
        <v>#REF!</v>
      </c>
      <c r="I21" s="0" t="e">
        <f aca="false">IF(B21="", "",IF('SUMMARY 2'!N28 = 0,"\\empty",'SUMMARY 2'!N28))</f>
        <v>#REF!</v>
      </c>
      <c r="J21" s="7" t="e">
        <f aca="false">IF(B21="", "",IF('SUMMARY 2'!R28 = 0,"\\empty",'SUMMARY 2'!R28))</f>
        <v>#REF!</v>
      </c>
      <c r="K21" s="0" t="e">
        <f aca="false">IF(B21="", "",IF('SUMMARY 2'!T28 = 0,"\\empty",'SUMMARY 2'!T28))</f>
        <v>#REF!</v>
      </c>
      <c r="L21" s="0" t="e">
        <f aca="false">IF(B21="", "",IF('SUMMARY 2'!V28 = 0,"\\empty",'SUMMARY 2'!V28))</f>
        <v>#REF!</v>
      </c>
      <c r="M21" s="0" t="e">
        <f aca="false">IF(B21="", "",IF('SUMMARY 2'!X28 = 0,"\\empty",'SUMMARY 2'!X28))</f>
        <v>#REF!</v>
      </c>
      <c r="N21" s="0" t="e">
        <f aca="false">IF(B21="", "",IF('SUMMARY 2'!Z28 = 0,"\\empty",'SUMMARY 2'!Z28))</f>
        <v>#REF!</v>
      </c>
      <c r="O21" s="180" t="n">
        <f aca="false">ROUND('SUMMARY 2'!AB28, 0)</f>
        <v>77</v>
      </c>
      <c r="P21" s="166" t="n">
        <f aca="false">COUNTIFS(C21:N21, "&gt;0", C21:N21, "&lt;75")</f>
        <v>0</v>
      </c>
    </row>
    <row r="22" customFormat="false" ht="13.8" hidden="false" customHeight="false" outlineLevel="0" collapsed="false">
      <c r="A22" s="0" t="e">
        <f aca="false">IF(ISBLANK(#REF!), "",_xlfn.CONCAT(#REF!,#REF!))</f>
        <v>#REF!</v>
      </c>
      <c r="B22" s="0" t="e">
        <f aca="false">IF(ISBLANK(#REF!), "",#REF!)</f>
        <v>#REF!</v>
      </c>
      <c r="C22" s="0" t="e">
        <f aca="false">IF(B22="", "",IF('SUMMARY 2'!D29 = 0,"\\empty",'SUMMARY 2'!D29))</f>
        <v>#REF!</v>
      </c>
      <c r="D22" s="0" t="e">
        <f aca="false">IF(B22="", "",IF('SUMMARY 2'!F29 = 0,"\\empty",'SUMMARY 2'!F29))</f>
        <v>#REF!</v>
      </c>
      <c r="E22" s="0" t="e">
        <f aca="false">IF(B22="", "",IF('SUMMARY 2'!H29 = 0,"\\empty",'SUMMARY 2'!H29))</f>
        <v>#REF!</v>
      </c>
      <c r="F22" s="0" t="e">
        <f aca="false">IF(B22="", "",IF('SUMMARY 2'!J29 = 0,"\\empty",'SUMMARY 2'!J29))</f>
        <v>#REF!</v>
      </c>
      <c r="G22" s="0" t="n">
        <v>0</v>
      </c>
      <c r="H22" s="7" t="e">
        <f aca="false">IF(B22="", "",IF('SUMMARY 2'!P29 = 0,"\\empty",'SUMMARY 2'!P29))</f>
        <v>#REF!</v>
      </c>
      <c r="I22" s="0" t="n">
        <v>0</v>
      </c>
      <c r="J22" s="7" t="e">
        <f aca="false">IF(B22="", "",IF('SUMMARY 2'!R29 = 0,"\\empty",'SUMMARY 2'!R29))</f>
        <v>#REF!</v>
      </c>
      <c r="K22" s="0" t="e">
        <f aca="false">IF(B22="", "",IF('SUMMARY 2'!T29 = 0,"\\empty",'SUMMARY 2'!T29))</f>
        <v>#REF!</v>
      </c>
      <c r="L22" s="0" t="e">
        <f aca="false">IF(B22="", "",IF('SUMMARY 2'!V29 = 0,"\\empty",'SUMMARY 2'!V29))</f>
        <v>#REF!</v>
      </c>
      <c r="M22" s="0" t="e">
        <f aca="false">IF(B22="", "",IF('SUMMARY 2'!X29 = 0,"\\empty",'SUMMARY 2'!X29))</f>
        <v>#REF!</v>
      </c>
      <c r="N22" s="0" t="e">
        <f aca="false">IF(B22="", "",IF('SUMMARY 2'!Z29 = 0,"\\empty",'SUMMARY 2'!Z29))</f>
        <v>#REF!</v>
      </c>
      <c r="O22" s="180" t="n">
        <f aca="false">ROUND('SUMMARY 2'!AB29, 0)</f>
        <v>76</v>
      </c>
      <c r="P22" s="166" t="n">
        <f aca="false">COUNTIFS(C22:N22, "&gt;0", C22:N22, "&lt;75")</f>
        <v>0</v>
      </c>
    </row>
    <row r="23" customFormat="false" ht="13.8" hidden="false" customHeight="false" outlineLevel="0" collapsed="false">
      <c r="A23" s="0" t="e">
        <f aca="false">IF(ISBLANK(#REF!), "",_xlfn.CONCAT(#REF!,#REF!))</f>
        <v>#REF!</v>
      </c>
      <c r="B23" s="0" t="e">
        <f aca="false">IF(ISBLANK(#REF!), "",#REF!)</f>
        <v>#REF!</v>
      </c>
      <c r="C23" s="0" t="e">
        <f aca="false">IF(B23="", "",IF('SUMMARY 2'!D30 = 0,"\\empty",'SUMMARY 2'!D30))</f>
        <v>#REF!</v>
      </c>
      <c r="D23" s="0" t="e">
        <f aca="false">IF(B23="", "",IF('SUMMARY 2'!F30 = 0,"\\empty",'SUMMARY 2'!F30))</f>
        <v>#REF!</v>
      </c>
      <c r="E23" s="0" t="e">
        <f aca="false">IF(B23="", "",IF('SUMMARY 2'!H30 = 0,"\\empty",'SUMMARY 2'!H30))</f>
        <v>#REF!</v>
      </c>
      <c r="F23" s="0" t="e">
        <f aca="false">IF(B23="", "",IF('SUMMARY 2'!J30 = 0,"\\empty",'SUMMARY 2'!J30))</f>
        <v>#REF!</v>
      </c>
      <c r="G23" s="0" t="e">
        <f aca="false">IF(B23="", "",IF('SUMMARY 2'!L30 = 0,"\\empty",'SUMMARY 2'!L30))</f>
        <v>#REF!</v>
      </c>
      <c r="H23" s="7" t="e">
        <f aca="false">IF(B23="", "",IF('SUMMARY 2'!P30 = 0,"\\empty",'SUMMARY 2'!P30))</f>
        <v>#REF!</v>
      </c>
      <c r="I23" s="0" t="e">
        <f aca="false">IF(B23="", "",IF('SUMMARY 2'!N30 = 0,"\\empty",'SUMMARY 2'!N30))</f>
        <v>#REF!</v>
      </c>
      <c r="J23" s="7" t="e">
        <f aca="false">IF(B23="", "",IF('SUMMARY 2'!R30 = 0,"\\empty",'SUMMARY 2'!R30))</f>
        <v>#REF!</v>
      </c>
      <c r="K23" s="0" t="e">
        <f aca="false">IF(B23="", "",IF('SUMMARY 2'!T30 = 0,"\\empty",'SUMMARY 2'!T30))</f>
        <v>#REF!</v>
      </c>
      <c r="L23" s="0" t="e">
        <f aca="false">IF(B23="", "",IF('SUMMARY 2'!V30 = 0,"\\empty",'SUMMARY 2'!V30))</f>
        <v>#REF!</v>
      </c>
      <c r="M23" s="0" t="e">
        <f aca="false">IF(B23="", "",IF('SUMMARY 2'!X30 = 0,"\\empty",'SUMMARY 2'!X30))</f>
        <v>#REF!</v>
      </c>
      <c r="N23" s="0" t="e">
        <f aca="false">IF(B23="", "",IF('SUMMARY 2'!Z30 = 0,"\\empty",'SUMMARY 2'!Z30))</f>
        <v>#REF!</v>
      </c>
      <c r="O23" s="180" t="n">
        <f aca="false">ROUND('SUMMARY 2'!AB30, 0)</f>
        <v>77</v>
      </c>
      <c r="P23" s="166" t="n">
        <f aca="false">COUNTIFS(C23:N23, "&gt;0", C23:N23, "&lt;75")</f>
        <v>0</v>
      </c>
    </row>
    <row r="24" customFormat="false" ht="13.8" hidden="false" customHeight="false" outlineLevel="0" collapsed="false">
      <c r="A24" s="0" t="e">
        <f aca="false">IF(ISBLANK(#REF!), "",_xlfn.CONCAT(#REF!,#REF!))</f>
        <v>#REF!</v>
      </c>
      <c r="B24" s="0" t="e">
        <f aca="false">IF(ISBLANK(#REF!), "",#REF!)</f>
        <v>#REF!</v>
      </c>
      <c r="C24" s="0" t="e">
        <f aca="false">IF(B24="", "",IF('SUMMARY 2'!D31 = 0,"\\empty",'SUMMARY 2'!D31))</f>
        <v>#REF!</v>
      </c>
      <c r="D24" s="0" t="e">
        <f aca="false">IF(B24="", "",IF('SUMMARY 2'!F31 = 0,"\\empty",'SUMMARY 2'!F31))</f>
        <v>#REF!</v>
      </c>
      <c r="E24" s="0" t="e">
        <f aca="false">IF(B24="", "",IF('SUMMARY 2'!H31 = 0,"\\empty",'SUMMARY 2'!H31))</f>
        <v>#REF!</v>
      </c>
      <c r="F24" s="0" t="e">
        <f aca="false">IF(B24="", "",IF('SUMMARY 2'!J31 = 0,"\\empty",'SUMMARY 2'!J31))</f>
        <v>#REF!</v>
      </c>
      <c r="G24" s="0" t="e">
        <f aca="false">IF(B24="", "",IF('SUMMARY 2'!L31 = 0,"\\empty",'SUMMARY 2'!L31))</f>
        <v>#REF!</v>
      </c>
      <c r="H24" s="7" t="e">
        <f aca="false">IF(B24="", "",IF('SUMMARY 2'!P31 = 0,"\\empty",'SUMMARY 2'!P31))</f>
        <v>#REF!</v>
      </c>
      <c r="I24" s="0" t="e">
        <f aca="false">IF(B24="", "",IF('SUMMARY 2'!N31 = 0,"\\empty",'SUMMARY 2'!N31))</f>
        <v>#REF!</v>
      </c>
      <c r="J24" s="7" t="e">
        <f aca="false">IF(B24="", "",IF('SUMMARY 2'!R31 = 0,"\\empty",'SUMMARY 2'!R31))</f>
        <v>#REF!</v>
      </c>
      <c r="K24" s="0" t="e">
        <f aca="false">IF(B24="", "",IF('SUMMARY 2'!T31 = 0,"\\empty",'SUMMARY 2'!T31))</f>
        <v>#REF!</v>
      </c>
      <c r="L24" s="0" t="e">
        <f aca="false">IF(B24="", "",IF('SUMMARY 2'!V31 = 0,"\\empty",'SUMMARY 2'!V31))</f>
        <v>#REF!</v>
      </c>
      <c r="M24" s="0" t="e">
        <f aca="false">IF(B24="", "",IF('SUMMARY 2'!X31 = 0,"\\empty",'SUMMARY 2'!X31))</f>
        <v>#REF!</v>
      </c>
      <c r="N24" s="0" t="e">
        <f aca="false">IF(B24="", "",IF('SUMMARY 2'!Z31 = 0,"\\empty",'SUMMARY 2'!Z31))</f>
        <v>#REF!</v>
      </c>
      <c r="O24" s="180" t="n">
        <f aca="false">ROUND('SUMMARY 2'!AB31, 0)</f>
        <v>0</v>
      </c>
      <c r="P24" s="166" t="n">
        <f aca="false">COUNTIFS(C24:N24, "&gt;0", C24:N24, "&lt;75")</f>
        <v>0</v>
      </c>
    </row>
    <row r="25" customFormat="false" ht="13.8" hidden="false" customHeight="false" outlineLevel="0" collapsed="false">
      <c r="A25" s="0" t="e">
        <f aca="false">IF(ISBLANK(#REF!), "",_xlfn.CONCAT(#REF!,#REF!))</f>
        <v>#REF!</v>
      </c>
      <c r="B25" s="0" t="e">
        <f aca="false">IF(ISBLANK(#REF!), "",#REF!)</f>
        <v>#REF!</v>
      </c>
      <c r="C25" s="0" t="e">
        <f aca="false">IF(B25="", "",IF('SUMMARY 2'!D32 = 0,"\\empty",'SUMMARY 2'!D32))</f>
        <v>#REF!</v>
      </c>
      <c r="D25" s="0" t="e">
        <f aca="false">IF(B25="", "",IF('SUMMARY 2'!F32 = 0,"\\empty",'SUMMARY 2'!F32))</f>
        <v>#REF!</v>
      </c>
      <c r="E25" s="0" t="e">
        <f aca="false">IF(B25="", "",IF('SUMMARY 2'!H32 = 0,"\\empty",'SUMMARY 2'!H32))</f>
        <v>#REF!</v>
      </c>
      <c r="F25" s="0" t="e">
        <f aca="false">IF(B25="", "",IF('SUMMARY 2'!J32 = 0,"\\empty",'SUMMARY 2'!J32))</f>
        <v>#REF!</v>
      </c>
      <c r="G25" s="0" t="e">
        <f aca="false">IF(B25="", "",IF('SUMMARY 2'!L32 = 0,"\\empty",'SUMMARY 2'!L32))</f>
        <v>#REF!</v>
      </c>
      <c r="H25" s="7" t="e">
        <f aca="false">IF(B25="", "",IF('SUMMARY 2'!P32 = 0,"\\empty",'SUMMARY 2'!P32))</f>
        <v>#REF!</v>
      </c>
      <c r="I25" s="0" t="e">
        <f aca="false">IF(B25="", "",IF('SUMMARY 2'!N32 = 0,"\\empty",'SUMMARY 2'!N32))</f>
        <v>#REF!</v>
      </c>
      <c r="J25" s="7" t="e">
        <f aca="false">IF(B25="", "",IF('SUMMARY 2'!R32 = 0,"\\empty",'SUMMARY 2'!R32))</f>
        <v>#REF!</v>
      </c>
      <c r="K25" s="0" t="e">
        <f aca="false">IF(B25="", "",IF('SUMMARY 2'!T32 = 0,"\\empty",'SUMMARY 2'!T32))</f>
        <v>#REF!</v>
      </c>
      <c r="L25" s="0" t="e">
        <f aca="false">IF(B25="", "",IF('SUMMARY 2'!V32 = 0,"\\empty",'SUMMARY 2'!V32))</f>
        <v>#REF!</v>
      </c>
      <c r="M25" s="0" t="e">
        <f aca="false">IF(B25="", "",IF('SUMMARY 2'!X32 = 0,"\\empty",'SUMMARY 2'!X32))</f>
        <v>#REF!</v>
      </c>
      <c r="N25" s="0" t="e">
        <f aca="false">IF(B25="", "",IF('SUMMARY 2'!Z32 = 0,"\\empty",'SUMMARY 2'!Z32))</f>
        <v>#REF!</v>
      </c>
      <c r="O25" s="180" t="n">
        <f aca="false">ROUND('SUMMARY 2'!AB32, 0)</f>
        <v>0</v>
      </c>
      <c r="P25" s="166" t="n">
        <f aca="false">COUNTIFS(C25:N25, "&gt;0", C25:N25, "&lt;75")</f>
        <v>0</v>
      </c>
    </row>
    <row r="26" customFormat="false" ht="13.8" hidden="false" customHeight="false" outlineLevel="0" collapsed="false">
      <c r="A26" s="0" t="e">
        <f aca="false">IF(ISBLANK(#REF!), "",_xlfn.CONCAT(#REF!,#REF!))</f>
        <v>#REF!</v>
      </c>
      <c r="B26" s="0" t="e">
        <f aca="false">IF(ISBLANK(#REF!), "",#REF!)</f>
        <v>#REF!</v>
      </c>
      <c r="C26" s="0" t="e">
        <f aca="false">IF(B26="", "",IF('SUMMARY 2'!D54 = 0,"\\empty",'SUMMARY 2'!D54))</f>
        <v>#REF!</v>
      </c>
      <c r="D26" s="0" t="e">
        <f aca="false">IF(B26="", "",IF('SUMMARY 2'!F54 = 0,"\\empty",'SUMMARY 2'!F54))</f>
        <v>#REF!</v>
      </c>
      <c r="E26" s="0" t="e">
        <f aca="false">IF(B26="", "",IF('SUMMARY 2'!H54 = 0,"\\empty",'SUMMARY 2'!H54))</f>
        <v>#REF!</v>
      </c>
      <c r="F26" s="0" t="e">
        <f aca="false">IF(B26="", "",IF('SUMMARY 2'!J54 = 0,"\\empty",'SUMMARY 2'!J54))</f>
        <v>#REF!</v>
      </c>
      <c r="G26" s="0" t="e">
        <f aca="false">IF(B26="", "",IF('SUMMARY 2'!L54 = 0,"\\empty",'SUMMARY 2'!L54))</f>
        <v>#REF!</v>
      </c>
      <c r="H26" s="182" t="e">
        <f aca="false">IF(B26="", "",IF('SUMMARY 2'!P54 = 0,"\\empty",'SUMMARY 2'!P54))</f>
        <v>#REF!</v>
      </c>
      <c r="I26" s="0" t="e">
        <f aca="false">IF(B26="", "",IF('SUMMARY 2'!N54 = 0,"\\empty",'SUMMARY 2'!N54))</f>
        <v>#REF!</v>
      </c>
      <c r="J26" s="182" t="e">
        <f aca="false">IF(B26="", "",IF('SUMMARY 2'!R54 = 0,"\\empty",'SUMMARY 2'!R54))</f>
        <v>#REF!</v>
      </c>
      <c r="K26" s="0" t="e">
        <f aca="false">IF(B26="", "",IF('SUMMARY 2'!T54 = 0,"\\empty",'SUMMARY 2'!T54))</f>
        <v>#REF!</v>
      </c>
      <c r="L26" s="0" t="e">
        <f aca="false">IF(B26="", "",IF('SUMMARY 2'!V54 = 0,"\\empty",'SUMMARY 2'!V54))</f>
        <v>#REF!</v>
      </c>
      <c r="M26" s="0" t="e">
        <f aca="false">IF(B26="", "",IF('SUMMARY 2'!X54 = 0,"\\empty",'SUMMARY 2'!X54))</f>
        <v>#REF!</v>
      </c>
      <c r="N26" s="0" t="e">
        <f aca="false">IF(B26="", "",IF('SUMMARY 2'!Z54 = 0,"\\empty",'SUMMARY 2'!Z54))</f>
        <v>#REF!</v>
      </c>
      <c r="O26" s="180" t="n">
        <f aca="false">ROUND('SUMMARY 2'!AB54, 0)</f>
        <v>86</v>
      </c>
      <c r="P26" s="166" t="n">
        <f aca="false">COUNTIFS(C32:N32, "&gt;0", C32:N32, "&lt;75")</f>
        <v>0</v>
      </c>
    </row>
    <row r="27" customFormat="false" ht="13.8" hidden="false" customHeight="false" outlineLevel="0" collapsed="false">
      <c r="A27" s="0" t="e">
        <f aca="false">IF(ISBLANK(#REF!), "",_xlfn.CONCAT(#REF!,#REF!))</f>
        <v>#REF!</v>
      </c>
      <c r="B27" s="0" t="e">
        <f aca="false">IF(ISBLANK(#REF!), "",#REF!)</f>
        <v>#REF!</v>
      </c>
      <c r="C27" s="0" t="e">
        <f aca="false">IF(B27="", "",IF('SUMMARY 2'!D55 = 0,"\\empty",'SUMMARY 2'!D55))</f>
        <v>#REF!</v>
      </c>
      <c r="D27" s="0" t="e">
        <f aca="false">IF(B27="", "",IF('SUMMARY 2'!F55 = 0,"\\empty",'SUMMARY 2'!F55))</f>
        <v>#REF!</v>
      </c>
      <c r="E27" s="0" t="e">
        <f aca="false">IF(B27="", "",IF('SUMMARY 2'!H55 = 0,"\\empty",'SUMMARY 2'!H55))</f>
        <v>#REF!</v>
      </c>
      <c r="F27" s="0" t="e">
        <f aca="false">IF(B27="", "",IF('SUMMARY 2'!J55 = 0,"\\empty",'SUMMARY 2'!J55))</f>
        <v>#REF!</v>
      </c>
      <c r="G27" s="0" t="e">
        <f aca="false">IF(B27="", "",IF('SUMMARY 2'!L55 = 0,"\\empty",'SUMMARY 2'!L55))</f>
        <v>#REF!</v>
      </c>
      <c r="H27" s="7" t="e">
        <f aca="false">IF(B27="", "",IF('SUMMARY 2'!P55 = 0,"\\empty",'SUMMARY 2'!P55))</f>
        <v>#REF!</v>
      </c>
      <c r="I27" s="0" t="e">
        <f aca="false">IF(B27="", "",IF('SUMMARY 2'!N55 = 0,"\\empty",'SUMMARY 2'!N55))</f>
        <v>#REF!</v>
      </c>
      <c r="J27" s="7" t="e">
        <f aca="false">IF(B27="", "",IF('SUMMARY 2'!R55 = 0,"\\empty",'SUMMARY 2'!R55))</f>
        <v>#REF!</v>
      </c>
      <c r="K27" s="0" t="e">
        <f aca="false">IF(B27="", "",IF('SUMMARY 2'!T55 = 0,"\\empty",'SUMMARY 2'!T55))</f>
        <v>#REF!</v>
      </c>
      <c r="L27" s="0" t="e">
        <f aca="false">IF(B27="", "",IF('SUMMARY 2'!V55 = 0,"\\empty",'SUMMARY 2'!V55))</f>
        <v>#REF!</v>
      </c>
      <c r="M27" s="0" t="e">
        <f aca="false">IF(B27="", "",IF('SUMMARY 2'!X55 = 0,"\\empty",'SUMMARY 2'!X55))</f>
        <v>#REF!</v>
      </c>
      <c r="N27" s="0" t="e">
        <f aca="false">IF(B27="", "",IF('SUMMARY 2'!Z55 = 0,"\\empty",'SUMMARY 2'!Z55))</f>
        <v>#REF!</v>
      </c>
      <c r="O27" s="180" t="n">
        <f aca="false">ROUND('SUMMARY 2'!AB55, 0)</f>
        <v>81</v>
      </c>
      <c r="P27" s="166" t="n">
        <f aca="false">COUNTIFS(C27:N27, "&gt;0", C27:N27, "&lt;75")</f>
        <v>0</v>
      </c>
    </row>
    <row r="28" customFormat="false" ht="13.8" hidden="false" customHeight="false" outlineLevel="0" collapsed="false">
      <c r="A28" s="0" t="e">
        <f aca="false">IF(ISBLANK(#REF!), "",_xlfn.CONCAT(#REF!,#REF!))</f>
        <v>#REF!</v>
      </c>
      <c r="B28" s="0" t="e">
        <f aca="false">IF(ISBLANK(#REF!), "",#REF!)</f>
        <v>#REF!</v>
      </c>
      <c r="C28" s="0" t="e">
        <f aca="false">IF(B28="", "",IF('SUMMARY 2'!D56 = 0,"\\empty",'SUMMARY 2'!D56))</f>
        <v>#REF!</v>
      </c>
      <c r="D28" s="0" t="e">
        <f aca="false">IF(B28="", "",IF('SUMMARY 2'!F56 = 0,"\\empty",'SUMMARY 2'!F56))</f>
        <v>#REF!</v>
      </c>
      <c r="E28" s="0" t="e">
        <f aca="false">IF(B28="", "",IF('SUMMARY 2'!H56 = 0,"\\empty",'SUMMARY 2'!H56))</f>
        <v>#REF!</v>
      </c>
      <c r="F28" s="0" t="e">
        <f aca="false">IF(B28="", "",IF('SUMMARY 2'!J56 = 0,"\\empty",'SUMMARY 2'!J56))</f>
        <v>#REF!</v>
      </c>
      <c r="G28" s="0" t="e">
        <f aca="false">IF(B28="", "",IF('SUMMARY 2'!L56 = 0,"\\empty",'SUMMARY 2'!L56))</f>
        <v>#REF!</v>
      </c>
      <c r="H28" s="7" t="e">
        <f aca="false">IF(B28="", "",IF('SUMMARY 2'!P56 = 0,"\\empty",'SUMMARY 2'!P56))</f>
        <v>#REF!</v>
      </c>
      <c r="I28" s="0" t="e">
        <f aca="false">IF(B28="", "",IF('SUMMARY 2'!N56 = 0,"\\empty",'SUMMARY 2'!N56))</f>
        <v>#REF!</v>
      </c>
      <c r="J28" s="7" t="e">
        <f aca="false">IF(B28="", "",IF('SUMMARY 2'!R56 = 0,"\\empty",'SUMMARY 2'!R56))</f>
        <v>#REF!</v>
      </c>
      <c r="K28" s="0" t="e">
        <f aca="false">IF(B28="", "",IF('SUMMARY 2'!T56 = 0,"\\empty",'SUMMARY 2'!T56))</f>
        <v>#REF!</v>
      </c>
      <c r="L28" s="0" t="e">
        <f aca="false">IF(B28="", "",IF('SUMMARY 2'!V56 = 0,"\\empty",'SUMMARY 2'!V56))</f>
        <v>#REF!</v>
      </c>
      <c r="M28" s="0" t="e">
        <f aca="false">IF(B28="", "",IF('SUMMARY 2'!X56 = 0,"\\empty",'SUMMARY 2'!X56))</f>
        <v>#REF!</v>
      </c>
      <c r="N28" s="0" t="e">
        <f aca="false">IF(B28="", "",IF('SUMMARY 2'!Z56 = 0,"\\empty",'SUMMARY 2'!Z56))</f>
        <v>#REF!</v>
      </c>
      <c r="O28" s="180" t="n">
        <f aca="false">ROUND('SUMMARY 2'!AB56, 0)</f>
        <v>82</v>
      </c>
      <c r="P28" s="166" t="n">
        <f aca="false">COUNTIFS(C28:N28, "&gt;0", C28:N28, "&lt;75")</f>
        <v>0</v>
      </c>
    </row>
    <row r="29" customFormat="false" ht="13.8" hidden="false" customHeight="false" outlineLevel="0" collapsed="false">
      <c r="A29" s="0" t="e">
        <f aca="false">IF(ISBLANK(#REF!), "",_xlfn.CONCAT(#REF!,#REF!))</f>
        <v>#REF!</v>
      </c>
      <c r="B29" s="0" t="e">
        <f aca="false">IF(ISBLANK(#REF!), "",#REF!)</f>
        <v>#REF!</v>
      </c>
      <c r="C29" s="0" t="e">
        <f aca="false">IF(B29="", "",IF('SUMMARY 2'!D57 = 0,"\\empty",'SUMMARY 2'!D57))</f>
        <v>#REF!</v>
      </c>
      <c r="D29" s="0" t="e">
        <f aca="false">IF(B29="", "",IF('SUMMARY 2'!F57 = 0,"\\empty",'SUMMARY 2'!F57))</f>
        <v>#REF!</v>
      </c>
      <c r="E29" s="0" t="e">
        <f aca="false">IF(B29="", "",IF('SUMMARY 2'!H57 = 0,"\\empty",'SUMMARY 2'!H57))</f>
        <v>#REF!</v>
      </c>
      <c r="F29" s="0" t="e">
        <f aca="false">IF(B29="", "",IF('SUMMARY 2'!J57 = 0,"\\empty",'SUMMARY 2'!J57))</f>
        <v>#REF!</v>
      </c>
      <c r="G29" s="0" t="e">
        <f aca="false">IF(B29="", "",IF('SUMMARY 2'!L57 = 0,"\\empty",'SUMMARY 2'!L57))</f>
        <v>#REF!</v>
      </c>
      <c r="H29" s="7" t="e">
        <f aca="false">IF(B29="", "",IF('SUMMARY 2'!P57 = 0,"\\empty",'SUMMARY 2'!P57))</f>
        <v>#REF!</v>
      </c>
      <c r="I29" s="0" t="e">
        <f aca="false">IF(B29="", "",IF('SUMMARY 2'!N57 = 0,"\\empty",'SUMMARY 2'!N57))</f>
        <v>#REF!</v>
      </c>
      <c r="J29" s="7" t="e">
        <f aca="false">IF(B29="", "",IF('SUMMARY 2'!R57 = 0,"\\empty",'SUMMARY 2'!R57))</f>
        <v>#REF!</v>
      </c>
      <c r="K29" s="0" t="e">
        <f aca="false">IF(B29="", "",IF('SUMMARY 2'!T57 = 0,"\\empty",'SUMMARY 2'!T57))</f>
        <v>#REF!</v>
      </c>
      <c r="L29" s="0" t="e">
        <f aca="false">IF(B29="", "",IF('SUMMARY 2'!V57 = 0,"\\empty",'SUMMARY 2'!V57))</f>
        <v>#REF!</v>
      </c>
      <c r="M29" s="0" t="e">
        <f aca="false">IF(B29="", "",IF('SUMMARY 2'!X57 = 0,"\\empty",'SUMMARY 2'!X57))</f>
        <v>#REF!</v>
      </c>
      <c r="N29" s="0" t="e">
        <f aca="false">IF(B29="", "",IF('SUMMARY 2'!Z57 = 0,"\\empty",'SUMMARY 2'!Z57))</f>
        <v>#REF!</v>
      </c>
      <c r="O29" s="180" t="n">
        <f aca="false">ROUND('SUMMARY 2'!AB57, 0)</f>
        <v>93</v>
      </c>
      <c r="P29" s="166" t="n">
        <f aca="false">COUNTIFS(C29:N29, "&gt;0", C29:N29, "&lt;75")</f>
        <v>0</v>
      </c>
    </row>
    <row r="30" customFormat="false" ht="13.8" hidden="false" customHeight="false" outlineLevel="0" collapsed="false">
      <c r="A30" s="0" t="e">
        <f aca="false">IF(ISBLANK(#REF!), "",_xlfn.CONCAT(#REF!,#REF!))</f>
        <v>#REF!</v>
      </c>
      <c r="B30" s="0" t="e">
        <f aca="false">IF(ISBLANK(#REF!), "",#REF!)</f>
        <v>#REF!</v>
      </c>
      <c r="C30" s="0" t="e">
        <f aca="false">IF(B30="", "",IF('SUMMARY 2'!D58 = 0,"\\empty",'SUMMARY 2'!D58))</f>
        <v>#REF!</v>
      </c>
      <c r="D30" s="0" t="e">
        <f aca="false">IF(B30="", "",IF('SUMMARY 2'!F58 = 0,"\\empty",'SUMMARY 2'!F58))</f>
        <v>#REF!</v>
      </c>
      <c r="E30" s="0" t="e">
        <f aca="false">IF(B30="", "",IF('SUMMARY 2'!H58 = 0,"\\empty",'SUMMARY 2'!H58))</f>
        <v>#REF!</v>
      </c>
      <c r="F30" s="0" t="e">
        <f aca="false">IF(B30="", "",IF('SUMMARY 2'!J58 = 0,"\\empty",'SUMMARY 2'!J58))</f>
        <v>#REF!</v>
      </c>
      <c r="G30" s="0" t="e">
        <f aca="false">IF(B30="", "",IF('SUMMARY 2'!L58 = 0,"\\empty",'SUMMARY 2'!L58))</f>
        <v>#REF!</v>
      </c>
      <c r="H30" s="7" t="e">
        <f aca="false">IF(B30="", "",IF('SUMMARY 2'!P58 = 0,"\\empty",'SUMMARY 2'!P58))</f>
        <v>#REF!</v>
      </c>
      <c r="I30" s="0" t="e">
        <f aca="false">IF(B30="", "",IF('SUMMARY 2'!N58 = 0,"\\empty",'SUMMARY 2'!N58))</f>
        <v>#REF!</v>
      </c>
      <c r="J30" s="7" t="e">
        <f aca="false">IF(B30="", "",IF('SUMMARY 2'!R58 = 0,"\\empty",'SUMMARY 2'!R58))</f>
        <v>#REF!</v>
      </c>
      <c r="K30" s="0" t="e">
        <f aca="false">IF(B30="", "",IF('SUMMARY 2'!T58 = 0,"\\empty",'SUMMARY 2'!T58))</f>
        <v>#REF!</v>
      </c>
      <c r="L30" s="0" t="e">
        <f aca="false">IF(B30="", "",IF('SUMMARY 2'!V58 = 0,"\\empty",'SUMMARY 2'!V58))</f>
        <v>#REF!</v>
      </c>
      <c r="M30" s="0" t="e">
        <f aca="false">IF(B30="", "",IF('SUMMARY 2'!X58 = 0,"\\empty",'SUMMARY 2'!X58))</f>
        <v>#REF!</v>
      </c>
      <c r="N30" s="0" t="e">
        <f aca="false">IF(B30="", "",IF('SUMMARY 2'!Z58 = 0,"\\empty",'SUMMARY 2'!Z58))</f>
        <v>#REF!</v>
      </c>
      <c r="O30" s="180" t="n">
        <f aca="false">ROUND('SUMMARY 2'!AB58, 0)</f>
        <v>84</v>
      </c>
      <c r="P30" s="166" t="n">
        <f aca="false">COUNTIFS(C30:N30, "&gt;0", C30:N30, "&lt;75")</f>
        <v>0</v>
      </c>
    </row>
    <row r="31" customFormat="false" ht="13.8" hidden="false" customHeight="false" outlineLevel="0" collapsed="false">
      <c r="A31" s="0" t="e">
        <f aca="false">IF(ISBLANK(#REF!), "",_xlfn.CONCAT(#REF!,#REF!))</f>
        <v>#REF!</v>
      </c>
      <c r="B31" s="0" t="e">
        <f aca="false">IF(ISBLANK(#REF!), "",#REF!)</f>
        <v>#REF!</v>
      </c>
      <c r="C31" s="0" t="e">
        <f aca="false">IF(B31="", "",IF('SUMMARY 2'!D59 = 0,"\\empty",'SUMMARY 2'!D59))</f>
        <v>#REF!</v>
      </c>
      <c r="D31" s="0" t="e">
        <f aca="false">IF(B31="", "",IF('SUMMARY 2'!F59 = 0,"\\empty",'SUMMARY 2'!F59))</f>
        <v>#REF!</v>
      </c>
      <c r="E31" s="0" t="e">
        <f aca="false">IF(B31="", "",IF('SUMMARY 2'!H59 = 0,"\\empty",'SUMMARY 2'!H59))</f>
        <v>#REF!</v>
      </c>
      <c r="F31" s="0" t="e">
        <f aca="false">IF(B31="", "",IF('SUMMARY 2'!J59 = 0,"\\empty",'SUMMARY 2'!J59))</f>
        <v>#REF!</v>
      </c>
      <c r="G31" s="0" t="e">
        <f aca="false">IF(B31="", "",IF('SUMMARY 2'!L59 = 0,"\\empty",'SUMMARY 2'!L59))</f>
        <v>#REF!</v>
      </c>
      <c r="H31" s="7" t="e">
        <f aca="false">IF(B31="", "",IF('SUMMARY 2'!P59 = 0,"\\empty",'SUMMARY 2'!P59))</f>
        <v>#REF!</v>
      </c>
      <c r="I31" s="0" t="e">
        <f aca="false">IF(B31="", "",IF('SUMMARY 2'!N59 = 0,"\\empty",'SUMMARY 2'!N59))</f>
        <v>#REF!</v>
      </c>
      <c r="J31" s="7" t="e">
        <f aca="false">IF(B31="", "",IF('SUMMARY 2'!R59 = 0,"\\empty",'SUMMARY 2'!R59))</f>
        <v>#REF!</v>
      </c>
      <c r="K31" s="0" t="e">
        <f aca="false">IF(B31="", "",IF('SUMMARY 2'!T59 = 0,"\\empty",'SUMMARY 2'!T59))</f>
        <v>#REF!</v>
      </c>
      <c r="L31" s="0" t="e">
        <f aca="false">IF(B31="", "",IF('SUMMARY 2'!V59 = 0,"\\empty",'SUMMARY 2'!V59))</f>
        <v>#REF!</v>
      </c>
      <c r="M31" s="0" t="e">
        <f aca="false">IF(B31="", "",IF('SUMMARY 2'!X59 = 0,"\\empty",'SUMMARY 2'!X59))</f>
        <v>#REF!</v>
      </c>
      <c r="N31" s="0" t="e">
        <f aca="false">IF(B31="", "",IF('SUMMARY 2'!Z59 = 0,"\\empty",'SUMMARY 2'!Z59))</f>
        <v>#REF!</v>
      </c>
      <c r="O31" s="180" t="n">
        <f aca="false">ROUND('SUMMARY 2'!AB59, 0)</f>
        <v>89</v>
      </c>
      <c r="P31" s="166" t="n">
        <f aca="false">COUNTIFS(C31:N31, "&gt;0", C31:N31, "&lt;75")</f>
        <v>0</v>
      </c>
    </row>
    <row r="32" customFormat="false" ht="13.8" hidden="false" customHeight="false" outlineLevel="0" collapsed="false">
      <c r="A32" s="0" t="e">
        <f aca="false">IF(ISBLANK(#REF!), "",_xlfn.CONCAT(#REF!,#REF!))</f>
        <v>#REF!</v>
      </c>
      <c r="B32" s="0" t="e">
        <f aca="false">IF(ISBLANK(#REF!), "",#REF!)</f>
        <v>#REF!</v>
      </c>
      <c r="C32" s="0" t="e">
        <f aca="false">IF(B32="", "",IF('SUMMARY 2'!D60 = 0,"\\empty",'SUMMARY 2'!D60))</f>
        <v>#REF!</v>
      </c>
      <c r="D32" s="0" t="e">
        <f aca="false">IF(B32="", "",IF('SUMMARY 2'!F60 = 0,"\\empty",'SUMMARY 2'!F60))</f>
        <v>#REF!</v>
      </c>
      <c r="E32" s="0" t="e">
        <f aca="false">IF(B32="", "",IF('SUMMARY 2'!H60 = 0,"\\empty",'SUMMARY 2'!H60))</f>
        <v>#REF!</v>
      </c>
      <c r="F32" s="0" t="e">
        <f aca="false">IF(B32="", "",IF('SUMMARY 2'!J60 = 0,"\\empty",'SUMMARY 2'!J60))</f>
        <v>#REF!</v>
      </c>
      <c r="G32" s="0" t="e">
        <f aca="false">IF(B32="", "",IF('SUMMARY 2'!L60 = 0,"\\empty",'SUMMARY 2'!L60))</f>
        <v>#REF!</v>
      </c>
      <c r="H32" s="7" t="e">
        <f aca="false">IF(B32="", "",IF('SUMMARY 2'!P60 = 0,"\\empty",'SUMMARY 2'!P60))</f>
        <v>#REF!</v>
      </c>
      <c r="I32" s="0" t="e">
        <f aca="false">IF(B32="", "",IF('SUMMARY 2'!N60 = 0,"\\empty",'SUMMARY 2'!N60))</f>
        <v>#REF!</v>
      </c>
      <c r="J32" s="7" t="e">
        <f aca="false">IF(B32="", "",IF('SUMMARY 2'!R60 = 0,"\\empty",'SUMMARY 2'!R60))</f>
        <v>#REF!</v>
      </c>
      <c r="K32" s="0" t="e">
        <f aca="false">IF(B32="", "",IF('SUMMARY 2'!T60 = 0,"\\empty",'SUMMARY 2'!T60))</f>
        <v>#REF!</v>
      </c>
      <c r="L32" s="0" t="e">
        <f aca="false">IF(B32="", "",IF('SUMMARY 2'!V60 = 0,"\\empty",'SUMMARY 2'!V60))</f>
        <v>#REF!</v>
      </c>
      <c r="M32" s="0" t="e">
        <f aca="false">IF(B32="", "",IF('SUMMARY 2'!X60 = 0,"\\empty",'SUMMARY 2'!X60))</f>
        <v>#REF!</v>
      </c>
      <c r="N32" s="0" t="e">
        <f aca="false">IF(B32="", "",IF('SUMMARY 2'!Z60 = 0,"\\empty",'SUMMARY 2'!Z60))</f>
        <v>#REF!</v>
      </c>
      <c r="O32" s="180" t="n">
        <f aca="false">ROUND('SUMMARY 2'!AB60, 0)</f>
        <v>81</v>
      </c>
      <c r="P32" s="166" t="n">
        <f aca="false">COUNTIFS(C32:N32, "&gt;0", C32:N32, "&lt;75")</f>
        <v>0</v>
      </c>
    </row>
    <row r="33" customFormat="false" ht="13.8" hidden="false" customHeight="false" outlineLevel="0" collapsed="false">
      <c r="A33" s="0" t="e">
        <f aca="false">IF(ISBLANK(#REF!), "",_xlfn.CONCAT(#REF!,#REF!))</f>
        <v>#REF!</v>
      </c>
      <c r="B33" s="0" t="e">
        <f aca="false">IF(ISBLANK(#REF!), "",#REF!)</f>
        <v>#REF!</v>
      </c>
      <c r="C33" s="0" t="e">
        <f aca="false">IF(B33="", "",IF('SUMMARY 2'!D61 = 0,"\\empty",'SUMMARY 2'!D61))</f>
        <v>#REF!</v>
      </c>
      <c r="D33" s="0" t="n">
        <v>0</v>
      </c>
      <c r="E33" s="0" t="n">
        <v>0</v>
      </c>
      <c r="F33" s="0" t="e">
        <f aca="false">IF(B33="", "",IF('SUMMARY 2'!J61 = 0,"\\empty",'SUMMARY 2'!J61))</f>
        <v>#REF!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180" t="n">
        <f aca="false">ROUND('SUMMARY 2'!AB61, 0)</f>
        <v>72</v>
      </c>
      <c r="P33" s="166" t="n">
        <f aca="false">COUNTIFS(C33:N33, "&gt;0", C33:N33, "&lt;75")</f>
        <v>0</v>
      </c>
    </row>
    <row r="34" customFormat="false" ht="13.8" hidden="false" customHeight="false" outlineLevel="0" collapsed="false">
      <c r="A34" s="0" t="e">
        <f aca="false">IF(ISBLANK(#REF!), "",_xlfn.CONCAT(#REF!,#REF!))</f>
        <v>#REF!</v>
      </c>
      <c r="B34" s="0" t="e">
        <f aca="false">IF(ISBLANK(#REF!), "",#REF!)</f>
        <v>#REF!</v>
      </c>
      <c r="C34" s="0" t="e">
        <f aca="false">IF(B34="", "",IF('SUMMARY 2'!D62 = 0,"\\empty",'SUMMARY 2'!D62))</f>
        <v>#REF!</v>
      </c>
      <c r="D34" s="0" t="n">
        <v>0</v>
      </c>
      <c r="E34" s="0" t="n">
        <v>0</v>
      </c>
      <c r="F34" s="0" t="e">
        <f aca="false">IF(B34="", "",IF('SUMMARY 2'!J62 = 0,"\\empty",'SUMMARY 2'!J62))</f>
        <v>#REF!</v>
      </c>
      <c r="G34" s="0" t="n">
        <v>0</v>
      </c>
      <c r="H34" s="7" t="e">
        <f aca="false">IF(B34="", "",IF('SUMMARY 2'!P62 = 0,"\\empty",'SUMMARY 2'!P62))</f>
        <v>#REF!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180" t="n">
        <f aca="false">ROUND('SUMMARY 2'!AB62, 0)</f>
        <v>73</v>
      </c>
      <c r="P34" s="166" t="n">
        <f aca="false">COUNTIFS(C34:N34, "&gt;0", C34:N34, "&lt;75")</f>
        <v>0</v>
      </c>
    </row>
    <row r="35" customFormat="false" ht="13.8" hidden="false" customHeight="false" outlineLevel="0" collapsed="false">
      <c r="A35" s="0" t="e">
        <f aca="false">IF(ISBLANK(#REF!), "",_xlfn.CONCAT(#REF!,#REF!))</f>
        <v>#REF!</v>
      </c>
      <c r="B35" s="0" t="e">
        <f aca="false">IF(ISBLANK(#REF!), "",#REF!)</f>
        <v>#REF!</v>
      </c>
      <c r="C35" s="0" t="e">
        <f aca="false">IF(B35="", "",IF('SUMMARY 2'!D63 = 0,"\\empty",'SUMMARY 2'!D63))</f>
        <v>#REF!</v>
      </c>
      <c r="D35" s="0" t="e">
        <f aca="false">IF(B35="", "",IF('SUMMARY 2'!F63 = 0,"\\empty",'SUMMARY 2'!F63))</f>
        <v>#REF!</v>
      </c>
      <c r="E35" s="0" t="e">
        <f aca="false">IF(B35="", "",IF('SUMMARY 2'!H63 = 0,"\\empty",'SUMMARY 2'!H63))</f>
        <v>#REF!</v>
      </c>
      <c r="F35" s="0" t="e">
        <f aca="false">IF(B35="", "",IF('SUMMARY 2'!J63 = 0,"\\empty",'SUMMARY 2'!J63))</f>
        <v>#REF!</v>
      </c>
      <c r="G35" s="0" t="e">
        <f aca="false">IF(B35="", "",IF('SUMMARY 2'!L63 = 0,"\\empty",'SUMMARY 2'!L63))</f>
        <v>#REF!</v>
      </c>
      <c r="H35" s="7" t="e">
        <f aca="false">IF(B35="", "",IF('SUMMARY 2'!P63 = 0,"\\empty",'SUMMARY 2'!P63))</f>
        <v>#REF!</v>
      </c>
      <c r="I35" s="0" t="e">
        <f aca="false">IF(B35="", "",IF('SUMMARY 2'!N63 = 0,"\\empty",'SUMMARY 2'!N63))</f>
        <v>#REF!</v>
      </c>
      <c r="J35" s="7" t="e">
        <f aca="false">IF(B35="", "",IF('SUMMARY 2'!R63 = 0,"\\empty",'SUMMARY 2'!R63))</f>
        <v>#REF!</v>
      </c>
      <c r="K35" s="0" t="e">
        <f aca="false">IF(B35="", "",IF('SUMMARY 2'!T63 = 0,"\\empty",'SUMMARY 2'!T63))</f>
        <v>#REF!</v>
      </c>
      <c r="L35" s="0" t="e">
        <f aca="false">IF(B35="", "",IF('SUMMARY 2'!V63 = 0,"\\empty",'SUMMARY 2'!V63))</f>
        <v>#REF!</v>
      </c>
      <c r="M35" s="0" t="e">
        <f aca="false">IF(B35="", "",IF('SUMMARY 2'!X63 = 0,"\\empty",'SUMMARY 2'!X63))</f>
        <v>#REF!</v>
      </c>
      <c r="N35" s="0" t="e">
        <f aca="false">IF(B35="", "",IF('SUMMARY 2'!Z63 = 0,"\\empty",'SUMMARY 2'!Z63))</f>
        <v>#REF!</v>
      </c>
      <c r="O35" s="180" t="n">
        <f aca="false">ROUND('SUMMARY 2'!AB63, 0)</f>
        <v>89</v>
      </c>
      <c r="P35" s="166" t="n">
        <f aca="false">COUNTIFS(C32:N32, "&gt;0", C32:N32, "&lt;75")</f>
        <v>0</v>
      </c>
    </row>
    <row r="36" customFormat="false" ht="13.8" hidden="false" customHeight="false" outlineLevel="0" collapsed="false">
      <c r="A36" s="0" t="e">
        <f aca="false">IF(ISBLANK(#REF!), "",_xlfn.CONCAT(#REF!,#REF!))</f>
        <v>#REF!</v>
      </c>
      <c r="B36" s="0" t="e">
        <f aca="false">IF(ISBLANK(#REF!), "",#REF!)</f>
        <v>#REF!</v>
      </c>
      <c r="C36" s="0" t="e">
        <f aca="false">IF(B36="", "",IF('SUMMARY 2'!D64 = 0,"\\empty",'SUMMARY 2'!D64))</f>
        <v>#REF!</v>
      </c>
      <c r="D36" s="0" t="e">
        <f aca="false">IF(B36="", "",IF('SUMMARY 2'!F64 = 0,"\\empty",'SUMMARY 2'!F64))</f>
        <v>#REF!</v>
      </c>
      <c r="E36" s="0" t="e">
        <f aca="false">IF(B36="", "",IF('SUMMARY 2'!H64 = 0,"\\empty",'SUMMARY 2'!H64))</f>
        <v>#REF!</v>
      </c>
      <c r="F36" s="0" t="e">
        <f aca="false">IF(B36="", "",IF('SUMMARY 2'!J64 = 0,"\\empty",'SUMMARY 2'!J64))</f>
        <v>#REF!</v>
      </c>
      <c r="G36" s="0" t="n">
        <v>0</v>
      </c>
      <c r="H36" s="7" t="e">
        <f aca="false">IF(B36="", "",IF('SUMMARY 2'!P64 = 0,"\\empty",'SUMMARY 2'!P64))</f>
        <v>#REF!</v>
      </c>
      <c r="I36" s="0" t="e">
        <f aca="false">IF(B36="", "",IF('SUMMARY 2'!N64 = 0,"\\empty",'SUMMARY 2'!N64))</f>
        <v>#REF!</v>
      </c>
      <c r="J36" s="7" t="e">
        <f aca="false">IF(B36="", "",IF('SUMMARY 2'!R64 = 0,"\\empty",'SUMMARY 2'!R64))</f>
        <v>#REF!</v>
      </c>
      <c r="K36" s="0" t="e">
        <f aca="false">IF(B36="", "",IF('SUMMARY 2'!T64 = 0,"\\empty",'SUMMARY 2'!T64))</f>
        <v>#REF!</v>
      </c>
      <c r="L36" s="0" t="e">
        <f aca="false">IF(B36="", "",IF('SUMMARY 2'!V64 = 0,"\\empty",'SUMMARY 2'!V64))</f>
        <v>#REF!</v>
      </c>
      <c r="M36" s="0" t="e">
        <f aca="false">IF(B36="", "",IF('SUMMARY 2'!X64 = 0,"\\empty",'SUMMARY 2'!X64))</f>
        <v>#REF!</v>
      </c>
      <c r="N36" s="0" t="e">
        <f aca="false">IF(B36="", "",IF('SUMMARY 2'!Z64 = 0,"\\empty",'SUMMARY 2'!Z64))</f>
        <v>#REF!</v>
      </c>
      <c r="O36" s="180" t="n">
        <f aca="false">ROUND('SUMMARY 2'!AB64, 0)</f>
        <v>82</v>
      </c>
      <c r="P36" s="166" t="n">
        <f aca="false">COUNTIFS(C36:N36, "&gt;0", C36:N36, "&lt;75")</f>
        <v>0</v>
      </c>
    </row>
    <row r="37" customFormat="false" ht="13.8" hidden="false" customHeight="false" outlineLevel="0" collapsed="false">
      <c r="A37" s="0" t="e">
        <f aca="false">IF(ISBLANK(#REF!), "",_xlfn.CONCAT(#REF!,#REF!))</f>
        <v>#REF!</v>
      </c>
      <c r="B37" s="0" t="e">
        <f aca="false">IF(ISBLANK(#REF!), "",#REF!)</f>
        <v>#REF!</v>
      </c>
      <c r="C37" s="0" t="e">
        <f aca="false">IF(B37="", "",IF('SUMMARY 2'!D65 = 0,"\\empty",'SUMMARY 2'!D65))</f>
        <v>#REF!</v>
      </c>
      <c r="D37" s="0" t="e">
        <f aca="false">IF(B37="", "",IF('SUMMARY 2'!F65 = 0,"\\empty",'SUMMARY 2'!F65))</f>
        <v>#REF!</v>
      </c>
      <c r="E37" s="0" t="e">
        <f aca="false">IF(B37="", "",IF('SUMMARY 2'!H65 = 0,"\\empty",'SUMMARY 2'!H65))</f>
        <v>#REF!</v>
      </c>
      <c r="F37" s="0" t="e">
        <f aca="false">IF(B37="", "",IF('SUMMARY 2'!J65 = 0,"\\empty",'SUMMARY 2'!J65))</f>
        <v>#REF!</v>
      </c>
      <c r="G37" s="0" t="n">
        <v>0</v>
      </c>
      <c r="H37" s="7" t="e">
        <f aca="false">IF(B37="", "",IF('SUMMARY 2'!P65 = 0,"\\empty",'SUMMARY 2'!P65))</f>
        <v>#REF!</v>
      </c>
      <c r="I37" s="0" t="n">
        <v>0</v>
      </c>
      <c r="J37" s="7" t="e">
        <f aca="false">IF(B37="", "",IF('SUMMARY 2'!R65 = 0,"\\empty",'SUMMARY 2'!R65))</f>
        <v>#REF!</v>
      </c>
      <c r="K37" s="0" t="e">
        <f aca="false">IF(B37="", "",IF('SUMMARY 2'!T65 = 0,"\\empty",'SUMMARY 2'!T65))</f>
        <v>#REF!</v>
      </c>
      <c r="L37" s="0" t="e">
        <f aca="false">IF(B37="", "",IF('SUMMARY 2'!V65 = 0,"\\empty",'SUMMARY 2'!V65))</f>
        <v>#REF!</v>
      </c>
      <c r="M37" s="0" t="e">
        <f aca="false">IF(B37="", "",IF('SUMMARY 2'!X65 = 0,"\\empty",'SUMMARY 2'!X65))</f>
        <v>#REF!</v>
      </c>
      <c r="N37" s="0" t="e">
        <f aca="false">IF(B37="", "",IF('SUMMARY 2'!Z65 = 0,"\\empty",'SUMMARY 2'!Z65))</f>
        <v>#REF!</v>
      </c>
      <c r="O37" s="180" t="n">
        <f aca="false">ROUND('SUMMARY 2'!AB65, 0)</f>
        <v>76</v>
      </c>
      <c r="P37" s="166" t="n">
        <f aca="false">COUNTIFS(C37:N37, "&gt;0", C37:N37, "&lt;75")</f>
        <v>0</v>
      </c>
    </row>
    <row r="38" customFormat="false" ht="13.8" hidden="false" customHeight="false" outlineLevel="0" collapsed="false">
      <c r="A38" s="0" t="e">
        <f aca="false">IF(ISBLANK(#REF!), "",_xlfn.CONCAT(#REF!,#REF!))</f>
        <v>#REF!</v>
      </c>
      <c r="B38" s="0" t="e">
        <f aca="false">IF(ISBLANK(#REF!), "",#REF!)</f>
        <v>#REF!</v>
      </c>
      <c r="C38" s="0" t="e">
        <f aca="false">IF(B38="", "",IF('SUMMARY 2'!D66 = 0,"\\empty",'SUMMARY 2'!D66))</f>
        <v>#REF!</v>
      </c>
      <c r="D38" s="0" t="e">
        <f aca="false">IF(B38="", "",IF('SUMMARY 2'!F66 = 0,"\\empty",'SUMMARY 2'!F66))</f>
        <v>#REF!</v>
      </c>
      <c r="E38" s="0" t="e">
        <f aca="false">IF(B38="", "",IF('SUMMARY 2'!H66 = 0,"\\empty",'SUMMARY 2'!H66))</f>
        <v>#REF!</v>
      </c>
      <c r="F38" s="0" t="e">
        <f aca="false">IF(B38="", "",IF('SUMMARY 2'!J66 = 0,"\\empty",'SUMMARY 2'!J66))</f>
        <v>#REF!</v>
      </c>
      <c r="G38" s="0" t="e">
        <f aca="false">IF(B38="", "",IF('SUMMARY 2'!L66 = 0,"\\empty",'SUMMARY 2'!L66))</f>
        <v>#REF!</v>
      </c>
      <c r="H38" s="7" t="e">
        <f aca="false">IF(B38="", "",IF('SUMMARY 2'!P66 = 0,"\\empty",'SUMMARY 2'!P66))</f>
        <v>#REF!</v>
      </c>
      <c r="I38" s="0" t="e">
        <f aca="false">IF(B38="", "",IF('SUMMARY 2'!N66 = 0,"\\empty",'SUMMARY 2'!N66))</f>
        <v>#REF!</v>
      </c>
      <c r="J38" s="7" t="e">
        <f aca="false">IF(B38="", "",IF('SUMMARY 2'!R66 = 0,"\\empty",'SUMMARY 2'!R66))</f>
        <v>#REF!</v>
      </c>
      <c r="K38" s="0" t="e">
        <f aca="false">IF(B38="", "",IF('SUMMARY 2'!T66 = 0,"\\empty",'SUMMARY 2'!T66))</f>
        <v>#REF!</v>
      </c>
      <c r="L38" s="0" t="e">
        <f aca="false">IF(B38="", "",IF('SUMMARY 2'!V66 = 0,"\\empty",'SUMMARY 2'!V66))</f>
        <v>#REF!</v>
      </c>
      <c r="M38" s="0" t="e">
        <f aca="false">IF(B38="", "",IF('SUMMARY 2'!X66 = 0,"\\empty",'SUMMARY 2'!X66))</f>
        <v>#REF!</v>
      </c>
      <c r="N38" s="0" t="e">
        <f aca="false">IF(B38="", "",IF('SUMMARY 2'!Z66 = 0,"\\empty",'SUMMARY 2'!Z66))</f>
        <v>#REF!</v>
      </c>
      <c r="O38" s="180" t="n">
        <f aca="false">ROUND('SUMMARY 2'!AB66, 0)</f>
        <v>82</v>
      </c>
      <c r="P38" s="166" t="n">
        <f aca="false">COUNTIFS(C38:N38, "&gt;0", C38:N38, "&lt;75")</f>
        <v>0</v>
      </c>
    </row>
    <row r="39" customFormat="false" ht="13.8" hidden="false" customHeight="false" outlineLevel="0" collapsed="false">
      <c r="A39" s="0" t="e">
        <f aca="false">IF(ISBLANK(#REF!), "",_xlfn.CONCAT(#REF!,#REF!))</f>
        <v>#REF!</v>
      </c>
      <c r="B39" s="0" t="e">
        <f aca="false">IF(ISBLANK(#REF!), "",#REF!)</f>
        <v>#REF!</v>
      </c>
      <c r="C39" s="0" t="e">
        <f aca="false">IF(B39="", "",IF('SUMMARY 2'!D67 = 0,"\\empty",'SUMMARY 2'!D67))</f>
        <v>#REF!</v>
      </c>
      <c r="D39" s="0" t="e">
        <f aca="false">IF(B39="", "",IF('SUMMARY 2'!F67 = 0,"\\empty",'SUMMARY 2'!F67))</f>
        <v>#REF!</v>
      </c>
      <c r="E39" s="0" t="e">
        <f aca="false">IF(B39="", "",IF('SUMMARY 2'!H67 = 0,"\\empty",'SUMMARY 2'!H67))</f>
        <v>#REF!</v>
      </c>
      <c r="F39" s="0" t="e">
        <f aca="false">IF(B39="", "",IF('SUMMARY 2'!J67 = 0,"\\empty",'SUMMARY 2'!J67))</f>
        <v>#REF!</v>
      </c>
      <c r="G39" s="0" t="e">
        <f aca="false">IF(B39="", "",IF('SUMMARY 2'!L67 = 0,"\\empty",'SUMMARY 2'!L67))</f>
        <v>#REF!</v>
      </c>
      <c r="H39" s="7" t="e">
        <f aca="false">IF(B39="", "",IF('SUMMARY 2'!P67 = 0,"\\empty",'SUMMARY 2'!P67))</f>
        <v>#REF!</v>
      </c>
      <c r="I39" s="0" t="e">
        <f aca="false">IF(B39="", "",IF('SUMMARY 2'!N67 = 0,"\\empty",'SUMMARY 2'!N67))</f>
        <v>#REF!</v>
      </c>
      <c r="J39" s="7" t="e">
        <f aca="false">IF(B39="", "",IF('SUMMARY 2'!R67 = 0,"\\empty",'SUMMARY 2'!R67))</f>
        <v>#REF!</v>
      </c>
      <c r="K39" s="0" t="e">
        <f aca="false">IF(B39="", "",IF('SUMMARY 2'!T67 = 0,"\\empty",'SUMMARY 2'!T67))</f>
        <v>#REF!</v>
      </c>
      <c r="L39" s="0" t="e">
        <f aca="false">IF(B39="", "",IF('SUMMARY 2'!V67 = 0,"\\empty",'SUMMARY 2'!V67))</f>
        <v>#REF!</v>
      </c>
      <c r="M39" s="0" t="e">
        <f aca="false">IF(B39="", "",IF('SUMMARY 2'!X67 = 0,"\\empty",'SUMMARY 2'!X67))</f>
        <v>#REF!</v>
      </c>
      <c r="N39" s="0" t="e">
        <f aca="false">IF(B39="", "",IF('SUMMARY 2'!Z67 = 0,"\\empty",'SUMMARY 2'!Z67))</f>
        <v>#REF!</v>
      </c>
      <c r="O39" s="180" t="n">
        <f aca="false">ROUND('SUMMARY 2'!AB67, 0)</f>
        <v>82</v>
      </c>
      <c r="P39" s="166" t="n">
        <f aca="false">COUNTIFS(C39:N39, "&gt;0", C39:N39, "&lt;75")</f>
        <v>0</v>
      </c>
    </row>
    <row r="40" customFormat="false" ht="13.8" hidden="false" customHeight="false" outlineLevel="0" collapsed="false">
      <c r="A40" s="0" t="e">
        <f aca="false">IF(ISBLANK(#REF!), "",_xlfn.CONCAT(#REF!,#REF!))</f>
        <v>#REF!</v>
      </c>
      <c r="B40" s="0" t="e">
        <f aca="false">IF(ISBLANK(#REF!), "",#REF!)</f>
        <v>#REF!</v>
      </c>
      <c r="C40" s="0" t="e">
        <f aca="false">IF(B40="", "",IF('SUMMARY 2'!D68 = 0,"\\empty",'SUMMARY 2'!D68))</f>
        <v>#REF!</v>
      </c>
      <c r="D40" s="0" t="e">
        <f aca="false">IF(B40="", "",IF('SUMMARY 2'!F68 = 0,"\\empty",'SUMMARY 2'!F68))</f>
        <v>#REF!</v>
      </c>
      <c r="E40" s="0" t="e">
        <f aca="false">IF(B40="", "",IF('SUMMARY 2'!H68 = 0,"\\empty",'SUMMARY 2'!H68))</f>
        <v>#REF!</v>
      </c>
      <c r="F40" s="0" t="e">
        <f aca="false">IF(B40="", "",IF('SUMMARY 2'!J68 = 0,"\\empty",'SUMMARY 2'!J68))</f>
        <v>#REF!</v>
      </c>
      <c r="G40" s="0" t="e">
        <f aca="false">IF(B40="", "",IF('SUMMARY 2'!L68 = 0,"\\empty",'SUMMARY 2'!L68))</f>
        <v>#REF!</v>
      </c>
      <c r="H40" s="7" t="e">
        <f aca="false">IF(B40="", "",IF('SUMMARY 2'!P68 = 0,"\\empty",'SUMMARY 2'!P68))</f>
        <v>#REF!</v>
      </c>
      <c r="I40" s="0" t="e">
        <f aca="false">IF(B40="", "",IF('SUMMARY 2'!N68 = 0,"\\empty",'SUMMARY 2'!N68))</f>
        <v>#REF!</v>
      </c>
      <c r="J40" s="7" t="e">
        <f aca="false">IF(B40="", "",IF('SUMMARY 2'!R68 = 0,"\\empty",'SUMMARY 2'!R68))</f>
        <v>#REF!</v>
      </c>
      <c r="K40" s="0" t="e">
        <f aca="false">IF(B40="", "",IF('SUMMARY 2'!T68 = 0,"\\empty",'SUMMARY 2'!T68))</f>
        <v>#REF!</v>
      </c>
      <c r="L40" s="0" t="e">
        <f aca="false">IF(B40="", "",IF('SUMMARY 2'!V68 = 0,"\\empty",'SUMMARY 2'!V68))</f>
        <v>#REF!</v>
      </c>
      <c r="M40" s="0" t="e">
        <f aca="false">IF(B40="", "",IF('SUMMARY 2'!X68 = 0,"\\empty",'SUMMARY 2'!X68))</f>
        <v>#REF!</v>
      </c>
      <c r="N40" s="0" t="e">
        <f aca="false">IF(B40="", "",IF('SUMMARY 2'!Z68 = 0,"\\empty",'SUMMARY 2'!Z68))</f>
        <v>#REF!</v>
      </c>
      <c r="O40" s="180" t="n">
        <f aca="false">ROUND('SUMMARY 2'!AB68, 0)</f>
        <v>82</v>
      </c>
      <c r="P40" s="166" t="n">
        <f aca="false">COUNTIFS(C40:N40, "&gt;0", C40:N40, "&lt;75")</f>
        <v>0</v>
      </c>
    </row>
    <row r="41" customFormat="false" ht="13.8" hidden="false" customHeight="false" outlineLevel="0" collapsed="false">
      <c r="A41" s="0" t="e">
        <f aca="false">IF(ISBLANK(#REF!), "",_xlfn.CONCAT(#REF!,#REF!))</f>
        <v>#REF!</v>
      </c>
      <c r="B41" s="0" t="e">
        <f aca="false">IF(ISBLANK(#REF!), "",#REF!)</f>
        <v>#REF!</v>
      </c>
      <c r="C41" s="0" t="e">
        <f aca="false">IF(B41="", "",IF('SUMMARY 2'!D69 = 0,"\\empty",'SUMMARY 2'!D69))</f>
        <v>#REF!</v>
      </c>
      <c r="D41" s="0" t="e">
        <f aca="false">IF(B41="", "",IF('SUMMARY 2'!F69 = 0,"\\empty",'SUMMARY 2'!F69))</f>
        <v>#REF!</v>
      </c>
      <c r="E41" s="0" t="e">
        <f aca="false">IF(B41="", "",IF('SUMMARY 2'!H69 = 0,"\\empty",'SUMMARY 2'!H69))</f>
        <v>#REF!</v>
      </c>
      <c r="F41" s="0" t="e">
        <f aca="false">IF(B41="", "",IF('SUMMARY 2'!J69 = 0,"\\empty",'SUMMARY 2'!J69))</f>
        <v>#REF!</v>
      </c>
      <c r="G41" s="0" t="e">
        <f aca="false">IF(B41="", "",IF('SUMMARY 2'!L69 = 0,"\\empty",'SUMMARY 2'!L69))</f>
        <v>#REF!</v>
      </c>
      <c r="H41" s="7" t="e">
        <f aca="false">IF(B41="", "",IF('SUMMARY 2'!P69 = 0,"\\empty",'SUMMARY 2'!P69))</f>
        <v>#REF!</v>
      </c>
      <c r="I41" s="0" t="e">
        <f aca="false">IF(B41="", "",IF('SUMMARY 2'!N69 = 0,"\\empty",'SUMMARY 2'!N69))</f>
        <v>#REF!</v>
      </c>
      <c r="J41" s="7" t="e">
        <f aca="false">IF(B41="", "",IF('SUMMARY 2'!R69 = 0,"\\empty",'SUMMARY 2'!R69))</f>
        <v>#REF!</v>
      </c>
      <c r="K41" s="0" t="e">
        <f aca="false">IF(B41="", "",IF('SUMMARY 2'!T69 = 0,"\\empty",'SUMMARY 2'!T69))</f>
        <v>#REF!</v>
      </c>
      <c r="L41" s="0" t="e">
        <f aca="false">IF(B41="", "",IF('SUMMARY 2'!V69 = 0,"\\empty",'SUMMARY 2'!V69))</f>
        <v>#REF!</v>
      </c>
      <c r="M41" s="0" t="e">
        <f aca="false">IF(B41="", "",IF('SUMMARY 2'!X69 = 0,"\\empty",'SUMMARY 2'!X69))</f>
        <v>#REF!</v>
      </c>
      <c r="N41" s="0" t="e">
        <f aca="false">IF(B41="", "",IF('SUMMARY 2'!Z69 = 0,"\\empty",'SUMMARY 2'!Z69))</f>
        <v>#REF!</v>
      </c>
      <c r="O41" s="180" t="n">
        <f aca="false">ROUND('SUMMARY 2'!AB69, 0)</f>
        <v>93</v>
      </c>
      <c r="P41" s="166" t="n">
        <f aca="false">COUNTIFS(C41:N41, "&gt;0", C41:N41, "&lt;75")</f>
        <v>0</v>
      </c>
    </row>
    <row r="42" customFormat="false" ht="13.8" hidden="false" customHeight="false" outlineLevel="0" collapsed="false">
      <c r="A42" s="0" t="e">
        <f aca="false">IF(ISBLANK(#REF!), "",_xlfn.CONCAT(#REF!,#REF!))</f>
        <v>#REF!</v>
      </c>
      <c r="B42" s="0" t="e">
        <f aca="false">IF(ISBLANK(#REF!), "",#REF!)</f>
        <v>#REF!</v>
      </c>
      <c r="C42" s="0" t="e">
        <f aca="false">IF(B42="", "",IF('SUMMARY 2'!D70 = 0,"\\empty",'SUMMARY 2'!D70))</f>
        <v>#REF!</v>
      </c>
      <c r="D42" s="0" t="e">
        <f aca="false">IF(B42="", "",IF('SUMMARY 2'!F70 = 0,"\\empty",'SUMMARY 2'!F70))</f>
        <v>#REF!</v>
      </c>
      <c r="E42" s="0" t="e">
        <f aca="false">IF(B42="", "",IF('SUMMARY 2'!H70 = 0,"\\empty",'SUMMARY 2'!H70))</f>
        <v>#REF!</v>
      </c>
      <c r="F42" s="0" t="e">
        <f aca="false">IF(B42="", "",IF('SUMMARY 2'!J70 = 0,"\\empty",'SUMMARY 2'!J70))</f>
        <v>#REF!</v>
      </c>
      <c r="G42" s="0" t="e">
        <f aca="false">IF(B42="", "",IF('SUMMARY 2'!L70 = 0,"\\empty",'SUMMARY 2'!L70))</f>
        <v>#REF!</v>
      </c>
      <c r="H42" s="7" t="e">
        <f aca="false">IF(B42="", "",IF('SUMMARY 2'!P70 = 0,"\\empty",'SUMMARY 2'!P70))</f>
        <v>#REF!</v>
      </c>
      <c r="I42" s="0" t="e">
        <f aca="false">IF(B42="", "",IF('SUMMARY 2'!N70 = 0,"\\empty",'SUMMARY 2'!N70))</f>
        <v>#REF!</v>
      </c>
      <c r="J42" s="7" t="e">
        <f aca="false">IF(B42="", "",IF('SUMMARY 2'!R70 = 0,"\\empty",'SUMMARY 2'!R70))</f>
        <v>#REF!</v>
      </c>
      <c r="K42" s="0" t="e">
        <f aca="false">IF(B42="", "",IF('SUMMARY 2'!T70 = 0,"\\empty",'SUMMARY 2'!T70))</f>
        <v>#REF!</v>
      </c>
      <c r="L42" s="0" t="e">
        <f aca="false">IF(B42="", "",IF('SUMMARY 2'!V70 = 0,"\\empty",'SUMMARY 2'!V70))</f>
        <v>#REF!</v>
      </c>
      <c r="M42" s="0" t="e">
        <f aca="false">IF(B42="", "",IF('SUMMARY 2'!X70 = 0,"\\empty",'SUMMARY 2'!X70))</f>
        <v>#REF!</v>
      </c>
      <c r="N42" s="0" t="e">
        <f aca="false">IF(B42="", "",IF('SUMMARY 2'!Z70 = 0,"\\empty",'SUMMARY 2'!Z70))</f>
        <v>#REF!</v>
      </c>
      <c r="O42" s="180" t="n">
        <f aca="false">ROUND('SUMMARY 2'!AB70, 0)</f>
        <v>80</v>
      </c>
      <c r="P42" s="166" t="n">
        <f aca="false">COUNTIFS(C42:N42, "&gt;0", C42:N42, "&lt;75")</f>
        <v>0</v>
      </c>
    </row>
    <row r="43" customFormat="false" ht="13.8" hidden="false" customHeight="false" outlineLevel="0" collapsed="false">
      <c r="A43" s="0" t="e">
        <f aca="false">IF(ISBLANK(#REF!), "",_xlfn.CONCAT(#REF!,#REF!))</f>
        <v>#REF!</v>
      </c>
      <c r="B43" s="0" t="e">
        <f aca="false">IF(ISBLANK(#REF!), "",#REF!)</f>
        <v>#REF!</v>
      </c>
      <c r="C43" s="0" t="e">
        <f aca="false">IF(B43="", "",IF('SUMMARY 2'!D71 = 0,"\\empty",'SUMMARY 2'!D71))</f>
        <v>#REF!</v>
      </c>
      <c r="D43" s="0" t="e">
        <f aca="false">IF(B43="", "",IF('SUMMARY 2'!F71 = 0,"\\empty",'SUMMARY 2'!F71))</f>
        <v>#REF!</v>
      </c>
      <c r="E43" s="0" t="e">
        <f aca="false">IF(B43="", "",IF('SUMMARY 2'!H71 = 0,"\\empty",'SUMMARY 2'!H71))</f>
        <v>#REF!</v>
      </c>
      <c r="F43" s="0" t="e">
        <f aca="false">IF(B43="", "",IF('SUMMARY 2'!J71 = 0,"\\empty",'SUMMARY 2'!J71))</f>
        <v>#REF!</v>
      </c>
      <c r="G43" s="0" t="e">
        <f aca="false">IF(B43="", "",IF('SUMMARY 2'!L71 = 0,"\\empty",'SUMMARY 2'!L71))</f>
        <v>#REF!</v>
      </c>
      <c r="H43" s="7" t="e">
        <f aca="false">IF(B43="", "",IF('SUMMARY 2'!P71 = 0,"\\empty",'SUMMARY 2'!P71))</f>
        <v>#REF!</v>
      </c>
      <c r="I43" s="0" t="e">
        <f aca="false">IF(B43="", "",IF('SUMMARY 2'!N71 = 0,"\\empty",'SUMMARY 2'!N71))</f>
        <v>#REF!</v>
      </c>
      <c r="J43" s="7" t="e">
        <f aca="false">IF(B43="", "",IF('SUMMARY 2'!R71 = 0,"\\empty",'SUMMARY 2'!R71))</f>
        <v>#REF!</v>
      </c>
      <c r="K43" s="0" t="e">
        <f aca="false">IF(B43="", "",IF('SUMMARY 2'!T71 = 0,"\\empty",'SUMMARY 2'!T71))</f>
        <v>#REF!</v>
      </c>
      <c r="L43" s="0" t="e">
        <f aca="false">IF(B43="", "",IF('SUMMARY 2'!V71 = 0,"\\empty",'SUMMARY 2'!V71))</f>
        <v>#REF!</v>
      </c>
      <c r="M43" s="0" t="e">
        <f aca="false">IF(B43="", "",IF('SUMMARY 2'!X71 = 0,"\\empty",'SUMMARY 2'!X71))</f>
        <v>#REF!</v>
      </c>
      <c r="N43" s="0" t="e">
        <f aca="false">IF(B43="", "",IF('SUMMARY 2'!Z71 = 0,"\\empty",'SUMMARY 2'!Z71))</f>
        <v>#REF!</v>
      </c>
      <c r="O43" s="180" t="n">
        <f aca="false">ROUND('SUMMARY 2'!AB71, 0)</f>
        <v>80</v>
      </c>
      <c r="P43" s="166" t="n">
        <f aca="false">COUNTIFS(C43:N43, "&gt;0", C43:N43, "&lt;75")</f>
        <v>0</v>
      </c>
    </row>
    <row r="44" customFormat="false" ht="13.8" hidden="false" customHeight="false" outlineLevel="0" collapsed="false">
      <c r="A44" s="0" t="e">
        <f aca="false">IF(ISBLANK(#REF!), "",_xlfn.CONCAT(#REF!,#REF!))</f>
        <v>#REF!</v>
      </c>
      <c r="B44" s="0" t="e">
        <f aca="false">IF(ISBLANK(#REF!), "",#REF!)</f>
        <v>#REF!</v>
      </c>
      <c r="C44" s="0" t="e">
        <f aca="false">IF(B44="", "",IF('SUMMARY 2'!D72 = 0,"\\empty",'SUMMARY 2'!D72))</f>
        <v>#REF!</v>
      </c>
      <c r="D44" s="0" t="e">
        <f aca="false">IF(B44="", "",IF('SUMMARY 2'!F72 = 0,"\\empty",'SUMMARY 2'!F72))</f>
        <v>#REF!</v>
      </c>
      <c r="E44" s="0" t="e">
        <f aca="false">IF(B44="", "",IF('SUMMARY 2'!H72 = 0,"\\empty",'SUMMARY 2'!H72))</f>
        <v>#REF!</v>
      </c>
      <c r="F44" s="0" t="e">
        <f aca="false">IF(B44="", "",IF('SUMMARY 2'!J72 = 0,"\\empty",'SUMMARY 2'!J72))</f>
        <v>#REF!</v>
      </c>
      <c r="G44" s="0" t="e">
        <f aca="false">IF(B44="", "",IF('SUMMARY 2'!L72 = 0,"\\empty",'SUMMARY 2'!L72))</f>
        <v>#REF!</v>
      </c>
      <c r="H44" s="7" t="e">
        <f aca="false">IF(B44="", "",IF('SUMMARY 2'!P72 = 0,"\\empty",'SUMMARY 2'!P72))</f>
        <v>#REF!</v>
      </c>
      <c r="I44" s="0" t="e">
        <f aca="false">IF(B44="", "",IF('SUMMARY 2'!N72 = 0,"\\empty",'SUMMARY 2'!N72))</f>
        <v>#REF!</v>
      </c>
      <c r="J44" s="7" t="e">
        <f aca="false">IF(B44="", "",IF('SUMMARY 2'!R72 = 0,"\\empty",'SUMMARY 2'!R72))</f>
        <v>#REF!</v>
      </c>
      <c r="K44" s="0" t="e">
        <f aca="false">IF(B44="", "",IF('SUMMARY 2'!T72 = 0,"\\empty",'SUMMARY 2'!T72))</f>
        <v>#REF!</v>
      </c>
      <c r="L44" s="0" t="e">
        <f aca="false">IF(B44="", "",IF('SUMMARY 2'!V72 = 0,"\\empty",'SUMMARY 2'!V72))</f>
        <v>#REF!</v>
      </c>
      <c r="M44" s="0" t="e">
        <f aca="false">IF(B44="", "",IF('SUMMARY 2'!X72 = 0,"\\empty",'SUMMARY 2'!X72))</f>
        <v>#REF!</v>
      </c>
      <c r="N44" s="0" t="e">
        <f aca="false">IF(B44="", "",IF('SUMMARY 2'!Z72 = 0,"\\empty",'SUMMARY 2'!Z72))</f>
        <v>#REF!</v>
      </c>
      <c r="O44" s="180" t="n">
        <f aca="false">ROUND('SUMMARY 2'!AB72, 0)</f>
        <v>91</v>
      </c>
      <c r="P44" s="166" t="n">
        <f aca="false">COUNTIFS(C44:N44, "&gt;0", C44:N44, "&lt;75")</f>
        <v>0</v>
      </c>
    </row>
    <row r="45" customFormat="false" ht="13.8" hidden="false" customHeight="false" outlineLevel="0" collapsed="false">
      <c r="A45" s="0" t="e">
        <f aca="false">IF(ISBLANK(#REF!), "",_xlfn.CONCAT(#REF!,#REF!))</f>
        <v>#REF!</v>
      </c>
      <c r="B45" s="0" t="e">
        <f aca="false">IF(ISBLANK(#REF!), "",#REF!)</f>
        <v>#REF!</v>
      </c>
      <c r="C45" s="0" t="e">
        <f aca="false">IF(B45="", "",IF('SUMMARY 2'!D73 = 0,"\\empty",'SUMMARY 2'!D73))</f>
        <v>#REF!</v>
      </c>
      <c r="D45" s="0" t="e">
        <f aca="false">IF(B45="", "",IF('SUMMARY 2'!F73 = 0,"\\empty",'SUMMARY 2'!F73))</f>
        <v>#REF!</v>
      </c>
      <c r="E45" s="0" t="e">
        <f aca="false">IF(B45="", "",IF('SUMMARY 2'!H73 = 0,"\\empty",'SUMMARY 2'!H73))</f>
        <v>#REF!</v>
      </c>
      <c r="F45" s="0" t="e">
        <f aca="false">IF(B45="", "",IF('SUMMARY 2'!J73 = 0,"\\empty",'SUMMARY 2'!J73))</f>
        <v>#REF!</v>
      </c>
      <c r="G45" s="0" t="e">
        <f aca="false">IF(B45="", "",IF('SUMMARY 2'!L73 = 0,"\\empty",'SUMMARY 2'!L73))</f>
        <v>#REF!</v>
      </c>
      <c r="H45" s="7" t="e">
        <f aca="false">IF(B45="", "",IF('SUMMARY 2'!P73 = 0,"\\empty",'SUMMARY 2'!P73))</f>
        <v>#REF!</v>
      </c>
      <c r="I45" s="0" t="e">
        <f aca="false">IF(B45="", "",IF('SUMMARY 2'!N73 = 0,"\\empty",'SUMMARY 2'!N73))</f>
        <v>#REF!</v>
      </c>
      <c r="J45" s="7" t="e">
        <f aca="false">IF(B45="", "",IF('SUMMARY 2'!R73 = 0,"\\empty",'SUMMARY 2'!R73))</f>
        <v>#REF!</v>
      </c>
      <c r="K45" s="0" t="e">
        <f aca="false">IF(B45="", "",IF('SUMMARY 2'!T73 = 0,"\\empty",'SUMMARY 2'!T73))</f>
        <v>#REF!</v>
      </c>
      <c r="L45" s="0" t="e">
        <f aca="false">IF(B45="", "",IF('SUMMARY 2'!V73 = 0,"\\empty",'SUMMARY 2'!V73))</f>
        <v>#REF!</v>
      </c>
      <c r="M45" s="0" t="e">
        <f aca="false">IF(B45="", "",IF('SUMMARY 2'!X73 = 0,"\\empty",'SUMMARY 2'!X73))</f>
        <v>#REF!</v>
      </c>
      <c r="N45" s="0" t="e">
        <f aca="false">IF(B45="", "",IF('SUMMARY 2'!Z73 = 0,"\\empty",'SUMMARY 2'!Z73))</f>
        <v>#REF!</v>
      </c>
      <c r="O45" s="180" t="n">
        <f aca="false">ROUND('SUMMARY 2'!AB73, 0)</f>
        <v>91</v>
      </c>
      <c r="P45" s="166" t="n">
        <f aca="false">COUNTIFS(C45:N45, "&gt;0", C45:N45, "&lt;75")</f>
        <v>0</v>
      </c>
    </row>
    <row r="46" customFormat="false" ht="13.8" hidden="false" customHeight="false" outlineLevel="0" collapsed="false">
      <c r="A46" s="0" t="e">
        <f aca="false">IF(ISBLANK(#REF!), "",_xlfn.CONCAT(#REF!,#REF!))</f>
        <v>#REF!</v>
      </c>
      <c r="B46" s="0" t="e">
        <f aca="false">IF(ISBLANK(#REF!), "",#REF!)</f>
        <v>#REF!</v>
      </c>
      <c r="C46" s="0" t="e">
        <f aca="false">IF(B46="", "",IF('SUMMARY 2'!D74 = 0,"\\empty",'SUMMARY 2'!D74))</f>
        <v>#REF!</v>
      </c>
      <c r="D46" s="0" t="e">
        <f aca="false">IF(B46="", "",IF('SUMMARY 2'!F74 = 0,"\\empty",'SUMMARY 2'!F74))</f>
        <v>#REF!</v>
      </c>
      <c r="E46" s="0" t="e">
        <f aca="false">IF(B46="", "",IF('SUMMARY 2'!H74 = 0,"\\empty",'SUMMARY 2'!H74))</f>
        <v>#REF!</v>
      </c>
      <c r="F46" s="0" t="e">
        <f aca="false">IF(B46="", "",IF('SUMMARY 2'!J74 = 0,"\\empty",'SUMMARY 2'!J74))</f>
        <v>#REF!</v>
      </c>
      <c r="G46" s="0" t="e">
        <f aca="false">IF(B46="", "",IF('SUMMARY 2'!L74 = 0,"\\empty",'SUMMARY 2'!L74))</f>
        <v>#REF!</v>
      </c>
      <c r="H46" s="7" t="e">
        <f aca="false">IF(B46="", "",IF('SUMMARY 2'!P74 = 0,"\\empty",'SUMMARY 2'!P74))</f>
        <v>#REF!</v>
      </c>
      <c r="I46" s="0" t="e">
        <f aca="false">IF(B46="", "",IF('SUMMARY 2'!N74 = 0,"\\empty",'SUMMARY 2'!N74))</f>
        <v>#REF!</v>
      </c>
      <c r="J46" s="7" t="e">
        <f aca="false">IF(B46="", "",IF('SUMMARY 2'!R74 = 0,"\\empty",'SUMMARY 2'!R74))</f>
        <v>#REF!</v>
      </c>
      <c r="K46" s="0" t="e">
        <f aca="false">IF(B46="", "",IF('SUMMARY 2'!T74 = 0,"\\empty",'SUMMARY 2'!T74))</f>
        <v>#REF!</v>
      </c>
      <c r="L46" s="0" t="e">
        <f aca="false">IF(B46="", "",IF('SUMMARY 2'!V74 = 0,"\\empty",'SUMMARY 2'!V74))</f>
        <v>#REF!</v>
      </c>
      <c r="M46" s="0" t="e">
        <f aca="false">IF(B46="", "",IF('SUMMARY 2'!X74 = 0,"\\empty",'SUMMARY 2'!X74))</f>
        <v>#REF!</v>
      </c>
      <c r="N46" s="0" t="e">
        <f aca="false">IF(B46="", "",IF('SUMMARY 2'!Z74 = 0,"\\empty",'SUMMARY 2'!Z74))</f>
        <v>#REF!</v>
      </c>
      <c r="O46" s="180" t="n">
        <f aca="false">ROUND('SUMMARY 2'!AB74, 0)</f>
        <v>79</v>
      </c>
      <c r="P46" s="166" t="n">
        <f aca="false">COUNTIFS(C46:N46, "&gt;0", C46:N46, "&lt;75")</f>
        <v>0</v>
      </c>
    </row>
    <row r="47" customFormat="false" ht="13.8" hidden="false" customHeight="false" outlineLevel="0" collapsed="false">
      <c r="A47" s="0" t="e">
        <f aca="false">IF(ISBLANK(#REF!), "",_xlfn.CONCAT(#REF!,#REF!))</f>
        <v>#REF!</v>
      </c>
      <c r="B47" s="0" t="e">
        <f aca="false">IF(ISBLANK(#REF!), "",#REF!)</f>
        <v>#REF!</v>
      </c>
      <c r="C47" s="0" t="e">
        <f aca="false">IF(B47="", "",IF('SUMMARY 2'!D75 = 0,"\\empty",'SUMMARY 2'!D75))</f>
        <v>#REF!</v>
      </c>
      <c r="D47" s="0" t="n">
        <v>0</v>
      </c>
      <c r="E47" s="0" t="e">
        <f aca="false">IF(B47="", "",IF('SUMMARY 2'!H75 = 0,"\\empty",'SUMMARY 2'!H75))</f>
        <v>#REF!</v>
      </c>
      <c r="F47" s="0" t="e">
        <f aca="false">IF(B47="", "",IF('SUMMARY 2'!J75 = 0,"\\empty",'SUMMARY 2'!J75))</f>
        <v>#REF!</v>
      </c>
      <c r="G47" s="0" t="n">
        <v>0</v>
      </c>
      <c r="H47" s="7" t="e">
        <f aca="false">IF(B47="", "",IF('SUMMARY 2'!P75 = 0,"\\empty",'SUMMARY 2'!P75))</f>
        <v>#REF!</v>
      </c>
      <c r="I47" s="0" t="e">
        <f aca="false">IF(B47="", "",IF('SUMMARY 2'!N75 = 0,"\\empty",'SUMMARY 2'!N75))</f>
        <v>#REF!</v>
      </c>
      <c r="J47" s="7" t="e">
        <f aca="false">IF(B47="", "",IF('SUMMARY 2'!R75 = 0,"\\empty",'SUMMARY 2'!R75))</f>
        <v>#REF!</v>
      </c>
      <c r="K47" s="0" t="e">
        <f aca="false">IF(B47="", "",IF('SUMMARY 2'!T75 = 0,"\\empty",'SUMMARY 2'!T75))</f>
        <v>#REF!</v>
      </c>
      <c r="L47" s="0" t="e">
        <f aca="false">IF(B47="", "",IF('SUMMARY 2'!V75 = 0,"\\empty",'SUMMARY 2'!V75))</f>
        <v>#REF!</v>
      </c>
      <c r="M47" s="0" t="e">
        <f aca="false">IF(B47="", "",IF('SUMMARY 2'!X75 = 0,"\\empty",'SUMMARY 2'!X75))</f>
        <v>#REF!</v>
      </c>
      <c r="N47" s="0" t="e">
        <f aca="false">IF(B47="", "",IF('SUMMARY 2'!Z75 = 0,"\\empty",'SUMMARY 2'!Z75))</f>
        <v>#REF!</v>
      </c>
      <c r="O47" s="180" t="n">
        <f aca="false">ROUND('SUMMARY 2'!AB75, 0)</f>
        <v>76</v>
      </c>
      <c r="P47" s="166" t="n">
        <f aca="false">COUNTIFS(C47:N47, "&gt;0", C47:N47, "&lt;75")</f>
        <v>0</v>
      </c>
    </row>
    <row r="48" customFormat="false" ht="13.8" hidden="false" customHeight="false" outlineLevel="0" collapsed="false">
      <c r="A48" s="0" t="e">
        <f aca="false">IF(ISBLANK(#REF!), "",_xlfn.CONCAT(#REF!,#REF!))</f>
        <v>#REF!</v>
      </c>
      <c r="B48" s="0" t="e">
        <f aca="false">IF(ISBLANK(#REF!), "",#REF!)</f>
        <v>#REF!</v>
      </c>
      <c r="C48" s="0" t="e">
        <f aca="false">IF(B48="", "",IF('SUMMARY 2'!D76 = 0,"\\empty",'SUMMARY 2'!D76))</f>
        <v>#REF!</v>
      </c>
      <c r="D48" s="0" t="e">
        <f aca="false">IF(B48="", "",IF('SUMMARY 2'!F76 = 0,"\\empty",'SUMMARY 2'!F76))</f>
        <v>#REF!</v>
      </c>
      <c r="E48" s="0" t="e">
        <f aca="false">IF(B48="", "",IF('SUMMARY 2'!H76 = 0,"\\empty",'SUMMARY 2'!H76))</f>
        <v>#REF!</v>
      </c>
      <c r="F48" s="0" t="e">
        <f aca="false">IF(B48="", "",IF('SUMMARY 2'!J76 = 0,"\\empty",'SUMMARY 2'!J76))</f>
        <v>#REF!</v>
      </c>
      <c r="G48" s="0" t="e">
        <f aca="false">IF(B48="", "",IF('SUMMARY 2'!L76 = 0,"\\empty",'SUMMARY 2'!L76))</f>
        <v>#REF!</v>
      </c>
      <c r="H48" s="7" t="e">
        <f aca="false">IF(B48="", "",IF('SUMMARY 2'!P76 = 0,"\\empty",'SUMMARY 2'!P76))</f>
        <v>#REF!</v>
      </c>
      <c r="I48" s="0" t="e">
        <f aca="false">IF(B48="", "",IF('SUMMARY 2'!N76 = 0,"\\empty",'SUMMARY 2'!N76))</f>
        <v>#REF!</v>
      </c>
      <c r="J48" s="7" t="e">
        <f aca="false">IF(B48="", "",IF('SUMMARY 2'!R76 = 0,"\\empty",'SUMMARY 2'!R76))</f>
        <v>#REF!</v>
      </c>
      <c r="K48" s="0" t="e">
        <f aca="false">IF(B48="", "",IF('SUMMARY 2'!T76 = 0,"\\empty",'SUMMARY 2'!T76))</f>
        <v>#REF!</v>
      </c>
      <c r="L48" s="0" t="e">
        <f aca="false">IF(B48="", "",IF('SUMMARY 2'!V76 = 0,"\\empty",'SUMMARY 2'!V76))</f>
        <v>#REF!</v>
      </c>
      <c r="M48" s="0" t="e">
        <f aca="false">IF(B48="", "",IF('SUMMARY 2'!X76 = 0,"\\empty",'SUMMARY 2'!X76))</f>
        <v>#REF!</v>
      </c>
      <c r="N48" s="0" t="e">
        <f aca="false">IF(B48="", "",IF('SUMMARY 2'!Z76 = 0,"\\empty",'SUMMARY 2'!Z76))</f>
        <v>#REF!</v>
      </c>
      <c r="O48" s="180" t="n">
        <f aca="false">ROUND('SUMMARY 2'!AB76, 0)</f>
        <v>90</v>
      </c>
      <c r="P48" s="166" t="n">
        <f aca="false">COUNTIFS(C48:N48, "&gt;0", C48:N48, "&lt;75")</f>
        <v>0</v>
      </c>
    </row>
    <row r="49" customFormat="false" ht="13.8" hidden="false" customHeight="false" outlineLevel="0" collapsed="false">
      <c r="A49" s="0" t="e">
        <f aca="false">IF(ISBLANK(#REF!), "",_xlfn.CONCAT(#REF!,#REF!))</f>
        <v>#REF!</v>
      </c>
      <c r="B49" s="0" t="e">
        <f aca="false">IF(ISBLANK(#REF!), "",#REF!)</f>
        <v>#REF!</v>
      </c>
      <c r="C49" s="0" t="e">
        <f aca="false">IF(B49="", "",IF('SUMMARY 2'!D77 = 0,"\\empty",'SUMMARY 2'!D77))</f>
        <v>#REF!</v>
      </c>
      <c r="D49" s="0" t="e">
        <f aca="false">IF(B49="", "",IF('SUMMARY 2'!F77 = 0,"\\empty",'SUMMARY 2'!F77))</f>
        <v>#REF!</v>
      </c>
      <c r="E49" s="0" t="e">
        <f aca="false">IF(B49="", "",IF('SUMMARY 2'!H77 = 0,"\\empty",'SUMMARY 2'!H77))</f>
        <v>#REF!</v>
      </c>
      <c r="F49" s="0" t="n">
        <v>0</v>
      </c>
      <c r="G49" s="0" t="e">
        <f aca="false">IF(B49="", "",IF('SUMMARY 2'!L77 = 0,"\\empty",'SUMMARY 2'!L77))</f>
        <v>#REF!</v>
      </c>
      <c r="H49" s="7" t="e">
        <f aca="false">IF(B49="", "",IF('SUMMARY 2'!P77 = 0,"\\empty",'SUMMARY 2'!P77))</f>
        <v>#REF!</v>
      </c>
      <c r="I49" s="0" t="e">
        <f aca="false">IF(B49="", "",IF('SUMMARY 2'!N77 = 0,"\\empty",'SUMMARY 2'!N77))</f>
        <v>#REF!</v>
      </c>
      <c r="J49" s="7" t="e">
        <f aca="false">IF(B49="", "",IF('SUMMARY 2'!R77 = 0,"\\empty",'SUMMARY 2'!R77))</f>
        <v>#REF!</v>
      </c>
      <c r="K49" s="0" t="e">
        <f aca="false">IF(B49="", "",IF('SUMMARY 2'!T77 = 0,"\\empty",'SUMMARY 2'!T77))</f>
        <v>#REF!</v>
      </c>
      <c r="L49" s="0" t="e">
        <f aca="false">IF(B49="", "",IF('SUMMARY 2'!V77 = 0,"\\empty",'SUMMARY 2'!V77))</f>
        <v>#REF!</v>
      </c>
      <c r="M49" s="0" t="e">
        <f aca="false">IF(B49="", "",IF('SUMMARY 2'!X77 = 0,"\\empty",'SUMMARY 2'!X77))</f>
        <v>#REF!</v>
      </c>
      <c r="N49" s="0" t="e">
        <f aca="false">IF(B49="", "",IF('SUMMARY 2'!Z77 = 0,"\\empty",'SUMMARY 2'!Z77))</f>
        <v>#REF!</v>
      </c>
      <c r="O49" s="180" t="n">
        <f aca="false">ROUND('SUMMARY 2'!AB77, 0)</f>
        <v>78</v>
      </c>
      <c r="P49" s="166" t="n">
        <f aca="false">COUNTIFS(C49:N49, "&gt;0", C49:N49, "&lt;75")</f>
        <v>0</v>
      </c>
    </row>
    <row r="50" customFormat="false" ht="13.8" hidden="false" customHeight="false" outlineLevel="0" collapsed="false">
      <c r="B50" s="0" t="e">
        <f aca="false">IF(ISBLANK(#REF!), "",#REF!)</f>
        <v>#REF!</v>
      </c>
      <c r="C50" s="0" t="e">
        <f aca="false">IF(B50="", "",IF('SUMMARY 2'!D92 = 0,"\\empty",'SUMMARY 2'!D92))</f>
        <v>#REF!</v>
      </c>
      <c r="D50" s="0" t="e">
        <f aca="false">IF(B50="", "",IF('SUMMARY 2'!F92 = 0,"\\empty",'SUMMARY 2'!F92))</f>
        <v>#REF!</v>
      </c>
      <c r="E50" s="0" t="e">
        <f aca="false">IF(B50="", "",IF('SUMMARY 2'!H92 = 0,"\\empty",'SUMMARY 2'!H92))</f>
        <v>#REF!</v>
      </c>
      <c r="F50" s="0" t="e">
        <f aca="false">IF(B50="", "",IF('SUMMARY 2'!J92 = 0,"\\empty",'SUMMARY 2'!J92))</f>
        <v>#REF!</v>
      </c>
      <c r="G50" s="0" t="e">
        <f aca="false">IF(B50="", "",IF('SUMMARY 2'!L92 = 0,"\\empty",'SUMMARY 2'!L92))</f>
        <v>#REF!</v>
      </c>
      <c r="I50" s="0" t="e">
        <f aca="false">IF(B50="", "",IF('SUMMARY 2'!N92 = 0,"\\empty",'SUMMARY 2'!N92))</f>
        <v>#REF!</v>
      </c>
      <c r="J50" s="7" t="e">
        <f aca="false">IF(B50="", "",IF('SUMMARY 2'!R92 = 0,"\\empty",'SUMMARY 2'!R92))</f>
        <v>#REF!</v>
      </c>
      <c r="K50" s="0" t="e">
        <f aca="false">IF(B50="", "",IF('SUMMARY 2'!T92 = 0,"\\empty",'SUMMARY 2'!T92))</f>
        <v>#REF!</v>
      </c>
      <c r="L50" s="0" t="e">
        <f aca="false">IF(B50="", "",IF('SUMMARY 2'!V92 = 0,"\\empty",'SUMMARY 2'!V92))</f>
        <v>#REF!</v>
      </c>
      <c r="M50" s="0" t="e">
        <f aca="false">IF(B50="", "",IF('SUMMARY 2'!X92 = 0,"\\empty",'SUMMARY 2'!X92))</f>
        <v>#REF!</v>
      </c>
      <c r="N50" s="0" t="e">
        <f aca="false">IF(B50="", "",IF('SUMMARY 2'!Z92 = 0,"\\empty",'SUMMARY 2'!Z92))</f>
        <v>#REF!</v>
      </c>
      <c r="O50" s="166"/>
      <c r="P50" s="166"/>
    </row>
    <row r="51" customFormat="false" ht="13.8" hidden="false" customHeight="false" outlineLevel="0" collapsed="false">
      <c r="C51" s="0" t="str">
        <f aca="false">IF(B51="", "",IF('SUMMARY 2'!D93 = 0,"\\empty",'SUMMARY 2'!D93))</f>
        <v/>
      </c>
      <c r="D51" s="0" t="str">
        <f aca="false">IF(B51="", "",IF('SUMMARY 2'!F93 = 0,"\\empty",'SUMMARY 2'!F93))</f>
        <v/>
      </c>
      <c r="E51" s="0" t="str">
        <f aca="false">IF(B51="", "",IF('SUMMARY 2'!H93 = 0,"\\empty",'SUMMARY 2'!H93))</f>
        <v/>
      </c>
      <c r="F51" s="0" t="str">
        <f aca="false">IF(B51="", "",IF('SUMMARY 2'!J93 = 0,"\\empty",'SUMMARY 2'!J93))</f>
        <v/>
      </c>
      <c r="G51" s="0" t="str">
        <f aca="false">IF(B51="", "",IF('SUMMARY 2'!L93 = 0,"\\empty",'SUMMARY 2'!L93))</f>
        <v/>
      </c>
      <c r="I51" s="0" t="str">
        <f aca="false">IF(B51="", "",IF('SUMMARY 2'!N93 = 0,"\\empty",'SUMMARY 2'!N93))</f>
        <v/>
      </c>
      <c r="J51" s="0" t="str">
        <f aca="false">IF(B51="", "",IF('SUMMARY 2'!R93 = 0,"\\empty",'SUMMARY 2'!R93))</f>
        <v/>
      </c>
      <c r="K51" s="0" t="str">
        <f aca="false">IF(B51="", "",IF('SUMMARY 2'!T93 = 0,"\\empty",'SUMMARY 2'!T93))</f>
        <v/>
      </c>
      <c r="L51" s="0" t="str">
        <f aca="false">IF(B51="", "",IF('SUMMARY 2'!V93 = 0,"\\empty",'SUMMARY 2'!V93))</f>
        <v/>
      </c>
      <c r="M51" s="0" t="str">
        <f aca="false">IF(B51="", "",IF('SUMMARY 2'!X93 = 0,"\\empty",'SUMMARY 2'!X93))</f>
        <v/>
      </c>
      <c r="N51" s="0" t="str">
        <f aca="false">IF(B51="", "",IF('SUMMARY 2'!Z93 = 0,"\\empty",'SUMMARY 2'!Z93))</f>
        <v/>
      </c>
      <c r="O51" s="166"/>
      <c r="P51" s="166"/>
    </row>
    <row r="52" customFormat="false" ht="13.8" hidden="false" customHeight="false" outlineLevel="0" collapsed="false">
      <c r="B52" s="0" t="s">
        <v>378</v>
      </c>
      <c r="C52" s="166" t="n">
        <f aca="false">COUNTIF(C$3:C$52, "=0")</f>
        <v>0</v>
      </c>
      <c r="D52" s="166" t="n">
        <f aca="false">COUNTIF(D$3:D$52, "=0")</f>
        <v>5</v>
      </c>
      <c r="E52" s="166" t="n">
        <f aca="false">COUNTIF(E$3:E$52, "=0")</f>
        <v>3</v>
      </c>
      <c r="F52" s="166" t="n">
        <f aca="false">COUNTIF(F$3:F$52, "=0")</f>
        <v>2</v>
      </c>
      <c r="G52" s="166" t="n">
        <f aca="false">COUNTIF(G$3:G$52, "=0")</f>
        <v>13</v>
      </c>
      <c r="H52" s="166" t="n">
        <f aca="false">COUNTIF(H$3:H$52, "=0")</f>
        <v>3</v>
      </c>
      <c r="I52" s="166" t="n">
        <f aca="false">COUNTIF(I$3:I$52, "=0")</f>
        <v>6</v>
      </c>
      <c r="J52" s="166" t="n">
        <f aca="false">COUNTIF(J$3:J$52, "=0")</f>
        <v>6</v>
      </c>
      <c r="O52" s="166" t="s">
        <v>379</v>
      </c>
      <c r="P52" s="166" t="n">
        <f aca="false">COUNTIF(P$3:P$49, "=1")</f>
        <v>0</v>
      </c>
    </row>
    <row r="53" customFormat="false" ht="13.8" hidden="false" customHeight="false" outlineLevel="0" collapsed="false">
      <c r="C53" s="166"/>
      <c r="D53" s="166"/>
      <c r="E53" s="166"/>
      <c r="F53" s="166"/>
      <c r="G53" s="166"/>
      <c r="H53" s="166"/>
      <c r="I53" s="166"/>
      <c r="J53" s="166"/>
      <c r="O53" s="166" t="s">
        <v>380</v>
      </c>
      <c r="P53" s="166" t="n">
        <f aca="false">COUNTIF(P$3:P$49, "=2")</f>
        <v>0</v>
      </c>
    </row>
    <row r="54" customFormat="false" ht="13.8" hidden="false" customHeight="false" outlineLevel="0" collapsed="false">
      <c r="C54" s="166"/>
      <c r="D54" s="166"/>
      <c r="E54" s="166"/>
      <c r="F54" s="166"/>
      <c r="G54" s="166"/>
      <c r="H54" s="166"/>
      <c r="I54" s="166"/>
      <c r="J54" s="166"/>
      <c r="O54" s="166" t="s">
        <v>381</v>
      </c>
      <c r="P54" s="166" t="n">
        <f aca="false">COUNTIF(P$3:P$49, "&gt;2")</f>
        <v>0</v>
      </c>
    </row>
    <row r="55" customFormat="false" ht="13.8" hidden="false" customHeight="false" outlineLevel="0" collapsed="false">
      <c r="C55" s="166"/>
      <c r="D55" s="166"/>
      <c r="E55" s="166"/>
      <c r="F55" s="166"/>
      <c r="G55" s="166"/>
      <c r="H55" s="166"/>
      <c r="I55" s="166"/>
      <c r="J55" s="166"/>
    </row>
    <row r="56" customFormat="false" ht="13.8" hidden="false" customHeight="false" outlineLevel="0" collapsed="false">
      <c r="B56" s="0" t="s">
        <v>376</v>
      </c>
      <c r="C56" s="166" t="s">
        <v>382</v>
      </c>
      <c r="D56" s="166" t="s">
        <v>383</v>
      </c>
      <c r="E56" s="166" t="s">
        <v>384</v>
      </c>
      <c r="F56" s="166" t="s">
        <v>385</v>
      </c>
      <c r="G56" s="166" t="n">
        <v>74</v>
      </c>
      <c r="H56" s="166" t="s">
        <v>386</v>
      </c>
      <c r="J56" s="166"/>
    </row>
    <row r="57" customFormat="false" ht="13.8" hidden="false" customHeight="false" outlineLevel="0" collapsed="false">
      <c r="C57" s="166" t="n">
        <f aca="false">COUNTIFS($O$3:$O$49, "&gt;=91", $O$3:$O$49, "&lt;=100")</f>
        <v>4</v>
      </c>
      <c r="D57" s="166" t="n">
        <f aca="false">COUNTIFS($O$3:$O$49, "&gt;=85", $O$3:$O$49, "&lt;=90")</f>
        <v>5</v>
      </c>
      <c r="E57" s="166" t="n">
        <f aca="false">COUNTIFS($O$3:$O$49, "&gt;=81", $O$3:$O$49, "&lt;=84")</f>
        <v>12</v>
      </c>
      <c r="F57" s="166" t="n">
        <f aca="false">COUNTIFS($O$3:$O$49, "&gt;=75", $O$3:$O$49, "&lt;=80")</f>
        <v>20</v>
      </c>
      <c r="G57" s="166" t="n">
        <f aca="false">COUNTIF($O$3:$O$49, "=74")</f>
        <v>0</v>
      </c>
      <c r="H57" s="166" t="n">
        <f aca="false">COUNTIFS($O$3:$O$49, "&gt;=0", $O$3:$O$49, "&lt;=74")</f>
        <v>6</v>
      </c>
      <c r="J57" s="166"/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2.77"/>
    <col collapsed="false" customWidth="false" hidden="false" outlineLevel="0" max="9" min="2" style="166" width="9.14"/>
  </cols>
  <sheetData>
    <row r="1" customFormat="false" ht="13.8" hidden="false" customHeight="false" outlineLevel="0" collapsed="false">
      <c r="B1" s="166" t="s">
        <v>355</v>
      </c>
      <c r="C1" s="166" t="s">
        <v>356</v>
      </c>
      <c r="D1" s="166" t="s">
        <v>357</v>
      </c>
      <c r="E1" s="166" t="s">
        <v>358</v>
      </c>
      <c r="F1" s="166" t="s">
        <v>359</v>
      </c>
      <c r="G1" s="166" t="s">
        <v>360</v>
      </c>
      <c r="H1" s="166" t="s">
        <v>361</v>
      </c>
      <c r="I1" s="166" t="s">
        <v>362</v>
      </c>
    </row>
    <row r="2" customFormat="false" ht="14.9" hidden="false" customHeight="false" outlineLevel="0" collapsed="false">
      <c r="A2" s="34" t="s">
        <v>2</v>
      </c>
      <c r="B2" s="178" t="n">
        <f aca="false">COUNTIFS('SUMMARY 3'!D10:D86, "&gt;=98", 'SUMMARY 3'!D10:D86, "&lt;=100")</f>
        <v>0</v>
      </c>
      <c r="C2" s="166" t="n">
        <f aca="false">COUNTIFS('SUMMARY 3'!D10:D86, "&gt;=95", 'SUMMARY 3'!D10:D86, "&lt;=97")</f>
        <v>0</v>
      </c>
      <c r="D2" s="166" t="n">
        <f aca="false">COUNTIFS('SUMMARY 3'!D10:D86, "&gt;=90", 'SUMMARY 3'!D10:D86, "&lt;=94")</f>
        <v>7</v>
      </c>
      <c r="E2" s="166" t="n">
        <f aca="false">COUNTIFS('SUMMARY 3'!D10:D86, "&gt;=85", 'SUMMARY 3'!D10:D86, "&lt;=89")</f>
        <v>1</v>
      </c>
      <c r="F2" s="166" t="n">
        <f aca="false">COUNTIFS('SUMMARY 3'!D10:D86, "&gt;=80", 'SUMMARY 3'!D10:D86, "&lt;=84")</f>
        <v>2</v>
      </c>
      <c r="G2" s="166" t="n">
        <f aca="false">COUNTIFS('SUMMARY 3'!D10:D86, "&gt;=75", 'SUMMARY 3'!D10:D86, "&lt;=79")</f>
        <v>29</v>
      </c>
      <c r="H2" s="166" t="n">
        <f aca="false">COUNTIFS('SUMMARY 3'!D10:D86, "&gt;0", 'SUMMARY 3'!D10:D86, "&lt;75")</f>
        <v>6</v>
      </c>
      <c r="I2" s="166" t="n">
        <f aca="false">COUNTIFS('SUMMARY 3'!D10:D86, "=0")</f>
        <v>0</v>
      </c>
    </row>
    <row r="3" customFormat="false" ht="12.75" hidden="false" customHeight="true" outlineLevel="0" collapsed="false">
      <c r="A3" s="34" t="s">
        <v>363</v>
      </c>
      <c r="B3" s="166" t="n">
        <f aca="false">COUNTIFS('SUMMARY 3'!F10:F86, "&gt;=98", 'SUMMARY 3'!F10:F86, "&lt;=100")</f>
        <v>0</v>
      </c>
      <c r="C3" s="166" t="n">
        <f aca="false">COUNTIFS('SUMMARY 3'!F10:F86, "&gt;=95", 'SUMMARY 3'!F10:F86, "&lt;=97")</f>
        <v>0</v>
      </c>
      <c r="D3" s="166" t="n">
        <f aca="false">COUNTIFS('SUMMARY 3'!F10:F86, "&gt;=90", 'SUMMARY 3'!F10:F86, "&lt;=94")</f>
        <v>4</v>
      </c>
      <c r="E3" s="166" t="n">
        <f aca="false">COUNTIFS('SUMMARY 3'!F10:F86, "&gt;=85", 'SUMMARY 3'!F10:F86, "&lt;=89")</f>
        <v>5</v>
      </c>
      <c r="F3" s="166" t="n">
        <f aca="false">COUNTIFS('SUMMARY 3'!F10:F86, "&gt;=80", 'SUMMARY 3'!F10:F86, "&lt;=84")</f>
        <v>7</v>
      </c>
      <c r="G3" s="166" t="n">
        <f aca="false">COUNTIFS('SUMMARY 3'!F10:F86, "&gt;=75", 'SUMMARY 3'!F10:F86, "&lt;=79")</f>
        <v>24</v>
      </c>
      <c r="H3" s="166" t="n">
        <f aca="false">COUNTIFS('SUMMARY 3'!F10:F86, "&gt;0", 'SUMMARY 3'!F10:F86, "&lt;75")</f>
        <v>5</v>
      </c>
      <c r="I3" s="166" t="n">
        <f aca="false">COUNTIFS('SUMMARY 3'!F10:F86, "=0")</f>
        <v>0</v>
      </c>
    </row>
    <row r="4" customFormat="false" ht="12.75" hidden="false" customHeight="true" outlineLevel="0" collapsed="false">
      <c r="A4" s="34" t="s">
        <v>364</v>
      </c>
      <c r="B4" s="166" t="n">
        <f aca="false">COUNTIFS('SUMMARY 3'!H10:H86, "&gt;=98", 'SUMMARY 3'!H10:H86, "&lt;=100")</f>
        <v>0</v>
      </c>
      <c r="C4" s="166" t="n">
        <f aca="false">COUNTIFS('SUMMARY 3'!H10:H86, "&gt;=95", 'SUMMARY 3'!H10:H86, "&lt;=97")</f>
        <v>2</v>
      </c>
      <c r="D4" s="166" t="n">
        <f aca="false">COUNTIFS('SUMMARY 3'!H10:H86, "&gt;=90", 'SUMMARY 3'!H10:H86, "&lt;=94")</f>
        <v>1</v>
      </c>
      <c r="E4" s="166" t="n">
        <f aca="false">COUNTIFS('SUMMARY 3'!H10:H86, "&gt;=85", 'SUMMARY 3'!H10:H86, "&lt;=89")</f>
        <v>3</v>
      </c>
      <c r="F4" s="166" t="n">
        <f aca="false">COUNTIFS('SUMMARY 3'!H10:H86, "&gt;=80", 'SUMMARY 3'!H10:H86, "&lt;=84")</f>
        <v>3</v>
      </c>
      <c r="G4" s="166" t="n">
        <f aca="false">COUNTIFS('SUMMARY 3'!H10:H86, "&gt;=75", 'SUMMARY 3'!H10:H86, "&lt;=79")</f>
        <v>10</v>
      </c>
      <c r="H4" s="166" t="n">
        <f aca="false">COUNTIFS('SUMMARY 3'!H10:H86, "&gt;0", 'SUMMARY 3'!H10:H86, "&lt;75")</f>
        <v>26</v>
      </c>
      <c r="I4" s="166" t="n">
        <f aca="false">COUNTIFS('SUMMARY 3'!H10:H86, "=0")</f>
        <v>0</v>
      </c>
    </row>
    <row r="5" customFormat="false" ht="12.75" hidden="false" customHeight="true" outlineLevel="0" collapsed="false">
      <c r="A5" s="34" t="s">
        <v>365</v>
      </c>
      <c r="B5" s="166" t="n">
        <f aca="false">COUNTIFS('SUMMARY 3'!J10:J86, "&gt;=98", 'SUMMARY 3'!J10:J86, "&lt;=100")</f>
        <v>0</v>
      </c>
      <c r="C5" s="166" t="n">
        <f aca="false">COUNTIFS('SUMMARY 3'!J10:J86, "&gt;=95", 'SUMMARY 3'!J10:J86, "&lt;=97")</f>
        <v>0</v>
      </c>
      <c r="D5" s="166" t="n">
        <f aca="false">COUNTIFS('SUMMARY 3'!J10:J86, "&gt;=90", 'SUMMARY 3'!J10:J86, "&lt;=94")</f>
        <v>4</v>
      </c>
      <c r="E5" s="166" t="n">
        <f aca="false">COUNTIFS('SUMMARY 3'!J10:J86, "&gt;=85", 'SUMMARY 3'!J10:J86, "&lt;=89")</f>
        <v>6</v>
      </c>
      <c r="F5" s="166" t="n">
        <f aca="false">COUNTIFS('SUMMARY 3'!J10:J86, "&gt;=80", 'SUMMARY 3'!J10:J86, "&lt;=84")</f>
        <v>5</v>
      </c>
      <c r="G5" s="166" t="n">
        <f aca="false">COUNTIFS('SUMMARY 3'!J10:J86, "&gt;=75", 'SUMMARY 3'!J10:J86, "&lt;=79")</f>
        <v>24</v>
      </c>
      <c r="H5" s="166" t="n">
        <f aca="false">COUNTIFS('SUMMARY 3'!J10:J86, "&gt;0", 'SUMMARY 3'!J10:J86, "&lt;75")</f>
        <v>6</v>
      </c>
      <c r="I5" s="166" t="n">
        <f aca="false">COUNTIFS('SUMMARY 3'!J10:J86, "=0")</f>
        <v>0</v>
      </c>
    </row>
    <row r="6" customFormat="false" ht="12.75" hidden="false" customHeight="true" outlineLevel="0" collapsed="false">
      <c r="A6" s="34" t="s">
        <v>292</v>
      </c>
      <c r="B6" s="166" t="n">
        <f aca="false">COUNTIFS('SUMMARY 3'!L10:L86, "&gt;=98", 'SUMMARY 3'!L10:L86, "&lt;=100")</f>
        <v>0</v>
      </c>
      <c r="C6" s="166" t="n">
        <f aca="false">COUNTIFS('SUMMARY 3'!L10:L86, "&gt;=95", 'SUMMARY 3'!L10:L86, "&lt;=97")</f>
        <v>0</v>
      </c>
      <c r="D6" s="166" t="n">
        <f aca="false">COUNTIFS('SUMMARY 3'!L10:L86, "&gt;=90", 'SUMMARY 3'!L10:L86, "&lt;=94")</f>
        <v>6</v>
      </c>
      <c r="E6" s="166" t="n">
        <f aca="false">COUNTIFS('SUMMARY 3'!L10:L86, "&gt;=85", 'SUMMARY 3'!L10:L86, "&lt;=89")</f>
        <v>1</v>
      </c>
      <c r="F6" s="166" t="n">
        <f aca="false">COUNTIFS('SUMMARY 3'!L10:L86, "&gt;=80", 'SUMMARY 3'!L10:L86, "&lt;=84")</f>
        <v>10</v>
      </c>
      <c r="G6" s="166" t="n">
        <f aca="false">COUNTIFS('SUMMARY 3'!L10:L86, "&gt;=75", 'SUMMARY 3'!L10:L86, "&lt;=79")</f>
        <v>23</v>
      </c>
      <c r="H6" s="166" t="n">
        <f aca="false">COUNTIFS('SUMMARY 3'!L10:L86, "&gt;0", 'SUMMARY 3'!L10:L86, "&lt;75")</f>
        <v>5</v>
      </c>
      <c r="I6" s="166" t="n">
        <f aca="false">COUNTIFS('SUMMARY 3'!L10:L86, "=0")</f>
        <v>0</v>
      </c>
    </row>
    <row r="7" customFormat="false" ht="12.75" hidden="false" customHeight="true" outlineLevel="0" collapsed="false">
      <c r="A7" s="34" t="s">
        <v>366</v>
      </c>
      <c r="B7" s="166" t="n">
        <f aca="false">COUNTIFS('SUMMARY 3'!N10:N86, "&gt;=98", 'SUMMARY 3'!N10:N86, "&lt;=100")</f>
        <v>1</v>
      </c>
      <c r="C7" s="166" t="n">
        <f aca="false">COUNTIFS('SUMMARY 3'!N10:N86, "&gt;=95", 'SUMMARY 3'!N10:N86, "&lt;=97")</f>
        <v>6</v>
      </c>
      <c r="D7" s="166" t="n">
        <f aca="false">COUNTIFS('SUMMARY 3'!N10:N86, "&gt;=90", 'SUMMARY 3'!N10:N86, "&lt;=94")</f>
        <v>8</v>
      </c>
      <c r="E7" s="166" t="n">
        <f aca="false">COUNTIFS('SUMMARY 3'!N10:N86, "&gt;=85", 'SUMMARY 3'!N10:N86, "&lt;=89")</f>
        <v>10</v>
      </c>
      <c r="F7" s="166" t="n">
        <f aca="false">COUNTIFS('SUMMARY 3'!N10:N86, "&gt;=80", 'SUMMARY 3'!N10:N86, "&lt;=84")</f>
        <v>10</v>
      </c>
      <c r="G7" s="166" t="n">
        <f aca="false">COUNTIFS('SUMMARY 3'!N10:N86, "&gt;=75", 'SUMMARY 3'!N10:N86, "&lt;=79")</f>
        <v>1</v>
      </c>
      <c r="H7" s="166" t="n">
        <f aca="false">COUNTIFS('SUMMARY 3'!N10:N86, "&gt;0", 'SUMMARY 3'!N10:N86, "&lt;75")</f>
        <v>9</v>
      </c>
      <c r="I7" s="166" t="n">
        <f aca="false">COUNTIFS('SUMMARY 3'!N10:N86, "=0")</f>
        <v>0</v>
      </c>
    </row>
    <row r="8" customFormat="false" ht="12.75" hidden="false" customHeight="true" outlineLevel="0" collapsed="false">
      <c r="A8" s="34" t="s">
        <v>367</v>
      </c>
      <c r="B8" s="166" t="n">
        <f aca="false">COUNTIFS('SUMMARY 3'!P10:P86, "&gt;=98", 'SUMMARY 3'!P10:P86, "&lt;=100")</f>
        <v>0</v>
      </c>
      <c r="C8" s="166" t="n">
        <f aca="false">COUNTIFS('SUMMARY 3'!P10:P86, "&gt;=95", 'SUMMARY 3'!P10:P86, "&lt;=97")</f>
        <v>4</v>
      </c>
      <c r="D8" s="166" t="n">
        <f aca="false">COUNTIFS('SUMMARY 3'!P10:P86, "&gt;=90", 'SUMMARY 3'!P10:P86, "&lt;=94")</f>
        <v>3</v>
      </c>
      <c r="E8" s="166" t="n">
        <f aca="false">COUNTIFS('SUMMARY 3'!P10:P86, "&gt;=85", 'SUMMARY 3'!P10:P86, "&lt;=89")</f>
        <v>3</v>
      </c>
      <c r="F8" s="166" t="n">
        <f aca="false">COUNTIFS('SUMMARY 3'!P10:P86, "&gt;=80", 'SUMMARY 3'!P10:P86, "&lt;=84")</f>
        <v>10</v>
      </c>
      <c r="G8" s="166" t="n">
        <f aca="false">COUNTIFS('SUMMARY 3'!P10:P86, "&gt;=75", 'SUMMARY 3'!P10:P86, "&lt;=79")</f>
        <v>19</v>
      </c>
      <c r="H8" s="166" t="n">
        <f aca="false">COUNTIFS('SUMMARY 3'!P10:P86, "&gt;0", 'SUMMARY 3'!P10:P86, "&lt;75")</f>
        <v>6</v>
      </c>
      <c r="I8" s="166" t="n">
        <f aca="false">COUNTIFS('SUMMARY 3'!P10:P86, "=0")</f>
        <v>0</v>
      </c>
    </row>
    <row r="9" customFormat="false" ht="12.75" hidden="false" customHeight="true" outlineLevel="0" collapsed="false">
      <c r="A9" s="34" t="s">
        <v>21</v>
      </c>
      <c r="B9" s="166" t="n">
        <f aca="false">COUNTIFS('SUMMARY 3'!R10:R86, "&gt;=98", 'SUMMARY 3'!R10:R86, "&lt;=100")</f>
        <v>0</v>
      </c>
      <c r="C9" s="166" t="n">
        <f aca="false">COUNTIFS('SUMMARY 3'!R10:R86, "&gt;=95", 'SUMMARY 3'!R10:R86, "&lt;=97")</f>
        <v>2</v>
      </c>
      <c r="D9" s="166" t="n">
        <f aca="false">COUNTIFS('SUMMARY 3'!R10:R86, "&gt;=90", 'SUMMARY 3'!R10:R86, "&lt;=94")</f>
        <v>5</v>
      </c>
      <c r="E9" s="166" t="n">
        <f aca="false">COUNTIFS('SUMMARY 3'!R10:R86, "&gt;=85", 'SUMMARY 3'!R10:R86, "&lt;=89")</f>
        <v>3</v>
      </c>
      <c r="F9" s="166" t="n">
        <f aca="false">COUNTIFS('SUMMARY 3'!R10:R86, "&gt;=80", 'SUMMARY 3'!R10:R86, "&lt;=84")</f>
        <v>3</v>
      </c>
      <c r="G9" s="166" t="n">
        <f aca="false">COUNTIFS('SUMMARY 3'!R10:R86, "&gt;=75", 'SUMMARY 3'!R10:R86, "&lt;=79")</f>
        <v>27</v>
      </c>
      <c r="H9" s="166" t="n">
        <f aca="false">COUNTIFS('SUMMARY 3'!R10:R86, "&gt;0", 'SUMMARY 3'!R10:R86, "&lt;75")</f>
        <v>5</v>
      </c>
      <c r="I9" s="166" t="n">
        <f aca="false">COUNTIFS('SUMMARY 3'!R10:R86, "=0")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3.74"/>
    <col collapsed="false" customWidth="true" hidden="false" outlineLevel="0" max="2" min="2" style="0" width="15.16"/>
    <col collapsed="false" customWidth="true" hidden="false" outlineLevel="0" max="64" min="3" style="0" width="7.9"/>
  </cols>
  <sheetData>
    <row r="2" customFormat="false" ht="13.8" hidden="false" customHeight="false" outlineLevel="0" collapsed="false">
      <c r="A2" s="22" t="e">
        <f aca="false">#REF!</f>
        <v>#REF!</v>
      </c>
      <c r="B2" s="22" t="s">
        <v>368</v>
      </c>
      <c r="C2" s="0" t="s">
        <v>394</v>
      </c>
      <c r="D2" s="0" t="s">
        <v>395</v>
      </c>
      <c r="E2" s="0" t="s">
        <v>198</v>
      </c>
      <c r="F2" s="0" t="s">
        <v>396</v>
      </c>
      <c r="G2" s="0" t="s">
        <v>397</v>
      </c>
      <c r="H2" s="0" t="s">
        <v>398</v>
      </c>
      <c r="I2" s="0" t="s">
        <v>399</v>
      </c>
      <c r="J2" s="0" t="s">
        <v>203</v>
      </c>
      <c r="K2" s="0" t="s">
        <v>204</v>
      </c>
      <c r="L2" s="0" t="s">
        <v>205</v>
      </c>
      <c r="M2" s="0" t="s">
        <v>400</v>
      </c>
      <c r="N2" s="0" t="s">
        <v>207</v>
      </c>
      <c r="O2" s="166" t="s">
        <v>376</v>
      </c>
      <c r="P2" s="166" t="s">
        <v>377</v>
      </c>
    </row>
    <row r="3" customFormat="false" ht="13.8" hidden="false" customHeight="false" outlineLevel="0" collapsed="false">
      <c r="A3" s="0" t="e">
        <f aca="false">IF(ISBLANK(#REF!), "",_xlfn.CONCAT(#REF!,#REF!))</f>
        <v>#REF!</v>
      </c>
      <c r="B3" s="0" t="e">
        <f aca="false">IF(ISBLANK(#REF!), "",#REF!)</f>
        <v>#REF!</v>
      </c>
      <c r="C3" s="0" t="e">
        <f aca="false">IF(B3="", "",IF('SUMMARY 3'!D10 = 0,"\\empty",'SUMMARY 3'!D10))</f>
        <v>#REF!</v>
      </c>
      <c r="D3" s="0" t="e">
        <f aca="false">IF(B3="", "",IF('SUMMARY 3'!F10 = 0,"\\empty",'SUMMARY 3'!F10))</f>
        <v>#REF!</v>
      </c>
      <c r="E3" s="0" t="e">
        <f aca="false">IF(B3="", "",IF('SUMMARY 3'!H10 = 0,"\\empty",'SUMMARY 3'!H10))</f>
        <v>#REF!</v>
      </c>
      <c r="F3" s="0" t="e">
        <f aca="false">IF(B3="", "",IF('SUMMARY 3'!J10 = 0,"\\empty",'SUMMARY 3'!J10))</f>
        <v>#REF!</v>
      </c>
      <c r="G3" s="0" t="e">
        <f aca="false">IF(B3="", "",IF('SUMMARY 3'!L10 = 0,"\\empty",'SUMMARY 3'!L10))</f>
        <v>#REF!</v>
      </c>
      <c r="H3" s="182" t="e">
        <f aca="false">IF(B3="", "",IF('SUMMARY 3'!N10 = 0,"\\empty",'SUMMARY 3'!N10))</f>
        <v>#REF!</v>
      </c>
      <c r="I3" s="7" t="e">
        <f aca="false">IF(B3="", "",IF('SUMMARY 3'!P10 = 0,"\\empty",'SUMMARY 3'!P10))</f>
        <v>#REF!</v>
      </c>
      <c r="J3" s="182" t="e">
        <f aca="false">IF(B3="", "",IF('SUMMARY 3'!R10 = 0,"\\empty",'SUMMARY 3'!R10))</f>
        <v>#REF!</v>
      </c>
      <c r="K3" s="0" t="e">
        <f aca="false">IF(B3="", "",IF('SUMMARY 3'!T10 = 0,"\\empty",'SUMMARY 3'!T10))</f>
        <v>#REF!</v>
      </c>
      <c r="L3" s="0" t="e">
        <f aca="false">IF(B3="", "",IF('SUMMARY 3'!V10 = 0,"\\empty",'SUMMARY 3'!V10))</f>
        <v>#REF!</v>
      </c>
      <c r="M3" s="0" t="e">
        <f aca="false">IF(B3="", "",IF('SUMMARY 3'!X10 = 0,"\\empty",'SUMMARY 3'!X10))</f>
        <v>#REF!</v>
      </c>
      <c r="N3" s="0" t="e">
        <f aca="false">IF(B3="", "",IF('SUMMARY 3'!Z10 = 0,"\\empty",'SUMMARY 3'!Z10))</f>
        <v>#REF!</v>
      </c>
      <c r="O3" s="180" t="n">
        <f aca="false">ROUND('SUMMARY 3'!AB10, 0)</f>
        <v>81</v>
      </c>
      <c r="P3" s="166" t="n">
        <f aca="false">COUNTIFS(C3:N3, "&gt;0", C3:N3, "&lt;75")</f>
        <v>0</v>
      </c>
    </row>
    <row r="4" customFormat="false" ht="13.8" hidden="false" customHeight="false" outlineLevel="0" collapsed="false">
      <c r="A4" s="0" t="e">
        <f aca="false">IF(ISBLANK(#REF!), "",_xlfn.CONCAT(#REF!,#REF!))</f>
        <v>#REF!</v>
      </c>
      <c r="B4" s="0" t="e">
        <f aca="false">IF(ISBLANK(#REF!), "",#REF!)</f>
        <v>#REF!</v>
      </c>
      <c r="C4" s="0" t="n">
        <v>0</v>
      </c>
      <c r="D4" s="0" t="n">
        <v>0</v>
      </c>
      <c r="E4" s="0" t="n">
        <v>0</v>
      </c>
      <c r="F4" s="0" t="e">
        <f aca="false">IF(B4="", "",IF('SUMMARY 3'!J11 = 0,"\\empty",'SUMMARY 3'!J11))</f>
        <v>#REF!</v>
      </c>
      <c r="G4" s="0" t="n">
        <v>0</v>
      </c>
      <c r="H4" s="7" t="e">
        <f aca="false">IF(B4="", "",IF('SUMMARY 3'!N11 = 0,"\\empty",'SUMMARY 3'!N11))</f>
        <v>#REF!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180" t="n">
        <f aca="false">ROUND('SUMMARY 3'!AB11, 0)</f>
        <v>71</v>
      </c>
      <c r="P4" s="166" t="n">
        <f aca="false">COUNTIFS(C4:N4, "&gt;0", C4:N4, "&lt;75")</f>
        <v>0</v>
      </c>
    </row>
    <row r="5" customFormat="false" ht="13.8" hidden="false" customHeight="false" outlineLevel="0" collapsed="false">
      <c r="A5" s="0" t="e">
        <f aca="false">IF(ISBLANK(#REF!), "",_xlfn.CONCAT(#REF!,#REF!))</f>
        <v>#REF!</v>
      </c>
      <c r="B5" s="0" t="e">
        <f aca="false">IF(ISBLANK(#REF!), "",#REF!)</f>
        <v>#REF!</v>
      </c>
      <c r="C5" s="0" t="e">
        <f aca="false">IF(B5="", "",IF('SUMMARY 3'!D12 = 0,"\\empty",'SUMMARY 3'!D12))</f>
        <v>#REF!</v>
      </c>
      <c r="D5" s="0" t="e">
        <f aca="false">IF(B5="", "",IF('SUMMARY 3'!F12 = 0,"\\empty",'SUMMARY 3'!F12))</f>
        <v>#REF!</v>
      </c>
      <c r="E5" s="0" t="e">
        <f aca="false">IF(B5="", "",IF('SUMMARY 3'!H12 = 0,"\\empty",'SUMMARY 3'!H12))</f>
        <v>#REF!</v>
      </c>
      <c r="F5" s="0" t="e">
        <f aca="false">IF(B5="", "",IF('SUMMARY 3'!J12 = 0,"\\empty",'SUMMARY 3'!J12))</f>
        <v>#REF!</v>
      </c>
      <c r="G5" s="0" t="e">
        <f aca="false">IF(B5="", "",IF('SUMMARY 3'!L12 = 0,"\\empty",'SUMMARY 3'!L12))</f>
        <v>#REF!</v>
      </c>
      <c r="H5" s="7" t="e">
        <f aca="false">IF(B5="", "",IF('SUMMARY 3'!N12 = 0,"\\empty",'SUMMARY 3'!N12))</f>
        <v>#REF!</v>
      </c>
      <c r="I5" s="7" t="e">
        <f aca="false">IF(B5="", "",IF('SUMMARY 3'!P12 = 0,"\\empty",'SUMMARY 3'!P12))</f>
        <v>#REF!</v>
      </c>
      <c r="J5" s="7" t="e">
        <f aca="false">IF(B5="", "",IF('SUMMARY 3'!R12 = 0,"\\empty",'SUMMARY 3'!R12))</f>
        <v>#REF!</v>
      </c>
      <c r="K5" s="0" t="e">
        <f aca="false">IF(B5="", "",IF('SUMMARY 3'!T12 = 0,"\\empty",'SUMMARY 3'!T12))</f>
        <v>#REF!</v>
      </c>
      <c r="L5" s="0" t="e">
        <f aca="false">IF(B5="", "",IF('SUMMARY 3'!V12 = 0,"\\empty",'SUMMARY 3'!V12))</f>
        <v>#REF!</v>
      </c>
      <c r="M5" s="0" t="e">
        <f aca="false">IF(B5="", "",IF('SUMMARY 3'!X12 = 0,"\\empty",'SUMMARY 3'!X12))</f>
        <v>#REF!</v>
      </c>
      <c r="N5" s="0" t="e">
        <f aca="false">IF(B5="", "",IF('SUMMARY 3'!Z12 = 0,"\\empty",'SUMMARY 3'!Z12))</f>
        <v>#REF!</v>
      </c>
      <c r="O5" s="180" t="n">
        <f aca="false">ROUND('SUMMARY 3'!AB12, 0)</f>
        <v>78</v>
      </c>
      <c r="P5" s="166" t="n">
        <f aca="false">COUNTIFS(C5:N5, "&gt;0", C5:N5, "&lt;75")</f>
        <v>0</v>
      </c>
    </row>
    <row r="6" customFormat="false" ht="13.8" hidden="false" customHeight="false" outlineLevel="0" collapsed="false">
      <c r="A6" s="0" t="e">
        <f aca="false">IF(ISBLANK(#REF!), "",_xlfn.CONCAT(#REF!,#REF!))</f>
        <v>#REF!</v>
      </c>
      <c r="B6" s="0" t="e">
        <f aca="false">IF(ISBLANK(#REF!), "",#REF!)</f>
        <v>#REF!</v>
      </c>
      <c r="C6" s="0" t="e">
        <f aca="false">IF(B6="", "",IF('SUMMARY 3'!D13 = 0,"\\empty",'SUMMARY 3'!D13))</f>
        <v>#REF!</v>
      </c>
      <c r="D6" s="0" t="e">
        <f aca="false">IF(B6="", "",IF('SUMMARY 3'!F13 = 0,"\\empty",'SUMMARY 3'!F13))</f>
        <v>#REF!</v>
      </c>
      <c r="E6" s="0" t="e">
        <f aca="false">IF(B6="", "",IF('SUMMARY 3'!H13 = 0,"\\empty",'SUMMARY 3'!H13))</f>
        <v>#REF!</v>
      </c>
      <c r="F6" s="0" t="e">
        <f aca="false">IF(B6="", "",IF('SUMMARY 3'!J13 = 0,"\\empty",'SUMMARY 3'!J13))</f>
        <v>#REF!</v>
      </c>
      <c r="G6" s="0" t="e">
        <f aca="false">IF(B6="", "",IF('SUMMARY 3'!L13 = 0,"\\empty",'SUMMARY 3'!L13))</f>
        <v>#REF!</v>
      </c>
      <c r="H6" s="7" t="e">
        <f aca="false">IF(B6="", "",IF('SUMMARY 3'!N13 = 0,"\\empty",'SUMMARY 3'!N13))</f>
        <v>#REF!</v>
      </c>
      <c r="I6" s="7" t="e">
        <f aca="false">IF(B6="", "",IF('SUMMARY 3'!P13 = 0,"\\empty",'SUMMARY 3'!P13))</f>
        <v>#REF!</v>
      </c>
      <c r="J6" s="7" t="e">
        <f aca="false">IF(B6="", "",IF('SUMMARY 3'!R13 = 0,"\\empty",'SUMMARY 3'!R13))</f>
        <v>#REF!</v>
      </c>
      <c r="K6" s="0" t="e">
        <f aca="false">IF(B6="", "",IF('SUMMARY 3'!T13 = 0,"\\empty",'SUMMARY 3'!T13))</f>
        <v>#REF!</v>
      </c>
      <c r="L6" s="0" t="e">
        <f aca="false">IF(B6="", "",IF('SUMMARY 3'!V13 = 0,"\\empty",'SUMMARY 3'!V13))</f>
        <v>#REF!</v>
      </c>
      <c r="M6" s="0" t="e">
        <f aca="false">IF(B6="", "",IF('SUMMARY 3'!X13 = 0,"\\empty",'SUMMARY 3'!X13))</f>
        <v>#REF!</v>
      </c>
      <c r="N6" s="0" t="e">
        <f aca="false">IF(B6="", "",IF('SUMMARY 3'!Z13 = 0,"\\empty",'SUMMARY 3'!Z13))</f>
        <v>#REF!</v>
      </c>
      <c r="O6" s="180" t="n">
        <f aca="false">ROUND('SUMMARY 3'!AB13, 0)</f>
        <v>76</v>
      </c>
      <c r="P6" s="166" t="n">
        <f aca="false">COUNTIFS(C6:N6, "&gt;0", C6:N6, "&lt;75")</f>
        <v>0</v>
      </c>
    </row>
    <row r="7" customFormat="false" ht="13.8" hidden="false" customHeight="false" outlineLevel="0" collapsed="false">
      <c r="A7" s="0" t="e">
        <f aca="false">IF(ISBLANK(#REF!), "",_xlfn.CONCAT(#REF!,#REF!))</f>
        <v>#REF!</v>
      </c>
      <c r="B7" s="0" t="e">
        <f aca="false">IF(ISBLANK(#REF!), "",#REF!)</f>
        <v>#REF!</v>
      </c>
      <c r="C7" s="0" t="e">
        <f aca="false">IF(B7="", "",IF('SUMMARY 3'!D14 = 0,"\\empty",'SUMMARY 3'!D14))</f>
        <v>#REF!</v>
      </c>
      <c r="D7" s="0" t="e">
        <f aca="false">IF(B7="", "",IF('SUMMARY 3'!F14 = 0,"\\empty",'SUMMARY 3'!F14))</f>
        <v>#REF!</v>
      </c>
      <c r="E7" s="0" t="n">
        <v>0</v>
      </c>
      <c r="F7" s="0" t="e">
        <f aca="false">IF(B7="", "",IF('SUMMARY 3'!J14 = 0,"\\empty",'SUMMARY 3'!J14))</f>
        <v>#REF!</v>
      </c>
      <c r="G7" s="0" t="n">
        <v>0</v>
      </c>
      <c r="H7" s="7" t="e">
        <f aca="false">IF(B7="", "",IF('SUMMARY 3'!N14 = 0,"\\empty",'SUMMARY 3'!N14))</f>
        <v>#REF!</v>
      </c>
      <c r="I7" s="0" t="n">
        <v>0</v>
      </c>
      <c r="J7" s="7" t="e">
        <f aca="false">IF(B7="", "",IF('SUMMARY 3'!R14 = 0,"\\empty",'SUMMARY 3'!R14))</f>
        <v>#REF!</v>
      </c>
      <c r="K7" s="0" t="e">
        <f aca="false">IF(B7="", "",IF('SUMMARY 3'!T14 = 0,"\\empty",'SUMMARY 3'!T14))</f>
        <v>#REF!</v>
      </c>
      <c r="L7" s="0" t="e">
        <f aca="false">IF(B7="", "",IF('SUMMARY 3'!V14 = 0,"\\empty",'SUMMARY 3'!V14))</f>
        <v>#REF!</v>
      </c>
      <c r="M7" s="0" t="e">
        <f aca="false">IF(B7="", "",IF('SUMMARY 3'!X14 = 0,"\\empty",'SUMMARY 3'!X14))</f>
        <v>#REF!</v>
      </c>
      <c r="N7" s="0" t="e">
        <f aca="false">IF(B7="", "",IF('SUMMARY 3'!Z14 = 0,"\\empty",'SUMMARY 3'!Z14))</f>
        <v>#REF!</v>
      </c>
      <c r="O7" s="180" t="n">
        <f aca="false">ROUND('SUMMARY 3'!AB14, 0)</f>
        <v>77</v>
      </c>
      <c r="P7" s="166" t="n">
        <f aca="false">COUNTIFS(C7:N7, "&gt;0", C7:N7, "&lt;75")</f>
        <v>0</v>
      </c>
    </row>
    <row r="8" customFormat="false" ht="13.8" hidden="false" customHeight="false" outlineLevel="0" collapsed="false">
      <c r="A8" s="0" t="e">
        <f aca="false">IF(ISBLANK(#REF!), "",_xlfn.CONCAT(#REF!,#REF!))</f>
        <v>#REF!</v>
      </c>
      <c r="B8" s="0" t="e">
        <f aca="false">IF(ISBLANK(#REF!), "",#REF!)</f>
        <v>#REF!</v>
      </c>
      <c r="C8" s="0" t="e">
        <f aca="false">IF(B8="", "",IF('SUMMARY 3'!D15 = 0,"\\empty",'SUMMARY 3'!D15))</f>
        <v>#REF!</v>
      </c>
      <c r="D8" s="0" t="e">
        <f aca="false">IF(B8="", "",IF('SUMMARY 3'!F15 = 0,"\\empty",'SUMMARY 3'!F15))</f>
        <v>#REF!</v>
      </c>
      <c r="E8" s="0" t="e">
        <f aca="false">IF(B8="", "",IF('SUMMARY 3'!H15 = 0,"\\empty",'SUMMARY 3'!H15))</f>
        <v>#REF!</v>
      </c>
      <c r="F8" s="0" t="e">
        <f aca="false">IF(B8="", "",IF('SUMMARY 3'!J15 = 0,"\\empty",'SUMMARY 3'!J15))</f>
        <v>#REF!</v>
      </c>
      <c r="G8" s="0" t="e">
        <f aca="false">IF(B8="", "",IF('SUMMARY 3'!L15 = 0,"\\empty",'SUMMARY 3'!L15))</f>
        <v>#REF!</v>
      </c>
      <c r="H8" s="7" t="e">
        <f aca="false">IF(B8="", "",IF('SUMMARY 3'!N15 = 0,"\\empty",'SUMMARY 3'!N15))</f>
        <v>#REF!</v>
      </c>
      <c r="I8" s="7" t="e">
        <f aca="false">IF(B8="", "",IF('SUMMARY 3'!P15 = 0,"\\empty",'SUMMARY 3'!P15))</f>
        <v>#REF!</v>
      </c>
      <c r="J8" s="7" t="e">
        <f aca="false">IF(B8="", "",IF('SUMMARY 3'!R15 = 0,"\\empty",'SUMMARY 3'!R15))</f>
        <v>#REF!</v>
      </c>
      <c r="K8" s="0" t="e">
        <f aca="false">IF(B8="", "",IF('SUMMARY 3'!T15 = 0,"\\empty",'SUMMARY 3'!T15))</f>
        <v>#REF!</v>
      </c>
      <c r="L8" s="0" t="e">
        <f aca="false">IF(B8="", "",IF('SUMMARY 3'!V15 = 0,"\\empty",'SUMMARY 3'!V15))</f>
        <v>#REF!</v>
      </c>
      <c r="M8" s="0" t="e">
        <f aca="false">IF(B8="", "",IF('SUMMARY 3'!X15 = 0,"\\empty",'SUMMARY 3'!X15))</f>
        <v>#REF!</v>
      </c>
      <c r="N8" s="0" t="e">
        <f aca="false">IF(B8="", "",IF('SUMMARY 3'!Z15 = 0,"\\empty",'SUMMARY 3'!Z15))</f>
        <v>#REF!</v>
      </c>
      <c r="O8" s="180" t="n">
        <f aca="false">ROUND('SUMMARY 3'!AB15, 0)</f>
        <v>86</v>
      </c>
      <c r="P8" s="166" t="n">
        <f aca="false">COUNTIFS(C8:N8, "&gt;0", C8:N8, "&lt;75")</f>
        <v>0</v>
      </c>
    </row>
    <row r="9" customFormat="false" ht="13.8" hidden="false" customHeight="false" outlineLevel="0" collapsed="false">
      <c r="A9" s="0" t="e">
        <f aca="false">IF(ISBLANK(#REF!), "",_xlfn.CONCAT(#REF!,#REF!))</f>
        <v>#REF!</v>
      </c>
      <c r="B9" s="0" t="e">
        <f aca="false">IF(ISBLANK(#REF!), "",#REF!)</f>
        <v>#REF!</v>
      </c>
      <c r="C9" s="0" t="e">
        <f aca="false">IF(B9="", "",IF('SUMMARY 3'!D16 = 0,"\\empty",'SUMMARY 3'!D16))</f>
        <v>#REF!</v>
      </c>
      <c r="D9" s="0" t="e">
        <f aca="false">IF(B9="", "",IF('SUMMARY 3'!F16 = 0,"\\empty",'SUMMARY 3'!F16))</f>
        <v>#REF!</v>
      </c>
      <c r="E9" s="0" t="e">
        <f aca="false">IF(B9="", "",IF('SUMMARY 3'!H16 = 0,"\\empty",'SUMMARY 3'!H16))</f>
        <v>#REF!</v>
      </c>
      <c r="F9" s="0" t="e">
        <f aca="false">IF(B9="", "",IF('SUMMARY 3'!J16 = 0,"\\empty",'SUMMARY 3'!J16))</f>
        <v>#REF!</v>
      </c>
      <c r="G9" s="0" t="n">
        <v>0</v>
      </c>
      <c r="H9" s="7" t="e">
        <f aca="false">IF(B9="", "",IF('SUMMARY 3'!N16 = 0,"\\empty",'SUMMARY 3'!N16))</f>
        <v>#REF!</v>
      </c>
      <c r="I9" s="0" t="n">
        <v>0</v>
      </c>
      <c r="J9" s="7" t="e">
        <f aca="false">IF(B9="", "",IF('SUMMARY 3'!R16 = 0,"\\empty",'SUMMARY 3'!R16))</f>
        <v>#REF!</v>
      </c>
      <c r="K9" s="0" t="e">
        <f aca="false">IF(B9="", "",IF('SUMMARY 3'!T16 = 0,"\\empty",'SUMMARY 3'!T16))</f>
        <v>#REF!</v>
      </c>
      <c r="L9" s="0" t="e">
        <f aca="false">IF(B9="", "",IF('SUMMARY 3'!V16 = 0,"\\empty",'SUMMARY 3'!V16))</f>
        <v>#REF!</v>
      </c>
      <c r="M9" s="0" t="e">
        <f aca="false">IF(B9="", "",IF('SUMMARY 3'!X16 = 0,"\\empty",'SUMMARY 3'!X16))</f>
        <v>#REF!</v>
      </c>
      <c r="N9" s="0" t="e">
        <f aca="false">IF(B9="", "",IF('SUMMARY 3'!Z16 = 0,"\\empty",'SUMMARY 3'!Z16))</f>
        <v>#REF!</v>
      </c>
      <c r="O9" s="180" t="n">
        <f aca="false">ROUND('SUMMARY 3'!AB16, 0)</f>
        <v>76</v>
      </c>
      <c r="P9" s="166" t="n">
        <f aca="false">COUNTIFS(C9:N9, "&gt;0", C9:N9, "&lt;75")</f>
        <v>0</v>
      </c>
    </row>
    <row r="10" customFormat="false" ht="13.8" hidden="false" customHeight="false" outlineLevel="0" collapsed="false">
      <c r="A10" s="0" t="e">
        <f aca="false">IF(ISBLANK(#REF!), "",_xlfn.CONCAT(#REF!,#REF!))</f>
        <v>#REF!</v>
      </c>
      <c r="B10" s="0" t="e">
        <f aca="false">IF(ISBLANK(#REF!), "",#REF!)</f>
        <v>#REF!</v>
      </c>
      <c r="C10" s="0" t="e">
        <f aca="false">IF(B10="", "",IF('SUMMARY 3'!D17 = 0,"\\empty",'SUMMARY 3'!D17))</f>
        <v>#REF!</v>
      </c>
      <c r="D10" s="0" t="e">
        <f aca="false">IF(B10="", "",IF('SUMMARY 3'!F17 = 0,"\\empty",'SUMMARY 3'!F17))</f>
        <v>#REF!</v>
      </c>
      <c r="E10" s="0" t="e">
        <f aca="false">IF(B10="", "",IF('SUMMARY 3'!H17 = 0,"\\empty",'SUMMARY 3'!H17))</f>
        <v>#REF!</v>
      </c>
      <c r="F10" s="0" t="e">
        <f aca="false">IF(B10="", "",IF('SUMMARY 3'!J17 = 0,"\\empty",'SUMMARY 3'!J17))</f>
        <v>#REF!</v>
      </c>
      <c r="G10" s="0" t="n">
        <v>0</v>
      </c>
      <c r="H10" s="7" t="e">
        <f aca="false">IF(B10="", "",IF('SUMMARY 3'!N17 = 0,"\\empty",'SUMMARY 3'!N17))</f>
        <v>#REF!</v>
      </c>
      <c r="I10" s="0" t="n">
        <v>0</v>
      </c>
      <c r="J10" s="7" t="e">
        <f aca="false">IF(B10="", "",IF('SUMMARY 3'!R17 = 0,"\\empty",'SUMMARY 3'!R17))</f>
        <v>#REF!</v>
      </c>
      <c r="K10" s="0" t="e">
        <f aca="false">IF(B10="", "",IF('SUMMARY 3'!T17 = 0,"\\empty",'SUMMARY 3'!T17))</f>
        <v>#REF!</v>
      </c>
      <c r="L10" s="0" t="e">
        <f aca="false">IF(B10="", "",IF('SUMMARY 3'!V17 = 0,"\\empty",'SUMMARY 3'!V17))</f>
        <v>#REF!</v>
      </c>
      <c r="M10" s="0" t="e">
        <f aca="false">IF(B10="", "",IF('SUMMARY 3'!X17 = 0,"\\empty",'SUMMARY 3'!X17))</f>
        <v>#REF!</v>
      </c>
      <c r="N10" s="0" t="e">
        <f aca="false">IF(B10="", "",IF('SUMMARY 3'!Z17 = 0,"\\empty",'SUMMARY 3'!Z17))</f>
        <v>#REF!</v>
      </c>
      <c r="O10" s="180" t="n">
        <f aca="false">ROUND('SUMMARY 3'!AB17, 0)</f>
        <v>77</v>
      </c>
      <c r="P10" s="166" t="n">
        <f aca="false">COUNTIFS(C10:N10, "&gt;0", C10:N10, "&lt;75")</f>
        <v>0</v>
      </c>
    </row>
    <row r="11" customFormat="false" ht="13.8" hidden="false" customHeight="false" outlineLevel="0" collapsed="false">
      <c r="A11" s="0" t="e">
        <f aca="false">IF(ISBLANK(#REF!), "",_xlfn.CONCAT(#REF!,#REF!))</f>
        <v>#REF!</v>
      </c>
      <c r="B11" s="0" t="e">
        <f aca="false">IF(ISBLANK(#REF!), "",#REF!)</f>
        <v>#REF!</v>
      </c>
      <c r="C11" s="0" t="n">
        <v>0</v>
      </c>
      <c r="D11" s="0" t="n">
        <v>0</v>
      </c>
      <c r="E11" s="0" t="n">
        <v>0</v>
      </c>
      <c r="F11" s="0" t="e">
        <f aca="false">IF(B11="", "",IF('SUMMARY 3'!J18 = 0,"\\empty",'SUMMARY 3'!J18))</f>
        <v>#REF!</v>
      </c>
      <c r="G11" s="0" t="n">
        <v>0</v>
      </c>
      <c r="H11" s="0" t="e">
        <f aca="false">IF(B11="", "",IF('SUMMARY 3'!N18 = 0,"\\empty",'SUMMARY 3'!N18))</f>
        <v>#REF!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180" t="n">
        <f aca="false">ROUND('SUMMARY 3'!AB18, 0)</f>
        <v>71</v>
      </c>
      <c r="P11" s="166" t="n">
        <f aca="false">COUNTIFS(C11:N11, "&gt;0", C11:N11, "&lt;75")</f>
        <v>0</v>
      </c>
    </row>
    <row r="12" customFormat="false" ht="13.8" hidden="false" customHeight="false" outlineLevel="0" collapsed="false">
      <c r="A12" s="0" t="e">
        <f aca="false">IF(ISBLANK(#REF!), "",_xlfn.CONCAT(#REF!,#REF!))</f>
        <v>#REF!</v>
      </c>
      <c r="B12" s="0" t="e">
        <f aca="false">IF(ISBLANK(#REF!), "",#REF!)</f>
        <v>#REF!</v>
      </c>
      <c r="C12" s="0" t="e">
        <f aca="false">IF(B12="", "",IF('SUMMARY 3'!D19 = 0,"\\empty",'SUMMARY 3'!D19))</f>
        <v>#REF!</v>
      </c>
      <c r="D12" s="0" t="e">
        <f aca="false">IF(B12="", "",IF('SUMMARY 3'!F19 = 0,"\\empty",'SUMMARY 3'!F19))</f>
        <v>#REF!</v>
      </c>
      <c r="E12" s="0" t="e">
        <f aca="false">IF(B12="", "",IF('SUMMARY 3'!H19 = 0,"\\empty",'SUMMARY 3'!H19))</f>
        <v>#REF!</v>
      </c>
      <c r="F12" s="0" t="e">
        <f aca="false">IF(B12="", "",IF('SUMMARY 3'!J19 = 0,"\\empty",'SUMMARY 3'!J19))</f>
        <v>#REF!</v>
      </c>
      <c r="G12" s="0" t="e">
        <f aca="false">IF(B12="", "",IF('SUMMARY 3'!L19 = 0,"\\empty",'SUMMARY 3'!L19))</f>
        <v>#REF!</v>
      </c>
      <c r="H12" s="7" t="e">
        <f aca="false">IF(B12="", "",IF('SUMMARY 3'!N19 = 0,"\\empty",'SUMMARY 3'!N19))</f>
        <v>#REF!</v>
      </c>
      <c r="I12" s="7" t="e">
        <f aca="false">IF(B12="", "",IF('SUMMARY 3'!P19 = 0,"\\empty",'SUMMARY 3'!P19))</f>
        <v>#REF!</v>
      </c>
      <c r="J12" s="7" t="e">
        <f aca="false">IF(B12="", "",IF('SUMMARY 3'!R19 = 0,"\\empty",'SUMMARY 3'!R19))</f>
        <v>#REF!</v>
      </c>
      <c r="K12" s="0" t="e">
        <f aca="false">IF(B12="", "",IF('SUMMARY 3'!T19 = 0,"\\empty",'SUMMARY 3'!T19))</f>
        <v>#REF!</v>
      </c>
      <c r="L12" s="0" t="e">
        <f aca="false">IF(B12="", "",IF('SUMMARY 3'!V19 = 0,"\\empty",'SUMMARY 3'!V19))</f>
        <v>#REF!</v>
      </c>
      <c r="M12" s="0" t="e">
        <f aca="false">IF(B12="", "",IF('SUMMARY 3'!X19 = 0,"\\empty",'SUMMARY 3'!X19))</f>
        <v>#REF!</v>
      </c>
      <c r="N12" s="0" t="e">
        <f aca="false">IF(B12="", "",IF('SUMMARY 3'!Z19 = 0,"\\empty",'SUMMARY 3'!Z19))</f>
        <v>#REF!</v>
      </c>
      <c r="O12" s="180" t="n">
        <f aca="false">ROUND('SUMMARY 3'!AB19, 0)</f>
        <v>80</v>
      </c>
      <c r="P12" s="166" t="n">
        <f aca="false">COUNTIFS(C12:N12, "&gt;0", C12:N12, "&lt;75")</f>
        <v>0</v>
      </c>
    </row>
    <row r="13" customFormat="false" ht="13.8" hidden="false" customHeight="false" outlineLevel="0" collapsed="false">
      <c r="A13" s="0" t="e">
        <f aca="false">IF(ISBLANK(#REF!), "",_xlfn.CONCAT(#REF!,#REF!))</f>
        <v>#REF!</v>
      </c>
      <c r="B13" s="0" t="e">
        <f aca="false">IF(ISBLANK(#REF!), "",#REF!)</f>
        <v>#REF!</v>
      </c>
      <c r="C13" s="0" t="e">
        <f aca="false">IF(B13="", "",IF('SUMMARY 3'!D20 = 0,"\\empty",'SUMMARY 3'!D20))</f>
        <v>#REF!</v>
      </c>
      <c r="D13" s="0" t="e">
        <f aca="false">IF(B13="", "",IF('SUMMARY 3'!F20 = 0,"\\empty",'SUMMARY 3'!F20))</f>
        <v>#REF!</v>
      </c>
      <c r="E13" s="0" t="e">
        <f aca="false">IF(B13="", "",IF('SUMMARY 3'!H20 = 0,"\\empty",'SUMMARY 3'!H20))</f>
        <v>#REF!</v>
      </c>
      <c r="F13" s="0" t="e">
        <f aca="false">IF(B13="", "",IF('SUMMARY 3'!J20 = 0,"\\empty",'SUMMARY 3'!J20))</f>
        <v>#REF!</v>
      </c>
      <c r="G13" s="0" t="n">
        <v>0</v>
      </c>
      <c r="H13" s="7" t="e">
        <f aca="false">IF(B13="", "",IF('SUMMARY 3'!N20 = 0,"\\empty",'SUMMARY 3'!N20))</f>
        <v>#REF!</v>
      </c>
      <c r="I13" s="0" t="n">
        <v>0</v>
      </c>
      <c r="J13" s="7" t="e">
        <f aca="false">IF(B13="", "",IF('SUMMARY 3'!R20 = 0,"\\empty",'SUMMARY 3'!R20))</f>
        <v>#REF!</v>
      </c>
      <c r="K13" s="0" t="e">
        <f aca="false">IF(B13="", "",IF('SUMMARY 3'!T20 = 0,"\\empty",'SUMMARY 3'!T20))</f>
        <v>#REF!</v>
      </c>
      <c r="L13" s="0" t="e">
        <f aca="false">IF(B13="", "",IF('SUMMARY 3'!V20 = 0,"\\empty",'SUMMARY 3'!V20))</f>
        <v>#REF!</v>
      </c>
      <c r="M13" s="0" t="e">
        <f aca="false">IF(B13="", "",IF('SUMMARY 3'!X20 = 0,"\\empty",'SUMMARY 3'!X20))</f>
        <v>#REF!</v>
      </c>
      <c r="N13" s="0" t="e">
        <f aca="false">IF(B13="", "",IF('SUMMARY 3'!Z20 = 0,"\\empty",'SUMMARY 3'!Z20))</f>
        <v>#REF!</v>
      </c>
      <c r="O13" s="180" t="n">
        <f aca="false">ROUND('SUMMARY 3'!AB20, 0)</f>
        <v>79</v>
      </c>
      <c r="P13" s="166" t="n">
        <f aca="false">COUNTIFS(C13:N13, "&gt;0", C13:N13, "&lt;75")</f>
        <v>0</v>
      </c>
    </row>
    <row r="14" customFormat="false" ht="13.8" hidden="false" customHeight="false" outlineLevel="0" collapsed="false">
      <c r="A14" s="0" t="e">
        <f aca="false">IF(ISBLANK(#REF!), "",_xlfn.CONCAT(#REF!,#REF!))</f>
        <v>#REF!</v>
      </c>
      <c r="B14" s="0" t="e">
        <f aca="false">IF(ISBLANK(#REF!), "",#REF!)</f>
        <v>#REF!</v>
      </c>
      <c r="C14" s="0" t="e">
        <f aca="false">IF(B14="", "",IF('SUMMARY 3'!D21 = 0,"\\empty",'SUMMARY 3'!D21))</f>
        <v>#REF!</v>
      </c>
      <c r="D14" s="0" t="e">
        <f aca="false">IF(B14="", "",IF('SUMMARY 3'!F21 = 0,"\\empty",'SUMMARY 3'!F21))</f>
        <v>#REF!</v>
      </c>
      <c r="E14" s="0" t="e">
        <f aca="false">IF(B14="", "",IF('SUMMARY 3'!H21 = 0,"\\empty",'SUMMARY 3'!H21))</f>
        <v>#REF!</v>
      </c>
      <c r="F14" s="0" t="e">
        <f aca="false">IF(B14="", "",IF('SUMMARY 3'!J21 = 0,"\\empty",'SUMMARY 3'!J21))</f>
        <v>#REF!</v>
      </c>
      <c r="G14" s="0" t="n">
        <v>0</v>
      </c>
      <c r="H14" s="7" t="e">
        <f aca="false">IF(B14="", "",IF('SUMMARY 3'!N21 = 0,"\\empty",'SUMMARY 3'!N21))</f>
        <v>#REF!</v>
      </c>
      <c r="I14" s="0" t="n">
        <v>0</v>
      </c>
      <c r="J14" s="7" t="e">
        <f aca="false">IF(B14="", "",IF('SUMMARY 3'!R21 = 0,"\\empty",'SUMMARY 3'!R21))</f>
        <v>#REF!</v>
      </c>
      <c r="K14" s="0" t="e">
        <f aca="false">IF(B14="", "",IF('SUMMARY 3'!T21 = 0,"\\empty",'SUMMARY 3'!T21))</f>
        <v>#REF!</v>
      </c>
      <c r="L14" s="0" t="e">
        <f aca="false">IF(B14="", "",IF('SUMMARY 3'!V21 = 0,"\\empty",'SUMMARY 3'!V21))</f>
        <v>#REF!</v>
      </c>
      <c r="M14" s="0" t="e">
        <f aca="false">IF(B14="", "",IF('SUMMARY 3'!X21 = 0,"\\empty",'SUMMARY 3'!X21))</f>
        <v>#REF!</v>
      </c>
      <c r="N14" s="0" t="e">
        <f aca="false">IF(B14="", "",IF('SUMMARY 3'!Z21 = 0,"\\empty",'SUMMARY 3'!Z21))</f>
        <v>#REF!</v>
      </c>
      <c r="O14" s="180" t="n">
        <f aca="false">ROUND('SUMMARY 3'!AB21, 0)</f>
        <v>75</v>
      </c>
      <c r="P14" s="166" t="n">
        <f aca="false">COUNTIFS(C14:N14, "&gt;0", C14:N14, "&lt;75")</f>
        <v>0</v>
      </c>
    </row>
    <row r="15" customFormat="false" ht="13.8" hidden="false" customHeight="false" outlineLevel="0" collapsed="false">
      <c r="A15" s="0" t="e">
        <f aca="false">IF(ISBLANK(#REF!), "",_xlfn.CONCAT(#REF!,#REF!))</f>
        <v>#REF!</v>
      </c>
      <c r="B15" s="0" t="e">
        <f aca="false">IF(ISBLANK(#REF!), "",#REF!)</f>
        <v>#REF!</v>
      </c>
      <c r="C15" s="0" t="e">
        <f aca="false">IF(B15="", "",IF('SUMMARY 3'!D22 = 0,"\\empty",'SUMMARY 3'!D22))</f>
        <v>#REF!</v>
      </c>
      <c r="D15" s="0" t="e">
        <f aca="false">IF(B15="", "",IF('SUMMARY 3'!F22 = 0,"\\empty",'SUMMARY 3'!F22))</f>
        <v>#REF!</v>
      </c>
      <c r="E15" s="0" t="e">
        <f aca="false">IF(B15="", "",IF('SUMMARY 3'!H22 = 0,"\\empty",'SUMMARY 3'!H22))</f>
        <v>#REF!</v>
      </c>
      <c r="F15" s="0" t="e">
        <f aca="false">IF(B15="", "",IF('SUMMARY 3'!J22 = 0,"\\empty",'SUMMARY 3'!J22))</f>
        <v>#REF!</v>
      </c>
      <c r="G15" s="0" t="e">
        <f aca="false">IF(B15="", "",IF('SUMMARY 3'!L22 = 0,"\\empty",'SUMMARY 3'!L22))</f>
        <v>#REF!</v>
      </c>
      <c r="H15" s="7" t="e">
        <f aca="false">IF(B15="", "",IF('SUMMARY 3'!N22 = 0,"\\empty",'SUMMARY 3'!N22))</f>
        <v>#REF!</v>
      </c>
      <c r="I15" s="7" t="e">
        <f aca="false">IF(B15="", "",IF('SUMMARY 3'!P22 = 0,"\\empty",'SUMMARY 3'!P22))</f>
        <v>#REF!</v>
      </c>
      <c r="J15" s="7" t="e">
        <f aca="false">IF(B15="", "",IF('SUMMARY 3'!R22 = 0,"\\empty",'SUMMARY 3'!R22))</f>
        <v>#REF!</v>
      </c>
      <c r="K15" s="0" t="e">
        <f aca="false">IF(B15="", "",IF('SUMMARY 3'!T22 = 0,"\\empty",'SUMMARY 3'!T22))</f>
        <v>#REF!</v>
      </c>
      <c r="L15" s="0" t="e">
        <f aca="false">IF(B15="", "",IF('SUMMARY 3'!V22 = 0,"\\empty",'SUMMARY 3'!V22))</f>
        <v>#REF!</v>
      </c>
      <c r="M15" s="0" t="e">
        <f aca="false">IF(B15="", "",IF('SUMMARY 3'!X22 = 0,"\\empty",'SUMMARY 3'!X22))</f>
        <v>#REF!</v>
      </c>
      <c r="N15" s="0" t="e">
        <f aca="false">IF(B15="", "",IF('SUMMARY 3'!Z22 = 0,"\\empty",'SUMMARY 3'!Z22))</f>
        <v>#REF!</v>
      </c>
      <c r="O15" s="180" t="n">
        <f aca="false">ROUND('SUMMARY 3'!AB22, 0)</f>
        <v>80</v>
      </c>
      <c r="P15" s="166" t="n">
        <f aca="false">COUNTIFS(C15:N15, "&gt;0", C15:N15, "&lt;75")</f>
        <v>0</v>
      </c>
    </row>
    <row r="16" customFormat="false" ht="13.8" hidden="false" customHeight="false" outlineLevel="0" collapsed="false">
      <c r="A16" s="0" t="e">
        <f aca="false">IF(ISBLANK(#REF!), "",_xlfn.CONCAT(#REF!,#REF!))</f>
        <v>#REF!</v>
      </c>
      <c r="B16" s="0" t="e">
        <f aca="false">IF(ISBLANK(#REF!), "",#REF!)</f>
        <v>#REF!</v>
      </c>
      <c r="C16" s="0" t="n">
        <v>0</v>
      </c>
      <c r="D16" s="0" t="e">
        <f aca="false">IF(B16="", "",IF('SUMMARY 3'!F23 = 0,"\\empty",'SUMMARY 3'!F23))</f>
        <v>#REF!</v>
      </c>
      <c r="E16" s="0" t="e">
        <f aca="false">IF(B16="", "",IF('SUMMARY 3'!H23 = 0,"\\empty",'SUMMARY 3'!H23))</f>
        <v>#REF!</v>
      </c>
      <c r="F16" s="0" t="e">
        <f aca="false">IF(B16="", "",IF('SUMMARY 3'!J23 = 0,"\\empty",'SUMMARY 3'!J23))</f>
        <v>#REF!</v>
      </c>
      <c r="G16" s="0" t="e">
        <f aca="false">IF(B16="", "",IF('SUMMARY 3'!L23 = 0,"\\empty",'SUMMARY 3'!L23))</f>
        <v>#REF!</v>
      </c>
      <c r="H16" s="7" t="e">
        <f aca="false">IF(B16="", "",IF('SUMMARY 3'!N23 = 0,"\\empty",'SUMMARY 3'!N23))</f>
        <v>#REF!</v>
      </c>
      <c r="I16" s="0" t="n">
        <v>0</v>
      </c>
      <c r="J16" s="7" t="e">
        <f aca="false">IF(B16="", "",IF('SUMMARY 3'!R23 = 0,"\\empty",'SUMMARY 3'!R23))</f>
        <v>#REF!</v>
      </c>
      <c r="K16" s="0" t="e">
        <f aca="false">IF(B16="", "",IF('SUMMARY 3'!T23 = 0,"\\empty",'SUMMARY 3'!T23))</f>
        <v>#REF!</v>
      </c>
      <c r="L16" s="0" t="e">
        <f aca="false">IF(B16="", "",IF('SUMMARY 3'!V23 = 0,"\\empty",'SUMMARY 3'!V23))</f>
        <v>#REF!</v>
      </c>
      <c r="M16" s="0" t="e">
        <f aca="false">IF(B16="", "",IF('SUMMARY 3'!X23 = 0,"\\empty",'SUMMARY 3'!X23))</f>
        <v>#REF!</v>
      </c>
      <c r="N16" s="0" t="e">
        <f aca="false">IF(B16="", "",IF('SUMMARY 3'!Z23 = 0,"\\empty",'SUMMARY 3'!Z23))</f>
        <v>#REF!</v>
      </c>
      <c r="O16" s="180" t="n">
        <f aca="false">ROUND('SUMMARY 3'!AB23, 0)</f>
        <v>76</v>
      </c>
      <c r="P16" s="166" t="n">
        <f aca="false">COUNTIFS(C16:N16, "&gt;0", C16:N16, "&lt;75")</f>
        <v>0</v>
      </c>
    </row>
    <row r="17" customFormat="false" ht="13.8" hidden="false" customHeight="false" outlineLevel="0" collapsed="false">
      <c r="A17" s="0" t="e">
        <f aca="false">IF(ISBLANK(#REF!), "",_xlfn.CONCAT(#REF!,#REF!))</f>
        <v>#REF!</v>
      </c>
      <c r="B17" s="0" t="e">
        <f aca="false">IF(ISBLANK(#REF!), "",#REF!)</f>
        <v>#REF!</v>
      </c>
      <c r="C17" s="0" t="e">
        <f aca="false">IF(B17="", "",IF('SUMMARY 3'!D24 = 0,"\\empty",'SUMMARY 3'!D24))</f>
        <v>#REF!</v>
      </c>
      <c r="D17" s="0" t="e">
        <f aca="false">IF(B17="", "",IF('SUMMARY 3'!F24 = 0,"\\empty",'SUMMARY 3'!F24))</f>
        <v>#REF!</v>
      </c>
      <c r="E17" s="0" t="e">
        <f aca="false">IF(B17="", "",IF('SUMMARY 3'!H24 = 0,"\\empty",'SUMMARY 3'!H24))</f>
        <v>#REF!</v>
      </c>
      <c r="F17" s="0" t="e">
        <f aca="false">IF(B17="", "",IF('SUMMARY 3'!J24 = 0,"\\empty",'SUMMARY 3'!J24))</f>
        <v>#REF!</v>
      </c>
      <c r="G17" s="0" t="e">
        <f aca="false">IF(B17="", "",IF('SUMMARY 3'!L24 = 0,"\\empty",'SUMMARY 3'!L24))</f>
        <v>#REF!</v>
      </c>
      <c r="H17" s="7" t="e">
        <f aca="false">IF(B17="", "",IF('SUMMARY 3'!N24 = 0,"\\empty",'SUMMARY 3'!N24))</f>
        <v>#REF!</v>
      </c>
      <c r="I17" s="7" t="e">
        <f aca="false">IF(B17="", "",IF('SUMMARY 3'!P24 = 0,"\\empty",'SUMMARY 3'!P24))</f>
        <v>#REF!</v>
      </c>
      <c r="J17" s="7" t="e">
        <f aca="false">IF(B17="", "",IF('SUMMARY 3'!R24 = 0,"\\empty",'SUMMARY 3'!R24))</f>
        <v>#REF!</v>
      </c>
      <c r="K17" s="0" t="e">
        <f aca="false">IF(B17="", "",IF('SUMMARY 3'!T24 = 0,"\\empty",'SUMMARY 3'!T24))</f>
        <v>#REF!</v>
      </c>
      <c r="L17" s="0" t="e">
        <f aca="false">IF(B17="", "",IF('SUMMARY 3'!V24 = 0,"\\empty",'SUMMARY 3'!V24))</f>
        <v>#REF!</v>
      </c>
      <c r="M17" s="0" t="e">
        <f aca="false">IF(B17="", "",IF('SUMMARY 3'!X24 = 0,"\\empty",'SUMMARY 3'!X24))</f>
        <v>#REF!</v>
      </c>
      <c r="N17" s="0" t="e">
        <f aca="false">IF(B17="", "",IF('SUMMARY 3'!Z24 = 0,"\\empty",'SUMMARY 3'!Z24))</f>
        <v>#REF!</v>
      </c>
      <c r="O17" s="180" t="n">
        <f aca="false">ROUND('SUMMARY 3'!AB24, 0)</f>
        <v>75</v>
      </c>
      <c r="P17" s="166" t="n">
        <f aca="false">COUNTIFS(C17:N17, "&gt;0", C17:N17, "&lt;75")</f>
        <v>0</v>
      </c>
    </row>
    <row r="18" customFormat="false" ht="13.8" hidden="false" customHeight="false" outlineLevel="0" collapsed="false">
      <c r="A18" s="0" t="e">
        <f aca="false">IF(ISBLANK(#REF!), "",_xlfn.CONCAT(#REF!,#REF!))</f>
        <v>#REF!</v>
      </c>
      <c r="B18" s="0" t="e">
        <f aca="false">IF(ISBLANK(#REF!), "",#REF!)</f>
        <v>#REF!</v>
      </c>
      <c r="C18" s="0" t="e">
        <f aca="false">IF(B18="", "",IF('SUMMARY 3'!D25 = 0,"\\empty",'SUMMARY 3'!D25))</f>
        <v>#REF!</v>
      </c>
      <c r="D18" s="0" t="e">
        <f aca="false">IF(B18="", "",IF('SUMMARY 3'!F25 = 0,"\\empty",'SUMMARY 3'!F25))</f>
        <v>#REF!</v>
      </c>
      <c r="E18" s="0" t="e">
        <f aca="false">IF(B18="", "",IF('SUMMARY 3'!H25 = 0,"\\empty",'SUMMARY 3'!H25))</f>
        <v>#REF!</v>
      </c>
      <c r="F18" s="0" t="e">
        <f aca="false">IF(B18="", "",IF('SUMMARY 3'!J25 = 0,"\\empty",'SUMMARY 3'!J25))</f>
        <v>#REF!</v>
      </c>
      <c r="G18" s="0" t="e">
        <f aca="false">IF(B18="", "",IF('SUMMARY 3'!L25 = 0,"\\empty",'SUMMARY 3'!L25))</f>
        <v>#REF!</v>
      </c>
      <c r="H18" s="7" t="e">
        <f aca="false">IF(B18="", "",IF('SUMMARY 3'!N25 = 0,"\\empty",'SUMMARY 3'!N25))</f>
        <v>#REF!</v>
      </c>
      <c r="I18" s="7" t="e">
        <f aca="false">IF(B18="", "",IF('SUMMARY 3'!P25 = 0,"\\empty",'SUMMARY 3'!P25))</f>
        <v>#REF!</v>
      </c>
      <c r="J18" s="7" t="e">
        <f aca="false">IF(B18="", "",IF('SUMMARY 3'!R25 = 0,"\\empty",'SUMMARY 3'!R25))</f>
        <v>#REF!</v>
      </c>
      <c r="K18" s="0" t="e">
        <f aca="false">IF(B18="", "",IF('SUMMARY 3'!T25 = 0,"\\empty",'SUMMARY 3'!T25))</f>
        <v>#REF!</v>
      </c>
      <c r="L18" s="0" t="e">
        <f aca="false">IF(B18="", "",IF('SUMMARY 3'!V25 = 0,"\\empty",'SUMMARY 3'!V25))</f>
        <v>#REF!</v>
      </c>
      <c r="M18" s="0" t="e">
        <f aca="false">IF(B18="", "",IF('SUMMARY 3'!X25 = 0,"\\empty",'SUMMARY 3'!X25))</f>
        <v>#REF!</v>
      </c>
      <c r="N18" s="0" t="e">
        <f aca="false">IF(B18="", "",IF('SUMMARY 3'!Z25 = 0,"\\empty",'SUMMARY 3'!Z25))</f>
        <v>#REF!</v>
      </c>
      <c r="O18" s="180" t="n">
        <f aca="false">ROUND('SUMMARY 3'!AB25, 0)</f>
        <v>84</v>
      </c>
      <c r="P18" s="166" t="n">
        <f aca="false">COUNTIFS(C18:N18, "&gt;0", C18:N18, "&lt;75")</f>
        <v>0</v>
      </c>
    </row>
    <row r="19" customFormat="false" ht="13.8" hidden="false" customHeight="false" outlineLevel="0" collapsed="false">
      <c r="A19" s="0" t="e">
        <f aca="false">IF(ISBLANK(#REF!), "",_xlfn.CONCAT(#REF!,#REF!))</f>
        <v>#REF!</v>
      </c>
      <c r="B19" s="0" t="e">
        <f aca="false">IF(ISBLANK(#REF!), "",#REF!)</f>
        <v>#REF!</v>
      </c>
      <c r="C19" s="0" t="e">
        <f aca="false">IF(B19="", "",IF('SUMMARY 3'!D26 = 0,"\\empty",'SUMMARY 3'!D26))</f>
        <v>#REF!</v>
      </c>
      <c r="D19" s="0" t="e">
        <f aca="false">IF(B19="", "",IF('SUMMARY 3'!F26 = 0,"\\empty",'SUMMARY 3'!F26))</f>
        <v>#REF!</v>
      </c>
      <c r="E19" s="0" t="e">
        <f aca="false">IF(B19="", "",IF('SUMMARY 3'!H26 = 0,"\\empty",'SUMMARY 3'!H26))</f>
        <v>#REF!</v>
      </c>
      <c r="F19" s="0" t="e">
        <f aca="false">IF(B19="", "",IF('SUMMARY 3'!J26 = 0,"\\empty",'SUMMARY 3'!J26))</f>
        <v>#REF!</v>
      </c>
      <c r="G19" s="0" t="e">
        <f aca="false">IF(B19="", "",IF('SUMMARY 3'!L26 = 0,"\\empty",'SUMMARY 3'!L26))</f>
        <v>#REF!</v>
      </c>
      <c r="H19" s="7" t="e">
        <f aca="false">IF(B19="", "",IF('SUMMARY 3'!N26 = 0,"\\empty",'SUMMARY 3'!N26))</f>
        <v>#REF!</v>
      </c>
      <c r="I19" s="7" t="e">
        <f aca="false">IF(B19="", "",IF('SUMMARY 3'!P26 = 0,"\\empty",'SUMMARY 3'!P26))</f>
        <v>#REF!</v>
      </c>
      <c r="J19" s="7" t="e">
        <f aca="false">IF(B19="", "",IF('SUMMARY 3'!R26 = 0,"\\empty",'SUMMARY 3'!R26))</f>
        <v>#REF!</v>
      </c>
      <c r="K19" s="0" t="e">
        <f aca="false">IF(B19="", "",IF('SUMMARY 3'!T26 = 0,"\\empty",'SUMMARY 3'!T26))</f>
        <v>#REF!</v>
      </c>
      <c r="L19" s="0" t="e">
        <f aca="false">IF(B19="", "",IF('SUMMARY 3'!V26 = 0,"\\empty",'SUMMARY 3'!V26))</f>
        <v>#REF!</v>
      </c>
      <c r="M19" s="0" t="e">
        <f aca="false">IF(B19="", "",IF('SUMMARY 3'!X26 = 0,"\\empty",'SUMMARY 3'!X26))</f>
        <v>#REF!</v>
      </c>
      <c r="N19" s="0" t="e">
        <f aca="false">IF(B19="", "",IF('SUMMARY 3'!Z26 = 0,"\\empty",'SUMMARY 3'!Z26))</f>
        <v>#REF!</v>
      </c>
      <c r="O19" s="180" t="n">
        <f aca="false">ROUND('SUMMARY 3'!AB26, 0)</f>
        <v>77</v>
      </c>
      <c r="P19" s="166" t="n">
        <f aca="false">COUNTIFS(C19:N19, "&gt;0", C19:N19, "&lt;75")</f>
        <v>0</v>
      </c>
    </row>
    <row r="20" customFormat="false" ht="13.8" hidden="false" customHeight="false" outlineLevel="0" collapsed="false">
      <c r="A20" s="0" t="e">
        <f aca="false">IF(ISBLANK(#REF!), "",_xlfn.CONCAT(#REF!,#REF!))</f>
        <v>#REF!</v>
      </c>
      <c r="B20" s="0" t="e">
        <f aca="false">IF(ISBLANK(#REF!), "",#REF!)</f>
        <v>#REF!</v>
      </c>
      <c r="C20" s="0" t="e">
        <f aca="false">IF(B20="", "",IF('SUMMARY 3'!D27 = 0,"\\empty",'SUMMARY 3'!D27))</f>
        <v>#REF!</v>
      </c>
      <c r="D20" s="0" t="e">
        <f aca="false">IF(B20="", "",IF('SUMMARY 3'!F27 = 0,"\\empty",'SUMMARY 3'!F27))</f>
        <v>#REF!</v>
      </c>
      <c r="E20" s="0" t="e">
        <f aca="false">IF(B20="", "",IF('SUMMARY 3'!H27 = 0,"\\empty",'SUMMARY 3'!H27))</f>
        <v>#REF!</v>
      </c>
      <c r="F20" s="0" t="e">
        <f aca="false">IF(B20="", "",IF('SUMMARY 3'!J27 = 0,"\\empty",'SUMMARY 3'!J27))</f>
        <v>#REF!</v>
      </c>
      <c r="G20" s="0" t="e">
        <f aca="false">IF(B20="", "",IF('SUMMARY 3'!L27 = 0,"\\empty",'SUMMARY 3'!L27))</f>
        <v>#REF!</v>
      </c>
      <c r="H20" s="7" t="e">
        <f aca="false">IF(B20="", "",IF('SUMMARY 3'!N27 = 0,"\\empty",'SUMMARY 3'!N27))</f>
        <v>#REF!</v>
      </c>
      <c r="I20" s="7" t="e">
        <f aca="false">IF(B20="", "",IF('SUMMARY 3'!P27 = 0,"\\empty",'SUMMARY 3'!P27))</f>
        <v>#REF!</v>
      </c>
      <c r="J20" s="7" t="e">
        <f aca="false">IF(B20="", "",IF('SUMMARY 3'!R27 = 0,"\\empty",'SUMMARY 3'!R27))</f>
        <v>#REF!</v>
      </c>
      <c r="K20" s="0" t="e">
        <f aca="false">IF(B20="", "",IF('SUMMARY 3'!T27 = 0,"\\empty",'SUMMARY 3'!T27))</f>
        <v>#REF!</v>
      </c>
      <c r="L20" s="0" t="e">
        <f aca="false">IF(B20="", "",IF('SUMMARY 3'!V27 = 0,"\\empty",'SUMMARY 3'!V27))</f>
        <v>#REF!</v>
      </c>
      <c r="M20" s="0" t="e">
        <f aca="false">IF(B20="", "",IF('SUMMARY 3'!X27 = 0,"\\empty",'SUMMARY 3'!X27))</f>
        <v>#REF!</v>
      </c>
      <c r="N20" s="0" t="e">
        <f aca="false">IF(B20="", "",IF('SUMMARY 3'!Z27 = 0,"\\empty",'SUMMARY 3'!Z27))</f>
        <v>#REF!</v>
      </c>
      <c r="O20" s="180" t="n">
        <f aca="false">ROUND('SUMMARY 3'!AB27, 0)</f>
        <v>77</v>
      </c>
      <c r="P20" s="166" t="n">
        <f aca="false">COUNTIFS(C20:N20, "&gt;0", C20:N20, "&lt;75")</f>
        <v>0</v>
      </c>
    </row>
    <row r="21" customFormat="false" ht="13.8" hidden="false" customHeight="false" outlineLevel="0" collapsed="false">
      <c r="A21" s="0" t="e">
        <f aca="false">IF(ISBLANK(#REF!), "",_xlfn.CONCAT(#REF!,#REF!))</f>
        <v>#REF!</v>
      </c>
      <c r="B21" s="0" t="e">
        <f aca="false">IF(ISBLANK(#REF!), "",#REF!)</f>
        <v>#REF!</v>
      </c>
      <c r="C21" s="0" t="e">
        <f aca="false">IF(B21="", "",IF('SUMMARY 3'!D28 = 0,"\\empty",'SUMMARY 3'!D28))</f>
        <v>#REF!</v>
      </c>
      <c r="D21" s="0" t="e">
        <f aca="false">IF(B21="", "",IF('SUMMARY 3'!F28 = 0,"\\empty",'SUMMARY 3'!F28))</f>
        <v>#REF!</v>
      </c>
      <c r="E21" s="0" t="e">
        <f aca="false">IF(B21="", "",IF('SUMMARY 3'!H28 = 0,"\\empty",'SUMMARY 3'!H28))</f>
        <v>#REF!</v>
      </c>
      <c r="F21" s="0" t="e">
        <f aca="false">IF(B21="", "",IF('SUMMARY 3'!J28 = 0,"\\empty",'SUMMARY 3'!J28))</f>
        <v>#REF!</v>
      </c>
      <c r="G21" s="0" t="e">
        <f aca="false">IF(B21="", "",IF('SUMMARY 3'!L28 = 0,"\\empty",'SUMMARY 3'!L28))</f>
        <v>#REF!</v>
      </c>
      <c r="H21" s="7" t="e">
        <f aca="false">IF(B21="", "",IF('SUMMARY 3'!N28 = 0,"\\empty",'SUMMARY 3'!N28))</f>
        <v>#REF!</v>
      </c>
      <c r="I21" s="7" t="e">
        <f aca="false">IF(B21="", "",IF('SUMMARY 3'!P28 = 0,"\\empty",'SUMMARY 3'!P28))</f>
        <v>#REF!</v>
      </c>
      <c r="J21" s="7" t="e">
        <f aca="false">IF(B21="", "",IF('SUMMARY 3'!R28 = 0,"\\empty",'SUMMARY 3'!R28))</f>
        <v>#REF!</v>
      </c>
      <c r="K21" s="0" t="e">
        <f aca="false">IF(B21="", "",IF('SUMMARY 3'!T28 = 0,"\\empty",'SUMMARY 3'!T28))</f>
        <v>#REF!</v>
      </c>
      <c r="L21" s="0" t="e">
        <f aca="false">IF(B21="", "",IF('SUMMARY 3'!V28 = 0,"\\empty",'SUMMARY 3'!V28))</f>
        <v>#REF!</v>
      </c>
      <c r="M21" s="0" t="e">
        <f aca="false">IF(B21="", "",IF('SUMMARY 3'!X28 = 0,"\\empty",'SUMMARY 3'!X28))</f>
        <v>#REF!</v>
      </c>
      <c r="N21" s="0" t="e">
        <f aca="false">IF(B21="", "",IF('SUMMARY 3'!Z28 = 0,"\\empty",'SUMMARY 3'!Z28))</f>
        <v>#REF!</v>
      </c>
      <c r="O21" s="180" t="n">
        <f aca="false">ROUND('SUMMARY 3'!AB28, 0)</f>
        <v>77</v>
      </c>
      <c r="P21" s="166" t="n">
        <f aca="false">COUNTIFS(C21:N21, "&gt;0", C21:N21, "&lt;75")</f>
        <v>0</v>
      </c>
    </row>
    <row r="22" customFormat="false" ht="13.8" hidden="false" customHeight="false" outlineLevel="0" collapsed="false">
      <c r="A22" s="0" t="e">
        <f aca="false">IF(ISBLANK(#REF!), "",_xlfn.CONCAT(#REF!,#REF!))</f>
        <v>#REF!</v>
      </c>
      <c r="B22" s="0" t="e">
        <f aca="false">IF(ISBLANK(#REF!), "",#REF!)</f>
        <v>#REF!</v>
      </c>
      <c r="C22" s="0" t="n">
        <v>0</v>
      </c>
      <c r="D22" s="0" t="e">
        <f aca="false">IF(B22="", "",IF('SUMMARY 3'!F29 = 0,"\\empty",'SUMMARY 3'!F29))</f>
        <v>#REF!</v>
      </c>
      <c r="E22" s="0" t="e">
        <f aca="false">IF(B22="", "",IF('SUMMARY 3'!H29 = 0,"\\empty",'SUMMARY 3'!H29))</f>
        <v>#REF!</v>
      </c>
      <c r="F22" s="0" t="e">
        <f aca="false">IF(B22="", "",IF('SUMMARY 3'!J29 = 0,"\\empty",'SUMMARY 3'!J29))</f>
        <v>#REF!</v>
      </c>
      <c r="G22" s="0" t="n">
        <v>0</v>
      </c>
      <c r="H22" s="7" t="e">
        <f aca="false">IF(B22="", "",IF('SUMMARY 3'!N29 = 0,"\\empty",'SUMMARY 3'!N29))</f>
        <v>#REF!</v>
      </c>
      <c r="I22" s="0" t="n">
        <v>0</v>
      </c>
      <c r="J22" s="7" t="e">
        <f aca="false">IF(B22="", "",IF('SUMMARY 3'!R29 = 0,"\\empty",'SUMMARY 3'!R29))</f>
        <v>#REF!</v>
      </c>
      <c r="K22" s="0" t="e">
        <f aca="false">IF(B22="", "",IF('SUMMARY 3'!T29 = 0,"\\empty",'SUMMARY 3'!T29))</f>
        <v>#REF!</v>
      </c>
      <c r="L22" s="0" t="e">
        <f aca="false">IF(B22="", "",IF('SUMMARY 3'!V29 = 0,"\\empty",'SUMMARY 3'!V29))</f>
        <v>#REF!</v>
      </c>
      <c r="M22" s="0" t="e">
        <f aca="false">IF(B22="", "",IF('SUMMARY 3'!X29 = 0,"\\empty",'SUMMARY 3'!X29))</f>
        <v>#REF!</v>
      </c>
      <c r="N22" s="0" t="e">
        <f aca="false">IF(B22="", "",IF('SUMMARY 3'!Z29 = 0,"\\empty",'SUMMARY 3'!Z29))</f>
        <v>#REF!</v>
      </c>
      <c r="O22" s="180" t="n">
        <f aca="false">ROUND('SUMMARY 3'!AB29, 0)</f>
        <v>74</v>
      </c>
      <c r="P22" s="166" t="n">
        <f aca="false">COUNTIFS(C22:N22, "&gt;0", C22:N22, "&lt;75")</f>
        <v>0</v>
      </c>
    </row>
    <row r="23" customFormat="false" ht="13.8" hidden="false" customHeight="false" outlineLevel="0" collapsed="false">
      <c r="A23" s="0" t="e">
        <f aca="false">IF(ISBLANK(#REF!), "",_xlfn.CONCAT(#REF!,#REF!))</f>
        <v>#REF!</v>
      </c>
      <c r="B23" s="0" t="e">
        <f aca="false">IF(ISBLANK(#REF!), "",#REF!)</f>
        <v>#REF!</v>
      </c>
      <c r="C23" s="0" t="e">
        <f aca="false">IF(B23="", "",IF('SUMMARY 3'!D30 = 0,"\\empty",'SUMMARY 3'!D30))</f>
        <v>#REF!</v>
      </c>
      <c r="D23" s="0" t="e">
        <f aca="false">IF(B23="", "",IF('SUMMARY 3'!F30 = 0,"\\empty",'SUMMARY 3'!F30))</f>
        <v>#REF!</v>
      </c>
      <c r="E23" s="0" t="e">
        <f aca="false">IF(B23="", "",IF('SUMMARY 3'!H30 = 0,"\\empty",'SUMMARY 3'!H30))</f>
        <v>#REF!</v>
      </c>
      <c r="F23" s="0" t="e">
        <f aca="false">IF(B23="", "",IF('SUMMARY 3'!J30 = 0,"\\empty",'SUMMARY 3'!J30))</f>
        <v>#REF!</v>
      </c>
      <c r="G23" s="0" t="n">
        <v>0</v>
      </c>
      <c r="H23" s="7" t="e">
        <f aca="false">IF(B23="", "",IF('SUMMARY 3'!N30 = 0,"\\empty",'SUMMARY 3'!N30))</f>
        <v>#REF!</v>
      </c>
      <c r="I23" s="0" t="n">
        <v>0</v>
      </c>
      <c r="J23" s="7" t="e">
        <f aca="false">IF(B23="", "",IF('SUMMARY 3'!R30 = 0,"\\empty",'SUMMARY 3'!R30))</f>
        <v>#REF!</v>
      </c>
      <c r="K23" s="0" t="e">
        <f aca="false">IF(B23="", "",IF('SUMMARY 3'!T30 = 0,"\\empty",'SUMMARY 3'!T30))</f>
        <v>#REF!</v>
      </c>
      <c r="L23" s="0" t="e">
        <f aca="false">IF(B23="", "",IF('SUMMARY 3'!V30 = 0,"\\empty",'SUMMARY 3'!V30))</f>
        <v>#REF!</v>
      </c>
      <c r="M23" s="0" t="e">
        <f aca="false">IF(B23="", "",IF('SUMMARY 3'!X30 = 0,"\\empty",'SUMMARY 3'!X30))</f>
        <v>#REF!</v>
      </c>
      <c r="N23" s="0" t="e">
        <f aca="false">IF(B23="", "",IF('SUMMARY 3'!Z30 = 0,"\\empty",'SUMMARY 3'!Z30))</f>
        <v>#REF!</v>
      </c>
      <c r="O23" s="180" t="n">
        <f aca="false">ROUND('SUMMARY 3'!AB30, 0)</f>
        <v>76</v>
      </c>
      <c r="P23" s="166" t="n">
        <f aca="false">COUNTIFS(C23:N23, "&gt;0", C23:N23, "&lt;75")</f>
        <v>0</v>
      </c>
    </row>
    <row r="24" customFormat="false" ht="13.8" hidden="false" customHeight="false" outlineLevel="0" collapsed="false">
      <c r="A24" s="0" t="e">
        <f aca="false">IF(ISBLANK(#REF!), "",_xlfn.CONCAT(#REF!,#REF!))</f>
        <v>#REF!</v>
      </c>
      <c r="B24" s="0" t="e">
        <f aca="false">IF(ISBLANK(#REF!), "",#REF!)</f>
        <v>#REF!</v>
      </c>
      <c r="C24" s="0" t="e">
        <f aca="false">IF(B24="", "",IF('SUMMARY 3'!D31 = 0,"\\empty",'SUMMARY 3'!D31))</f>
        <v>#REF!</v>
      </c>
      <c r="D24" s="0" t="e">
        <f aca="false">IF(B24="", "",IF('SUMMARY 3'!F31 = 0,"\\empty",'SUMMARY 3'!F31))</f>
        <v>#REF!</v>
      </c>
      <c r="E24" s="0" t="e">
        <f aca="false">IF(B24="", "",IF('SUMMARY 3'!H31 = 0,"\\empty",'SUMMARY 3'!H31))</f>
        <v>#REF!</v>
      </c>
      <c r="F24" s="0" t="e">
        <f aca="false">IF(B24="", "",IF('SUMMARY 3'!J31 = 0,"\\empty",'SUMMARY 3'!J31))</f>
        <v>#REF!</v>
      </c>
      <c r="G24" s="0" t="n">
        <v>0</v>
      </c>
      <c r="H24" s="7" t="e">
        <f aca="false">IF(B24="", "",IF('SUMMARY 3'!N31 = 0,"\\empty",'SUMMARY 3'!N31))</f>
        <v>#REF!</v>
      </c>
      <c r="I24" s="0" t="n">
        <v>0</v>
      </c>
      <c r="J24" s="7" t="e">
        <f aca="false">IF(B24="", "",IF('SUMMARY 3'!R31 = 0,"\\empty",'SUMMARY 3'!R31))</f>
        <v>#REF!</v>
      </c>
      <c r="K24" s="0" t="e">
        <f aca="false">IF(B24="", "",IF('SUMMARY 3'!T31 = 0,"\\empty",'SUMMARY 3'!T31))</f>
        <v>#REF!</v>
      </c>
      <c r="L24" s="0" t="e">
        <f aca="false">IF(B24="", "",IF('SUMMARY 3'!V31 = 0,"\\empty",'SUMMARY 3'!V31))</f>
        <v>#REF!</v>
      </c>
      <c r="M24" s="0" t="e">
        <f aca="false">IF(B24="", "",IF('SUMMARY 3'!X31 = 0,"\\empty",'SUMMARY 3'!X31))</f>
        <v>#REF!</v>
      </c>
      <c r="N24" s="0" t="e">
        <f aca="false">IF(B24="", "",IF('SUMMARY 3'!Z31 = 0,"\\empty",'SUMMARY 3'!Z31))</f>
        <v>#REF!</v>
      </c>
      <c r="O24" s="180" t="n">
        <f aca="false">ROUND('SUMMARY 3'!AB31, 0)</f>
        <v>0</v>
      </c>
      <c r="P24" s="166" t="n">
        <f aca="false">COUNTIFS(C24:N24, "&gt;0", C24:N24, "&lt;75")</f>
        <v>0</v>
      </c>
    </row>
    <row r="25" customFormat="false" ht="13.8" hidden="false" customHeight="false" outlineLevel="0" collapsed="false">
      <c r="A25" s="0" t="e">
        <f aca="false">IF(ISBLANK(#REF!), "",_xlfn.CONCAT(#REF!,#REF!))</f>
        <v>#REF!</v>
      </c>
      <c r="B25" s="0" t="e">
        <f aca="false">IF(ISBLANK(#REF!), "",#REF!)</f>
        <v>#REF!</v>
      </c>
      <c r="C25" s="0" t="e">
        <f aca="false">IF(B25="", "",IF('SUMMARY 3'!D32 = 0,"\\empty",'SUMMARY 3'!D32))</f>
        <v>#REF!</v>
      </c>
      <c r="D25" s="0" t="e">
        <f aca="false">IF(B25="", "",IF('SUMMARY 3'!F32 = 0,"\\empty",'SUMMARY 3'!F32))</f>
        <v>#REF!</v>
      </c>
      <c r="E25" s="0" t="e">
        <f aca="false">IF(B25="", "",IF('SUMMARY 3'!H32 = 0,"\\empty",'SUMMARY 3'!H32))</f>
        <v>#REF!</v>
      </c>
      <c r="F25" s="0" t="e">
        <f aca="false">IF(B25="", "",IF('SUMMARY 3'!J32 = 0,"\\empty",'SUMMARY 3'!J32))</f>
        <v>#REF!</v>
      </c>
      <c r="G25" s="0" t="n">
        <v>0</v>
      </c>
      <c r="H25" s="7" t="e">
        <f aca="false">IF(B25="", "",IF('SUMMARY 3'!N32 = 0,"\\empty",'SUMMARY 3'!N32))</f>
        <v>#REF!</v>
      </c>
      <c r="I25" s="7" t="e">
        <f aca="false">IF(B25="", "",IF('SUMMARY 3'!P32 = 0,"\\empty",'SUMMARY 3'!P32))</f>
        <v>#REF!</v>
      </c>
      <c r="J25" s="7" t="e">
        <f aca="false">IF(B25="", "",IF('SUMMARY 3'!R32 = 0,"\\empty",'SUMMARY 3'!R32))</f>
        <v>#REF!</v>
      </c>
      <c r="K25" s="0" t="e">
        <f aca="false">IF(B25="", "",IF('SUMMARY 3'!T32 = 0,"\\empty",'SUMMARY 3'!T32))</f>
        <v>#REF!</v>
      </c>
      <c r="L25" s="0" t="e">
        <f aca="false">IF(B25="", "",IF('SUMMARY 3'!V32 = 0,"\\empty",'SUMMARY 3'!V32))</f>
        <v>#REF!</v>
      </c>
      <c r="M25" s="0" t="e">
        <f aca="false">IF(B25="", "",IF('SUMMARY 3'!X32 = 0,"\\empty",'SUMMARY 3'!X32))</f>
        <v>#REF!</v>
      </c>
      <c r="N25" s="0" t="e">
        <f aca="false">IF(B25="", "",IF('SUMMARY 3'!Z32 = 0,"\\empty",'SUMMARY 3'!Z32))</f>
        <v>#REF!</v>
      </c>
      <c r="O25" s="180" t="n">
        <f aca="false">ROUND('SUMMARY 3'!AB32, 0)</f>
        <v>0</v>
      </c>
      <c r="P25" s="166" t="n">
        <f aca="false">COUNTIFS(C25:N25, "&gt;0", C25:N25, "&lt;75")</f>
        <v>0</v>
      </c>
    </row>
    <row r="26" customFormat="false" ht="13.8" hidden="false" customHeight="false" outlineLevel="0" collapsed="false">
      <c r="A26" s="0" t="e">
        <f aca="false">IF(ISBLANK(#REF!), "",_xlfn.CONCAT(#REF!,#REF!))</f>
        <v>#REF!</v>
      </c>
      <c r="B26" s="0" t="e">
        <f aca="false">IF(ISBLANK(#REF!), "",#REF!)</f>
        <v>#REF!</v>
      </c>
      <c r="C26" s="0" t="e">
        <f aca="false">IF(B26="", "",IF('SUMMARY 3'!D54 = 0,"\\empty",'SUMMARY 3'!D54))</f>
        <v>#REF!</v>
      </c>
      <c r="D26" s="0" t="e">
        <f aca="false">IF(B26="", "",IF('SUMMARY 3'!F54 = 0,"\\empty",'SUMMARY 3'!F54))</f>
        <v>#REF!</v>
      </c>
      <c r="E26" s="0" t="e">
        <f aca="false">IF(B26="", "",IF('SUMMARY 3'!H54 = 0,"\\empty",'SUMMARY 3'!H54))</f>
        <v>#REF!</v>
      </c>
      <c r="F26" s="0" t="e">
        <f aca="false">IF(B26="", "",IF('SUMMARY 3'!J54 = 0,"\\empty",'SUMMARY 3'!J54))</f>
        <v>#REF!</v>
      </c>
      <c r="G26" s="0" t="e">
        <f aca="false">IF(B26="", "",IF('SUMMARY 3'!L54 = 0,"\\empty",'SUMMARY 3'!L54))</f>
        <v>#REF!</v>
      </c>
      <c r="H26" s="182" t="e">
        <f aca="false">IF(B26="", "",IF('SUMMARY 3'!N54 = 0,"\\empty",'SUMMARY 3'!N54))</f>
        <v>#REF!</v>
      </c>
      <c r="I26" s="7" t="e">
        <f aca="false">IF(B26="", "",IF('SUMMARY 3'!P54 = 0,"\\empty",'SUMMARY 3'!P54))</f>
        <v>#REF!</v>
      </c>
      <c r="J26" s="182" t="e">
        <f aca="false">IF(B26="", "",IF('SUMMARY 3'!R54 = 0,"\\empty",'SUMMARY 3'!R54))</f>
        <v>#REF!</v>
      </c>
      <c r="K26" s="0" t="e">
        <f aca="false">IF(B26="", "",IF('SUMMARY 3'!T54 = 0,"\\empty",'SUMMARY 3'!T54))</f>
        <v>#REF!</v>
      </c>
      <c r="L26" s="0" t="e">
        <f aca="false">IF(B26="", "",IF('SUMMARY 3'!V54 = 0,"\\empty",'SUMMARY 3'!V54))</f>
        <v>#REF!</v>
      </c>
      <c r="M26" s="0" t="e">
        <f aca="false">IF(B26="", "",IF('SUMMARY 3'!X54 = 0,"\\empty",'SUMMARY 3'!X54))</f>
        <v>#REF!</v>
      </c>
      <c r="N26" s="0" t="e">
        <f aca="false">IF(B26="", "",IF('SUMMARY 3'!Z54 = 0,"\\empty",'SUMMARY 3'!Z54))</f>
        <v>#REF!</v>
      </c>
      <c r="O26" s="180" t="n">
        <f aca="false">ROUND('SUMMARY 3'!AB54, 0)</f>
        <v>86</v>
      </c>
      <c r="P26" s="166" t="n">
        <f aca="false">COUNTIFS(C32:N32, "&gt;0", C32:N32, "&lt;75")</f>
        <v>0</v>
      </c>
    </row>
    <row r="27" customFormat="false" ht="13.8" hidden="false" customHeight="false" outlineLevel="0" collapsed="false">
      <c r="A27" s="0" t="e">
        <f aca="false">IF(ISBLANK(#REF!), "",_xlfn.CONCAT(#REF!,#REF!))</f>
        <v>#REF!</v>
      </c>
      <c r="B27" s="0" t="e">
        <f aca="false">IF(ISBLANK(#REF!), "",#REF!)</f>
        <v>#REF!</v>
      </c>
      <c r="C27" s="0" t="e">
        <f aca="false">IF(B27="", "",IF('SUMMARY 3'!D55 = 0,"\\empty",'SUMMARY 3'!D55))</f>
        <v>#REF!</v>
      </c>
      <c r="D27" s="0" t="e">
        <f aca="false">IF(B27="", "",IF('SUMMARY 3'!F55 = 0,"\\empty",'SUMMARY 3'!F55))</f>
        <v>#REF!</v>
      </c>
      <c r="E27" s="0" t="e">
        <f aca="false">IF(B27="", "",IF('SUMMARY 3'!H55 = 0,"\\empty",'SUMMARY 3'!H55))</f>
        <v>#REF!</v>
      </c>
      <c r="F27" s="0" t="e">
        <f aca="false">IF(B27="", "",IF('SUMMARY 3'!J55 = 0,"\\empty",'SUMMARY 3'!J55))</f>
        <v>#REF!</v>
      </c>
      <c r="G27" s="0" t="e">
        <f aca="false">IF(B27="", "",IF('SUMMARY 3'!L55 = 0,"\\empty",'SUMMARY 3'!L55))</f>
        <v>#REF!</v>
      </c>
      <c r="H27" s="7" t="e">
        <f aca="false">IF(B27="", "",IF('SUMMARY 3'!N55 = 0,"\\empty",'SUMMARY 3'!N55))</f>
        <v>#REF!</v>
      </c>
      <c r="I27" s="7" t="e">
        <f aca="false">IF(B27="", "",IF('SUMMARY 3'!P55 = 0,"\\empty",'SUMMARY 3'!P55))</f>
        <v>#REF!</v>
      </c>
      <c r="J27" s="7" t="e">
        <f aca="false">IF(B27="", "",IF('SUMMARY 3'!R55 = 0,"\\empty",'SUMMARY 3'!R55))</f>
        <v>#REF!</v>
      </c>
      <c r="K27" s="0" t="e">
        <f aca="false">IF(B27="", "",IF('SUMMARY 3'!T55 = 0,"\\empty",'SUMMARY 3'!T55))</f>
        <v>#REF!</v>
      </c>
      <c r="L27" s="0" t="e">
        <f aca="false">IF(B27="", "",IF('SUMMARY 3'!V55 = 0,"\\empty",'SUMMARY 3'!V55))</f>
        <v>#REF!</v>
      </c>
      <c r="M27" s="0" t="e">
        <f aca="false">IF(B27="", "",IF('SUMMARY 3'!X55 = 0,"\\empty",'SUMMARY 3'!X55))</f>
        <v>#REF!</v>
      </c>
      <c r="N27" s="0" t="e">
        <f aca="false">IF(B27="", "",IF('SUMMARY 3'!Z55 = 0,"\\empty",'SUMMARY 3'!Z55))</f>
        <v>#REF!</v>
      </c>
      <c r="O27" s="180" t="n">
        <f aca="false">ROUND('SUMMARY 3'!AB55, 0)</f>
        <v>80</v>
      </c>
      <c r="P27" s="166" t="n">
        <f aca="false">COUNTIFS(C27:N27, "&gt;0", C27:N27, "&lt;75")</f>
        <v>0</v>
      </c>
    </row>
    <row r="28" customFormat="false" ht="13.8" hidden="false" customHeight="false" outlineLevel="0" collapsed="false">
      <c r="A28" s="0" t="e">
        <f aca="false">IF(ISBLANK(#REF!), "",_xlfn.CONCAT(#REF!,#REF!))</f>
        <v>#REF!</v>
      </c>
      <c r="B28" s="0" t="e">
        <f aca="false">IF(ISBLANK(#REF!), "",#REF!)</f>
        <v>#REF!</v>
      </c>
      <c r="C28" s="0" t="e">
        <f aca="false">IF(B28="", "",IF('SUMMARY 3'!D56 = 0,"\\empty",'SUMMARY 3'!D56))</f>
        <v>#REF!</v>
      </c>
      <c r="D28" s="0" t="e">
        <f aca="false">IF(B28="", "",IF('SUMMARY 3'!F56 = 0,"\\empty",'SUMMARY 3'!F56))</f>
        <v>#REF!</v>
      </c>
      <c r="E28" s="0" t="e">
        <f aca="false">IF(B28="", "",IF('SUMMARY 3'!H56 = 0,"\\empty",'SUMMARY 3'!H56))</f>
        <v>#REF!</v>
      </c>
      <c r="F28" s="0" t="e">
        <f aca="false">IF(B28="", "",IF('SUMMARY 3'!J56 = 0,"\\empty",'SUMMARY 3'!J56))</f>
        <v>#REF!</v>
      </c>
      <c r="G28" s="0" t="e">
        <f aca="false">IF(B28="", "",IF('SUMMARY 3'!L56 = 0,"\\empty",'SUMMARY 3'!L56))</f>
        <v>#REF!</v>
      </c>
      <c r="H28" s="7" t="e">
        <f aca="false">IF(B28="", "",IF('SUMMARY 3'!N56 = 0,"\\empty",'SUMMARY 3'!N56))</f>
        <v>#REF!</v>
      </c>
      <c r="I28" s="7" t="e">
        <f aca="false">IF(B28="", "",IF('SUMMARY 3'!P56 = 0,"\\empty",'SUMMARY 3'!P56))</f>
        <v>#REF!</v>
      </c>
      <c r="J28" s="7" t="e">
        <f aca="false">IF(B28="", "",IF('SUMMARY 3'!R56 = 0,"\\empty",'SUMMARY 3'!R56))</f>
        <v>#REF!</v>
      </c>
      <c r="K28" s="0" t="e">
        <f aca="false">IF(B28="", "",IF('SUMMARY 3'!T56 = 0,"\\empty",'SUMMARY 3'!T56))</f>
        <v>#REF!</v>
      </c>
      <c r="L28" s="0" t="e">
        <f aca="false">IF(B28="", "",IF('SUMMARY 3'!V56 = 0,"\\empty",'SUMMARY 3'!V56))</f>
        <v>#REF!</v>
      </c>
      <c r="M28" s="0" t="e">
        <f aca="false">IF(B28="", "",IF('SUMMARY 3'!X56 = 0,"\\empty",'SUMMARY 3'!X56))</f>
        <v>#REF!</v>
      </c>
      <c r="N28" s="0" t="e">
        <f aca="false">IF(B28="", "",IF('SUMMARY 3'!Z56 = 0,"\\empty",'SUMMARY 3'!Z56))</f>
        <v>#REF!</v>
      </c>
      <c r="O28" s="180" t="n">
        <f aca="false">ROUND('SUMMARY 3'!AB56, 0)</f>
        <v>79</v>
      </c>
      <c r="P28" s="166" t="n">
        <f aca="false">COUNTIFS(C28:N28, "&gt;0", C28:N28, "&lt;75")</f>
        <v>0</v>
      </c>
    </row>
    <row r="29" customFormat="false" ht="13.8" hidden="false" customHeight="false" outlineLevel="0" collapsed="false">
      <c r="A29" s="0" t="e">
        <f aca="false">IF(ISBLANK(#REF!), "",_xlfn.CONCAT(#REF!,#REF!))</f>
        <v>#REF!</v>
      </c>
      <c r="B29" s="0" t="e">
        <f aca="false">IF(ISBLANK(#REF!), "",#REF!)</f>
        <v>#REF!</v>
      </c>
      <c r="C29" s="0" t="e">
        <f aca="false">IF(B29="", "",IF('SUMMARY 3'!D57 = 0,"\\empty",'SUMMARY 3'!D57))</f>
        <v>#REF!</v>
      </c>
      <c r="D29" s="0" t="e">
        <f aca="false">IF(B29="", "",IF('SUMMARY 3'!F57 = 0,"\\empty",'SUMMARY 3'!F57))</f>
        <v>#REF!</v>
      </c>
      <c r="E29" s="0" t="e">
        <f aca="false">IF(B29="", "",IF('SUMMARY 3'!H57 = 0,"\\empty",'SUMMARY 3'!H57))</f>
        <v>#REF!</v>
      </c>
      <c r="F29" s="0" t="e">
        <f aca="false">IF(B29="", "",IF('SUMMARY 3'!J57 = 0,"\\empty",'SUMMARY 3'!J57))</f>
        <v>#REF!</v>
      </c>
      <c r="G29" s="0" t="e">
        <f aca="false">IF(B29="", "",IF('SUMMARY 3'!L57 = 0,"\\empty",'SUMMARY 3'!L57))</f>
        <v>#REF!</v>
      </c>
      <c r="H29" s="7" t="e">
        <f aca="false">IF(B29="", "",IF('SUMMARY 3'!N57 = 0,"\\empty",'SUMMARY 3'!N57))</f>
        <v>#REF!</v>
      </c>
      <c r="I29" s="7" t="e">
        <f aca="false">IF(B29="", "",IF('SUMMARY 3'!P57 = 0,"\\empty",'SUMMARY 3'!P57))</f>
        <v>#REF!</v>
      </c>
      <c r="J29" s="7" t="e">
        <f aca="false">IF(B29="", "",IF('SUMMARY 3'!R57 = 0,"\\empty",'SUMMARY 3'!R57))</f>
        <v>#REF!</v>
      </c>
      <c r="K29" s="0" t="e">
        <f aca="false">IF(B29="", "",IF('SUMMARY 3'!T57 = 0,"\\empty",'SUMMARY 3'!T57))</f>
        <v>#REF!</v>
      </c>
      <c r="L29" s="0" t="e">
        <f aca="false">IF(B29="", "",IF('SUMMARY 3'!V57 = 0,"\\empty",'SUMMARY 3'!V57))</f>
        <v>#REF!</v>
      </c>
      <c r="M29" s="0" t="e">
        <f aca="false">IF(B29="", "",IF('SUMMARY 3'!X57 = 0,"\\empty",'SUMMARY 3'!X57))</f>
        <v>#REF!</v>
      </c>
      <c r="N29" s="0" t="e">
        <f aca="false">IF(B29="", "",IF('SUMMARY 3'!Z57 = 0,"\\empty",'SUMMARY 3'!Z57))</f>
        <v>#REF!</v>
      </c>
      <c r="O29" s="180" t="n">
        <f aca="false">ROUND('SUMMARY 3'!AB57, 0)</f>
        <v>94</v>
      </c>
      <c r="P29" s="166" t="n">
        <f aca="false">COUNTIFS(C29:N29, "&gt;0", C29:N29, "&lt;75")</f>
        <v>0</v>
      </c>
    </row>
    <row r="30" customFormat="false" ht="13.8" hidden="false" customHeight="false" outlineLevel="0" collapsed="false">
      <c r="A30" s="0" t="e">
        <f aca="false">IF(ISBLANK(#REF!), "",_xlfn.CONCAT(#REF!,#REF!))</f>
        <v>#REF!</v>
      </c>
      <c r="B30" s="0" t="e">
        <f aca="false">IF(ISBLANK(#REF!), "",#REF!)</f>
        <v>#REF!</v>
      </c>
      <c r="C30" s="0" t="e">
        <f aca="false">IF(B30="", "",IF('SUMMARY 3'!D58 = 0,"\\empty",'SUMMARY 3'!D58))</f>
        <v>#REF!</v>
      </c>
      <c r="D30" s="0" t="e">
        <f aca="false">IF(B30="", "",IF('SUMMARY 3'!F58 = 0,"\\empty",'SUMMARY 3'!F58))</f>
        <v>#REF!</v>
      </c>
      <c r="E30" s="0" t="e">
        <f aca="false">IF(B30="", "",IF('SUMMARY 3'!H58 = 0,"\\empty",'SUMMARY 3'!H58))</f>
        <v>#REF!</v>
      </c>
      <c r="F30" s="0" t="e">
        <f aca="false">IF(B30="", "",IF('SUMMARY 3'!J58 = 0,"\\empty",'SUMMARY 3'!J58))</f>
        <v>#REF!</v>
      </c>
      <c r="G30" s="0" t="e">
        <f aca="false">IF(B30="", "",IF('SUMMARY 3'!L58 = 0,"\\empty",'SUMMARY 3'!L58))</f>
        <v>#REF!</v>
      </c>
      <c r="H30" s="7" t="e">
        <f aca="false">IF(B30="", "",IF('SUMMARY 3'!N58 = 0,"\\empty",'SUMMARY 3'!N58))</f>
        <v>#REF!</v>
      </c>
      <c r="I30" s="7" t="e">
        <f aca="false">IF(B30="", "",IF('SUMMARY 3'!P58 = 0,"\\empty",'SUMMARY 3'!P58))</f>
        <v>#REF!</v>
      </c>
      <c r="J30" s="7" t="e">
        <f aca="false">IF(B30="", "",IF('SUMMARY 3'!R58 = 0,"\\empty",'SUMMARY 3'!R58))</f>
        <v>#REF!</v>
      </c>
      <c r="K30" s="0" t="e">
        <f aca="false">IF(B30="", "",IF('SUMMARY 3'!T58 = 0,"\\empty",'SUMMARY 3'!T58))</f>
        <v>#REF!</v>
      </c>
      <c r="L30" s="0" t="e">
        <f aca="false">IF(B30="", "",IF('SUMMARY 3'!V58 = 0,"\\empty",'SUMMARY 3'!V58))</f>
        <v>#REF!</v>
      </c>
      <c r="M30" s="0" t="e">
        <f aca="false">IF(B30="", "",IF('SUMMARY 3'!X58 = 0,"\\empty",'SUMMARY 3'!X58))</f>
        <v>#REF!</v>
      </c>
      <c r="N30" s="0" t="e">
        <f aca="false">IF(B30="", "",IF('SUMMARY 3'!Z58 = 0,"\\empty",'SUMMARY 3'!Z58))</f>
        <v>#REF!</v>
      </c>
      <c r="O30" s="180" t="n">
        <f aca="false">ROUND('SUMMARY 3'!AB58, 0)</f>
        <v>84</v>
      </c>
      <c r="P30" s="166" t="n">
        <f aca="false">COUNTIFS(C30:N30, "&gt;0", C30:N30, "&lt;75")</f>
        <v>0</v>
      </c>
    </row>
    <row r="31" customFormat="false" ht="13.8" hidden="false" customHeight="false" outlineLevel="0" collapsed="false">
      <c r="A31" s="0" t="e">
        <f aca="false">IF(ISBLANK(#REF!), "",_xlfn.CONCAT(#REF!,#REF!))</f>
        <v>#REF!</v>
      </c>
      <c r="B31" s="0" t="e">
        <f aca="false">IF(ISBLANK(#REF!), "",#REF!)</f>
        <v>#REF!</v>
      </c>
      <c r="C31" s="0" t="e">
        <f aca="false">IF(B31="", "",IF('SUMMARY 3'!D59 = 0,"\\empty",'SUMMARY 3'!D59))</f>
        <v>#REF!</v>
      </c>
      <c r="D31" s="0" t="e">
        <f aca="false">IF(B31="", "",IF('SUMMARY 3'!F59 = 0,"\\empty",'SUMMARY 3'!F59))</f>
        <v>#REF!</v>
      </c>
      <c r="E31" s="0" t="e">
        <f aca="false">IF(B31="", "",IF('SUMMARY 3'!H59 = 0,"\\empty",'SUMMARY 3'!H59))</f>
        <v>#REF!</v>
      </c>
      <c r="F31" s="0" t="e">
        <f aca="false">IF(B31="", "",IF('SUMMARY 3'!J59 = 0,"\\empty",'SUMMARY 3'!J59))</f>
        <v>#REF!</v>
      </c>
      <c r="G31" s="0" t="e">
        <f aca="false">IF(B31="", "",IF('SUMMARY 3'!L59 = 0,"\\empty",'SUMMARY 3'!L59))</f>
        <v>#REF!</v>
      </c>
      <c r="H31" s="7" t="e">
        <f aca="false">IF(B31="", "",IF('SUMMARY 3'!N59 = 0,"\\empty",'SUMMARY 3'!N59))</f>
        <v>#REF!</v>
      </c>
      <c r="I31" s="7" t="e">
        <f aca="false">IF(B31="", "",IF('SUMMARY 3'!P59 = 0,"\\empty",'SUMMARY 3'!P59))</f>
        <v>#REF!</v>
      </c>
      <c r="J31" s="7" t="e">
        <f aca="false">IF(B31="", "",IF('SUMMARY 3'!R59 = 0,"\\empty",'SUMMARY 3'!R59))</f>
        <v>#REF!</v>
      </c>
      <c r="K31" s="0" t="e">
        <f aca="false">IF(B31="", "",IF('SUMMARY 3'!T59 = 0,"\\empty",'SUMMARY 3'!T59))</f>
        <v>#REF!</v>
      </c>
      <c r="L31" s="0" t="e">
        <f aca="false">IF(B31="", "",IF('SUMMARY 3'!V59 = 0,"\\empty",'SUMMARY 3'!V59))</f>
        <v>#REF!</v>
      </c>
      <c r="M31" s="0" t="e">
        <f aca="false">IF(B31="", "",IF('SUMMARY 3'!X59 = 0,"\\empty",'SUMMARY 3'!X59))</f>
        <v>#REF!</v>
      </c>
      <c r="N31" s="0" t="e">
        <f aca="false">IF(B31="", "",IF('SUMMARY 3'!Z59 = 0,"\\empty",'SUMMARY 3'!Z59))</f>
        <v>#REF!</v>
      </c>
      <c r="O31" s="180" t="n">
        <f aca="false">ROUND('SUMMARY 3'!AB59, 0)</f>
        <v>91</v>
      </c>
      <c r="P31" s="166" t="n">
        <f aca="false">COUNTIFS(C31:N31, "&gt;0", C31:N31, "&lt;75")</f>
        <v>0</v>
      </c>
    </row>
    <row r="32" customFormat="false" ht="13.8" hidden="false" customHeight="false" outlineLevel="0" collapsed="false">
      <c r="A32" s="0" t="e">
        <f aca="false">IF(ISBLANK(#REF!), "",_xlfn.CONCAT(#REF!,#REF!))</f>
        <v>#REF!</v>
      </c>
      <c r="B32" s="0" t="e">
        <f aca="false">IF(ISBLANK(#REF!), "",#REF!)</f>
        <v>#REF!</v>
      </c>
      <c r="C32" s="0" t="e">
        <f aca="false">IF(B32="", "",IF('SUMMARY 3'!D60 = 0,"\\empty",'SUMMARY 3'!D60))</f>
        <v>#REF!</v>
      </c>
      <c r="D32" s="0" t="e">
        <f aca="false">IF(B32="", "",IF('SUMMARY 3'!F60 = 0,"\\empty",'SUMMARY 3'!F60))</f>
        <v>#REF!</v>
      </c>
      <c r="E32" s="0" t="e">
        <f aca="false">IF(B32="", "",IF('SUMMARY 3'!H60 = 0,"\\empty",'SUMMARY 3'!H60))</f>
        <v>#REF!</v>
      </c>
      <c r="F32" s="0" t="e">
        <f aca="false">IF(B32="", "",IF('SUMMARY 3'!J60 = 0,"\\empty",'SUMMARY 3'!J60))</f>
        <v>#REF!</v>
      </c>
      <c r="G32" s="0" t="e">
        <f aca="false">IF(B32="", "",IF('SUMMARY 3'!L60 = 0,"\\empty",'SUMMARY 3'!L60))</f>
        <v>#REF!</v>
      </c>
      <c r="H32" s="7" t="e">
        <f aca="false">IF(B32="", "",IF('SUMMARY 3'!N60 = 0,"\\empty",'SUMMARY 3'!N60))</f>
        <v>#REF!</v>
      </c>
      <c r="I32" s="7" t="e">
        <f aca="false">IF(B32="", "",IF('SUMMARY 3'!P60 = 0,"\\empty",'SUMMARY 3'!P60))</f>
        <v>#REF!</v>
      </c>
      <c r="J32" s="7" t="e">
        <f aca="false">IF(B32="", "",IF('SUMMARY 3'!R60 = 0,"\\empty",'SUMMARY 3'!R60))</f>
        <v>#REF!</v>
      </c>
      <c r="K32" s="0" t="e">
        <f aca="false">IF(B32="", "",IF('SUMMARY 3'!T60 = 0,"\\empty",'SUMMARY 3'!T60))</f>
        <v>#REF!</v>
      </c>
      <c r="L32" s="0" t="e">
        <f aca="false">IF(B32="", "",IF('SUMMARY 3'!V60 = 0,"\\empty",'SUMMARY 3'!V60))</f>
        <v>#REF!</v>
      </c>
      <c r="M32" s="0" t="e">
        <f aca="false">IF(B32="", "",IF('SUMMARY 3'!X60 = 0,"\\empty",'SUMMARY 3'!X60))</f>
        <v>#REF!</v>
      </c>
      <c r="N32" s="0" t="e">
        <f aca="false">IF(B32="", "",IF('SUMMARY 3'!Z60 = 0,"\\empty",'SUMMARY 3'!Z60))</f>
        <v>#REF!</v>
      </c>
      <c r="O32" s="180" t="n">
        <f aca="false">ROUND('SUMMARY 3'!AB60, 0)</f>
        <v>80</v>
      </c>
      <c r="P32" s="166" t="n">
        <f aca="false">COUNTIFS(C32:N32, "&gt;0", C32:N32, "&lt;75")</f>
        <v>0</v>
      </c>
    </row>
    <row r="33" customFormat="false" ht="13.8" hidden="false" customHeight="false" outlineLevel="0" collapsed="false">
      <c r="A33" s="0" t="e">
        <f aca="false">IF(ISBLANK(#REF!), "",_xlfn.CONCAT(#REF!,#REF!))</f>
        <v>#REF!</v>
      </c>
      <c r="B33" s="0" t="e">
        <f aca="false">IF(ISBLANK(#REF!), "",#REF!)</f>
        <v>#REF!</v>
      </c>
      <c r="C33" s="0" t="n">
        <v>0</v>
      </c>
      <c r="D33" s="0" t="n">
        <v>0</v>
      </c>
      <c r="E33" s="0" t="n">
        <v>0</v>
      </c>
      <c r="F33" s="0" t="e">
        <f aca="false">IF(B33="", "",IF('SUMMARY 3'!J61 = 0,"\\empty",'SUMMARY 3'!J61))</f>
        <v>#REF!</v>
      </c>
      <c r="G33" s="0" t="n">
        <v>0</v>
      </c>
      <c r="H33" s="0" t="e">
        <f aca="false">IF(B33="", "",IF('SUMMARY 3'!N61 = 0,"\\empty",'SUMMARY 3'!N61))</f>
        <v>#REF!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180" t="n">
        <f aca="false">ROUND('SUMMARY 3'!AB61, 0)</f>
        <v>72</v>
      </c>
      <c r="P33" s="166" t="n">
        <f aca="false">COUNTIFS(C33:N33, "&gt;0", C33:N33, "&lt;75")</f>
        <v>0</v>
      </c>
    </row>
    <row r="34" customFormat="false" ht="13.8" hidden="false" customHeight="false" outlineLevel="0" collapsed="false">
      <c r="A34" s="0" t="e">
        <f aca="false">IF(ISBLANK(#REF!), "",_xlfn.CONCAT(#REF!,#REF!))</f>
        <v>#REF!</v>
      </c>
      <c r="B34" s="0" t="e">
        <f aca="false">IF(ISBLANK(#REF!), "",#REF!)</f>
        <v>#REF!</v>
      </c>
      <c r="C34" s="0" t="e">
        <f aca="false">IF(B34="", "",IF('SUMMARY 3'!D62 = 0,"\\empty",'SUMMARY 3'!D62))</f>
        <v>#REF!</v>
      </c>
      <c r="D34" s="0" t="n">
        <v>0</v>
      </c>
      <c r="E34" s="0" t="n">
        <v>0</v>
      </c>
      <c r="F34" s="0" t="e">
        <f aca="false">IF(B34="", "",IF('SUMMARY 3'!J62 = 0,"\\empty",'SUMMARY 3'!J62))</f>
        <v>#REF!</v>
      </c>
      <c r="G34" s="0" t="n">
        <v>0</v>
      </c>
      <c r="H34" s="7" t="e">
        <f aca="false">IF(B34="", "",IF('SUMMARY 3'!N62 = 0,"\\empty",'SUMMARY 3'!N62))</f>
        <v>#REF!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180" t="n">
        <f aca="false">ROUND('SUMMARY 3'!AB62, 0)</f>
        <v>72</v>
      </c>
      <c r="P34" s="166" t="n">
        <f aca="false">COUNTIFS(C34:N34, "&gt;0", C34:N34, "&lt;75")</f>
        <v>0</v>
      </c>
    </row>
    <row r="35" customFormat="false" ht="13.8" hidden="false" customHeight="false" outlineLevel="0" collapsed="false">
      <c r="A35" s="0" t="e">
        <f aca="false">IF(ISBLANK(#REF!), "",_xlfn.CONCAT(#REF!,#REF!))</f>
        <v>#REF!</v>
      </c>
      <c r="B35" s="0" t="e">
        <f aca="false">IF(ISBLANK(#REF!), "",#REF!)</f>
        <v>#REF!</v>
      </c>
      <c r="C35" s="0" t="e">
        <f aca="false">IF(B35="", "",IF('SUMMARY 3'!D63 = 0,"\\empty",'SUMMARY 3'!D63))</f>
        <v>#REF!</v>
      </c>
      <c r="D35" s="0" t="e">
        <f aca="false">IF(B35="", "",IF('SUMMARY 3'!F63 = 0,"\\empty",'SUMMARY 3'!F63))</f>
        <v>#REF!</v>
      </c>
      <c r="E35" s="0" t="e">
        <f aca="false">IF(B35="", "",IF('SUMMARY 3'!H63 = 0,"\\empty",'SUMMARY 3'!H63))</f>
        <v>#REF!</v>
      </c>
      <c r="F35" s="0" t="e">
        <f aca="false">IF(B35="", "",IF('SUMMARY 3'!J63 = 0,"\\empty",'SUMMARY 3'!J63))</f>
        <v>#REF!</v>
      </c>
      <c r="G35" s="0" t="e">
        <f aca="false">IF(B35="", "",IF('SUMMARY 3'!L63 = 0,"\\empty",'SUMMARY 3'!L63))</f>
        <v>#REF!</v>
      </c>
      <c r="H35" s="7" t="e">
        <f aca="false">IF(B35="", "",IF('SUMMARY 3'!N63 = 0,"\\empty",'SUMMARY 3'!N63))</f>
        <v>#REF!</v>
      </c>
      <c r="I35" s="7" t="e">
        <f aca="false">IF(B35="", "",IF('SUMMARY 3'!P63 = 0,"\\empty",'SUMMARY 3'!P63))</f>
        <v>#REF!</v>
      </c>
      <c r="J35" s="7" t="e">
        <f aca="false">IF(B35="", "",IF('SUMMARY 3'!R63 = 0,"\\empty",'SUMMARY 3'!R63))</f>
        <v>#REF!</v>
      </c>
      <c r="K35" s="0" t="e">
        <f aca="false">IF(B35="", "",IF('SUMMARY 3'!T63 = 0,"\\empty",'SUMMARY 3'!T63))</f>
        <v>#REF!</v>
      </c>
      <c r="L35" s="0" t="e">
        <f aca="false">IF(B35="", "",IF('SUMMARY 3'!V63 = 0,"\\empty",'SUMMARY 3'!V63))</f>
        <v>#REF!</v>
      </c>
      <c r="M35" s="0" t="e">
        <f aca="false">IF(B35="", "",IF('SUMMARY 3'!X63 = 0,"\\empty",'SUMMARY 3'!X63))</f>
        <v>#REF!</v>
      </c>
      <c r="N35" s="0" t="e">
        <f aca="false">IF(B35="", "",IF('SUMMARY 3'!Z63 = 0,"\\empty",'SUMMARY 3'!Z63))</f>
        <v>#REF!</v>
      </c>
      <c r="O35" s="180" t="n">
        <f aca="false">ROUND('SUMMARY 3'!AB63, 0)</f>
        <v>89</v>
      </c>
      <c r="P35" s="166" t="n">
        <f aca="false">COUNTIFS(C32:N32, "&gt;0", C32:N32, "&lt;75")</f>
        <v>0</v>
      </c>
    </row>
    <row r="36" customFormat="false" ht="13.8" hidden="false" customHeight="false" outlineLevel="0" collapsed="false">
      <c r="A36" s="0" t="e">
        <f aca="false">IF(ISBLANK(#REF!), "",_xlfn.CONCAT(#REF!,#REF!))</f>
        <v>#REF!</v>
      </c>
      <c r="B36" s="0" t="e">
        <f aca="false">IF(ISBLANK(#REF!), "",#REF!)</f>
        <v>#REF!</v>
      </c>
      <c r="C36" s="0" t="e">
        <f aca="false">IF(B36="", "",IF('SUMMARY 3'!D64 = 0,"\\empty",'SUMMARY 3'!D64))</f>
        <v>#REF!</v>
      </c>
      <c r="D36" s="0" t="e">
        <f aca="false">IF(B36="", "",IF('SUMMARY 3'!F64 = 0,"\\empty",'SUMMARY 3'!F64))</f>
        <v>#REF!</v>
      </c>
      <c r="E36" s="0" t="e">
        <f aca="false">IF(B36="", "",IF('SUMMARY 3'!H64 = 0,"\\empty",'SUMMARY 3'!H64))</f>
        <v>#REF!</v>
      </c>
      <c r="F36" s="0" t="e">
        <f aca="false">IF(B36="", "",IF('SUMMARY 3'!J64 = 0,"\\empty",'SUMMARY 3'!J64))</f>
        <v>#REF!</v>
      </c>
      <c r="G36" s="0" t="e">
        <f aca="false">IF(B36="", "",IF('SUMMARY 3'!L64 = 0,"\\empty",'SUMMARY 3'!L64))</f>
        <v>#REF!</v>
      </c>
      <c r="H36" s="7" t="e">
        <f aca="false">IF(B36="", "",IF('SUMMARY 3'!N64 = 0,"\\empty",'SUMMARY 3'!N64))</f>
        <v>#REF!</v>
      </c>
      <c r="I36" s="7" t="e">
        <f aca="false">IF(B36="", "",IF('SUMMARY 3'!P64 = 0,"\\empty",'SUMMARY 3'!P64))</f>
        <v>#REF!</v>
      </c>
      <c r="J36" s="7" t="e">
        <f aca="false">IF(B36="", "",IF('SUMMARY 3'!R64 = 0,"\\empty",'SUMMARY 3'!R64))</f>
        <v>#REF!</v>
      </c>
      <c r="K36" s="0" t="e">
        <f aca="false">IF(B36="", "",IF('SUMMARY 3'!T64 = 0,"\\empty",'SUMMARY 3'!T64))</f>
        <v>#REF!</v>
      </c>
      <c r="L36" s="0" t="e">
        <f aca="false">IF(B36="", "",IF('SUMMARY 3'!V64 = 0,"\\empty",'SUMMARY 3'!V64))</f>
        <v>#REF!</v>
      </c>
      <c r="M36" s="0" t="e">
        <f aca="false">IF(B36="", "",IF('SUMMARY 3'!X64 = 0,"\\empty",'SUMMARY 3'!X64))</f>
        <v>#REF!</v>
      </c>
      <c r="N36" s="0" t="e">
        <f aca="false">IF(B36="", "",IF('SUMMARY 3'!Z64 = 0,"\\empty",'SUMMARY 3'!Z64))</f>
        <v>#REF!</v>
      </c>
      <c r="O36" s="180" t="n">
        <f aca="false">ROUND('SUMMARY 3'!AB64, 0)</f>
        <v>79</v>
      </c>
      <c r="P36" s="166" t="n">
        <f aca="false">COUNTIFS(C36:N36, "&gt;0", C36:N36, "&lt;75")</f>
        <v>0</v>
      </c>
    </row>
    <row r="37" customFormat="false" ht="13.8" hidden="false" customHeight="false" outlineLevel="0" collapsed="false">
      <c r="A37" s="0" t="e">
        <f aca="false">IF(ISBLANK(#REF!), "",_xlfn.CONCAT(#REF!,#REF!))</f>
        <v>#REF!</v>
      </c>
      <c r="B37" s="0" t="e">
        <f aca="false">IF(ISBLANK(#REF!), "",#REF!)</f>
        <v>#REF!</v>
      </c>
      <c r="C37" s="0" t="e">
        <f aca="false">IF(B37="", "",IF('SUMMARY 3'!D65 = 0,"\\empty",'SUMMARY 3'!D65))</f>
        <v>#REF!</v>
      </c>
      <c r="D37" s="0" t="e">
        <f aca="false">IF(B37="", "",IF('SUMMARY 3'!F65 = 0,"\\empty",'SUMMARY 3'!F65))</f>
        <v>#REF!</v>
      </c>
      <c r="E37" s="0" t="n">
        <v>0</v>
      </c>
      <c r="F37" s="0" t="e">
        <f aca="false">IF(B37="", "",IF('SUMMARY 3'!J65 = 0,"\\empty",'SUMMARY 3'!J65))</f>
        <v>#REF!</v>
      </c>
      <c r="G37" s="0" t="n">
        <v>0</v>
      </c>
      <c r="H37" s="7" t="e">
        <f aca="false">IF(B37="", "",IF('SUMMARY 3'!N65 = 0,"\\empty",'SUMMARY 3'!N65))</f>
        <v>#REF!</v>
      </c>
      <c r="I37" s="7" t="e">
        <f aca="false">IF(B37="", "",IF('SUMMARY 3'!P65 = 0,"\\empty",'SUMMARY 3'!P65))</f>
        <v>#REF!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180" t="n">
        <f aca="false">ROUND('SUMMARY 3'!AB65, 0)</f>
        <v>74</v>
      </c>
      <c r="P37" s="166" t="n">
        <f aca="false">COUNTIFS(C37:N37, "&gt;0", C37:N37, "&lt;75")</f>
        <v>0</v>
      </c>
    </row>
    <row r="38" customFormat="false" ht="13.8" hidden="false" customHeight="false" outlineLevel="0" collapsed="false">
      <c r="A38" s="0" t="e">
        <f aca="false">IF(ISBLANK(#REF!), "",_xlfn.CONCAT(#REF!,#REF!))</f>
        <v>#REF!</v>
      </c>
      <c r="B38" s="0" t="e">
        <f aca="false">IF(ISBLANK(#REF!), "",#REF!)</f>
        <v>#REF!</v>
      </c>
      <c r="C38" s="0" t="e">
        <f aca="false">IF(B38="", "",IF('SUMMARY 3'!D66 = 0,"\\empty",'SUMMARY 3'!D66))</f>
        <v>#REF!</v>
      </c>
      <c r="D38" s="0" t="e">
        <f aca="false">IF(B38="", "",IF('SUMMARY 3'!F66 = 0,"\\empty",'SUMMARY 3'!F66))</f>
        <v>#REF!</v>
      </c>
      <c r="E38" s="0" t="e">
        <f aca="false">IF(B38="", "",IF('SUMMARY 3'!H66 = 0,"\\empty",'SUMMARY 3'!H66))</f>
        <v>#REF!</v>
      </c>
      <c r="F38" s="0" t="e">
        <f aca="false">IF(B38="", "",IF('SUMMARY 3'!J66 = 0,"\\empty",'SUMMARY 3'!J66))</f>
        <v>#REF!</v>
      </c>
      <c r="G38" s="0" t="e">
        <f aca="false">IF(B38="", "",IF('SUMMARY 3'!L66 = 0,"\\empty",'SUMMARY 3'!L66))</f>
        <v>#REF!</v>
      </c>
      <c r="H38" s="7" t="e">
        <f aca="false">IF(B38="", "",IF('SUMMARY 3'!N66 = 0,"\\empty",'SUMMARY 3'!N66))</f>
        <v>#REF!</v>
      </c>
      <c r="I38" s="7" t="e">
        <f aca="false">IF(B38="", "",IF('SUMMARY 3'!P66 = 0,"\\empty",'SUMMARY 3'!P66))</f>
        <v>#REF!</v>
      </c>
      <c r="J38" s="7" t="e">
        <f aca="false">IF(B38="", "",IF('SUMMARY 3'!R66 = 0,"\\empty",'SUMMARY 3'!R66))</f>
        <v>#REF!</v>
      </c>
      <c r="K38" s="0" t="e">
        <f aca="false">IF(B38="", "",IF('SUMMARY 3'!T66 = 0,"\\empty",'SUMMARY 3'!T66))</f>
        <v>#REF!</v>
      </c>
      <c r="L38" s="0" t="e">
        <f aca="false">IF(B38="", "",IF('SUMMARY 3'!V66 = 0,"\\empty",'SUMMARY 3'!V66))</f>
        <v>#REF!</v>
      </c>
      <c r="M38" s="0" t="e">
        <f aca="false">IF(B38="", "",IF('SUMMARY 3'!X66 = 0,"\\empty",'SUMMARY 3'!X66))</f>
        <v>#REF!</v>
      </c>
      <c r="N38" s="0" t="e">
        <f aca="false">IF(B38="", "",IF('SUMMARY 3'!Z66 = 0,"\\empty",'SUMMARY 3'!Z66))</f>
        <v>#REF!</v>
      </c>
      <c r="O38" s="180" t="n">
        <f aca="false">ROUND('SUMMARY 3'!AB66, 0)</f>
        <v>79</v>
      </c>
      <c r="P38" s="166" t="n">
        <f aca="false">COUNTIFS(C38:N38, "&gt;0", C38:N38, "&lt;75")</f>
        <v>0</v>
      </c>
    </row>
    <row r="39" customFormat="false" ht="13.8" hidden="false" customHeight="false" outlineLevel="0" collapsed="false">
      <c r="A39" s="0" t="e">
        <f aca="false">IF(ISBLANK(#REF!), "",_xlfn.CONCAT(#REF!,#REF!))</f>
        <v>#REF!</v>
      </c>
      <c r="B39" s="0" t="e">
        <f aca="false">IF(ISBLANK(#REF!), "",#REF!)</f>
        <v>#REF!</v>
      </c>
      <c r="C39" s="0" t="e">
        <f aca="false">IF(B39="", "",IF('SUMMARY 3'!D67 = 0,"\\empty",'SUMMARY 3'!D67))</f>
        <v>#REF!</v>
      </c>
      <c r="D39" s="0" t="e">
        <f aca="false">IF(B39="", "",IF('SUMMARY 3'!F67 = 0,"\\empty",'SUMMARY 3'!F67))</f>
        <v>#REF!</v>
      </c>
      <c r="E39" s="0" t="e">
        <f aca="false">IF(B39="", "",IF('SUMMARY 3'!H67 = 0,"\\empty",'SUMMARY 3'!H67))</f>
        <v>#REF!</v>
      </c>
      <c r="F39" s="0" t="e">
        <f aca="false">IF(B39="", "",IF('SUMMARY 3'!J67 = 0,"\\empty",'SUMMARY 3'!J67))</f>
        <v>#REF!</v>
      </c>
      <c r="G39" s="0" t="n">
        <v>0</v>
      </c>
      <c r="H39" s="7" t="e">
        <f aca="false">IF(B39="", "",IF('SUMMARY 3'!N67 = 0,"\\empty",'SUMMARY 3'!N67))</f>
        <v>#REF!</v>
      </c>
      <c r="I39" s="0" t="n">
        <v>0</v>
      </c>
      <c r="J39" s="7" t="e">
        <f aca="false">IF(B39="", "",IF('SUMMARY 3'!R67 = 0,"\\empty",'SUMMARY 3'!R67))</f>
        <v>#REF!</v>
      </c>
      <c r="K39" s="0" t="e">
        <f aca="false">IF(B39="", "",IF('SUMMARY 3'!T67 = 0,"\\empty",'SUMMARY 3'!T67))</f>
        <v>#REF!</v>
      </c>
      <c r="L39" s="0" t="e">
        <f aca="false">IF(B39="", "",IF('SUMMARY 3'!V67 = 0,"\\empty",'SUMMARY 3'!V67))</f>
        <v>#REF!</v>
      </c>
      <c r="M39" s="0" t="e">
        <f aca="false">IF(B39="", "",IF('SUMMARY 3'!X67 = 0,"\\empty",'SUMMARY 3'!X67))</f>
        <v>#REF!</v>
      </c>
      <c r="N39" s="0" t="e">
        <f aca="false">IF(B39="", "",IF('SUMMARY 3'!Z67 = 0,"\\empty",'SUMMARY 3'!Z67))</f>
        <v>#REF!</v>
      </c>
      <c r="O39" s="180" t="n">
        <f aca="false">ROUND('SUMMARY 3'!AB67, 0)</f>
        <v>77</v>
      </c>
      <c r="P39" s="166" t="n">
        <f aca="false">COUNTIFS(C39:N39, "&gt;0", C39:N39, "&lt;75")</f>
        <v>0</v>
      </c>
    </row>
    <row r="40" customFormat="false" ht="13.8" hidden="false" customHeight="false" outlineLevel="0" collapsed="false">
      <c r="A40" s="0" t="e">
        <f aca="false">IF(ISBLANK(#REF!), "",_xlfn.CONCAT(#REF!,#REF!))</f>
        <v>#REF!</v>
      </c>
      <c r="B40" s="0" t="e">
        <f aca="false">IF(ISBLANK(#REF!), "",#REF!)</f>
        <v>#REF!</v>
      </c>
      <c r="C40" s="0" t="e">
        <f aca="false">IF(B40="", "",IF('SUMMARY 3'!D68 = 0,"\\empty",'SUMMARY 3'!D68))</f>
        <v>#REF!</v>
      </c>
      <c r="D40" s="0" t="e">
        <f aca="false">IF(B40="", "",IF('SUMMARY 3'!F68 = 0,"\\empty",'SUMMARY 3'!F68))</f>
        <v>#REF!</v>
      </c>
      <c r="E40" s="0" t="e">
        <f aca="false">IF(B40="", "",IF('SUMMARY 3'!H68 = 0,"\\empty",'SUMMARY 3'!H68))</f>
        <v>#REF!</v>
      </c>
      <c r="F40" s="0" t="e">
        <f aca="false">IF(B40="", "",IF('SUMMARY 3'!J68 = 0,"\\empty",'SUMMARY 3'!J68))</f>
        <v>#REF!</v>
      </c>
      <c r="G40" s="0" t="n">
        <v>0</v>
      </c>
      <c r="H40" s="7" t="e">
        <f aca="false">IF(B40="", "",IF('SUMMARY 3'!N68 = 0,"\\empty",'SUMMARY 3'!N68))</f>
        <v>#REF!</v>
      </c>
      <c r="I40" s="7" t="e">
        <f aca="false">IF(B40="", "",IF('SUMMARY 3'!P68 = 0,"\\empty",'SUMMARY 3'!P68))</f>
        <v>#REF!</v>
      </c>
      <c r="J40" s="7" t="e">
        <f aca="false">IF(B40="", "",IF('SUMMARY 3'!R68 = 0,"\\empty",'SUMMARY 3'!R68))</f>
        <v>#REF!</v>
      </c>
      <c r="K40" s="0" t="e">
        <f aca="false">IF(B40="", "",IF('SUMMARY 3'!T68 = 0,"\\empty",'SUMMARY 3'!T68))</f>
        <v>#REF!</v>
      </c>
      <c r="L40" s="0" t="e">
        <f aca="false">IF(B40="", "",IF('SUMMARY 3'!V68 = 0,"\\empty",'SUMMARY 3'!V68))</f>
        <v>#REF!</v>
      </c>
      <c r="M40" s="0" t="e">
        <f aca="false">IF(B40="", "",IF('SUMMARY 3'!X68 = 0,"\\empty",'SUMMARY 3'!X68))</f>
        <v>#REF!</v>
      </c>
      <c r="N40" s="0" t="e">
        <f aca="false">IF(B40="", "",IF('SUMMARY 3'!Z68 = 0,"\\empty",'SUMMARY 3'!Z68))</f>
        <v>#REF!</v>
      </c>
      <c r="O40" s="180" t="n">
        <f aca="false">ROUND('SUMMARY 3'!AB68, 0)</f>
        <v>77</v>
      </c>
      <c r="P40" s="166" t="n">
        <f aca="false">COUNTIFS(C40:N40, "&gt;0", C40:N40, "&lt;75")</f>
        <v>0</v>
      </c>
    </row>
    <row r="41" customFormat="false" ht="13.8" hidden="false" customHeight="false" outlineLevel="0" collapsed="false">
      <c r="A41" s="0" t="e">
        <f aca="false">IF(ISBLANK(#REF!), "",_xlfn.CONCAT(#REF!,#REF!))</f>
        <v>#REF!</v>
      </c>
      <c r="B41" s="0" t="e">
        <f aca="false">IF(ISBLANK(#REF!), "",#REF!)</f>
        <v>#REF!</v>
      </c>
      <c r="C41" s="0" t="e">
        <f aca="false">IF(B41="", "",IF('SUMMARY 3'!D69 = 0,"\\empty",'SUMMARY 3'!D69))</f>
        <v>#REF!</v>
      </c>
      <c r="D41" s="0" t="e">
        <f aca="false">IF(B41="", "",IF('SUMMARY 3'!F69 = 0,"\\empty",'SUMMARY 3'!F69))</f>
        <v>#REF!</v>
      </c>
      <c r="E41" s="0" t="e">
        <f aca="false">IF(B41="", "",IF('SUMMARY 3'!H69 = 0,"\\empty",'SUMMARY 3'!H69))</f>
        <v>#REF!</v>
      </c>
      <c r="F41" s="0" t="e">
        <f aca="false">IF(B41="", "",IF('SUMMARY 3'!J69 = 0,"\\empty",'SUMMARY 3'!J69))</f>
        <v>#REF!</v>
      </c>
      <c r="G41" s="0" t="e">
        <f aca="false">IF(B41="", "",IF('SUMMARY 3'!L69 = 0,"\\empty",'SUMMARY 3'!L69))</f>
        <v>#REF!</v>
      </c>
      <c r="H41" s="7" t="e">
        <f aca="false">IF(B41="", "",IF('SUMMARY 3'!N69 = 0,"\\empty",'SUMMARY 3'!N69))</f>
        <v>#REF!</v>
      </c>
      <c r="I41" s="7" t="e">
        <f aca="false">IF(B41="", "",IF('SUMMARY 3'!P69 = 0,"\\empty",'SUMMARY 3'!P69))</f>
        <v>#REF!</v>
      </c>
      <c r="J41" s="7" t="e">
        <f aca="false">IF(B41="", "",IF('SUMMARY 3'!R69 = 0,"\\empty",'SUMMARY 3'!R69))</f>
        <v>#REF!</v>
      </c>
      <c r="K41" s="0" t="e">
        <f aca="false">IF(B41="", "",IF('SUMMARY 3'!T69 = 0,"\\empty",'SUMMARY 3'!T69))</f>
        <v>#REF!</v>
      </c>
      <c r="L41" s="0" t="e">
        <f aca="false">IF(B41="", "",IF('SUMMARY 3'!V69 = 0,"\\empty",'SUMMARY 3'!V69))</f>
        <v>#REF!</v>
      </c>
      <c r="M41" s="0" t="e">
        <f aca="false">IF(B41="", "",IF('SUMMARY 3'!X69 = 0,"\\empty",'SUMMARY 3'!X69))</f>
        <v>#REF!</v>
      </c>
      <c r="N41" s="0" t="e">
        <f aca="false">IF(B41="", "",IF('SUMMARY 3'!Z69 = 0,"\\empty",'SUMMARY 3'!Z69))</f>
        <v>#REF!</v>
      </c>
      <c r="O41" s="180" t="n">
        <f aca="false">ROUND('SUMMARY 3'!AB69, 0)</f>
        <v>94</v>
      </c>
      <c r="P41" s="166" t="n">
        <f aca="false">COUNTIFS(C41:N41, "&gt;0", C41:N41, "&lt;75")</f>
        <v>0</v>
      </c>
    </row>
    <row r="42" customFormat="false" ht="13.8" hidden="false" customHeight="false" outlineLevel="0" collapsed="false">
      <c r="A42" s="0" t="e">
        <f aca="false">IF(ISBLANK(#REF!), "",_xlfn.CONCAT(#REF!,#REF!))</f>
        <v>#REF!</v>
      </c>
      <c r="B42" s="0" t="e">
        <f aca="false">IF(ISBLANK(#REF!), "",#REF!)</f>
        <v>#REF!</v>
      </c>
      <c r="C42" s="0" t="e">
        <f aca="false">IF(B42="", "",IF('SUMMARY 3'!D70 = 0,"\\empty",'SUMMARY 3'!D70))</f>
        <v>#REF!</v>
      </c>
      <c r="D42" s="0" t="e">
        <f aca="false">IF(B42="", "",IF('SUMMARY 3'!F70 = 0,"\\empty",'SUMMARY 3'!F70))</f>
        <v>#REF!</v>
      </c>
      <c r="E42" s="0" t="e">
        <f aca="false">IF(B42="", "",IF('SUMMARY 3'!H70 = 0,"\\empty",'SUMMARY 3'!H70))</f>
        <v>#REF!</v>
      </c>
      <c r="F42" s="0" t="e">
        <f aca="false">IF(B42="", "",IF('SUMMARY 3'!J70 = 0,"\\empty",'SUMMARY 3'!J70))</f>
        <v>#REF!</v>
      </c>
      <c r="G42" s="0" t="e">
        <f aca="false">IF(B42="", "",IF('SUMMARY 3'!L70 = 0,"\\empty",'SUMMARY 3'!L70))</f>
        <v>#REF!</v>
      </c>
      <c r="H42" s="7" t="e">
        <f aca="false">IF(B42="", "",IF('SUMMARY 3'!N70 = 0,"\\empty",'SUMMARY 3'!N70))</f>
        <v>#REF!</v>
      </c>
      <c r="I42" s="7" t="e">
        <f aca="false">IF(B42="", "",IF('SUMMARY 3'!P70 = 0,"\\empty",'SUMMARY 3'!P70))</f>
        <v>#REF!</v>
      </c>
      <c r="J42" s="7" t="e">
        <f aca="false">IF(B42="", "",IF('SUMMARY 3'!R70 = 0,"\\empty",'SUMMARY 3'!R70))</f>
        <v>#REF!</v>
      </c>
      <c r="K42" s="0" t="e">
        <f aca="false">IF(B42="", "",IF('SUMMARY 3'!T70 = 0,"\\empty",'SUMMARY 3'!T70))</f>
        <v>#REF!</v>
      </c>
      <c r="L42" s="0" t="e">
        <f aca="false">IF(B42="", "",IF('SUMMARY 3'!V70 = 0,"\\empty",'SUMMARY 3'!V70))</f>
        <v>#REF!</v>
      </c>
      <c r="M42" s="0" t="e">
        <f aca="false">IF(B42="", "",IF('SUMMARY 3'!X70 = 0,"\\empty",'SUMMARY 3'!X70))</f>
        <v>#REF!</v>
      </c>
      <c r="N42" s="0" t="e">
        <f aca="false">IF(B42="", "",IF('SUMMARY 3'!Z70 = 0,"\\empty",'SUMMARY 3'!Z70))</f>
        <v>#REF!</v>
      </c>
      <c r="O42" s="180" t="n">
        <f aca="false">ROUND('SUMMARY 3'!AB70, 0)</f>
        <v>78</v>
      </c>
      <c r="P42" s="166" t="n">
        <f aca="false">COUNTIFS(C42:N42, "&gt;0", C42:N42, "&lt;75")</f>
        <v>0</v>
      </c>
    </row>
    <row r="43" customFormat="false" ht="13.8" hidden="false" customHeight="false" outlineLevel="0" collapsed="false">
      <c r="A43" s="0" t="e">
        <f aca="false">IF(ISBLANK(#REF!), "",_xlfn.CONCAT(#REF!,#REF!))</f>
        <v>#REF!</v>
      </c>
      <c r="B43" s="0" t="e">
        <f aca="false">IF(ISBLANK(#REF!), "",#REF!)</f>
        <v>#REF!</v>
      </c>
      <c r="C43" s="0" t="e">
        <f aca="false">IF(B43="", "",IF('SUMMARY 3'!D71 = 0,"\\empty",'SUMMARY 3'!D71))</f>
        <v>#REF!</v>
      </c>
      <c r="D43" s="0" t="e">
        <f aca="false">IF(B43="", "",IF('SUMMARY 3'!F71 = 0,"\\empty",'SUMMARY 3'!F71))</f>
        <v>#REF!</v>
      </c>
      <c r="E43" s="0" t="e">
        <f aca="false">IF(B43="", "",IF('SUMMARY 3'!H71 = 0,"\\empty",'SUMMARY 3'!H71))</f>
        <v>#REF!</v>
      </c>
      <c r="F43" s="0" t="e">
        <f aca="false">IF(B43="", "",IF('SUMMARY 3'!J71 = 0,"\\empty",'SUMMARY 3'!J71))</f>
        <v>#REF!</v>
      </c>
      <c r="G43" s="0" t="e">
        <f aca="false">IF(B43="", "",IF('SUMMARY 3'!L71 = 0,"\\empty",'SUMMARY 3'!L71))</f>
        <v>#REF!</v>
      </c>
      <c r="H43" s="7" t="e">
        <f aca="false">IF(B43="", "",IF('SUMMARY 3'!N71 = 0,"\\empty",'SUMMARY 3'!N71))</f>
        <v>#REF!</v>
      </c>
      <c r="I43" s="7" t="e">
        <f aca="false">IF(B43="", "",IF('SUMMARY 3'!P71 = 0,"\\empty",'SUMMARY 3'!P71))</f>
        <v>#REF!</v>
      </c>
      <c r="J43" s="7" t="e">
        <f aca="false">IF(B43="", "",IF('SUMMARY 3'!R71 = 0,"\\empty",'SUMMARY 3'!R71))</f>
        <v>#REF!</v>
      </c>
      <c r="K43" s="0" t="e">
        <f aca="false">IF(B43="", "",IF('SUMMARY 3'!T71 = 0,"\\empty",'SUMMARY 3'!T71))</f>
        <v>#REF!</v>
      </c>
      <c r="L43" s="0" t="e">
        <f aca="false">IF(B43="", "",IF('SUMMARY 3'!V71 = 0,"\\empty",'SUMMARY 3'!V71))</f>
        <v>#REF!</v>
      </c>
      <c r="M43" s="0" t="e">
        <f aca="false">IF(B43="", "",IF('SUMMARY 3'!X71 = 0,"\\empty",'SUMMARY 3'!X71))</f>
        <v>#REF!</v>
      </c>
      <c r="N43" s="0" t="e">
        <f aca="false">IF(B43="", "",IF('SUMMARY 3'!Z71 = 0,"\\empty",'SUMMARY 3'!Z71))</f>
        <v>#REF!</v>
      </c>
      <c r="O43" s="180" t="n">
        <f aca="false">ROUND('SUMMARY 3'!AB71, 0)</f>
        <v>80</v>
      </c>
      <c r="P43" s="166" t="n">
        <f aca="false">COUNTIFS(C43:N43, "&gt;0", C43:N43, "&lt;75")</f>
        <v>0</v>
      </c>
    </row>
    <row r="44" customFormat="false" ht="13.8" hidden="false" customHeight="false" outlineLevel="0" collapsed="false">
      <c r="A44" s="0" t="e">
        <f aca="false">IF(ISBLANK(#REF!), "",_xlfn.CONCAT(#REF!,#REF!))</f>
        <v>#REF!</v>
      </c>
      <c r="B44" s="0" t="e">
        <f aca="false">IF(ISBLANK(#REF!), "",#REF!)</f>
        <v>#REF!</v>
      </c>
      <c r="C44" s="0" t="e">
        <f aca="false">IF(B44="", "",IF('SUMMARY 3'!D72 = 0,"\\empty",'SUMMARY 3'!D72))</f>
        <v>#REF!</v>
      </c>
      <c r="D44" s="0" t="e">
        <f aca="false">IF(B44="", "",IF('SUMMARY 3'!F72 = 0,"\\empty",'SUMMARY 3'!F72))</f>
        <v>#REF!</v>
      </c>
      <c r="E44" s="0" t="e">
        <f aca="false">IF(B44="", "",IF('SUMMARY 3'!H72 = 0,"\\empty",'SUMMARY 3'!H72))</f>
        <v>#REF!</v>
      </c>
      <c r="F44" s="0" t="e">
        <f aca="false">IF(B44="", "",IF('SUMMARY 3'!J72 = 0,"\\empty",'SUMMARY 3'!J72))</f>
        <v>#REF!</v>
      </c>
      <c r="G44" s="0" t="e">
        <f aca="false">IF(B44="", "",IF('SUMMARY 3'!L72 = 0,"\\empty",'SUMMARY 3'!L72))</f>
        <v>#REF!</v>
      </c>
      <c r="H44" s="7" t="e">
        <f aca="false">IF(B44="", "",IF('SUMMARY 3'!N72 = 0,"\\empty",'SUMMARY 3'!N72))</f>
        <v>#REF!</v>
      </c>
      <c r="I44" s="7" t="e">
        <f aca="false">IF(B44="", "",IF('SUMMARY 3'!P72 = 0,"\\empty",'SUMMARY 3'!P72))</f>
        <v>#REF!</v>
      </c>
      <c r="J44" s="7" t="e">
        <f aca="false">IF(B44="", "",IF('SUMMARY 3'!R72 = 0,"\\empty",'SUMMARY 3'!R72))</f>
        <v>#REF!</v>
      </c>
      <c r="K44" s="0" t="e">
        <f aca="false">IF(B44="", "",IF('SUMMARY 3'!T72 = 0,"\\empty",'SUMMARY 3'!T72))</f>
        <v>#REF!</v>
      </c>
      <c r="L44" s="0" t="e">
        <f aca="false">IF(B44="", "",IF('SUMMARY 3'!V72 = 0,"\\empty",'SUMMARY 3'!V72))</f>
        <v>#REF!</v>
      </c>
      <c r="M44" s="0" t="e">
        <f aca="false">IF(B44="", "",IF('SUMMARY 3'!X72 = 0,"\\empty",'SUMMARY 3'!X72))</f>
        <v>#REF!</v>
      </c>
      <c r="N44" s="0" t="e">
        <f aca="false">IF(B44="", "",IF('SUMMARY 3'!Z72 = 0,"\\empty",'SUMMARY 3'!Z72))</f>
        <v>#REF!</v>
      </c>
      <c r="O44" s="180" t="n">
        <f aca="false">ROUND('SUMMARY 3'!AB72, 0)</f>
        <v>91</v>
      </c>
      <c r="P44" s="166" t="n">
        <f aca="false">COUNTIFS(C44:N44, "&gt;0", C44:N44, "&lt;75")</f>
        <v>0</v>
      </c>
    </row>
    <row r="45" customFormat="false" ht="13.8" hidden="false" customHeight="false" outlineLevel="0" collapsed="false">
      <c r="A45" s="0" t="e">
        <f aca="false">IF(ISBLANK(#REF!), "",_xlfn.CONCAT(#REF!,#REF!))</f>
        <v>#REF!</v>
      </c>
      <c r="B45" s="0" t="e">
        <f aca="false">IF(ISBLANK(#REF!), "",#REF!)</f>
        <v>#REF!</v>
      </c>
      <c r="C45" s="0" t="e">
        <f aca="false">IF(B45="", "",IF('SUMMARY 3'!D73 = 0,"\\empty",'SUMMARY 3'!D73))</f>
        <v>#REF!</v>
      </c>
      <c r="D45" s="0" t="e">
        <f aca="false">IF(B45="", "",IF('SUMMARY 3'!F73 = 0,"\\empty",'SUMMARY 3'!F73))</f>
        <v>#REF!</v>
      </c>
      <c r="E45" s="0" t="e">
        <f aca="false">IF(B45="", "",IF('SUMMARY 3'!H73 = 0,"\\empty",'SUMMARY 3'!H73))</f>
        <v>#REF!</v>
      </c>
      <c r="F45" s="0" t="e">
        <f aca="false">IF(B45="", "",IF('SUMMARY 3'!J73 = 0,"\\empty",'SUMMARY 3'!J73))</f>
        <v>#REF!</v>
      </c>
      <c r="G45" s="0" t="e">
        <f aca="false">IF(B45="", "",IF('SUMMARY 3'!L73 = 0,"\\empty",'SUMMARY 3'!L73))</f>
        <v>#REF!</v>
      </c>
      <c r="H45" s="7" t="e">
        <f aca="false">IF(B45="", "",IF('SUMMARY 3'!N73 = 0,"\\empty",'SUMMARY 3'!N73))</f>
        <v>#REF!</v>
      </c>
      <c r="I45" s="7" t="e">
        <f aca="false">IF(B45="", "",IF('SUMMARY 3'!P73 = 0,"\\empty",'SUMMARY 3'!P73))</f>
        <v>#REF!</v>
      </c>
      <c r="J45" s="7" t="e">
        <f aca="false">IF(B45="", "",IF('SUMMARY 3'!R73 = 0,"\\empty",'SUMMARY 3'!R73))</f>
        <v>#REF!</v>
      </c>
      <c r="K45" s="0" t="e">
        <f aca="false">IF(B45="", "",IF('SUMMARY 3'!T73 = 0,"\\empty",'SUMMARY 3'!T73))</f>
        <v>#REF!</v>
      </c>
      <c r="L45" s="0" t="e">
        <f aca="false">IF(B45="", "",IF('SUMMARY 3'!V73 = 0,"\\empty",'SUMMARY 3'!V73))</f>
        <v>#REF!</v>
      </c>
      <c r="M45" s="0" t="e">
        <f aca="false">IF(B45="", "",IF('SUMMARY 3'!X73 = 0,"\\empty",'SUMMARY 3'!X73))</f>
        <v>#REF!</v>
      </c>
      <c r="N45" s="0" t="e">
        <f aca="false">IF(B45="", "",IF('SUMMARY 3'!Z73 = 0,"\\empty",'SUMMARY 3'!Z73))</f>
        <v>#REF!</v>
      </c>
      <c r="O45" s="180" t="n">
        <f aca="false">ROUND('SUMMARY 3'!AB73, 0)</f>
        <v>92</v>
      </c>
      <c r="P45" s="166" t="n">
        <f aca="false">COUNTIFS(C45:N45, "&gt;0", C45:N45, "&lt;75")</f>
        <v>0</v>
      </c>
    </row>
    <row r="46" customFormat="false" ht="13.8" hidden="false" customHeight="false" outlineLevel="0" collapsed="false">
      <c r="A46" s="0" t="e">
        <f aca="false">IF(ISBLANK(#REF!), "",_xlfn.CONCAT(#REF!,#REF!))</f>
        <v>#REF!</v>
      </c>
      <c r="B46" s="0" t="e">
        <f aca="false">IF(ISBLANK(#REF!), "",#REF!)</f>
        <v>#REF!</v>
      </c>
      <c r="C46" s="0" t="e">
        <f aca="false">IF(B46="", "",IF('SUMMARY 3'!D74 = 0,"\\empty",'SUMMARY 3'!D74))</f>
        <v>#REF!</v>
      </c>
      <c r="D46" s="0" t="e">
        <f aca="false">IF(B46="", "",IF('SUMMARY 3'!F74 = 0,"\\empty",'SUMMARY 3'!F74))</f>
        <v>#REF!</v>
      </c>
      <c r="E46" s="0" t="n">
        <v>0</v>
      </c>
      <c r="F46" s="0" t="e">
        <f aca="false">IF(B46="", "",IF('SUMMARY 3'!J74 = 0,"\\empty",'SUMMARY 3'!J74))</f>
        <v>#REF!</v>
      </c>
      <c r="G46" s="0" t="e">
        <f aca="false">IF(B46="", "",IF('SUMMARY 3'!L74 = 0,"\\empty",'SUMMARY 3'!L74))</f>
        <v>#REF!</v>
      </c>
      <c r="H46" s="7" t="e">
        <f aca="false">IF(B46="", "",IF('SUMMARY 3'!N74 = 0,"\\empty",'SUMMARY 3'!N74))</f>
        <v>#REF!</v>
      </c>
      <c r="I46" s="7" t="e">
        <f aca="false">IF(B46="", "",IF('SUMMARY 3'!P74 = 0,"\\empty",'SUMMARY 3'!P74))</f>
        <v>#REF!</v>
      </c>
      <c r="J46" s="7" t="e">
        <f aca="false">IF(B46="", "",IF('SUMMARY 3'!R74 = 0,"\\empty",'SUMMARY 3'!R74))</f>
        <v>#REF!</v>
      </c>
      <c r="K46" s="0" t="e">
        <f aca="false">IF(B46="", "",IF('SUMMARY 3'!T74 = 0,"\\empty",'SUMMARY 3'!T74))</f>
        <v>#REF!</v>
      </c>
      <c r="L46" s="0" t="e">
        <f aca="false">IF(B46="", "",IF('SUMMARY 3'!V74 = 0,"\\empty",'SUMMARY 3'!V74))</f>
        <v>#REF!</v>
      </c>
      <c r="M46" s="0" t="e">
        <f aca="false">IF(B46="", "",IF('SUMMARY 3'!X74 = 0,"\\empty",'SUMMARY 3'!X74))</f>
        <v>#REF!</v>
      </c>
      <c r="N46" s="0" t="e">
        <f aca="false">IF(B46="", "",IF('SUMMARY 3'!Z74 = 0,"\\empty",'SUMMARY 3'!Z74))</f>
        <v>#REF!</v>
      </c>
      <c r="O46" s="180" t="n">
        <f aca="false">ROUND('SUMMARY 3'!AB74, 0)</f>
        <v>77</v>
      </c>
      <c r="P46" s="166" t="n">
        <f aca="false">COUNTIFS(C46:N46, "&gt;0", C46:N46, "&lt;75")</f>
        <v>0</v>
      </c>
    </row>
    <row r="47" customFormat="false" ht="13.8" hidden="false" customHeight="false" outlineLevel="0" collapsed="false">
      <c r="A47" s="0" t="e">
        <f aca="false">IF(ISBLANK(#REF!), "",_xlfn.CONCAT(#REF!,#REF!))</f>
        <v>#REF!</v>
      </c>
      <c r="B47" s="0" t="e">
        <f aca="false">IF(ISBLANK(#REF!), "",#REF!)</f>
        <v>#REF!</v>
      </c>
      <c r="C47" s="0" t="e">
        <f aca="false">IF(B47="", "",IF('SUMMARY 3'!D75 = 0,"\\empty",'SUMMARY 3'!D75))</f>
        <v>#REF!</v>
      </c>
      <c r="D47" s="0" t="n">
        <v>0</v>
      </c>
      <c r="E47" s="0" t="n">
        <v>0</v>
      </c>
      <c r="F47" s="0" t="e">
        <f aca="false">IF(B47="", "",IF('SUMMARY 3'!J75 = 0,"\\empty",'SUMMARY 3'!J75))</f>
        <v>#REF!</v>
      </c>
      <c r="G47" s="0" t="n">
        <v>0</v>
      </c>
      <c r="H47" s="7" t="e">
        <f aca="false">IF(B47="", "",IF('SUMMARY 3'!N75 = 0,"\\empty",'SUMMARY 3'!N75))</f>
        <v>#REF!</v>
      </c>
      <c r="I47" s="7" t="e">
        <f aca="false">IF(B47="", "",IF('SUMMARY 3'!P75 = 0,"\\empty",'SUMMARY 3'!P75))</f>
        <v>#REF!</v>
      </c>
      <c r="J47" s="7" t="e">
        <f aca="false">IF(B47="", "",IF('SUMMARY 3'!R75 = 0,"\\empty",'SUMMARY 3'!R75))</f>
        <v>#REF!</v>
      </c>
      <c r="K47" s="0" t="e">
        <f aca="false">IF(B47="", "",IF('SUMMARY 3'!T75 = 0,"\\empty",'SUMMARY 3'!T75))</f>
        <v>#REF!</v>
      </c>
      <c r="L47" s="0" t="e">
        <f aca="false">IF(B47="", "",IF('SUMMARY 3'!V75 = 0,"\\empty",'SUMMARY 3'!V75))</f>
        <v>#REF!</v>
      </c>
      <c r="M47" s="0" t="e">
        <f aca="false">IF(B47="", "",IF('SUMMARY 3'!X75 = 0,"\\empty",'SUMMARY 3'!X75))</f>
        <v>#REF!</v>
      </c>
      <c r="N47" s="0" t="e">
        <f aca="false">IF(B47="", "",IF('SUMMARY 3'!Z75 = 0,"\\empty",'SUMMARY 3'!Z75))</f>
        <v>#REF!</v>
      </c>
      <c r="O47" s="180" t="n">
        <f aca="false">ROUND('SUMMARY 3'!AB75, 0)</f>
        <v>76</v>
      </c>
      <c r="P47" s="166" t="n">
        <f aca="false">COUNTIFS(C47:N47, "&gt;0", C47:N47, "&lt;75")</f>
        <v>0</v>
      </c>
    </row>
    <row r="48" customFormat="false" ht="13.8" hidden="false" customHeight="false" outlineLevel="0" collapsed="false">
      <c r="A48" s="0" t="e">
        <f aca="false">IF(ISBLANK(#REF!), "",_xlfn.CONCAT(#REF!,#REF!))</f>
        <v>#REF!</v>
      </c>
      <c r="B48" s="0" t="e">
        <f aca="false">IF(ISBLANK(#REF!), "",#REF!)</f>
        <v>#REF!</v>
      </c>
      <c r="C48" s="0" t="e">
        <f aca="false">IF(B48="", "",IF('SUMMARY 3'!D76 = 0,"\\empty",'SUMMARY 3'!D76))</f>
        <v>#REF!</v>
      </c>
      <c r="D48" s="0" t="e">
        <f aca="false">IF(B48="", "",IF('SUMMARY 3'!F76 = 0,"\\empty",'SUMMARY 3'!F76))</f>
        <v>#REF!</v>
      </c>
      <c r="E48" s="0" t="e">
        <f aca="false">IF(B48="", "",IF('SUMMARY 3'!H76 = 0,"\\empty",'SUMMARY 3'!H76))</f>
        <v>#REF!</v>
      </c>
      <c r="F48" s="0" t="e">
        <f aca="false">IF(B48="", "",IF('SUMMARY 3'!J76 = 0,"\\empty",'SUMMARY 3'!J76))</f>
        <v>#REF!</v>
      </c>
      <c r="G48" s="0" t="e">
        <f aca="false">IF(B48="", "",IF('SUMMARY 3'!L76 = 0,"\\empty",'SUMMARY 3'!L76))</f>
        <v>#REF!</v>
      </c>
      <c r="H48" s="7" t="e">
        <f aca="false">IF(B48="", "",IF('SUMMARY 3'!N76 = 0,"\\empty",'SUMMARY 3'!N76))</f>
        <v>#REF!</v>
      </c>
      <c r="I48" s="7" t="e">
        <f aca="false">IF(B48="", "",IF('SUMMARY 3'!P76 = 0,"\\empty",'SUMMARY 3'!P76))</f>
        <v>#REF!</v>
      </c>
      <c r="J48" s="7" t="e">
        <f aca="false">IF(B48="", "",IF('SUMMARY 3'!R76 = 0,"\\empty",'SUMMARY 3'!R76))</f>
        <v>#REF!</v>
      </c>
      <c r="K48" s="0" t="e">
        <f aca="false">IF(B48="", "",IF('SUMMARY 3'!T76 = 0,"\\empty",'SUMMARY 3'!T76))</f>
        <v>#REF!</v>
      </c>
      <c r="L48" s="0" t="e">
        <f aca="false">IF(B48="", "",IF('SUMMARY 3'!V76 = 0,"\\empty",'SUMMARY 3'!V76))</f>
        <v>#REF!</v>
      </c>
      <c r="M48" s="0" t="e">
        <f aca="false">IF(B48="", "",IF('SUMMARY 3'!X76 = 0,"\\empty",'SUMMARY 3'!X76))</f>
        <v>#REF!</v>
      </c>
      <c r="N48" s="0" t="e">
        <f aca="false">IF(B48="", "",IF('SUMMARY 3'!Z76 = 0,"\\empty",'SUMMARY 3'!Z76))</f>
        <v>#REF!</v>
      </c>
      <c r="O48" s="180" t="n">
        <f aca="false">ROUND('SUMMARY 3'!AB76, 0)</f>
        <v>90</v>
      </c>
      <c r="P48" s="166" t="n">
        <f aca="false">COUNTIFS(C48:N48, "&gt;0", C48:N48, "&lt;75")</f>
        <v>0</v>
      </c>
    </row>
    <row r="49" customFormat="false" ht="13.8" hidden="false" customHeight="false" outlineLevel="0" collapsed="false">
      <c r="A49" s="0" t="e">
        <f aca="false">IF(ISBLANK(#REF!), "",_xlfn.CONCAT(#REF!,#REF!))</f>
        <v>#REF!</v>
      </c>
      <c r="B49" s="0" t="e">
        <f aca="false">IF(ISBLANK(#REF!), "",#REF!)</f>
        <v>#REF!</v>
      </c>
      <c r="C49" s="0" t="e">
        <f aca="false">IF(B49="", "",IF('SUMMARY 3'!D77 = 0,"\\empty",'SUMMARY 3'!D77))</f>
        <v>#REF!</v>
      </c>
      <c r="D49" s="0" t="e">
        <f aca="false">IF(B49="", "",IF('SUMMARY 3'!F77 = 0,"\\empty",'SUMMARY 3'!F77))</f>
        <v>#REF!</v>
      </c>
      <c r="E49" s="0" t="n">
        <v>0</v>
      </c>
      <c r="F49" s="0" t="e">
        <f aca="false">IF(B49="", "",IF('SUMMARY 3'!J77 = 0,"\\empty",'SUMMARY 3'!J77))</f>
        <v>#REF!</v>
      </c>
      <c r="G49" s="0" t="n">
        <v>0</v>
      </c>
      <c r="H49" s="7" t="e">
        <f aca="false">IF(B49="", "",IF('SUMMARY 3'!N77 = 0,"\\empty",'SUMMARY 3'!N77))</f>
        <v>#REF!</v>
      </c>
      <c r="I49" s="0" t="n">
        <v>0</v>
      </c>
      <c r="J49" s="7" t="e">
        <f aca="false">IF(B49="", "",IF('SUMMARY 3'!R77 = 0,"\\empty",'SUMMARY 3'!R77))</f>
        <v>#REF!</v>
      </c>
      <c r="K49" s="0" t="e">
        <f aca="false">IF(B49="", "",IF('SUMMARY 3'!T77 = 0,"\\empty",'SUMMARY 3'!T77))</f>
        <v>#REF!</v>
      </c>
      <c r="L49" s="0" t="e">
        <f aca="false">IF(B49="", "",IF('SUMMARY 3'!V77 = 0,"\\empty",'SUMMARY 3'!V77))</f>
        <v>#REF!</v>
      </c>
      <c r="M49" s="0" t="e">
        <f aca="false">IF(B49="", "",IF('SUMMARY 3'!X77 = 0,"\\empty",'SUMMARY 3'!X77))</f>
        <v>#REF!</v>
      </c>
      <c r="N49" s="0" t="e">
        <f aca="false">IF(B49="", "",IF('SUMMARY 3'!Z77 = 0,"\\empty",'SUMMARY 3'!Z77))</f>
        <v>#REF!</v>
      </c>
      <c r="O49" s="180" t="n">
        <f aca="false">ROUND('SUMMARY 3'!AB77, 0)</f>
        <v>76</v>
      </c>
      <c r="P49" s="166" t="n">
        <f aca="false">COUNTIFS(C49:N49, "&gt;0", C49:N49, "&lt;75")</f>
        <v>0</v>
      </c>
    </row>
    <row r="50" customFormat="false" ht="13.8" hidden="false" customHeight="false" outlineLevel="0" collapsed="false">
      <c r="B50" s="0" t="e">
        <f aca="false">IF(ISBLANK(#REF!), "",#REF!)</f>
        <v>#REF!</v>
      </c>
      <c r="C50" s="0" t="e">
        <f aca="false">IF(B50="", "",IF('SUMMARY 2'!D92 = 0,"\\empty",'SUMMARY 2'!D92))</f>
        <v>#REF!</v>
      </c>
      <c r="D50" s="0" t="e">
        <f aca="false">IF(B50="", "",IF('SUMMARY 2'!F92 = 0,"\\empty",'SUMMARY 2'!F92))</f>
        <v>#REF!</v>
      </c>
      <c r="E50" s="0" t="e">
        <f aca="false">IF(B50="", "",IF('SUMMARY 2'!H92 = 0,"\\empty",'SUMMARY 2'!H92))</f>
        <v>#REF!</v>
      </c>
      <c r="F50" s="0" t="e">
        <f aca="false">IF(B50="", "",IF('SUMMARY 2'!J92 = 0,"\\empty",'SUMMARY 2'!J92))</f>
        <v>#REF!</v>
      </c>
      <c r="G50" s="0" t="e">
        <f aca="false">IF(B50="", "",IF('SUMMARY 2'!L92 = 0,"\\empty",'SUMMARY 2'!L92))</f>
        <v>#REF!</v>
      </c>
      <c r="I50" s="0" t="e">
        <f aca="false">IF(B50="", "",IF('SUMMARY 2'!N92 = 0,"\\empty",'SUMMARY 2'!N92))</f>
        <v>#REF!</v>
      </c>
      <c r="J50" s="7" t="e">
        <f aca="false">IF(B50="", "",IF('SUMMARY 2'!R92 = 0,"\\empty",'SUMMARY 2'!R92))</f>
        <v>#REF!</v>
      </c>
      <c r="K50" s="0" t="e">
        <f aca="false">IF(B50="", "",IF('SUMMARY 2'!T92 = 0,"\\empty",'SUMMARY 2'!T92))</f>
        <v>#REF!</v>
      </c>
      <c r="L50" s="0" t="e">
        <f aca="false">IF(B50="", "",IF('SUMMARY 2'!V92 = 0,"\\empty",'SUMMARY 2'!V92))</f>
        <v>#REF!</v>
      </c>
      <c r="M50" s="0" t="e">
        <f aca="false">IF(B50="", "",IF('SUMMARY 2'!X92 = 0,"\\empty",'SUMMARY 2'!X92))</f>
        <v>#REF!</v>
      </c>
      <c r="N50" s="0" t="e">
        <f aca="false">IF(B50="", "",IF('SUMMARY 2'!Z92 = 0,"\\empty",'SUMMARY 2'!Z92))</f>
        <v>#REF!</v>
      </c>
      <c r="O50" s="166"/>
      <c r="P50" s="166"/>
    </row>
    <row r="51" customFormat="false" ht="13.8" hidden="false" customHeight="false" outlineLevel="0" collapsed="false">
      <c r="C51" s="0" t="str">
        <f aca="false">IF(B51="", "",IF('SUMMARY 2'!D93 = 0,"\\empty",'SUMMARY 2'!D93))</f>
        <v/>
      </c>
      <c r="D51" s="0" t="str">
        <f aca="false">IF(B51="", "",IF('SUMMARY 2'!F93 = 0,"\\empty",'SUMMARY 2'!F93))</f>
        <v/>
      </c>
      <c r="E51" s="0" t="str">
        <f aca="false">IF(B51="", "",IF('SUMMARY 2'!H93 = 0,"\\empty",'SUMMARY 2'!H93))</f>
        <v/>
      </c>
      <c r="F51" s="0" t="str">
        <f aca="false">IF(B51="", "",IF('SUMMARY 2'!J93 = 0,"\\empty",'SUMMARY 2'!J93))</f>
        <v/>
      </c>
      <c r="G51" s="0" t="str">
        <f aca="false">IF(B51="", "",IF('SUMMARY 2'!L93 = 0,"\\empty",'SUMMARY 2'!L93))</f>
        <v/>
      </c>
      <c r="I51" s="0" t="str">
        <f aca="false">IF(B51="", "",IF('SUMMARY 2'!N93 = 0,"\\empty",'SUMMARY 2'!N93))</f>
        <v/>
      </c>
      <c r="J51" s="0" t="str">
        <f aca="false">IF(B51="", "",IF('SUMMARY 2'!R93 = 0,"\\empty",'SUMMARY 2'!R93))</f>
        <v/>
      </c>
      <c r="K51" s="0" t="str">
        <f aca="false">IF(B51="", "",IF('SUMMARY 2'!T93 = 0,"\\empty",'SUMMARY 2'!T93))</f>
        <v/>
      </c>
      <c r="L51" s="0" t="str">
        <f aca="false">IF(B51="", "",IF('SUMMARY 2'!V93 = 0,"\\empty",'SUMMARY 2'!V93))</f>
        <v/>
      </c>
      <c r="M51" s="0" t="str">
        <f aca="false">IF(B51="", "",IF('SUMMARY 2'!X93 = 0,"\\empty",'SUMMARY 2'!X93))</f>
        <v/>
      </c>
      <c r="N51" s="0" t="str">
        <f aca="false">IF(B51="", "",IF('SUMMARY 2'!Z93 = 0,"\\empty",'SUMMARY 2'!Z93))</f>
        <v/>
      </c>
      <c r="O51" s="166"/>
      <c r="P51" s="166"/>
    </row>
    <row r="52" customFormat="false" ht="13.8" hidden="false" customHeight="false" outlineLevel="0" collapsed="false">
      <c r="B52" s="0" t="s">
        <v>378</v>
      </c>
      <c r="C52" s="166" t="n">
        <f aca="false">COUNTIF(C$3:C$52, "=0")</f>
        <v>5</v>
      </c>
      <c r="D52" s="166" t="n">
        <f aca="false">COUNTIF(D$3:D$52, "=0")</f>
        <v>5</v>
      </c>
      <c r="E52" s="166" t="n">
        <f aca="false">COUNTIF(E$3:E$52, "=0")</f>
        <v>9</v>
      </c>
      <c r="F52" s="166" t="n">
        <f aca="false">COUNTIF(F$3:F$52, "=0")</f>
        <v>0</v>
      </c>
      <c r="G52" s="166" t="n">
        <f aca="false">COUNTIF(G$3:G$52, "=0")</f>
        <v>18</v>
      </c>
      <c r="H52" s="166" t="n">
        <f aca="false">COUNTIF(H$3:H$52, "=0")</f>
        <v>0</v>
      </c>
      <c r="I52" s="166" t="n">
        <f aca="false">COUNTIF(I$3:I$52, "=0")</f>
        <v>15</v>
      </c>
      <c r="J52" s="166" t="n">
        <f aca="false">COUNTIF(J$3:J$52, "=0")</f>
        <v>5</v>
      </c>
      <c r="O52" s="166" t="s">
        <v>379</v>
      </c>
      <c r="P52" s="166" t="n">
        <f aca="false">COUNTIF(P$3:P$49, "=1")</f>
        <v>0</v>
      </c>
    </row>
    <row r="53" customFormat="false" ht="13.8" hidden="false" customHeight="false" outlineLevel="0" collapsed="false">
      <c r="C53" s="166"/>
      <c r="D53" s="166"/>
      <c r="E53" s="166"/>
      <c r="F53" s="166"/>
      <c r="G53" s="166"/>
      <c r="H53" s="166"/>
      <c r="I53" s="166"/>
      <c r="J53" s="166"/>
      <c r="O53" s="166" t="s">
        <v>380</v>
      </c>
      <c r="P53" s="166" t="n">
        <f aca="false">COUNTIF(P$3:P$49, "=2")</f>
        <v>0</v>
      </c>
    </row>
    <row r="54" customFormat="false" ht="13.8" hidden="false" customHeight="false" outlineLevel="0" collapsed="false">
      <c r="C54" s="166"/>
      <c r="D54" s="166"/>
      <c r="E54" s="166"/>
      <c r="F54" s="166"/>
      <c r="G54" s="166"/>
      <c r="H54" s="166"/>
      <c r="I54" s="166"/>
      <c r="J54" s="166"/>
      <c r="O54" s="166" t="s">
        <v>381</v>
      </c>
      <c r="P54" s="166" t="n">
        <f aca="false">COUNTIF(P$3:P$49, "&gt;2")</f>
        <v>0</v>
      </c>
    </row>
    <row r="55" customFormat="false" ht="13.8" hidden="false" customHeight="false" outlineLevel="0" collapsed="false">
      <c r="C55" s="166"/>
      <c r="D55" s="166"/>
      <c r="E55" s="166"/>
      <c r="F55" s="166"/>
      <c r="G55" s="166"/>
      <c r="H55" s="166"/>
      <c r="I55" s="166"/>
      <c r="J55" s="166"/>
    </row>
    <row r="56" customFormat="false" ht="13.8" hidden="false" customHeight="false" outlineLevel="0" collapsed="false">
      <c r="B56" s="0" t="s">
        <v>376</v>
      </c>
      <c r="C56" s="166" t="s">
        <v>382</v>
      </c>
      <c r="D56" s="166" t="s">
        <v>383</v>
      </c>
      <c r="E56" s="166" t="s">
        <v>384</v>
      </c>
      <c r="F56" s="166" t="s">
        <v>385</v>
      </c>
      <c r="G56" s="166" t="n">
        <v>74</v>
      </c>
      <c r="H56" s="166" t="s">
        <v>386</v>
      </c>
      <c r="J56" s="166"/>
    </row>
    <row r="57" customFormat="false" ht="13.8" hidden="false" customHeight="false" outlineLevel="0" collapsed="false">
      <c r="C57" s="166" t="n">
        <f aca="false">COUNTIFS($O$3:$O$49, "&gt;=91", $O$3:$O$49, "&lt;=100")</f>
        <v>5</v>
      </c>
      <c r="D57" s="166" t="n">
        <f aca="false">COUNTIFS($O$3:$O$49, "&gt;=85", $O$3:$O$49, "&lt;=90")</f>
        <v>4</v>
      </c>
      <c r="E57" s="166" t="n">
        <f aca="false">COUNTIFS($O$3:$O$49, "&gt;=81", $O$3:$O$49, "&lt;=84")</f>
        <v>3</v>
      </c>
      <c r="F57" s="166" t="n">
        <f aca="false">COUNTIFS($O$3:$O$49, "&gt;=75", $O$3:$O$49, "&lt;=80")</f>
        <v>27</v>
      </c>
      <c r="G57" s="166" t="n">
        <f aca="false">COUNTIF($O$3:$O$49, "=74")</f>
        <v>2</v>
      </c>
      <c r="H57" s="166" t="n">
        <f aca="false">COUNTIFS($O$3:$O$49, "&gt;=0", $O$3:$O$49, "&lt;=74")</f>
        <v>8</v>
      </c>
      <c r="J57" s="166"/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C22" activeCellId="0" sqref="C2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12" width="9.14"/>
  </cols>
  <sheetData>
    <row r="1" s="4" customFormat="true" ht="13.8" hidden="false" customHeight="false" outlineLevel="0" collapsed="false">
      <c r="A1" s="4" t="s">
        <v>164</v>
      </c>
      <c r="B1" s="4" t="s">
        <v>165</v>
      </c>
      <c r="C1" s="9" t="s">
        <v>172</v>
      </c>
      <c r="D1" s="9" t="s">
        <v>173</v>
      </c>
      <c r="E1" s="9" t="s">
        <v>174</v>
      </c>
      <c r="F1" s="9" t="s">
        <v>175</v>
      </c>
      <c r="G1" s="9" t="s">
        <v>176</v>
      </c>
      <c r="H1" s="9" t="s">
        <v>177</v>
      </c>
      <c r="I1" s="9" t="s">
        <v>178</v>
      </c>
      <c r="J1" s="9" t="s">
        <v>179</v>
      </c>
      <c r="K1" s="9" t="s">
        <v>180</v>
      </c>
      <c r="L1" s="9" t="s">
        <v>181</v>
      </c>
      <c r="M1" s="9" t="s">
        <v>182</v>
      </c>
      <c r="N1" s="9" t="s">
        <v>183</v>
      </c>
    </row>
    <row r="2" customFormat="false" ht="13.8" hidden="false" customHeight="false" outlineLevel="0" collapsed="false">
      <c r="A2" s="11" t="str">
        <f aca="false">IF(ISBLANK('Class-Infos'!C10), "", CONCATENATE("B", 'Class-Infos'!A10))</f>
        <v>B1</v>
      </c>
      <c r="B2" s="11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2" s="12" t="n">
        <f aca="false">IF(ISBLANK('SUMMARY 1'!D10), "", 'SUMMARY 1'!D10)</f>
        <v>78</v>
      </c>
      <c r="D2" s="12" t="n">
        <f aca="false">IF(ISBLANK('SUMMARY 1'!F10), "", 'SUMMARY 1'!F10)</f>
        <v>80</v>
      </c>
      <c r="E2" s="12" t="n">
        <f aca="false">IF(ISBLANK('SUMMARY 1'!H10), "", 'SUMMARY 1'!H10)</f>
        <v>82</v>
      </c>
      <c r="F2" s="12" t="n">
        <f aca="false">IF(ISBLANK('SUMMARY 1'!J10), "", 'SUMMARY 1'!J10)</f>
        <v>82</v>
      </c>
      <c r="G2" s="12" t="n">
        <f aca="false">IF(ISBLANK('SUMMARY 1'!L10), "", 'SUMMARY 1'!L10)</f>
        <v>75</v>
      </c>
      <c r="H2" s="12" t="n">
        <f aca="false">IF(ISBLANK('SUMMARY 1'!N10), "", 'SUMMARY 1'!N10)</f>
        <v>86</v>
      </c>
      <c r="I2" s="13" t="n">
        <f aca="false">IF(ISBLANK('SUMMARY 1'!P10), "", 'SUMMARY 1'!P10)</f>
        <v>87</v>
      </c>
      <c r="J2" s="13" t="n">
        <f aca="false">IF(ISBLANK('SUMMARY 1'!R10), "", 'SUMMARY 1'!R10)</f>
        <v>86</v>
      </c>
      <c r="K2" s="12" t="n">
        <f aca="false">IF(ISBLANK('SUMMARY 1'!T10), "", 'SUMMARY 1'!T10)</f>
        <v>85</v>
      </c>
      <c r="L2" s="12" t="n">
        <f aca="false">IF(ISBLANK('SUMMARY 1'!V10), "", 'SUMMARY 1'!V10)</f>
        <v>88</v>
      </c>
      <c r="M2" s="12" t="n">
        <f aca="false">IF(ISBLANK('SUMMARY 1'!X10), "", 'SUMMARY 1'!X10)</f>
        <v>81</v>
      </c>
      <c r="N2" s="12" t="n">
        <f aca="false">IF(ISBLANK('SUMMARY 1'!Z10), "", 'SUMMARY 1'!Z10)</f>
        <v>89</v>
      </c>
    </row>
    <row r="3" customFormat="false" ht="13.8" hidden="false" customHeight="false" outlineLevel="0" collapsed="false">
      <c r="A3" s="11" t="str">
        <f aca="false">IF(ISBLANK('Class-Infos'!C11), "", CONCATENATE("B", 'Class-Infos'!A11))</f>
        <v>B2</v>
      </c>
      <c r="B3" s="11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3" s="12" t="n">
        <f aca="false">IF(ISBLANK('SUMMARY 1'!D11), "", 'SUMMARY 1'!D11)</f>
        <v>73</v>
      </c>
      <c r="D3" s="12" t="n">
        <f aca="false">IF(ISBLANK('SUMMARY 1'!F11), "", 'SUMMARY 1'!F11)</f>
        <v>70</v>
      </c>
      <c r="E3" s="12" t="n">
        <f aca="false">IF(ISBLANK('SUMMARY 1'!H11), "", 'SUMMARY 1'!H11)</f>
        <v>70</v>
      </c>
      <c r="F3" s="12" t="n">
        <f aca="false">IF(ISBLANK('SUMMARY 1'!J11), "", 'SUMMARY 1'!J11)</f>
        <v>70</v>
      </c>
      <c r="G3" s="12" t="n">
        <f aca="false">IF(ISBLANK('SUMMARY 1'!L11), "", 'SUMMARY 1'!L11)</f>
        <v>74</v>
      </c>
      <c r="H3" s="12" t="n">
        <f aca="false">IF(ISBLANK('SUMMARY 1'!N11), "", 'SUMMARY 1'!N11)</f>
        <v>70</v>
      </c>
      <c r="I3" s="13" t="n">
        <f aca="false">IF(ISBLANK('SUMMARY 1'!P11), "", 'SUMMARY 1'!P11)</f>
        <v>70</v>
      </c>
      <c r="J3" s="13" t="n">
        <f aca="false">IF(ISBLANK('SUMMARY 1'!R11), "", 'SUMMARY 1'!R11)</f>
        <v>70</v>
      </c>
      <c r="K3" s="12" t="n">
        <f aca="false">IF(ISBLANK('SUMMARY 1'!T11), "", 'SUMMARY 1'!T11)</f>
        <v>70</v>
      </c>
      <c r="L3" s="12" t="n">
        <f aca="false">IF(ISBLANK('SUMMARY 1'!V11), "", 'SUMMARY 1'!V11)</f>
        <v>70</v>
      </c>
      <c r="M3" s="12" t="n">
        <f aca="false">IF(ISBLANK('SUMMARY 1'!X11), "", 'SUMMARY 1'!X11)</f>
        <v>70</v>
      </c>
      <c r="N3" s="12" t="n">
        <f aca="false">IF(ISBLANK('SUMMARY 1'!Z11), "", 'SUMMARY 1'!Z11)</f>
        <v>70</v>
      </c>
    </row>
    <row r="4" customFormat="false" ht="13.8" hidden="false" customHeight="false" outlineLevel="0" collapsed="false">
      <c r="A4" s="11" t="str">
        <f aca="false">IF(ISBLANK('Class-Infos'!C12), "", CONCATENATE("B", 'Class-Infos'!A12))</f>
        <v>B3</v>
      </c>
      <c r="B4" s="11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4" s="12" t="n">
        <f aca="false">IF(ISBLANK('SUMMARY 1'!D12), "", 'SUMMARY 1'!D12)</f>
        <v>75</v>
      </c>
      <c r="D4" s="12" t="n">
        <f aca="false">IF(ISBLANK('SUMMARY 1'!F12), "", 'SUMMARY 1'!F12)</f>
        <v>75</v>
      </c>
      <c r="E4" s="12" t="n">
        <f aca="false">IF(ISBLANK('SUMMARY 1'!H12), "", 'SUMMARY 1'!H12)</f>
        <v>74</v>
      </c>
      <c r="F4" s="12" t="n">
        <f aca="false">IF(ISBLANK('SUMMARY 1'!J12), "", 'SUMMARY 1'!J12)</f>
        <v>77</v>
      </c>
      <c r="G4" s="12" t="n">
        <f aca="false">IF(ISBLANK('SUMMARY 1'!L12), "", 'SUMMARY 1'!L12)</f>
        <v>78</v>
      </c>
      <c r="H4" s="12" t="n">
        <f aca="false">IF(ISBLANK('SUMMARY 1'!N12), "", 'SUMMARY 1'!N12)</f>
        <v>70</v>
      </c>
      <c r="I4" s="13" t="n">
        <f aca="false">IF(ISBLANK('SUMMARY 1'!P12), "", 'SUMMARY 1'!P12)</f>
        <v>75</v>
      </c>
      <c r="J4" s="13" t="n">
        <f aca="false">IF(ISBLANK('SUMMARY 1'!R12), "", 'SUMMARY 1'!R12)</f>
        <v>80</v>
      </c>
      <c r="K4" s="12" t="n">
        <f aca="false">IF(ISBLANK('SUMMARY 1'!T12), "", 'SUMMARY 1'!T12)</f>
        <v>80</v>
      </c>
      <c r="L4" s="12" t="n">
        <f aca="false">IF(ISBLANK('SUMMARY 1'!V12), "", 'SUMMARY 1'!V12)</f>
        <v>80</v>
      </c>
      <c r="M4" s="12" t="n">
        <f aca="false">IF(ISBLANK('SUMMARY 1'!X12), "", 'SUMMARY 1'!X12)</f>
        <v>80</v>
      </c>
      <c r="N4" s="12" t="n">
        <f aca="false">IF(ISBLANK('SUMMARY 1'!Z12), "", 'SUMMARY 1'!Z12)</f>
        <v>80</v>
      </c>
    </row>
    <row r="5" customFormat="false" ht="13.8" hidden="false" customHeight="false" outlineLevel="0" collapsed="false">
      <c r="A5" s="11" t="str">
        <f aca="false">IF(ISBLANK('Class-Infos'!C13), "", CONCATENATE("B", 'Class-Infos'!A13))</f>
        <v>B4</v>
      </c>
      <c r="B5" s="11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5" s="12" t="n">
        <f aca="false">IF(ISBLANK('SUMMARY 1'!D13), "", 'SUMMARY 1'!D13)</f>
        <v>75</v>
      </c>
      <c r="D5" s="12" t="n">
        <f aca="false">IF(ISBLANK('SUMMARY 1'!F13), "", 'SUMMARY 1'!F13)</f>
        <v>75</v>
      </c>
      <c r="E5" s="12" t="n">
        <f aca="false">IF(ISBLANK('SUMMARY 1'!H13), "", 'SUMMARY 1'!H13)</f>
        <v>72</v>
      </c>
      <c r="F5" s="12" t="n">
        <f aca="false">IF(ISBLANK('SUMMARY 1'!J13), "", 'SUMMARY 1'!J13)</f>
        <v>78</v>
      </c>
      <c r="G5" s="12" t="n">
        <f aca="false">IF(ISBLANK('SUMMARY 1'!L13), "", 'SUMMARY 1'!L13)</f>
        <v>77</v>
      </c>
      <c r="H5" s="12" t="n">
        <f aca="false">IF(ISBLANK('SUMMARY 1'!N13), "", 'SUMMARY 1'!N13)</f>
        <v>77</v>
      </c>
      <c r="I5" s="13" t="n">
        <f aca="false">IF(ISBLANK('SUMMARY 1'!P13), "", 'SUMMARY 1'!P13)</f>
        <v>75</v>
      </c>
      <c r="J5" s="13" t="n">
        <f aca="false">IF(ISBLANK('SUMMARY 1'!R13), "", 'SUMMARY 1'!R13)</f>
        <v>77</v>
      </c>
      <c r="K5" s="12" t="n">
        <f aca="false">IF(ISBLANK('SUMMARY 1'!T13), "", 'SUMMARY 1'!T13)</f>
        <v>77</v>
      </c>
      <c r="L5" s="12" t="n">
        <f aca="false">IF(ISBLANK('SUMMARY 1'!V13), "", 'SUMMARY 1'!V13)</f>
        <v>77</v>
      </c>
      <c r="M5" s="12" t="n">
        <f aca="false">IF(ISBLANK('SUMMARY 1'!X13), "", 'SUMMARY 1'!X13)</f>
        <v>77</v>
      </c>
      <c r="N5" s="12" t="n">
        <f aca="false">IF(ISBLANK('SUMMARY 1'!Z13), "", 'SUMMARY 1'!Z13)</f>
        <v>77</v>
      </c>
    </row>
    <row r="6" customFormat="false" ht="13.8" hidden="false" customHeight="false" outlineLevel="0" collapsed="false">
      <c r="A6" s="11" t="str">
        <f aca="false">IF(ISBLANK('Class-Infos'!C14), "", CONCATENATE("B", 'Class-Infos'!A14))</f>
        <v>B5</v>
      </c>
      <c r="B6" s="11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6" s="12" t="n">
        <f aca="false">IF(ISBLANK('SUMMARY 1'!D14), "", 'SUMMARY 1'!D14)</f>
        <v>75</v>
      </c>
      <c r="D6" s="12" t="n">
        <f aca="false">IF(ISBLANK('SUMMARY 1'!F14), "", 'SUMMARY 1'!F14)</f>
        <v>79</v>
      </c>
      <c r="E6" s="12" t="n">
        <f aca="false">IF(ISBLANK('SUMMARY 1'!H14), "", 'SUMMARY 1'!H14)</f>
        <v>74</v>
      </c>
      <c r="F6" s="12" t="n">
        <f aca="false">IF(ISBLANK('SUMMARY 1'!J14), "", 'SUMMARY 1'!J14)</f>
        <v>76</v>
      </c>
      <c r="G6" s="12" t="n">
        <f aca="false">IF(ISBLANK('SUMMARY 1'!L14), "", 'SUMMARY 1'!L14)</f>
        <v>75</v>
      </c>
      <c r="H6" s="12" t="n">
        <f aca="false">IF(ISBLANK('SUMMARY 1'!N14), "", 'SUMMARY 1'!N14)</f>
        <v>76</v>
      </c>
      <c r="I6" s="13" t="n">
        <f aca="false">IF(ISBLANK('SUMMARY 1'!P14), "", 'SUMMARY 1'!P14)</f>
        <v>75</v>
      </c>
      <c r="J6" s="13" t="n">
        <f aca="false">IF(ISBLANK('SUMMARY 1'!R14), "", 'SUMMARY 1'!R14)</f>
        <v>77</v>
      </c>
      <c r="K6" s="12" t="n">
        <f aca="false">IF(ISBLANK('SUMMARY 1'!T14), "", 'SUMMARY 1'!T14)</f>
        <v>77</v>
      </c>
      <c r="L6" s="12" t="n">
        <f aca="false">IF(ISBLANK('SUMMARY 1'!V14), "", 'SUMMARY 1'!V14)</f>
        <v>77</v>
      </c>
      <c r="M6" s="12" t="n">
        <f aca="false">IF(ISBLANK('SUMMARY 1'!X14), "", 'SUMMARY 1'!X14)</f>
        <v>77</v>
      </c>
      <c r="N6" s="12" t="n">
        <f aca="false">IF(ISBLANK('SUMMARY 1'!Z14), "", 'SUMMARY 1'!Z14)</f>
        <v>77</v>
      </c>
    </row>
    <row r="7" customFormat="false" ht="13.8" hidden="false" customHeight="false" outlineLevel="0" collapsed="false">
      <c r="A7" s="11" t="str">
        <f aca="false">IF(ISBLANK('Class-Infos'!C15), "", CONCATENATE("B", 'Class-Infos'!A15))</f>
        <v>B6</v>
      </c>
      <c r="B7" s="11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7" s="12" t="n">
        <f aca="false">IF(ISBLANK('SUMMARY 1'!D15), "", 'SUMMARY 1'!D15)</f>
        <v>80</v>
      </c>
      <c r="D7" s="12" t="n">
        <f aca="false">IF(ISBLANK('SUMMARY 1'!F15), "", 'SUMMARY 1'!F15)</f>
        <v>87</v>
      </c>
      <c r="E7" s="12" t="n">
        <f aca="false">IF(ISBLANK('SUMMARY 1'!H15), "", 'SUMMARY 1'!H15)</f>
        <v>84</v>
      </c>
      <c r="F7" s="12" t="n">
        <f aca="false">IF(ISBLANK('SUMMARY 1'!J15), "", 'SUMMARY 1'!J15)</f>
        <v>83</v>
      </c>
      <c r="G7" s="12" t="n">
        <f aca="false">IF(ISBLANK('SUMMARY 1'!L15), "", 'SUMMARY 1'!L15)</f>
        <v>75</v>
      </c>
      <c r="H7" s="12" t="n">
        <f aca="false">IF(ISBLANK('SUMMARY 1'!N15), "", 'SUMMARY 1'!N15)</f>
        <v>85</v>
      </c>
      <c r="I7" s="13" t="n">
        <f aca="false">IF(ISBLANK('SUMMARY 1'!P15), "", 'SUMMARY 1'!P15)</f>
        <v>79</v>
      </c>
      <c r="J7" s="13" t="n">
        <f aca="false">IF(ISBLANK('SUMMARY 1'!R15), "", 'SUMMARY 1'!R15)</f>
        <v>83</v>
      </c>
      <c r="K7" s="12" t="n">
        <f aca="false">IF(ISBLANK('SUMMARY 1'!T15), "", 'SUMMARY 1'!T15)</f>
        <v>79</v>
      </c>
      <c r="L7" s="12" t="n">
        <f aca="false">IF(ISBLANK('SUMMARY 1'!V15), "", 'SUMMARY 1'!V15)</f>
        <v>88</v>
      </c>
      <c r="M7" s="12" t="n">
        <f aca="false">IF(ISBLANK('SUMMARY 1'!X15), "", 'SUMMARY 1'!X15)</f>
        <v>79</v>
      </c>
      <c r="N7" s="12" t="n">
        <f aca="false">IF(ISBLANK('SUMMARY 1'!Z15), "", 'SUMMARY 1'!Z15)</f>
        <v>86</v>
      </c>
    </row>
    <row r="8" customFormat="false" ht="13.8" hidden="false" customHeight="false" outlineLevel="0" collapsed="false">
      <c r="A8" s="11" t="str">
        <f aca="false">IF(ISBLANK('Class-Infos'!C16), "", CONCATENATE("B", 'Class-Infos'!A16))</f>
        <v>B7</v>
      </c>
      <c r="B8" s="11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8" s="12" t="n">
        <f aca="false">IF(ISBLANK('SUMMARY 1'!D16), "", 'SUMMARY 1'!D16)</f>
        <v>73</v>
      </c>
      <c r="D8" s="12" t="n">
        <f aca="false">IF(ISBLANK('SUMMARY 1'!F16), "", 'SUMMARY 1'!F16)</f>
        <v>75</v>
      </c>
      <c r="E8" s="12" t="n">
        <f aca="false">IF(ISBLANK('SUMMARY 1'!H16), "", 'SUMMARY 1'!H16)</f>
        <v>74</v>
      </c>
      <c r="F8" s="12" t="n">
        <f aca="false">IF(ISBLANK('SUMMARY 1'!J16), "", 'SUMMARY 1'!J16)</f>
        <v>75</v>
      </c>
      <c r="G8" s="12" t="n">
        <f aca="false">IF(ISBLANK('SUMMARY 1'!L16), "", 'SUMMARY 1'!L16)</f>
        <v>77</v>
      </c>
      <c r="H8" s="12" t="n">
        <f aca="false">IF(ISBLANK('SUMMARY 1'!N16), "", 'SUMMARY 1'!N16)</f>
        <v>75</v>
      </c>
      <c r="I8" s="13" t="n">
        <f aca="false">IF(ISBLANK('SUMMARY 1'!P16), "", 'SUMMARY 1'!P16)</f>
        <v>80</v>
      </c>
      <c r="J8" s="13" t="n">
        <f aca="false">IF(ISBLANK('SUMMARY 1'!R16), "", 'SUMMARY 1'!R16)</f>
        <v>77</v>
      </c>
      <c r="K8" s="12" t="n">
        <f aca="false">IF(ISBLANK('SUMMARY 1'!T16), "", 'SUMMARY 1'!T16)</f>
        <v>77</v>
      </c>
      <c r="L8" s="12" t="n">
        <f aca="false">IF(ISBLANK('SUMMARY 1'!V16), "", 'SUMMARY 1'!V16)</f>
        <v>77</v>
      </c>
      <c r="M8" s="12" t="n">
        <f aca="false">IF(ISBLANK('SUMMARY 1'!X16), "", 'SUMMARY 1'!X16)</f>
        <v>77</v>
      </c>
      <c r="N8" s="12" t="n">
        <f aca="false">IF(ISBLANK('SUMMARY 1'!Z16), "", 'SUMMARY 1'!Z16)</f>
        <v>77</v>
      </c>
    </row>
    <row r="9" customFormat="false" ht="13.8" hidden="false" customHeight="false" outlineLevel="0" collapsed="false">
      <c r="A9" s="11" t="str">
        <f aca="false">IF(ISBLANK('Class-Infos'!C17), "", CONCATENATE("B", 'Class-Infos'!A17))</f>
        <v>B8</v>
      </c>
      <c r="B9" s="11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9" s="12" t="n">
        <f aca="false">IF(ISBLANK('SUMMARY 1'!D17), "", 'SUMMARY 1'!D17)</f>
        <v>75</v>
      </c>
      <c r="D9" s="12" t="n">
        <f aca="false">IF(ISBLANK('SUMMARY 1'!F17), "", 'SUMMARY 1'!F17)</f>
        <v>76</v>
      </c>
      <c r="E9" s="12" t="n">
        <f aca="false">IF(ISBLANK('SUMMARY 1'!H17), "", 'SUMMARY 1'!H17)</f>
        <v>74</v>
      </c>
      <c r="F9" s="12" t="n">
        <f aca="false">IF(ISBLANK('SUMMARY 1'!J17), "", 'SUMMARY 1'!J17)</f>
        <v>78</v>
      </c>
      <c r="G9" s="12" t="n">
        <f aca="false">IF(ISBLANK('SUMMARY 1'!L17), "", 'SUMMARY 1'!L17)</f>
        <v>77</v>
      </c>
      <c r="H9" s="12" t="n">
        <f aca="false">IF(ISBLANK('SUMMARY 1'!N17), "", 'SUMMARY 1'!N17)</f>
        <v>75</v>
      </c>
      <c r="I9" s="13" t="n">
        <f aca="false">IF(ISBLANK('SUMMARY 1'!P17), "", 'SUMMARY 1'!P17)</f>
        <v>77</v>
      </c>
      <c r="J9" s="13" t="n">
        <f aca="false">IF(ISBLANK('SUMMARY 1'!R17), "", 'SUMMARY 1'!R17)</f>
        <v>82</v>
      </c>
      <c r="K9" s="12" t="n">
        <f aca="false">IF(ISBLANK('SUMMARY 1'!T17), "", 'SUMMARY 1'!T17)</f>
        <v>79</v>
      </c>
      <c r="L9" s="12" t="n">
        <f aca="false">IF(ISBLANK('SUMMARY 1'!V17), "", 'SUMMARY 1'!V17)</f>
        <v>89</v>
      </c>
      <c r="M9" s="12" t="n">
        <f aca="false">IF(ISBLANK('SUMMARY 1'!X17), "", 'SUMMARY 1'!X17)</f>
        <v>79</v>
      </c>
      <c r="N9" s="12" t="n">
        <f aca="false">IF(ISBLANK('SUMMARY 1'!Z17), "", 'SUMMARY 1'!Z17)</f>
        <v>79</v>
      </c>
    </row>
    <row r="10" customFormat="false" ht="13.8" hidden="false" customHeight="false" outlineLevel="0" collapsed="false">
      <c r="A10" s="11" t="str">
        <f aca="false">IF(ISBLANK('Class-Infos'!C18), "", CONCATENATE("B", 'Class-Infos'!A18))</f>
        <v>B9</v>
      </c>
      <c r="B10" s="11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0" s="12" t="n">
        <f aca="false">IF(ISBLANK('SUMMARY 1'!D18), "", 'SUMMARY 1'!D18)</f>
        <v>73</v>
      </c>
      <c r="D10" s="12" t="n">
        <f aca="false">IF(ISBLANK('SUMMARY 1'!F18), "", 'SUMMARY 1'!F18)</f>
        <v>70</v>
      </c>
      <c r="E10" s="12" t="n">
        <f aca="false">IF(ISBLANK('SUMMARY 1'!H18), "", 'SUMMARY 1'!H18)</f>
        <v>70</v>
      </c>
      <c r="F10" s="12" t="n">
        <f aca="false">IF(ISBLANK('SUMMARY 1'!J18), "", 'SUMMARY 1'!J18)</f>
        <v>75</v>
      </c>
      <c r="G10" s="12" t="n">
        <f aca="false">IF(ISBLANK('SUMMARY 1'!L18), "", 'SUMMARY 1'!L18)</f>
        <v>74</v>
      </c>
      <c r="H10" s="12" t="n">
        <f aca="false">IF(ISBLANK('SUMMARY 1'!N18), "", 'SUMMARY 1'!N18)</f>
        <v>70</v>
      </c>
      <c r="I10" s="13" t="n">
        <f aca="false">IF(ISBLANK('SUMMARY 1'!P18), "", 'SUMMARY 1'!P18)</f>
        <v>70</v>
      </c>
      <c r="J10" s="13" t="n">
        <f aca="false">IF(ISBLANK('SUMMARY 1'!R18), "", 'SUMMARY 1'!R18)</f>
        <v>70</v>
      </c>
      <c r="K10" s="12" t="n">
        <f aca="false">IF(ISBLANK('SUMMARY 1'!T18), "", 'SUMMARY 1'!T18)</f>
        <v>70</v>
      </c>
      <c r="L10" s="12" t="n">
        <f aca="false">IF(ISBLANK('SUMMARY 1'!V18), "", 'SUMMARY 1'!V18)</f>
        <v>70</v>
      </c>
      <c r="M10" s="12" t="n">
        <f aca="false">IF(ISBLANK('SUMMARY 1'!X18), "", 'SUMMARY 1'!X18)</f>
        <v>70</v>
      </c>
      <c r="N10" s="12" t="n">
        <f aca="false">IF(ISBLANK('SUMMARY 1'!Z18), "", 'SUMMARY 1'!Z18)</f>
        <v>70</v>
      </c>
    </row>
    <row r="11" customFormat="false" ht="13.8" hidden="false" customHeight="false" outlineLevel="0" collapsed="false">
      <c r="A11" s="11" t="str">
        <f aca="false">IF(ISBLANK('Class-Infos'!C19), "", CONCATENATE("B", 'Class-Infos'!A19))</f>
        <v>B10</v>
      </c>
      <c r="B11" s="11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1" s="12" t="n">
        <f aca="false">IF(ISBLANK('SUMMARY 1'!D19), "", 'SUMMARY 1'!D19)</f>
        <v>75</v>
      </c>
      <c r="D11" s="12" t="n">
        <f aca="false">IF(ISBLANK('SUMMARY 1'!F19), "", 'SUMMARY 1'!F19)</f>
        <v>79</v>
      </c>
      <c r="E11" s="12" t="n">
        <f aca="false">IF(ISBLANK('SUMMARY 1'!H19), "", 'SUMMARY 1'!H19)</f>
        <v>77</v>
      </c>
      <c r="F11" s="12" t="n">
        <f aca="false">IF(ISBLANK('SUMMARY 1'!J19), "", 'SUMMARY 1'!J19)</f>
        <v>77</v>
      </c>
      <c r="G11" s="12" t="n">
        <f aca="false">IF(ISBLANK('SUMMARY 1'!L19), "", 'SUMMARY 1'!L19)</f>
        <v>77</v>
      </c>
      <c r="H11" s="12" t="n">
        <f aca="false">IF(ISBLANK('SUMMARY 1'!N19), "", 'SUMMARY 1'!N19)</f>
        <v>77</v>
      </c>
      <c r="I11" s="13" t="n">
        <f aca="false">IF(ISBLANK('SUMMARY 1'!P19), "", 'SUMMARY 1'!P19)</f>
        <v>75</v>
      </c>
      <c r="J11" s="13" t="n">
        <f aca="false">IF(ISBLANK('SUMMARY 1'!R19), "", 'SUMMARY 1'!R19)</f>
        <v>79</v>
      </c>
      <c r="K11" s="12" t="n">
        <f aca="false">IF(ISBLANK('SUMMARY 1'!T19), "", 'SUMMARY 1'!T19)</f>
        <v>79</v>
      </c>
      <c r="L11" s="12" t="n">
        <f aca="false">IF(ISBLANK('SUMMARY 1'!V19), "", 'SUMMARY 1'!V19)</f>
        <v>79</v>
      </c>
      <c r="M11" s="12" t="n">
        <f aca="false">IF(ISBLANK('SUMMARY 1'!X19), "", 'SUMMARY 1'!X19)</f>
        <v>79</v>
      </c>
      <c r="N11" s="12" t="n">
        <f aca="false">IF(ISBLANK('SUMMARY 1'!Z19), "", 'SUMMARY 1'!Z19)</f>
        <v>79</v>
      </c>
    </row>
    <row r="12" customFormat="false" ht="13.8" hidden="false" customHeight="false" outlineLevel="0" collapsed="false">
      <c r="A12" s="11" t="str">
        <f aca="false">IF(ISBLANK('Class-Infos'!C20), "", CONCATENATE("B", 'Class-Infos'!A20))</f>
        <v>B11</v>
      </c>
      <c r="B12" s="11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2" s="12" t="n">
        <f aca="false">IF(ISBLANK('SUMMARY 1'!D20), "", 'SUMMARY 1'!D20)</f>
        <v>75</v>
      </c>
      <c r="D12" s="12" t="n">
        <f aca="false">IF(ISBLANK('SUMMARY 1'!F20), "", 'SUMMARY 1'!F20)</f>
        <v>75</v>
      </c>
      <c r="E12" s="12" t="n">
        <f aca="false">IF(ISBLANK('SUMMARY 1'!H20), "", 'SUMMARY 1'!H20)</f>
        <v>76</v>
      </c>
      <c r="F12" s="12" t="n">
        <f aca="false">IF(ISBLANK('SUMMARY 1'!J20), "", 'SUMMARY 1'!J20)</f>
        <v>78</v>
      </c>
      <c r="G12" s="12" t="n">
        <f aca="false">IF(ISBLANK('SUMMARY 1'!L20), "", 'SUMMARY 1'!L20)</f>
        <v>75</v>
      </c>
      <c r="H12" s="12" t="n">
        <f aca="false">IF(ISBLANK('SUMMARY 1'!N20), "", 'SUMMARY 1'!N20)</f>
        <v>81</v>
      </c>
      <c r="I12" s="13" t="n">
        <f aca="false">IF(ISBLANK('SUMMARY 1'!P20), "", 'SUMMARY 1'!P20)</f>
        <v>79</v>
      </c>
      <c r="J12" s="13" t="n">
        <f aca="false">IF(ISBLANK('SUMMARY 1'!R20), "", 'SUMMARY 1'!R20)</f>
        <v>78</v>
      </c>
      <c r="K12" s="12" t="n">
        <f aca="false">IF(ISBLANK('SUMMARY 1'!T20), "", 'SUMMARY 1'!T20)</f>
        <v>78</v>
      </c>
      <c r="L12" s="12" t="n">
        <f aca="false">IF(ISBLANK('SUMMARY 1'!V20), "", 'SUMMARY 1'!V20)</f>
        <v>78</v>
      </c>
      <c r="M12" s="12" t="n">
        <f aca="false">IF(ISBLANK('SUMMARY 1'!X20), "", 'SUMMARY 1'!X20)</f>
        <v>78</v>
      </c>
      <c r="N12" s="12" t="n">
        <f aca="false">IF(ISBLANK('SUMMARY 1'!Z20), "", 'SUMMARY 1'!Z20)</f>
        <v>78</v>
      </c>
    </row>
    <row r="13" customFormat="false" ht="13.8" hidden="false" customHeight="false" outlineLevel="0" collapsed="false">
      <c r="A13" s="11" t="str">
        <f aca="false">IF(ISBLANK('Class-Infos'!C21), "", CONCATENATE("B", 'Class-Infos'!A21))</f>
        <v>B12</v>
      </c>
      <c r="B13" s="11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3" s="12" t="n">
        <f aca="false">IF(ISBLANK('SUMMARY 1'!D21), "", 'SUMMARY 1'!D21)</f>
        <v>75</v>
      </c>
      <c r="D13" s="12" t="n">
        <f aca="false">IF(ISBLANK('SUMMARY 1'!F21), "", 'SUMMARY 1'!F21)</f>
        <v>75</v>
      </c>
      <c r="E13" s="12" t="n">
        <f aca="false">IF(ISBLANK('SUMMARY 1'!H21), "", 'SUMMARY 1'!H21)</f>
        <v>74</v>
      </c>
      <c r="F13" s="12" t="n">
        <f aca="false">IF(ISBLANK('SUMMARY 1'!J21), "", 'SUMMARY 1'!J21)</f>
        <v>76</v>
      </c>
      <c r="G13" s="12" t="n">
        <f aca="false">IF(ISBLANK('SUMMARY 1'!L21), "", 'SUMMARY 1'!L21)</f>
        <v>74</v>
      </c>
      <c r="H13" s="12" t="n">
        <f aca="false">IF(ISBLANK('SUMMARY 1'!N21), "", 'SUMMARY 1'!N21)</f>
        <v>75</v>
      </c>
      <c r="I13" s="13" t="n">
        <f aca="false">IF(ISBLANK('SUMMARY 1'!P21), "", 'SUMMARY 1'!P21)</f>
        <v>75</v>
      </c>
      <c r="J13" s="13" t="n">
        <f aca="false">IF(ISBLANK('SUMMARY 1'!R21), "", 'SUMMARY 1'!R21)</f>
        <v>75</v>
      </c>
      <c r="K13" s="12" t="n">
        <f aca="false">IF(ISBLANK('SUMMARY 1'!T21), "", 'SUMMARY 1'!T21)</f>
        <v>75</v>
      </c>
      <c r="L13" s="12" t="n">
        <f aca="false">IF(ISBLANK('SUMMARY 1'!V21), "", 'SUMMARY 1'!V21)</f>
        <v>75</v>
      </c>
      <c r="M13" s="12" t="n">
        <f aca="false">IF(ISBLANK('SUMMARY 1'!X21), "", 'SUMMARY 1'!X21)</f>
        <v>75</v>
      </c>
      <c r="N13" s="12" t="n">
        <f aca="false">IF(ISBLANK('SUMMARY 1'!Z21), "", 'SUMMARY 1'!Z21)</f>
        <v>75</v>
      </c>
    </row>
    <row r="14" customFormat="false" ht="13.8" hidden="false" customHeight="false" outlineLevel="0" collapsed="false">
      <c r="A14" s="11" t="str">
        <f aca="false">IF(ISBLANK('Class-Infos'!C22), "", CONCATENATE("B", 'Class-Infos'!A22))</f>
        <v>B13</v>
      </c>
      <c r="B14" s="11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4" s="12" t="n">
        <f aca="false">IF(ISBLANK('SUMMARY 1'!D22), "", 'SUMMARY 1'!D22)</f>
        <v>75</v>
      </c>
      <c r="D14" s="12" t="n">
        <f aca="false">IF(ISBLANK('SUMMARY 1'!F22), "", 'SUMMARY 1'!F22)</f>
        <v>77</v>
      </c>
      <c r="E14" s="12" t="n">
        <f aca="false">IF(ISBLANK('SUMMARY 1'!H22), "", 'SUMMARY 1'!H22)</f>
        <v>75</v>
      </c>
      <c r="F14" s="12" t="n">
        <f aca="false">IF(ISBLANK('SUMMARY 1'!J22), "", 'SUMMARY 1'!J22)</f>
        <v>78</v>
      </c>
      <c r="G14" s="12" t="n">
        <f aca="false">IF(ISBLANK('SUMMARY 1'!L22), "", 'SUMMARY 1'!L22)</f>
        <v>76</v>
      </c>
      <c r="H14" s="12" t="n">
        <f aca="false">IF(ISBLANK('SUMMARY 1'!N22), "", 'SUMMARY 1'!N22)</f>
        <v>75</v>
      </c>
      <c r="I14" s="13" t="n">
        <f aca="false">IF(ISBLANK('SUMMARY 1'!P22), "", 'SUMMARY 1'!P22)</f>
        <v>75</v>
      </c>
      <c r="J14" s="13" t="n">
        <f aca="false">IF(ISBLANK('SUMMARY 1'!R22), "", 'SUMMARY 1'!R22)</f>
        <v>83</v>
      </c>
      <c r="K14" s="12" t="n">
        <f aca="false">IF(ISBLANK('SUMMARY 1'!T22), "", 'SUMMARY 1'!T22)</f>
        <v>79</v>
      </c>
      <c r="L14" s="12" t="n">
        <f aca="false">IF(ISBLANK('SUMMARY 1'!V22), "", 'SUMMARY 1'!V22)</f>
        <v>85</v>
      </c>
      <c r="M14" s="12" t="n">
        <f aca="false">IF(ISBLANK('SUMMARY 1'!X22), "", 'SUMMARY 1'!X22)</f>
        <v>90</v>
      </c>
      <c r="N14" s="12" t="n">
        <f aca="false">IF(ISBLANK('SUMMARY 1'!Z22), "", 'SUMMARY 1'!Z22)</f>
        <v>79</v>
      </c>
    </row>
    <row r="15" customFormat="false" ht="13.8" hidden="false" customHeight="false" outlineLevel="0" collapsed="false">
      <c r="A15" s="11" t="str">
        <f aca="false">IF(ISBLANK('Class-Infos'!C23), "", CONCATENATE("B", 'Class-Infos'!A23))</f>
        <v>B14</v>
      </c>
      <c r="B15" s="11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5" s="12" t="n">
        <f aca="false">IF(ISBLANK('SUMMARY 1'!D23), "", 'SUMMARY 1'!D23)</f>
        <v>87</v>
      </c>
      <c r="D15" s="12" t="n">
        <f aca="false">IF(ISBLANK('SUMMARY 1'!F23), "", 'SUMMARY 1'!F23)</f>
        <v>85</v>
      </c>
      <c r="E15" s="12" t="n">
        <f aca="false">IF(ISBLANK('SUMMARY 1'!H23), "", 'SUMMARY 1'!H23)</f>
        <v>85</v>
      </c>
      <c r="F15" s="12" t="n">
        <f aca="false">IF(ISBLANK('SUMMARY 1'!J23), "", 'SUMMARY 1'!J23)</f>
        <v>78</v>
      </c>
      <c r="G15" s="12" t="n">
        <f aca="false">IF(ISBLANK('SUMMARY 1'!L23), "", 'SUMMARY 1'!L23)</f>
        <v>80</v>
      </c>
      <c r="H15" s="12" t="n">
        <f aca="false">IF(ISBLANK('SUMMARY 1'!N23), "", 'SUMMARY 1'!N23)</f>
        <v>89</v>
      </c>
      <c r="I15" s="13" t="n">
        <f aca="false">IF(ISBLANK('SUMMARY 1'!P23), "", 'SUMMARY 1'!P23)</f>
        <v>94</v>
      </c>
      <c r="J15" s="13" t="n">
        <f aca="false">IF(ISBLANK('SUMMARY 1'!R23), "", 'SUMMARY 1'!R23)</f>
        <v>92</v>
      </c>
      <c r="K15" s="12" t="n">
        <f aca="false">IF(ISBLANK('SUMMARY 1'!T23), "", 'SUMMARY 1'!T23)</f>
        <v>89</v>
      </c>
      <c r="L15" s="12" t="n">
        <f aca="false">IF(ISBLANK('SUMMARY 1'!V23), "", 'SUMMARY 1'!V23)</f>
        <v>92</v>
      </c>
      <c r="M15" s="12" t="n">
        <f aca="false">IF(ISBLANK('SUMMARY 1'!X23), "", 'SUMMARY 1'!X23)</f>
        <v>94</v>
      </c>
      <c r="N15" s="12" t="n">
        <f aca="false">IF(ISBLANK('SUMMARY 1'!Z23), "", 'SUMMARY 1'!Z23)</f>
        <v>92</v>
      </c>
    </row>
    <row r="16" customFormat="false" ht="13.8" hidden="false" customHeight="false" outlineLevel="0" collapsed="false">
      <c r="A16" s="11" t="str">
        <f aca="false">IF(ISBLANK('Class-Infos'!C24), "", CONCATENATE("B", 'Class-Infos'!A24))</f>
        <v>B15</v>
      </c>
      <c r="B16" s="11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6" s="12" t="n">
        <f aca="false">IF(ISBLANK('SUMMARY 1'!D24), "", 'SUMMARY 1'!D24)</f>
        <v>73</v>
      </c>
      <c r="D16" s="12" t="n">
        <f aca="false">IF(ISBLANK('SUMMARY 1'!F24), "", 'SUMMARY 1'!F24)</f>
        <v>75</v>
      </c>
      <c r="E16" s="12" t="n">
        <f aca="false">IF(ISBLANK('SUMMARY 1'!H24), "", 'SUMMARY 1'!H24)</f>
        <v>76</v>
      </c>
      <c r="F16" s="12" t="n">
        <f aca="false">IF(ISBLANK('SUMMARY 1'!J24), "", 'SUMMARY 1'!J24)</f>
        <v>77</v>
      </c>
      <c r="G16" s="12" t="n">
        <f aca="false">IF(ISBLANK('SUMMARY 1'!L24), "", 'SUMMARY 1'!L24)</f>
        <v>75</v>
      </c>
      <c r="H16" s="12" t="n">
        <f aca="false">IF(ISBLANK('SUMMARY 1'!N24), "", 'SUMMARY 1'!N24)</f>
        <v>75</v>
      </c>
      <c r="I16" s="13" t="n">
        <f aca="false">IF(ISBLANK('SUMMARY 1'!P24), "", 'SUMMARY 1'!P24)</f>
        <v>75</v>
      </c>
      <c r="J16" s="13" t="n">
        <f aca="false">IF(ISBLANK('SUMMARY 1'!R24), "", 'SUMMARY 1'!R24)</f>
        <v>77</v>
      </c>
      <c r="K16" s="12" t="n">
        <f aca="false">IF(ISBLANK('SUMMARY 1'!T24), "", 'SUMMARY 1'!T24)</f>
        <v>77</v>
      </c>
      <c r="L16" s="12" t="n">
        <f aca="false">IF(ISBLANK('SUMMARY 1'!V24), "", 'SUMMARY 1'!V24)</f>
        <v>77</v>
      </c>
      <c r="M16" s="12" t="n">
        <f aca="false">IF(ISBLANK('SUMMARY 1'!X24), "", 'SUMMARY 1'!X24)</f>
        <v>77</v>
      </c>
      <c r="N16" s="12" t="n">
        <f aca="false">IF(ISBLANK('SUMMARY 1'!Z24), "", 'SUMMARY 1'!Z24)</f>
        <v>77</v>
      </c>
    </row>
    <row r="17" customFormat="false" ht="13.8" hidden="false" customHeight="false" outlineLevel="0" collapsed="false">
      <c r="A17" s="11" t="str">
        <f aca="false">IF(ISBLANK('Class-Infos'!C25), "", CONCATENATE("B", 'Class-Infos'!A25))</f>
        <v>B16</v>
      </c>
      <c r="B17" s="11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7" s="12" t="n">
        <f aca="false">IF(ISBLANK('SUMMARY 1'!D25), "", 'SUMMARY 1'!D25)</f>
        <v>79</v>
      </c>
      <c r="D17" s="12" t="n">
        <f aca="false">IF(ISBLANK('SUMMARY 1'!F25), "", 'SUMMARY 1'!F25)</f>
        <v>80</v>
      </c>
      <c r="E17" s="12" t="n">
        <f aca="false">IF(ISBLANK('SUMMARY 1'!H25), "", 'SUMMARY 1'!H25)</f>
        <v>80</v>
      </c>
      <c r="F17" s="12" t="n">
        <f aca="false">IF(ISBLANK('SUMMARY 1'!J25), "", 'SUMMARY 1'!J25)</f>
        <v>83</v>
      </c>
      <c r="G17" s="12" t="n">
        <f aca="false">IF(ISBLANK('SUMMARY 1'!L25), "", 'SUMMARY 1'!L25)</f>
        <v>77</v>
      </c>
      <c r="H17" s="12" t="n">
        <f aca="false">IF(ISBLANK('SUMMARY 1'!N25), "", 'SUMMARY 1'!N25)</f>
        <v>90</v>
      </c>
      <c r="I17" s="13" t="n">
        <f aca="false">IF(ISBLANK('SUMMARY 1'!P25), "", 'SUMMARY 1'!P25)</f>
        <v>81</v>
      </c>
      <c r="J17" s="13" t="n">
        <f aca="false">IF(ISBLANK('SUMMARY 1'!R25), "", 'SUMMARY 1'!R25)</f>
        <v>90</v>
      </c>
      <c r="K17" s="12" t="n">
        <f aca="false">IF(ISBLANK('SUMMARY 1'!T25), "", 'SUMMARY 1'!T25)</f>
        <v>87</v>
      </c>
      <c r="L17" s="12" t="n">
        <f aca="false">IF(ISBLANK('SUMMARY 1'!V25), "", 'SUMMARY 1'!V25)</f>
        <v>88</v>
      </c>
      <c r="M17" s="12" t="n">
        <f aca="false">IF(ISBLANK('SUMMARY 1'!X25), "", 'SUMMARY 1'!X25)</f>
        <v>93</v>
      </c>
      <c r="N17" s="12" t="n">
        <f aca="false">IF(ISBLANK('SUMMARY 1'!Z25), "", 'SUMMARY 1'!Z25)</f>
        <v>90</v>
      </c>
    </row>
    <row r="18" customFormat="false" ht="13.8" hidden="false" customHeight="false" outlineLevel="0" collapsed="false">
      <c r="A18" s="11" t="str">
        <f aca="false">IF(ISBLANK('Class-Infos'!C26), "", CONCATENATE("B", 'Class-Infos'!A26))</f>
        <v>B17</v>
      </c>
      <c r="B18" s="11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8" s="12" t="n">
        <f aca="false">IF(ISBLANK('SUMMARY 1'!D26), "", 'SUMMARY 1'!D26)</f>
        <v>75</v>
      </c>
      <c r="D18" s="12" t="n">
        <f aca="false">IF(ISBLANK('SUMMARY 1'!F26), "", 'SUMMARY 1'!F26)</f>
        <v>82</v>
      </c>
      <c r="E18" s="12" t="n">
        <f aca="false">IF(ISBLANK('SUMMARY 1'!H26), "", 'SUMMARY 1'!H26)</f>
        <v>78</v>
      </c>
      <c r="F18" s="12" t="n">
        <f aca="false">IF(ISBLANK('SUMMARY 1'!J26), "", 'SUMMARY 1'!J26)</f>
        <v>76</v>
      </c>
      <c r="G18" s="12" t="n">
        <f aca="false">IF(ISBLANK('SUMMARY 1'!L26), "", 'SUMMARY 1'!L26)</f>
        <v>77</v>
      </c>
      <c r="H18" s="12" t="n">
        <f aca="false">IF(ISBLANK('SUMMARY 1'!N26), "", 'SUMMARY 1'!N26)</f>
        <v>85</v>
      </c>
      <c r="I18" s="13" t="n">
        <f aca="false">IF(ISBLANK('SUMMARY 1'!P26), "", 'SUMMARY 1'!P26)</f>
        <v>76</v>
      </c>
      <c r="J18" s="13" t="n">
        <f aca="false">IF(ISBLANK('SUMMARY 1'!R26), "", 'SUMMARY 1'!R26)</f>
        <v>81</v>
      </c>
      <c r="K18" s="12" t="n">
        <f aca="false">IF(ISBLANK('SUMMARY 1'!T26), "", 'SUMMARY 1'!T26)</f>
        <v>78</v>
      </c>
      <c r="L18" s="12" t="n">
        <f aca="false">IF(ISBLANK('SUMMARY 1'!V26), "", 'SUMMARY 1'!V26)</f>
        <v>88</v>
      </c>
      <c r="M18" s="12" t="n">
        <f aca="false">IF(ISBLANK('SUMMARY 1'!X26), "", 'SUMMARY 1'!X26)</f>
        <v>78</v>
      </c>
      <c r="N18" s="12" t="n">
        <f aca="false">IF(ISBLANK('SUMMARY 1'!Z26), "", 'SUMMARY 1'!Z26)</f>
        <v>78</v>
      </c>
    </row>
    <row r="19" customFormat="false" ht="13.8" hidden="false" customHeight="false" outlineLevel="0" collapsed="false">
      <c r="A19" s="11" t="str">
        <f aca="false">IF(ISBLANK('Class-Infos'!C27), "", CONCATENATE("B", 'Class-Infos'!A27))</f>
        <v>B18</v>
      </c>
      <c r="B19" s="11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19" s="12" t="n">
        <f aca="false">IF(ISBLANK('SUMMARY 1'!D27), "", 'SUMMARY 1'!D27)</f>
        <v>76</v>
      </c>
      <c r="D19" s="12" t="n">
        <f aca="false">IF(ISBLANK('SUMMARY 1'!F27), "", 'SUMMARY 1'!F27)</f>
        <v>80</v>
      </c>
      <c r="E19" s="12" t="n">
        <f aca="false">IF(ISBLANK('SUMMARY 1'!H27), "", 'SUMMARY 1'!H27)</f>
        <v>74</v>
      </c>
      <c r="F19" s="12" t="n">
        <f aca="false">IF(ISBLANK('SUMMARY 1'!J27), "", 'SUMMARY 1'!J27)</f>
        <v>79</v>
      </c>
      <c r="G19" s="12" t="n">
        <f aca="false">IF(ISBLANK('SUMMARY 1'!L27), "", 'SUMMARY 1'!L27)</f>
        <v>78</v>
      </c>
      <c r="H19" s="12" t="n">
        <f aca="false">IF(ISBLANK('SUMMARY 1'!N27), "", 'SUMMARY 1'!N27)</f>
        <v>78</v>
      </c>
      <c r="I19" s="13" t="n">
        <f aca="false">IF(ISBLANK('SUMMARY 1'!P27), "", 'SUMMARY 1'!P27)</f>
        <v>77</v>
      </c>
      <c r="J19" s="13" t="n">
        <f aca="false">IF(ISBLANK('SUMMARY 1'!R27), "", 'SUMMARY 1'!R27)</f>
        <v>84</v>
      </c>
      <c r="K19" s="12" t="n">
        <f aca="false">IF(ISBLANK('SUMMARY 1'!T27), "", 'SUMMARY 1'!T27)</f>
        <v>81</v>
      </c>
      <c r="L19" s="12" t="n">
        <f aca="false">IF(ISBLANK('SUMMARY 1'!V27), "", 'SUMMARY 1'!V27)</f>
        <v>81</v>
      </c>
      <c r="M19" s="12" t="n">
        <f aca="false">IF(ISBLANK('SUMMARY 1'!X27), "", 'SUMMARY 1'!X27)</f>
        <v>92</v>
      </c>
      <c r="N19" s="12" t="n">
        <f aca="false">IF(ISBLANK('SUMMARY 1'!Z27), "", 'SUMMARY 1'!Z27)</f>
        <v>81</v>
      </c>
    </row>
    <row r="20" customFormat="false" ht="13.8" hidden="false" customHeight="false" outlineLevel="0" collapsed="false">
      <c r="A20" s="11" t="str">
        <f aca="false">IF(ISBLANK('Class-Infos'!C28), "", CONCATENATE("B", 'Class-Infos'!A28))</f>
        <v>B19</v>
      </c>
      <c r="B20" s="11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0" s="12" t="n">
        <f aca="false">IF(ISBLANK('SUMMARY 1'!D28), "", 'SUMMARY 1'!D28)</f>
        <v>75</v>
      </c>
      <c r="D20" s="12" t="n">
        <f aca="false">IF(ISBLANK('SUMMARY 1'!F28), "", 'SUMMARY 1'!F28)</f>
        <v>77</v>
      </c>
      <c r="E20" s="12" t="n">
        <f aca="false">IF(ISBLANK('SUMMARY 1'!H28), "", 'SUMMARY 1'!H28)</f>
        <v>74</v>
      </c>
      <c r="F20" s="12" t="n">
        <f aca="false">IF(ISBLANK('SUMMARY 1'!J28), "", 'SUMMARY 1'!J28)</f>
        <v>77</v>
      </c>
      <c r="G20" s="12" t="n">
        <f aca="false">IF(ISBLANK('SUMMARY 1'!L28), "", 'SUMMARY 1'!L28)</f>
        <v>76</v>
      </c>
      <c r="H20" s="12" t="n">
        <f aca="false">IF(ISBLANK('SUMMARY 1'!N28), "", 'SUMMARY 1'!N28)</f>
        <v>75</v>
      </c>
      <c r="I20" s="13" t="n">
        <f aca="false">IF(ISBLANK('SUMMARY 1'!P28), "", 'SUMMARY 1'!P28)</f>
        <v>79</v>
      </c>
      <c r="J20" s="13" t="n">
        <f aca="false">IF(ISBLANK('SUMMARY 1'!R28), "", 'SUMMARY 1'!R28)</f>
        <v>78</v>
      </c>
      <c r="K20" s="12" t="n">
        <f aca="false">IF(ISBLANK('SUMMARY 1'!T28), "", 'SUMMARY 1'!T28)</f>
        <v>77</v>
      </c>
      <c r="L20" s="12" t="n">
        <f aca="false">IF(ISBLANK('SUMMARY 1'!V28), "", 'SUMMARY 1'!V28)</f>
        <v>81</v>
      </c>
      <c r="M20" s="12" t="n">
        <f aca="false">IF(ISBLANK('SUMMARY 1'!X28), "", 'SUMMARY 1'!X28)</f>
        <v>77</v>
      </c>
      <c r="N20" s="12" t="n">
        <f aca="false">IF(ISBLANK('SUMMARY 1'!Z28), "", 'SUMMARY 1'!Z28)</f>
        <v>77</v>
      </c>
    </row>
    <row r="21" customFormat="false" ht="13.8" hidden="false" customHeight="false" outlineLevel="0" collapsed="false">
      <c r="A21" s="11" t="str">
        <f aca="false">IF(ISBLANK('Class-Infos'!C29), "", CONCATENATE("B", 'Class-Infos'!A29))</f>
        <v>B20</v>
      </c>
      <c r="B21" s="11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1" s="12" t="n">
        <f aca="false">IF(ISBLANK('SUMMARY 1'!D29), "", 'SUMMARY 1'!D29)</f>
        <v>75</v>
      </c>
      <c r="D21" s="12" t="n">
        <f aca="false">IF(ISBLANK('SUMMARY 1'!F29), "", 'SUMMARY 1'!F29)</f>
        <v>75</v>
      </c>
      <c r="E21" s="12" t="n">
        <f aca="false">IF(ISBLANK('SUMMARY 1'!H29), "", 'SUMMARY 1'!H29)</f>
        <v>74</v>
      </c>
      <c r="F21" s="12" t="n">
        <f aca="false">IF(ISBLANK('SUMMARY 1'!J29), "", 'SUMMARY 1'!J29)</f>
        <v>75</v>
      </c>
      <c r="G21" s="12" t="n">
        <f aca="false">IF(ISBLANK('SUMMARY 1'!L29), "", 'SUMMARY 1'!L29)</f>
        <v>74</v>
      </c>
      <c r="H21" s="12" t="n">
        <f aca="false">IF(ISBLANK('SUMMARY 1'!N29), "", 'SUMMARY 1'!N29)</f>
        <v>70</v>
      </c>
      <c r="I21" s="13" t="n">
        <f aca="false">IF(ISBLANK('SUMMARY 1'!P29), "", 'SUMMARY 1'!P29)</f>
        <v>75</v>
      </c>
      <c r="J21" s="13" t="n">
        <f aca="false">IF(ISBLANK('SUMMARY 1'!R29), "", 'SUMMARY 1'!R29)</f>
        <v>75</v>
      </c>
      <c r="K21" s="12" t="n">
        <f aca="false">IF(ISBLANK('SUMMARY 1'!T29), "", 'SUMMARY 1'!T29)</f>
        <v>75</v>
      </c>
      <c r="L21" s="12" t="n">
        <f aca="false">IF(ISBLANK('SUMMARY 1'!V29), "", 'SUMMARY 1'!V29)</f>
        <v>75</v>
      </c>
      <c r="M21" s="12" t="n">
        <f aca="false">IF(ISBLANK('SUMMARY 1'!X29), "", 'SUMMARY 1'!X29)</f>
        <v>75</v>
      </c>
      <c r="N21" s="12" t="n">
        <f aca="false">IF(ISBLANK('SUMMARY 1'!Z29), "", 'SUMMARY 1'!Z29)</f>
        <v>75</v>
      </c>
    </row>
    <row r="22" customFormat="false" ht="13.8" hidden="false" customHeight="false" outlineLevel="0" collapsed="false">
      <c r="A22" s="11" t="str">
        <f aca="false">IF(ISBLANK('Class-Infos'!C30), "", CONCATENATE("B", 'Class-Infos'!A30))</f>
        <v>B21</v>
      </c>
      <c r="B22" s="11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2" s="12" t="n">
        <f aca="false">IF(ISBLANK('SUMMARY 1'!D30), "", 'SUMMARY 1'!D30)</f>
        <v>77</v>
      </c>
      <c r="D22" s="12" t="n">
        <f aca="false">IF(ISBLANK('SUMMARY 1'!F30), "", 'SUMMARY 1'!F30)</f>
        <v>75</v>
      </c>
      <c r="E22" s="12" t="n">
        <f aca="false">IF(ISBLANK('SUMMARY 1'!H30), "", 'SUMMARY 1'!H30)</f>
        <v>74</v>
      </c>
      <c r="F22" s="12" t="n">
        <f aca="false">IF(ISBLANK('SUMMARY 1'!J30), "", 'SUMMARY 1'!J30)</f>
        <v>76</v>
      </c>
      <c r="G22" s="12" t="n">
        <f aca="false">IF(ISBLANK('SUMMARY 1'!L30), "", 'SUMMARY 1'!L30)</f>
        <v>74</v>
      </c>
      <c r="H22" s="12" t="n">
        <f aca="false">IF(ISBLANK('SUMMARY 1'!N30), "", 'SUMMARY 1'!N30)</f>
        <v>75</v>
      </c>
      <c r="I22" s="13" t="n">
        <f aca="false">IF(ISBLANK('SUMMARY 1'!P30), "", 'SUMMARY 1'!P30)</f>
        <v>75</v>
      </c>
      <c r="J22" s="13" t="n">
        <f aca="false">IF(ISBLANK('SUMMARY 1'!R30), "", 'SUMMARY 1'!R30)</f>
        <v>75</v>
      </c>
      <c r="K22" s="12" t="n">
        <f aca="false">IF(ISBLANK('SUMMARY 1'!T30), "", 'SUMMARY 1'!T30)</f>
        <v>75</v>
      </c>
      <c r="L22" s="12" t="n">
        <f aca="false">IF(ISBLANK('SUMMARY 1'!V30), "", 'SUMMARY 1'!V30)</f>
        <v>75</v>
      </c>
      <c r="M22" s="12" t="n">
        <f aca="false">IF(ISBLANK('SUMMARY 1'!X30), "", 'SUMMARY 1'!X30)</f>
        <v>75</v>
      </c>
      <c r="N22" s="12" t="n">
        <f aca="false">IF(ISBLANK('SUMMARY 1'!Z30), "", 'SUMMARY 1'!Z30)</f>
        <v>75</v>
      </c>
    </row>
    <row r="23" customFormat="false" ht="13.8" hidden="false" customHeight="false" outlineLevel="0" collapsed="false">
      <c r="A23" s="11" t="str">
        <f aca="false">IF(ISBLANK('Class-Infos'!C31), "", CONCATENATE("B", 'Class-Infos'!A31))</f>
        <v/>
      </c>
      <c r="B23" s="11" t="str">
        <f aca="false">IF(ISBLANK('Class-Infos'!C31), "", CONCATENATE('Class-Infos'!C31, IF(ISBLANK('Class-Infos'!F31), "", CONCATENATE(" ", 'Class-Infos'!F31)), ", ", 'Class-Infos'!D31, " ", 'Class-Infos'!E31))</f>
        <v/>
      </c>
      <c r="C23" s="12" t="str">
        <f aca="false">IF(ISBLANK('SUMMARY 1'!D31), "", 'SUMMARY 1'!D31)</f>
        <v/>
      </c>
      <c r="D23" s="12" t="str">
        <f aca="false">IF(ISBLANK('SUMMARY 1'!F31), "", 'SUMMARY 1'!F31)</f>
        <v/>
      </c>
      <c r="E23" s="12" t="str">
        <f aca="false">IF(ISBLANK('SUMMARY 1'!H31), "", 'SUMMARY 1'!H31)</f>
        <v/>
      </c>
      <c r="F23" s="12" t="str">
        <f aca="false">IF(ISBLANK('SUMMARY 1'!J31), "", 'SUMMARY 1'!J31)</f>
        <v/>
      </c>
      <c r="G23" s="12" t="str">
        <f aca="false">IF(ISBLANK('SUMMARY 1'!L31), "", 'SUMMARY 1'!L31)</f>
        <v/>
      </c>
      <c r="H23" s="12" t="str">
        <f aca="false">IF(ISBLANK('SUMMARY 1'!N31), "", 'SUMMARY 1'!N31)</f>
        <v/>
      </c>
      <c r="I23" s="13" t="str">
        <f aca="false">IF(ISBLANK('SUMMARY 1'!P31), "", 'SUMMARY 1'!P31)</f>
        <v/>
      </c>
      <c r="J23" s="13" t="str">
        <f aca="false">IF(ISBLANK('SUMMARY 1'!R31), "", 'SUMMARY 1'!R31)</f>
        <v/>
      </c>
      <c r="K23" s="12" t="str">
        <f aca="false">IF(ISBLANK('SUMMARY 1'!T31), "", 'SUMMARY 1'!T31)</f>
        <v/>
      </c>
      <c r="L23" s="12" t="str">
        <f aca="false">IF(ISBLANK('SUMMARY 1'!V31), "", 'SUMMARY 1'!V31)</f>
        <v/>
      </c>
      <c r="M23" s="12" t="str">
        <f aca="false">IF(ISBLANK('SUMMARY 1'!X31), "", 'SUMMARY 1'!X31)</f>
        <v/>
      </c>
      <c r="N23" s="12" t="str">
        <f aca="false">IF(ISBLANK('SUMMARY 1'!Z31), "", 'SUMMARY 1'!Z31)</f>
        <v/>
      </c>
    </row>
    <row r="24" customFormat="false" ht="13.8" hidden="false" customHeight="false" outlineLevel="0" collapsed="false">
      <c r="A24" s="11" t="str">
        <f aca="false">IF(ISBLANK('Class-Infos'!C32), "", CONCATENATE("B", 'Class-Infos'!A32))</f>
        <v/>
      </c>
      <c r="B24" s="11" t="str">
        <f aca="false">IF(ISBLANK('Class-Infos'!C32), "", CONCATENATE('Class-Infos'!C32, IF(ISBLANK('Class-Infos'!F32), "", CONCATENATE(" ", 'Class-Infos'!F32)), ", ", 'Class-Infos'!D32, " ", 'Class-Infos'!E32))</f>
        <v/>
      </c>
      <c r="C24" s="12" t="str">
        <f aca="false">IF(ISBLANK('SUMMARY 1'!D32), "", 'SUMMARY 1'!D32)</f>
        <v/>
      </c>
      <c r="D24" s="12" t="str">
        <f aca="false">IF(ISBLANK('SUMMARY 1'!F32), "", 'SUMMARY 1'!F32)</f>
        <v/>
      </c>
      <c r="E24" s="12" t="str">
        <f aca="false">IF(ISBLANK('SUMMARY 1'!H32), "", 'SUMMARY 1'!H32)</f>
        <v/>
      </c>
      <c r="F24" s="12" t="str">
        <f aca="false">IF(ISBLANK('SUMMARY 1'!J32), "", 'SUMMARY 1'!J32)</f>
        <v/>
      </c>
      <c r="G24" s="12" t="str">
        <f aca="false">IF(ISBLANK('SUMMARY 1'!L32), "", 'SUMMARY 1'!L32)</f>
        <v/>
      </c>
      <c r="H24" s="12" t="str">
        <f aca="false">IF(ISBLANK('SUMMARY 1'!N32), "", 'SUMMARY 1'!N32)</f>
        <v/>
      </c>
      <c r="I24" s="13" t="str">
        <f aca="false">IF(ISBLANK('SUMMARY 1'!P32), "", 'SUMMARY 1'!P32)</f>
        <v/>
      </c>
      <c r="J24" s="13" t="str">
        <f aca="false">IF(ISBLANK('SUMMARY 1'!R32), "", 'SUMMARY 1'!R32)</f>
        <v/>
      </c>
      <c r="K24" s="12" t="str">
        <f aca="false">IF(ISBLANK('SUMMARY 1'!T32), "", 'SUMMARY 1'!T32)</f>
        <v/>
      </c>
      <c r="L24" s="12" t="str">
        <f aca="false">IF(ISBLANK('SUMMARY 1'!V32), "", 'SUMMARY 1'!V32)</f>
        <v/>
      </c>
      <c r="M24" s="12" t="str">
        <f aca="false">IF(ISBLANK('SUMMARY 1'!X32), "", 'SUMMARY 1'!X32)</f>
        <v/>
      </c>
      <c r="N24" s="12" t="str">
        <f aca="false">IF(ISBLANK('SUMMARY 1'!Z32), "", 'SUMMARY 1'!Z32)</f>
        <v/>
      </c>
    </row>
    <row r="25" customFormat="false" ht="13.8" hidden="false" customHeight="false" outlineLevel="0" collapsed="false">
      <c r="A25" s="11" t="str">
        <f aca="false">IF(ISBLANK('Class-Infos'!C33), "", CONCATENATE("B", 'Class-Infos'!A33))</f>
        <v/>
      </c>
      <c r="B25" s="11" t="str">
        <f aca="false">IF(ISBLANK('Class-Infos'!C33), "", CONCATENATE('Class-Infos'!C33, IF(ISBLANK('Class-Infos'!F33), "", CONCATENATE(" ", 'Class-Infos'!F33)), ", ", 'Class-Infos'!D33, " ", 'Class-Infos'!E33))</f>
        <v/>
      </c>
      <c r="C25" s="12" t="str">
        <f aca="false">IF(ISBLANK('SUMMARY 1'!D33), "", 'SUMMARY 1'!D33)</f>
        <v/>
      </c>
      <c r="D25" s="12" t="str">
        <f aca="false">IF(ISBLANK('SUMMARY 1'!F33), "", 'SUMMARY 1'!F33)</f>
        <v/>
      </c>
      <c r="E25" s="12" t="str">
        <f aca="false">IF(ISBLANK('SUMMARY 1'!H33), "", 'SUMMARY 1'!H33)</f>
        <v/>
      </c>
      <c r="F25" s="12" t="str">
        <f aca="false">IF(ISBLANK('SUMMARY 1'!J33), "", 'SUMMARY 1'!J33)</f>
        <v/>
      </c>
      <c r="G25" s="12" t="str">
        <f aca="false">IF(ISBLANK('SUMMARY 1'!L33), "", 'SUMMARY 1'!L33)</f>
        <v/>
      </c>
      <c r="H25" s="12" t="str">
        <f aca="false">IF(ISBLANK('SUMMARY 1'!N33), "", 'SUMMARY 1'!N33)</f>
        <v/>
      </c>
      <c r="I25" s="13" t="str">
        <f aca="false">IF(ISBLANK('SUMMARY 1'!P33), "", 'SUMMARY 1'!P33)</f>
        <v/>
      </c>
      <c r="J25" s="13" t="str">
        <f aca="false">IF(ISBLANK('SUMMARY 1'!R33), "", 'SUMMARY 1'!R33)</f>
        <v/>
      </c>
      <c r="K25" s="12" t="str">
        <f aca="false">IF(ISBLANK('SUMMARY 1'!T33), "", 'SUMMARY 1'!T33)</f>
        <v/>
      </c>
      <c r="L25" s="12" t="str">
        <f aca="false">IF(ISBLANK('SUMMARY 1'!V33), "", 'SUMMARY 1'!V33)</f>
        <v/>
      </c>
      <c r="M25" s="12" t="str">
        <f aca="false">IF(ISBLANK('SUMMARY 1'!X33), "", 'SUMMARY 1'!X33)</f>
        <v/>
      </c>
      <c r="N25" s="12" t="str">
        <f aca="false">IF(ISBLANK('SUMMARY 1'!Z33), "", 'SUMMARY 1'!Z33)</f>
        <v/>
      </c>
    </row>
    <row r="26" customFormat="false" ht="13.8" hidden="false" customHeight="false" outlineLevel="0" collapsed="false">
      <c r="A26" s="11" t="str">
        <f aca="false">IF(ISBLANK('Class-Infos'!C34), "", CONCATENATE("B", 'Class-Infos'!A34))</f>
        <v/>
      </c>
      <c r="B26" s="11" t="str">
        <f aca="false">IF(ISBLANK('Class-Infos'!C34), "", CONCATENATE('Class-Infos'!C34, IF(ISBLANK('Class-Infos'!F34), "", CONCATENATE(" ", 'Class-Infos'!F34)), ", ", 'Class-Infos'!D34, " ", 'Class-Infos'!E34))</f>
        <v/>
      </c>
      <c r="C26" s="12" t="str">
        <f aca="false">IF(ISBLANK('SUMMARY 1'!D34), "", 'SUMMARY 1'!D34)</f>
        <v/>
      </c>
      <c r="D26" s="12" t="str">
        <f aca="false">IF(ISBLANK('SUMMARY 1'!F34), "", 'SUMMARY 1'!F34)</f>
        <v/>
      </c>
      <c r="E26" s="12" t="str">
        <f aca="false">IF(ISBLANK('SUMMARY 1'!H34), "", 'SUMMARY 1'!H34)</f>
        <v/>
      </c>
      <c r="F26" s="12" t="str">
        <f aca="false">IF(ISBLANK('SUMMARY 1'!J34), "", 'SUMMARY 1'!J34)</f>
        <v/>
      </c>
      <c r="G26" s="12" t="str">
        <f aca="false">IF(ISBLANK('SUMMARY 1'!L34), "", 'SUMMARY 1'!L34)</f>
        <v/>
      </c>
      <c r="H26" s="12" t="str">
        <f aca="false">IF(ISBLANK('SUMMARY 1'!N34), "", 'SUMMARY 1'!N34)</f>
        <v/>
      </c>
      <c r="I26" s="13" t="str">
        <f aca="false">IF(ISBLANK('SUMMARY 1'!P34), "", 'SUMMARY 1'!P34)</f>
        <v/>
      </c>
      <c r="J26" s="13" t="str">
        <f aca="false">IF(ISBLANK('SUMMARY 1'!R34), "", 'SUMMARY 1'!R34)</f>
        <v/>
      </c>
      <c r="K26" s="12" t="str">
        <f aca="false">IF(ISBLANK('SUMMARY 1'!T34), "", 'SUMMARY 1'!T34)</f>
        <v/>
      </c>
      <c r="L26" s="12" t="str">
        <f aca="false">IF(ISBLANK('SUMMARY 1'!V34), "", 'SUMMARY 1'!V34)</f>
        <v/>
      </c>
      <c r="M26" s="12" t="str">
        <f aca="false">IF(ISBLANK('SUMMARY 1'!X34), "", 'SUMMARY 1'!X34)</f>
        <v/>
      </c>
      <c r="N26" s="12" t="str">
        <f aca="false">IF(ISBLANK('SUMMARY 1'!Z34), "", 'SUMMARY 1'!Z34)</f>
        <v/>
      </c>
    </row>
    <row r="27" customFormat="false" ht="13.8" hidden="false" customHeight="false" outlineLevel="0" collapsed="false">
      <c r="A27" s="11" t="str">
        <f aca="false">IF(ISBLANK('Class-Infos'!C35), "", CONCATENATE("B", 'Class-Infos'!A35))</f>
        <v/>
      </c>
      <c r="B27" s="11" t="str">
        <f aca="false">IF(ISBLANK('Class-Infos'!C35), "", CONCATENATE('Class-Infos'!C35, IF(ISBLANK('Class-Infos'!F35), "", CONCATENATE(" ", 'Class-Infos'!F35)), ", ", 'Class-Infos'!D35, " ", 'Class-Infos'!E35))</f>
        <v/>
      </c>
      <c r="C27" s="12" t="str">
        <f aca="false">IF(ISBLANK('SUMMARY 1'!D35), "", 'SUMMARY 1'!D35)</f>
        <v/>
      </c>
      <c r="D27" s="12" t="str">
        <f aca="false">IF(ISBLANK('SUMMARY 1'!F35), "", 'SUMMARY 1'!F35)</f>
        <v/>
      </c>
      <c r="E27" s="12" t="str">
        <f aca="false">IF(ISBLANK('SUMMARY 1'!H35), "", 'SUMMARY 1'!H35)</f>
        <v/>
      </c>
      <c r="F27" s="12" t="str">
        <f aca="false">IF(ISBLANK('SUMMARY 1'!J35), "", 'SUMMARY 1'!J35)</f>
        <v/>
      </c>
      <c r="G27" s="12" t="str">
        <f aca="false">IF(ISBLANK('SUMMARY 1'!L35), "", 'SUMMARY 1'!L35)</f>
        <v/>
      </c>
      <c r="H27" s="12" t="str">
        <f aca="false">IF(ISBLANK('SUMMARY 1'!N35), "", 'SUMMARY 1'!N35)</f>
        <v/>
      </c>
      <c r="I27" s="13" t="str">
        <f aca="false">IF(ISBLANK('SUMMARY 1'!P35), "", 'SUMMARY 1'!P35)</f>
        <v/>
      </c>
      <c r="J27" s="13" t="str">
        <f aca="false">IF(ISBLANK('SUMMARY 1'!R35), "", 'SUMMARY 1'!R35)</f>
        <v/>
      </c>
      <c r="K27" s="12" t="str">
        <f aca="false">IF(ISBLANK('SUMMARY 1'!T35), "", 'SUMMARY 1'!T35)</f>
        <v/>
      </c>
      <c r="L27" s="12" t="str">
        <f aca="false">IF(ISBLANK('SUMMARY 1'!V35), "", 'SUMMARY 1'!V35)</f>
        <v/>
      </c>
      <c r="M27" s="12" t="str">
        <f aca="false">IF(ISBLANK('SUMMARY 1'!X35), "", 'SUMMARY 1'!X35)</f>
        <v/>
      </c>
      <c r="N27" s="12" t="str">
        <f aca="false">IF(ISBLANK('SUMMARY 1'!Z35), "", 'SUMMARY 1'!Z35)</f>
        <v/>
      </c>
    </row>
    <row r="28" customFormat="false" ht="13.8" hidden="false" customHeight="false" outlineLevel="0" collapsed="false">
      <c r="A28" s="11" t="str">
        <f aca="false">IF(ISBLANK('Class-Infos'!C36), "", CONCATENATE("B", 'Class-Infos'!A36))</f>
        <v/>
      </c>
      <c r="B28" s="11" t="str">
        <f aca="false">IF(ISBLANK('Class-Infos'!C36), "", CONCATENATE('Class-Infos'!C36, IF(ISBLANK('Class-Infos'!F36), "", CONCATENATE(" ", 'Class-Infos'!F36)), ", ", 'Class-Infos'!D36, " ", 'Class-Infos'!E36))</f>
        <v/>
      </c>
      <c r="C28" s="12" t="str">
        <f aca="false">IF(ISBLANK('SUMMARY 1'!D36), "", 'SUMMARY 1'!D36)</f>
        <v/>
      </c>
      <c r="D28" s="12" t="str">
        <f aca="false">IF(ISBLANK('SUMMARY 1'!F36), "", 'SUMMARY 1'!F36)</f>
        <v/>
      </c>
      <c r="E28" s="12" t="str">
        <f aca="false">IF(ISBLANK('SUMMARY 1'!H36), "", 'SUMMARY 1'!H36)</f>
        <v/>
      </c>
      <c r="F28" s="12" t="str">
        <f aca="false">IF(ISBLANK('SUMMARY 1'!J36), "", 'SUMMARY 1'!J36)</f>
        <v/>
      </c>
      <c r="G28" s="12" t="str">
        <f aca="false">IF(ISBLANK('SUMMARY 1'!L36), "", 'SUMMARY 1'!L36)</f>
        <v/>
      </c>
      <c r="H28" s="12" t="str">
        <f aca="false">IF(ISBLANK('SUMMARY 1'!N36), "", 'SUMMARY 1'!N36)</f>
        <v/>
      </c>
      <c r="I28" s="13" t="str">
        <f aca="false">IF(ISBLANK('SUMMARY 1'!P36), "", 'SUMMARY 1'!P36)</f>
        <v/>
      </c>
      <c r="J28" s="13" t="str">
        <f aca="false">IF(ISBLANK('SUMMARY 1'!R36), "", 'SUMMARY 1'!R36)</f>
        <v/>
      </c>
      <c r="K28" s="12" t="str">
        <f aca="false">IF(ISBLANK('SUMMARY 1'!T36), "", 'SUMMARY 1'!T36)</f>
        <v/>
      </c>
      <c r="L28" s="12" t="str">
        <f aca="false">IF(ISBLANK('SUMMARY 1'!V36), "", 'SUMMARY 1'!V36)</f>
        <v/>
      </c>
      <c r="M28" s="12" t="str">
        <f aca="false">IF(ISBLANK('SUMMARY 1'!X36), "", 'SUMMARY 1'!X36)</f>
        <v/>
      </c>
      <c r="N28" s="12" t="str">
        <f aca="false">IF(ISBLANK('SUMMARY 1'!Z36), "", 'SUMMARY 1'!Z36)</f>
        <v/>
      </c>
    </row>
    <row r="29" customFormat="false" ht="13.8" hidden="false" customHeight="false" outlineLevel="0" collapsed="false">
      <c r="A29" s="11" t="str">
        <f aca="false">IF(ISBLANK('Class-Infos'!C37), "", CONCATENATE("B", 'Class-Infos'!A37))</f>
        <v/>
      </c>
      <c r="B29" s="11" t="str">
        <f aca="false">IF(ISBLANK('Class-Infos'!C37), "", CONCATENATE('Class-Infos'!C37, IF(ISBLANK('Class-Infos'!F37), "", CONCATENATE(" ", 'Class-Infos'!F37)), ", ", 'Class-Infos'!D37, " ", 'Class-Infos'!E37))</f>
        <v/>
      </c>
      <c r="C29" s="12" t="str">
        <f aca="false">IF(ISBLANK('SUMMARY 1'!D37), "", 'SUMMARY 1'!D37)</f>
        <v/>
      </c>
      <c r="D29" s="12" t="str">
        <f aca="false">IF(ISBLANK('SUMMARY 1'!F37), "", 'SUMMARY 1'!F37)</f>
        <v/>
      </c>
      <c r="E29" s="12" t="str">
        <f aca="false">IF(ISBLANK('SUMMARY 1'!H37), "", 'SUMMARY 1'!H37)</f>
        <v/>
      </c>
      <c r="F29" s="12" t="str">
        <f aca="false">IF(ISBLANK('SUMMARY 1'!J37), "", 'SUMMARY 1'!J37)</f>
        <v/>
      </c>
      <c r="G29" s="12" t="str">
        <f aca="false">IF(ISBLANK('SUMMARY 1'!L37), "", 'SUMMARY 1'!L37)</f>
        <v/>
      </c>
      <c r="H29" s="12" t="str">
        <f aca="false">IF(ISBLANK('SUMMARY 1'!N37), "", 'SUMMARY 1'!N37)</f>
        <v/>
      </c>
      <c r="I29" s="13" t="str">
        <f aca="false">IF(ISBLANK('SUMMARY 1'!P37), "", 'SUMMARY 1'!P37)</f>
        <v/>
      </c>
      <c r="J29" s="13" t="str">
        <f aca="false">IF(ISBLANK('SUMMARY 1'!R37), "", 'SUMMARY 1'!R37)</f>
        <v/>
      </c>
      <c r="K29" s="12" t="str">
        <f aca="false">IF(ISBLANK('SUMMARY 1'!T37), "", 'SUMMARY 1'!T37)</f>
        <v/>
      </c>
      <c r="L29" s="12" t="str">
        <f aca="false">IF(ISBLANK('SUMMARY 1'!V37), "", 'SUMMARY 1'!V37)</f>
        <v/>
      </c>
      <c r="M29" s="12" t="str">
        <f aca="false">IF(ISBLANK('SUMMARY 1'!X37), "", 'SUMMARY 1'!X37)</f>
        <v/>
      </c>
      <c r="N29" s="12" t="str">
        <f aca="false">IF(ISBLANK('SUMMARY 1'!Z37), "", 'SUMMARY 1'!Z37)</f>
        <v/>
      </c>
    </row>
    <row r="30" customFormat="false" ht="13.8" hidden="false" customHeight="false" outlineLevel="0" collapsed="false">
      <c r="A30" s="11" t="str">
        <f aca="false">IF(ISBLANK('Class-Infos'!C38), "", CONCATENATE("B", 'Class-Infos'!A38))</f>
        <v/>
      </c>
      <c r="B30" s="11" t="str">
        <f aca="false">IF(ISBLANK('Class-Infos'!C38), "", CONCATENATE('Class-Infos'!C38, IF(ISBLANK('Class-Infos'!F38), "", CONCATENATE(" ", 'Class-Infos'!F38)), ", ", 'Class-Infos'!D38, " ", 'Class-Infos'!E38))</f>
        <v/>
      </c>
      <c r="C30" s="12" t="str">
        <f aca="false">IF(ISBLANK('SUMMARY 1'!D38), "", 'SUMMARY 1'!D38)</f>
        <v/>
      </c>
      <c r="D30" s="12" t="str">
        <f aca="false">IF(ISBLANK('SUMMARY 1'!F38), "", 'SUMMARY 1'!F38)</f>
        <v/>
      </c>
      <c r="E30" s="12" t="str">
        <f aca="false">IF(ISBLANK('SUMMARY 1'!H38), "", 'SUMMARY 1'!H38)</f>
        <v/>
      </c>
      <c r="F30" s="12" t="str">
        <f aca="false">IF(ISBLANK('SUMMARY 1'!J38), "", 'SUMMARY 1'!J38)</f>
        <v/>
      </c>
      <c r="G30" s="12" t="str">
        <f aca="false">IF(ISBLANK('SUMMARY 1'!L38), "", 'SUMMARY 1'!L38)</f>
        <v/>
      </c>
      <c r="H30" s="12" t="str">
        <f aca="false">IF(ISBLANK('SUMMARY 1'!N38), "", 'SUMMARY 1'!N38)</f>
        <v/>
      </c>
      <c r="I30" s="13" t="str">
        <f aca="false">IF(ISBLANK('SUMMARY 1'!P38), "", 'SUMMARY 1'!P38)</f>
        <v/>
      </c>
      <c r="J30" s="13" t="str">
        <f aca="false">IF(ISBLANK('SUMMARY 1'!R38), "", 'SUMMARY 1'!R38)</f>
        <v/>
      </c>
      <c r="K30" s="12" t="str">
        <f aca="false">IF(ISBLANK('SUMMARY 1'!T38), "", 'SUMMARY 1'!T38)</f>
        <v/>
      </c>
      <c r="L30" s="12" t="str">
        <f aca="false">IF(ISBLANK('SUMMARY 1'!V38), "", 'SUMMARY 1'!V38)</f>
        <v/>
      </c>
      <c r="M30" s="12" t="str">
        <f aca="false">IF(ISBLANK('SUMMARY 1'!X38), "", 'SUMMARY 1'!X38)</f>
        <v/>
      </c>
      <c r="N30" s="12" t="str">
        <f aca="false">IF(ISBLANK('SUMMARY 1'!Z38), "", 'SUMMARY 1'!Z38)</f>
        <v/>
      </c>
    </row>
    <row r="31" customFormat="false" ht="13.8" hidden="false" customHeight="false" outlineLevel="0" collapsed="false">
      <c r="A31" s="11" t="str">
        <f aca="false">IF(ISBLANK('Class-Infos'!C39), "", CONCATENATE("B", 'Class-Infos'!A39))</f>
        <v/>
      </c>
      <c r="B31" s="11" t="str">
        <f aca="false">IF(ISBLANK('Class-Infos'!C39), "", CONCATENATE('Class-Infos'!C39, IF(ISBLANK('Class-Infos'!F39), "", CONCATENATE(" ", 'Class-Infos'!F39)), ", ", 'Class-Infos'!D39, " ", 'Class-Infos'!E39))</f>
        <v/>
      </c>
      <c r="C31" s="12" t="str">
        <f aca="false">IF(ISBLANK('SUMMARY 1'!D39), "", 'SUMMARY 1'!D39)</f>
        <v/>
      </c>
      <c r="D31" s="12" t="str">
        <f aca="false">IF(ISBLANK('SUMMARY 1'!F39), "", 'SUMMARY 1'!F39)</f>
        <v/>
      </c>
      <c r="E31" s="12" t="str">
        <f aca="false">IF(ISBLANK('SUMMARY 1'!H39), "", 'SUMMARY 1'!H39)</f>
        <v/>
      </c>
      <c r="F31" s="12" t="str">
        <f aca="false">IF(ISBLANK('SUMMARY 1'!J39), "", 'SUMMARY 1'!J39)</f>
        <v/>
      </c>
      <c r="G31" s="12" t="str">
        <f aca="false">IF(ISBLANK('SUMMARY 1'!L39), "", 'SUMMARY 1'!L39)</f>
        <v/>
      </c>
      <c r="H31" s="12" t="str">
        <f aca="false">IF(ISBLANK('SUMMARY 1'!N39), "", 'SUMMARY 1'!N39)</f>
        <v/>
      </c>
      <c r="I31" s="13" t="str">
        <f aca="false">IF(ISBLANK('SUMMARY 1'!P39), "", 'SUMMARY 1'!P39)</f>
        <v/>
      </c>
      <c r="J31" s="13" t="str">
        <f aca="false">IF(ISBLANK('SUMMARY 1'!R39), "", 'SUMMARY 1'!R39)</f>
        <v/>
      </c>
      <c r="K31" s="12" t="str">
        <f aca="false">IF(ISBLANK('SUMMARY 1'!T39), "", 'SUMMARY 1'!T39)</f>
        <v/>
      </c>
      <c r="L31" s="12" t="str">
        <f aca="false">IF(ISBLANK('SUMMARY 1'!V39), "", 'SUMMARY 1'!V39)</f>
        <v/>
      </c>
      <c r="M31" s="12" t="str">
        <f aca="false">IF(ISBLANK('SUMMARY 1'!X39), "", 'SUMMARY 1'!X39)</f>
        <v/>
      </c>
      <c r="N31" s="12" t="str">
        <f aca="false">IF(ISBLANK('SUMMARY 1'!Z39), "", 'SUMMARY 1'!Z39)</f>
        <v/>
      </c>
    </row>
    <row r="32" customFormat="false" ht="13.8" hidden="false" customHeight="false" outlineLevel="0" collapsed="false">
      <c r="A32" s="11" t="str">
        <f aca="false">IF(ISBLANK('Class-Infos'!C40), "", CONCATENATE("B", 'Class-Infos'!A40))</f>
        <v/>
      </c>
      <c r="B32" s="11" t="str">
        <f aca="false">IF(ISBLANK('Class-Infos'!C40), "", CONCATENATE('Class-Infos'!C40, IF(ISBLANK('Class-Infos'!F40), "", CONCATENATE(" ", 'Class-Infos'!F40)), ", ", 'Class-Infos'!D40, " ", 'Class-Infos'!E40))</f>
        <v/>
      </c>
      <c r="C32" s="12" t="str">
        <f aca="false">IF(ISBLANK('SUMMARY 1'!D40), "", 'SUMMARY 1'!D40)</f>
        <v/>
      </c>
      <c r="D32" s="12" t="str">
        <f aca="false">IF(ISBLANK('SUMMARY 1'!F40), "", 'SUMMARY 1'!F40)</f>
        <v/>
      </c>
      <c r="E32" s="12" t="str">
        <f aca="false">IF(ISBLANK('SUMMARY 1'!H40), "", 'SUMMARY 1'!H40)</f>
        <v/>
      </c>
      <c r="F32" s="12" t="str">
        <f aca="false">IF(ISBLANK('SUMMARY 1'!J40), "", 'SUMMARY 1'!J40)</f>
        <v/>
      </c>
      <c r="G32" s="12" t="str">
        <f aca="false">IF(ISBLANK('SUMMARY 1'!L40), "", 'SUMMARY 1'!L40)</f>
        <v/>
      </c>
      <c r="H32" s="12" t="str">
        <f aca="false">IF(ISBLANK('SUMMARY 1'!N40), "", 'SUMMARY 1'!N40)</f>
        <v/>
      </c>
      <c r="I32" s="13" t="str">
        <f aca="false">IF(ISBLANK('SUMMARY 1'!P40), "", 'SUMMARY 1'!P40)</f>
        <v/>
      </c>
      <c r="J32" s="13" t="str">
        <f aca="false">IF(ISBLANK('SUMMARY 1'!R40), "", 'SUMMARY 1'!R40)</f>
        <v/>
      </c>
      <c r="K32" s="12" t="str">
        <f aca="false">IF(ISBLANK('SUMMARY 1'!T40), "", 'SUMMARY 1'!T40)</f>
        <v/>
      </c>
      <c r="L32" s="12" t="str">
        <f aca="false">IF(ISBLANK('SUMMARY 1'!V40), "", 'SUMMARY 1'!V40)</f>
        <v/>
      </c>
      <c r="M32" s="12" t="str">
        <f aca="false">IF(ISBLANK('SUMMARY 1'!X40), "", 'SUMMARY 1'!X40)</f>
        <v/>
      </c>
      <c r="N32" s="12" t="str">
        <f aca="false">IF(ISBLANK('SUMMARY 1'!Z40), "", 'SUMMARY 1'!Z40)</f>
        <v/>
      </c>
    </row>
    <row r="33" customFormat="false" ht="13.8" hidden="false" customHeight="false" outlineLevel="0" collapsed="false">
      <c r="A33" s="11" t="str">
        <f aca="false">IF(ISBLANK('Class-Infos'!C41), "", CONCATENATE("B", 'Class-Infos'!A41))</f>
        <v/>
      </c>
      <c r="B33" s="11" t="str">
        <f aca="false">IF(ISBLANK('Class-Infos'!C41), "", CONCATENATE('Class-Infos'!C41, IF(ISBLANK('Class-Infos'!F41), "", CONCATENATE(" ", 'Class-Infos'!F41)), ", ", 'Class-Infos'!D41, " ", 'Class-Infos'!E41))</f>
        <v/>
      </c>
      <c r="C33" s="12" t="str">
        <f aca="false">IF(ISBLANK('SUMMARY 1'!D41), "", 'SUMMARY 1'!D41)</f>
        <v/>
      </c>
      <c r="D33" s="12" t="str">
        <f aca="false">IF(ISBLANK('SUMMARY 1'!F41), "", 'SUMMARY 1'!F41)</f>
        <v/>
      </c>
      <c r="E33" s="12" t="str">
        <f aca="false">IF(ISBLANK('SUMMARY 1'!H41), "", 'SUMMARY 1'!H41)</f>
        <v/>
      </c>
      <c r="F33" s="12" t="str">
        <f aca="false">IF(ISBLANK('SUMMARY 1'!J41), "", 'SUMMARY 1'!J41)</f>
        <v/>
      </c>
      <c r="G33" s="12" t="str">
        <f aca="false">IF(ISBLANK('SUMMARY 1'!L41), "", 'SUMMARY 1'!L41)</f>
        <v/>
      </c>
      <c r="H33" s="12" t="str">
        <f aca="false">IF(ISBLANK('SUMMARY 1'!N41), "", 'SUMMARY 1'!N41)</f>
        <v/>
      </c>
      <c r="I33" s="13" t="str">
        <f aca="false">IF(ISBLANK('SUMMARY 1'!P41), "", 'SUMMARY 1'!P41)</f>
        <v/>
      </c>
      <c r="J33" s="13" t="str">
        <f aca="false">IF(ISBLANK('SUMMARY 1'!R41), "", 'SUMMARY 1'!R41)</f>
        <v/>
      </c>
      <c r="K33" s="12" t="str">
        <f aca="false">IF(ISBLANK('SUMMARY 1'!T41), "", 'SUMMARY 1'!T41)</f>
        <v/>
      </c>
      <c r="L33" s="12" t="str">
        <f aca="false">IF(ISBLANK('SUMMARY 1'!V41), "", 'SUMMARY 1'!V41)</f>
        <v/>
      </c>
      <c r="M33" s="12" t="str">
        <f aca="false">IF(ISBLANK('SUMMARY 1'!X41), "", 'SUMMARY 1'!X41)</f>
        <v/>
      </c>
      <c r="N33" s="12" t="str">
        <f aca="false">IF(ISBLANK('SUMMARY 1'!Z41), "", 'SUMMARY 1'!Z41)</f>
        <v/>
      </c>
    </row>
    <row r="34" customFormat="false" ht="13.8" hidden="false" customHeight="false" outlineLevel="0" collapsed="false">
      <c r="A34" s="11" t="str">
        <f aca="false">IF(ISBLANK('Class-Infos'!C42), "", CONCATENATE("B", 'Class-Infos'!A42))</f>
        <v/>
      </c>
      <c r="B34" s="11" t="str">
        <f aca="false">IF(ISBLANK('Class-Infos'!C42), "", CONCATENATE('Class-Infos'!C42, IF(ISBLANK('Class-Infos'!F42), "", CONCATENATE(" ", 'Class-Infos'!F42)), ", ", 'Class-Infos'!D42, " ", 'Class-Infos'!E42))</f>
        <v/>
      </c>
      <c r="C34" s="12" t="str">
        <f aca="false">IF(ISBLANK('SUMMARY 1'!D42), "", 'SUMMARY 1'!D42)</f>
        <v/>
      </c>
      <c r="D34" s="12" t="str">
        <f aca="false">IF(ISBLANK('SUMMARY 1'!F42), "", 'SUMMARY 1'!F42)</f>
        <v/>
      </c>
      <c r="E34" s="12" t="str">
        <f aca="false">IF(ISBLANK('SUMMARY 1'!H42), "", 'SUMMARY 1'!H42)</f>
        <v/>
      </c>
      <c r="F34" s="12" t="str">
        <f aca="false">IF(ISBLANK('SUMMARY 1'!J42), "", 'SUMMARY 1'!J42)</f>
        <v/>
      </c>
      <c r="G34" s="12" t="str">
        <f aca="false">IF(ISBLANK('SUMMARY 1'!L42), "", 'SUMMARY 1'!L42)</f>
        <v/>
      </c>
      <c r="H34" s="12" t="str">
        <f aca="false">IF(ISBLANK('SUMMARY 1'!N42), "", 'SUMMARY 1'!N42)</f>
        <v/>
      </c>
      <c r="I34" s="13" t="str">
        <f aca="false">IF(ISBLANK('SUMMARY 1'!P42), "", 'SUMMARY 1'!P42)</f>
        <v/>
      </c>
      <c r="J34" s="13" t="str">
        <f aca="false">IF(ISBLANK('SUMMARY 1'!R42), "", 'SUMMARY 1'!R42)</f>
        <v/>
      </c>
      <c r="K34" s="12" t="str">
        <f aca="false">IF(ISBLANK('SUMMARY 1'!T42), "", 'SUMMARY 1'!T42)</f>
        <v/>
      </c>
      <c r="L34" s="12" t="str">
        <f aca="false">IF(ISBLANK('SUMMARY 1'!V42), "", 'SUMMARY 1'!V42)</f>
        <v/>
      </c>
      <c r="M34" s="12" t="str">
        <f aca="false">IF(ISBLANK('SUMMARY 1'!X42), "", 'SUMMARY 1'!X42)</f>
        <v/>
      </c>
      <c r="N34" s="12" t="str">
        <f aca="false">IF(ISBLANK('SUMMARY 1'!Z42), "", 'SUMMARY 1'!Z42)</f>
        <v/>
      </c>
    </row>
    <row r="35" customFormat="false" ht="13.8" hidden="false" customHeight="false" outlineLevel="0" collapsed="false">
      <c r="A35" s="11" t="str">
        <f aca="false">IF(ISBLANK('Class-Infos'!C43), "", CONCATENATE("B", 'Class-Infos'!A43))</f>
        <v/>
      </c>
      <c r="B35" s="11" t="str">
        <f aca="false">IF(ISBLANK('Class-Infos'!C43), "", CONCATENATE('Class-Infos'!C43, IF(ISBLANK('Class-Infos'!F43), "", CONCATENATE(" ", 'Class-Infos'!F43)), ", ", 'Class-Infos'!D43, " ", 'Class-Infos'!E43))</f>
        <v/>
      </c>
      <c r="C35" s="12" t="str">
        <f aca="false">IF(ISBLANK('SUMMARY 1'!D43), "", 'SUMMARY 1'!D43)</f>
        <v/>
      </c>
      <c r="D35" s="12" t="str">
        <f aca="false">IF(ISBLANK('SUMMARY 1'!F43), "", 'SUMMARY 1'!F43)</f>
        <v/>
      </c>
      <c r="E35" s="12" t="str">
        <f aca="false">IF(ISBLANK('SUMMARY 1'!H43), "", 'SUMMARY 1'!H43)</f>
        <v/>
      </c>
      <c r="F35" s="12" t="str">
        <f aca="false">IF(ISBLANK('SUMMARY 1'!J43), "", 'SUMMARY 1'!J43)</f>
        <v/>
      </c>
      <c r="G35" s="12" t="str">
        <f aca="false">IF(ISBLANK('SUMMARY 1'!L43), "", 'SUMMARY 1'!L43)</f>
        <v/>
      </c>
      <c r="H35" s="12" t="str">
        <f aca="false">IF(ISBLANK('SUMMARY 1'!N43), "", 'SUMMARY 1'!N43)</f>
        <v/>
      </c>
      <c r="I35" s="13" t="str">
        <f aca="false">IF(ISBLANK('SUMMARY 1'!P43), "", 'SUMMARY 1'!P43)</f>
        <v/>
      </c>
      <c r="J35" s="13" t="str">
        <f aca="false">IF(ISBLANK('SUMMARY 1'!R43), "", 'SUMMARY 1'!R43)</f>
        <v/>
      </c>
      <c r="K35" s="12" t="str">
        <f aca="false">IF(ISBLANK('SUMMARY 1'!T43), "", 'SUMMARY 1'!T43)</f>
        <v/>
      </c>
      <c r="L35" s="12" t="str">
        <f aca="false">IF(ISBLANK('SUMMARY 1'!V43), "", 'SUMMARY 1'!V43)</f>
        <v/>
      </c>
      <c r="M35" s="12" t="str">
        <f aca="false">IF(ISBLANK('SUMMARY 1'!X43), "", 'SUMMARY 1'!X43)</f>
        <v/>
      </c>
      <c r="N35" s="12" t="str">
        <f aca="false">IF(ISBLANK('SUMMARY 1'!Z43), "", 'SUMMARY 1'!Z43)</f>
        <v/>
      </c>
    </row>
    <row r="36" customFormat="false" ht="13.8" hidden="false" customHeight="false" outlineLevel="0" collapsed="false">
      <c r="A36" s="11" t="str">
        <f aca="false">IF(ISBLANK('Class-Infos'!C44), "", CONCATENATE("B", 'Class-Infos'!A44))</f>
        <v/>
      </c>
      <c r="B36" s="11" t="str">
        <f aca="false">IF(ISBLANK('Class-Infos'!C44), "", CONCATENATE('Class-Infos'!C44, IF(ISBLANK('Class-Infos'!F44), "", CONCATENATE(" ", 'Class-Infos'!F44)), ", ", 'Class-Infos'!D44, " ", 'Class-Infos'!E44))</f>
        <v/>
      </c>
      <c r="C36" s="12" t="str">
        <f aca="false">IF(ISBLANK('SUMMARY 1'!D44), "", 'SUMMARY 1'!D44)</f>
        <v/>
      </c>
      <c r="D36" s="12" t="str">
        <f aca="false">IF(ISBLANK('SUMMARY 1'!F44), "", 'SUMMARY 1'!F44)</f>
        <v/>
      </c>
      <c r="E36" s="12" t="str">
        <f aca="false">IF(ISBLANK('SUMMARY 1'!H44), "", 'SUMMARY 1'!H44)</f>
        <v/>
      </c>
      <c r="F36" s="12" t="str">
        <f aca="false">IF(ISBLANK('SUMMARY 1'!J44), "", 'SUMMARY 1'!J44)</f>
        <v/>
      </c>
      <c r="G36" s="12" t="str">
        <f aca="false">IF(ISBLANK('SUMMARY 1'!L44), "", 'SUMMARY 1'!L44)</f>
        <v/>
      </c>
      <c r="H36" s="12" t="str">
        <f aca="false">IF(ISBLANK('SUMMARY 1'!N44), "", 'SUMMARY 1'!N44)</f>
        <v/>
      </c>
      <c r="I36" s="13" t="str">
        <f aca="false">IF(ISBLANK('SUMMARY 1'!P44), "", 'SUMMARY 1'!P44)</f>
        <v/>
      </c>
      <c r="J36" s="13" t="str">
        <f aca="false">IF(ISBLANK('SUMMARY 1'!R44), "", 'SUMMARY 1'!R44)</f>
        <v/>
      </c>
      <c r="K36" s="12" t="str">
        <f aca="false">IF(ISBLANK('SUMMARY 1'!T44), "", 'SUMMARY 1'!T44)</f>
        <v/>
      </c>
      <c r="L36" s="12" t="str">
        <f aca="false">IF(ISBLANK('SUMMARY 1'!V44), "", 'SUMMARY 1'!V44)</f>
        <v/>
      </c>
      <c r="M36" s="12" t="str">
        <f aca="false">IF(ISBLANK('SUMMARY 1'!X44), "", 'SUMMARY 1'!X44)</f>
        <v/>
      </c>
      <c r="N36" s="12" t="str">
        <f aca="false">IF(ISBLANK('SUMMARY 1'!Z44), "", 'SUMMARY 1'!Z44)</f>
        <v/>
      </c>
    </row>
    <row r="37" customFormat="false" ht="13.8" hidden="false" customHeight="false" outlineLevel="0" collapsed="false">
      <c r="A37" s="11" t="str">
        <f aca="false">IF(ISBLANK('Class-Infos'!C45), "", CONCATENATE("B", 'Class-Infos'!A45))</f>
        <v/>
      </c>
      <c r="B37" s="11" t="str">
        <f aca="false">IF(ISBLANK('Class-Infos'!C45), "", CONCATENATE('Class-Infos'!C45, IF(ISBLANK('Class-Infos'!F45), "", CONCATENATE(" ", 'Class-Infos'!F45)), ", ", 'Class-Infos'!D45, " ", 'Class-Infos'!E45))</f>
        <v/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3.8" hidden="false" customHeight="false" outlineLevel="0" collapsed="false">
      <c r="A38" s="11" t="str">
        <f aca="false">IF(ISBLANK('Class-Infos'!C46), "", CONCATENATE("B", 'Class-Infos'!A46))</f>
        <v/>
      </c>
      <c r="B38" s="11" t="str">
        <f aca="false">IF(ISBLANK('Class-Infos'!C46), "", CONCATENATE('Class-Infos'!C46, IF(ISBLANK('Class-Infos'!F46), "", CONCATENATE(" ", 'Class-Infos'!F46)), ", ", 'Class-Infos'!D46, " ", 'Class-Infos'!E46))</f>
        <v/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3.8" hidden="false" customHeight="false" outlineLevel="0" collapsed="false">
      <c r="A39" s="11" t="str">
        <f aca="false">IF(ISBLANK('Class-Infos'!C47), "", CONCATENATE("B", 'Class-Infos'!A47))</f>
        <v/>
      </c>
      <c r="B39" s="11" t="str">
        <f aca="false">IF(ISBLANK('Class-Infos'!C47), "", CONCATENATE('Class-Infos'!C47, IF(ISBLANK('Class-Infos'!F47), "", CONCATENATE(" ", 'Class-Infos'!F47)), ", ", 'Class-Infos'!D47, " ", 'Class-Infos'!E47))</f>
        <v/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</row>
    <row r="40" customFormat="false" ht="13.8" hidden="false" customHeight="false" outlineLevel="0" collapsed="false">
      <c r="A40" s="11" t="str">
        <f aca="false">IF(ISBLANK('Class-Infos'!C48), "", CONCATENATE("B", 'Class-Infos'!A48))</f>
        <v/>
      </c>
      <c r="B40" s="11" t="str">
        <f aca="false">IF(ISBLANK('Class-Infos'!C48), "", CONCATENATE('Class-Infos'!C48, IF(ISBLANK('Class-Infos'!F48), "", CONCATENATE(" ", 'Class-Infos'!F48)), ", ", 'Class-Infos'!D48, " ", 'Class-Infos'!E48))</f>
        <v/>
      </c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customFormat="false" ht="13.8" hidden="false" customHeight="false" outlineLevel="0" collapsed="false">
      <c r="A41" s="11" t="str">
        <f aca="false">IF(ISBLANK('Class-Infos'!C49), "", CONCATENATE("B", 'Class-Infos'!A49))</f>
        <v/>
      </c>
      <c r="B41" s="11" t="str">
        <f aca="false">IF(ISBLANK('Class-Infos'!C49), "", CONCATENATE('Class-Infos'!C49, IF(ISBLANK('Class-Infos'!F49), "", CONCATENATE(" ", 'Class-Infos'!F49)), ", ", 'Class-Infos'!D49, " ", 'Class-Infos'!E49))</f>
        <v/>
      </c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</row>
    <row r="42" customFormat="false" ht="13.8" hidden="false" customHeight="false" outlineLevel="0" collapsed="false"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</row>
    <row r="43" customFormat="false" ht="13.8" hidden="false" customHeight="false" outlineLevel="0" collapsed="false"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</row>
    <row r="44" customFormat="false" ht="13.8" hidden="false" customHeight="false" outlineLevel="0" collapsed="false"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</row>
    <row r="45" customFormat="false" ht="13.8" hidden="false" customHeight="false" outlineLevel="0" collapsed="false"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2.77"/>
    <col collapsed="false" customWidth="false" hidden="false" outlineLevel="0" max="9" min="2" style="166" width="9.14"/>
  </cols>
  <sheetData>
    <row r="1" customFormat="false" ht="13.8" hidden="false" customHeight="false" outlineLevel="0" collapsed="false">
      <c r="B1" s="166" t="s">
        <v>355</v>
      </c>
      <c r="C1" s="166" t="s">
        <v>356</v>
      </c>
      <c r="D1" s="166" t="s">
        <v>357</v>
      </c>
      <c r="E1" s="166" t="s">
        <v>358</v>
      </c>
      <c r="F1" s="166" t="s">
        <v>359</v>
      </c>
      <c r="G1" s="166" t="s">
        <v>360</v>
      </c>
      <c r="H1" s="166" t="s">
        <v>361</v>
      </c>
      <c r="I1" s="166" t="s">
        <v>362</v>
      </c>
    </row>
    <row r="2" customFormat="false" ht="14.9" hidden="false" customHeight="false" outlineLevel="0" collapsed="false">
      <c r="A2" s="34" t="s">
        <v>2</v>
      </c>
      <c r="B2" s="178" t="n">
        <f aca="false">COUNTIFS('SUMMARY 4'!D10:D86, "&gt;=98", 'SUMMARY 4'!D10:D86, "&lt;=100")</f>
        <v>0</v>
      </c>
      <c r="C2" s="166" t="n">
        <f aca="false">COUNTIFS('SUMMARY 4'!D10:D86, "&gt;=95", 'SUMMARY 4'!D10:D86, "&lt;=97")</f>
        <v>5</v>
      </c>
      <c r="D2" s="166" t="n">
        <f aca="false">COUNTIFS('SUMMARY 4'!D10:D86, "&gt;=90", 'SUMMARY 4'!D10:D86, "&lt;=94")</f>
        <v>3</v>
      </c>
      <c r="E2" s="166" t="n">
        <f aca="false">COUNTIFS('SUMMARY 4'!D10:D86, "&gt;=85", 'SUMMARY 4'!D10:D86, "&lt;=89")</f>
        <v>1</v>
      </c>
      <c r="F2" s="166" t="n">
        <f aca="false">COUNTIFS('SUMMARY 4'!D10:D86, "&gt;=80", 'SUMMARY 4'!D10:D86, "&lt;=84")</f>
        <v>2</v>
      </c>
      <c r="G2" s="166" t="n">
        <f aca="false">COUNTIFS('SUMMARY 4'!D10:D86, "&gt;=75", 'SUMMARY 4'!D10:D86, "&lt;=79")</f>
        <v>30</v>
      </c>
      <c r="H2" s="166" t="n">
        <f aca="false">COUNTIFS('SUMMARY 4'!D10:D86, "&gt;0", 'SUMMARY 4'!D10:D86, "&lt;75")</f>
        <v>4</v>
      </c>
      <c r="I2" s="166" t="n">
        <f aca="false">COUNTIFS('SUMMARY 4'!D10:D86, "=0")</f>
        <v>0</v>
      </c>
    </row>
    <row r="3" customFormat="false" ht="12.75" hidden="false" customHeight="true" outlineLevel="0" collapsed="false">
      <c r="A3" s="34" t="s">
        <v>363</v>
      </c>
      <c r="B3" s="166" t="n">
        <f aca="false">COUNTIFS('SUMMARY 4'!F10:F86, "&gt;=98", 'SUMMARY 4'!F10:F86, "&lt;=100")</f>
        <v>0</v>
      </c>
      <c r="C3" s="166" t="n">
        <f aca="false">COUNTIFS('SUMMARY 4'!F10:F86, "&gt;=95", 'SUMMARY 4'!F10:F86, "&lt;=97")</f>
        <v>0</v>
      </c>
      <c r="D3" s="166" t="n">
        <f aca="false">COUNTIFS('SUMMARY 4'!F10:F86, "&gt;=90", 'SUMMARY 4'!F10:F86, "&lt;=94")</f>
        <v>5</v>
      </c>
      <c r="E3" s="166" t="n">
        <f aca="false">COUNTIFS('SUMMARY 4'!F10:F86, "&gt;=85", 'SUMMARY 4'!F10:F86, "&lt;=89")</f>
        <v>4</v>
      </c>
      <c r="F3" s="166" t="n">
        <f aca="false">COUNTIFS('SUMMARY 4'!F10:F86, "&gt;=80", 'SUMMARY 4'!F10:F86, "&lt;=84")</f>
        <v>8</v>
      </c>
      <c r="G3" s="166" t="n">
        <f aca="false">COUNTIFS('SUMMARY 4'!F10:F86, "&gt;=75", 'SUMMARY 4'!F10:F86, "&lt;=79")</f>
        <v>23</v>
      </c>
      <c r="H3" s="166" t="n">
        <f aca="false">COUNTIFS('SUMMARY 4'!F10:F86, "&gt;0", 'SUMMARY 4'!F10:F86, "&lt;75")</f>
        <v>5</v>
      </c>
      <c r="I3" s="166" t="n">
        <f aca="false">COUNTIFS('SUMMARY 4'!F10:F86, "=0")</f>
        <v>0</v>
      </c>
    </row>
    <row r="4" customFormat="false" ht="12.75" hidden="false" customHeight="true" outlineLevel="0" collapsed="false">
      <c r="A4" s="34" t="s">
        <v>364</v>
      </c>
      <c r="B4" s="166" t="n">
        <f aca="false">COUNTIFS('SUMMARY 4'!H10:H86, "&gt;=98", 'SUMMARY 4'!H10:H86, "&lt;=100")</f>
        <v>0</v>
      </c>
      <c r="C4" s="166" t="n">
        <f aca="false">COUNTIFS('SUMMARY 4'!H10:H86, "&gt;=95", 'SUMMARY 4'!H10:H86, "&lt;=97")</f>
        <v>1</v>
      </c>
      <c r="D4" s="166" t="n">
        <f aca="false">COUNTIFS('SUMMARY 4'!H10:H86, "&gt;=90", 'SUMMARY 4'!H10:H86, "&lt;=94")</f>
        <v>1</v>
      </c>
      <c r="E4" s="166" t="n">
        <f aca="false">COUNTIFS('SUMMARY 4'!H10:H86, "&gt;=85", 'SUMMARY 4'!H10:H86, "&lt;=89")</f>
        <v>6</v>
      </c>
      <c r="F4" s="166" t="n">
        <f aca="false">COUNTIFS('SUMMARY 4'!H10:H86, "&gt;=80", 'SUMMARY 4'!H10:H86, "&lt;=84")</f>
        <v>5</v>
      </c>
      <c r="G4" s="166" t="n">
        <f aca="false">COUNTIFS('SUMMARY 4'!H10:H86, "&gt;=75", 'SUMMARY 4'!H10:H86, "&lt;=79")</f>
        <v>21</v>
      </c>
      <c r="H4" s="166" t="n">
        <f aca="false">COUNTIFS('SUMMARY 4'!H10:H86, "&gt;0", 'SUMMARY 4'!H10:H86, "&lt;75")</f>
        <v>11</v>
      </c>
      <c r="I4" s="166" t="n">
        <f aca="false">COUNTIFS('SUMMARY 4'!H10:H86, "=0")</f>
        <v>0</v>
      </c>
    </row>
    <row r="5" customFormat="false" ht="12.75" hidden="false" customHeight="true" outlineLevel="0" collapsed="false">
      <c r="A5" s="34" t="s">
        <v>365</v>
      </c>
      <c r="B5" s="166" t="n">
        <f aca="false">COUNTIFS('SUMMARY 4'!J10:J86, "&gt;=98", 'SUMMARY 4'!J10:J86, "&lt;=100")</f>
        <v>0</v>
      </c>
      <c r="C5" s="166" t="n">
        <f aca="false">COUNTIFS('SUMMARY 4'!J10:J86, "&gt;=95", 'SUMMARY 4'!J10:J86, "&lt;=97")</f>
        <v>1</v>
      </c>
      <c r="D5" s="166" t="n">
        <f aca="false">COUNTIFS('SUMMARY 4'!J10:J86, "&gt;=90", 'SUMMARY 4'!J10:J86, "&lt;=94")</f>
        <v>6</v>
      </c>
      <c r="E5" s="166" t="n">
        <f aca="false">COUNTIFS('SUMMARY 4'!J10:J86, "&gt;=85", 'SUMMARY 4'!J10:J86, "&lt;=89")</f>
        <v>4</v>
      </c>
      <c r="F5" s="166" t="n">
        <f aca="false">COUNTIFS('SUMMARY 4'!J10:J86, "&gt;=80", 'SUMMARY 4'!J10:J86, "&lt;=84")</f>
        <v>4</v>
      </c>
      <c r="G5" s="166" t="n">
        <f aca="false">COUNTIFS('SUMMARY 4'!J10:J86, "&gt;=75", 'SUMMARY 4'!J10:J86, "&lt;=79")</f>
        <v>28</v>
      </c>
      <c r="H5" s="166" t="n">
        <f aca="false">COUNTIFS('SUMMARY 4'!J10:J86, "&gt;0", 'SUMMARY 4'!J10:J86, "&lt;75")</f>
        <v>2</v>
      </c>
      <c r="I5" s="166" t="n">
        <f aca="false">COUNTIFS('SUMMARY 4'!J10:J86, "=0")</f>
        <v>0</v>
      </c>
    </row>
    <row r="6" customFormat="false" ht="12.75" hidden="false" customHeight="true" outlineLevel="0" collapsed="false">
      <c r="A6" s="34" t="s">
        <v>292</v>
      </c>
      <c r="B6" s="166" t="n">
        <f aca="false">COUNTIFS('SUMMARY 4'!L10:L86, "&gt;=98", 'SUMMARY 4'!L10:L86, "&lt;=100")</f>
        <v>0</v>
      </c>
      <c r="C6" s="166" t="n">
        <f aca="false">COUNTIFS('SUMMARY 4'!L10:L86, "&gt;=95", 'SUMMARY 4'!L10:L86, "&lt;=97")</f>
        <v>0</v>
      </c>
      <c r="D6" s="166" t="n">
        <f aca="false">COUNTIFS('SUMMARY 4'!L10:L86, "&gt;=90", 'SUMMARY 4'!L10:L86, "&lt;=94")</f>
        <v>7</v>
      </c>
      <c r="E6" s="166" t="n">
        <f aca="false">COUNTIFS('SUMMARY 4'!L10:L86, "&gt;=85", 'SUMMARY 4'!L10:L86, "&lt;=89")</f>
        <v>4</v>
      </c>
      <c r="F6" s="166" t="n">
        <f aca="false">COUNTIFS('SUMMARY 4'!L10:L86, "&gt;=80", 'SUMMARY 4'!L10:L86, "&lt;=84")</f>
        <v>14</v>
      </c>
      <c r="G6" s="166" t="n">
        <f aca="false">COUNTIFS('SUMMARY 4'!L10:L86, "&gt;=75", 'SUMMARY 4'!L10:L86, "&lt;=79")</f>
        <v>16</v>
      </c>
      <c r="H6" s="166" t="n">
        <f aca="false">COUNTIFS('SUMMARY 4'!L10:L86, "&gt;0", 'SUMMARY 4'!L10:L86, "&lt;75")</f>
        <v>4</v>
      </c>
      <c r="I6" s="166" t="n">
        <f aca="false">COUNTIFS('SUMMARY 4'!L10:L86, "=0")</f>
        <v>0</v>
      </c>
    </row>
    <row r="7" customFormat="false" ht="12.75" hidden="false" customHeight="true" outlineLevel="0" collapsed="false">
      <c r="A7" s="34" t="s">
        <v>366</v>
      </c>
      <c r="B7" s="166" t="n">
        <f aca="false">COUNTIFS('SUMMARY 4'!N10:N86, "&gt;=98", 'SUMMARY 4'!N10:N86, "&lt;=100")</f>
        <v>6</v>
      </c>
      <c r="C7" s="166" t="n">
        <f aca="false">COUNTIFS('SUMMARY 4'!N10:N86, "&gt;=95", 'SUMMARY 4'!N10:N86, "&lt;=97")</f>
        <v>1</v>
      </c>
      <c r="D7" s="166" t="n">
        <f aca="false">COUNTIFS('SUMMARY 4'!N10:N86, "&gt;=90", 'SUMMARY 4'!N10:N86, "&lt;=94")</f>
        <v>4</v>
      </c>
      <c r="E7" s="166" t="n">
        <f aca="false">COUNTIFS('SUMMARY 4'!N10:N86, "&gt;=85", 'SUMMARY 4'!N10:N86, "&lt;=89")</f>
        <v>6</v>
      </c>
      <c r="F7" s="166" t="n">
        <f aca="false">COUNTIFS('SUMMARY 4'!N10:N86, "&gt;=80", 'SUMMARY 4'!N10:N86, "&lt;=84")</f>
        <v>18</v>
      </c>
      <c r="G7" s="166" t="n">
        <f aca="false">COUNTIFS('SUMMARY 4'!N10:N86, "&gt;=75", 'SUMMARY 4'!N10:N86, "&lt;=79")</f>
        <v>6</v>
      </c>
      <c r="H7" s="166" t="n">
        <f aca="false">COUNTIFS('SUMMARY 4'!N10:N86, "&gt;0", 'SUMMARY 4'!N10:N86, "&lt;75")</f>
        <v>4</v>
      </c>
      <c r="I7" s="166" t="n">
        <f aca="false">COUNTIFS('SUMMARY 4'!N10:N86, "=0")</f>
        <v>0</v>
      </c>
    </row>
    <row r="8" customFormat="false" ht="12.75" hidden="false" customHeight="true" outlineLevel="0" collapsed="false">
      <c r="A8" s="34" t="s">
        <v>367</v>
      </c>
      <c r="B8" s="166" t="n">
        <f aca="false">COUNTIFS('SUMMARY 4'!P10:P86, "&gt;=98", 'SUMMARY 4'!P10:P86, "&lt;=100")</f>
        <v>5</v>
      </c>
      <c r="C8" s="166" t="n">
        <f aca="false">COUNTIFS('SUMMARY 4'!P10:P86, "&gt;=95", 'SUMMARY 4'!P10:P86, "&lt;=97")</f>
        <v>1</v>
      </c>
      <c r="D8" s="166" t="n">
        <f aca="false">COUNTIFS('SUMMARY 4'!P10:P86, "&gt;=90", 'SUMMARY 4'!P10:P86, "&lt;=94")</f>
        <v>5</v>
      </c>
      <c r="E8" s="166" t="n">
        <f aca="false">COUNTIFS('SUMMARY 4'!P10:P86, "&gt;=85", 'SUMMARY 4'!P10:P86, "&lt;=89")</f>
        <v>0</v>
      </c>
      <c r="F8" s="166" t="n">
        <f aca="false">COUNTIFS('SUMMARY 4'!P10:P86, "&gt;=80", 'SUMMARY 4'!P10:P86, "&lt;=84")</f>
        <v>4</v>
      </c>
      <c r="G8" s="166" t="n">
        <f aca="false">COUNTIFS('SUMMARY 4'!P10:P86, "&gt;=75", 'SUMMARY 4'!P10:P86, "&lt;=79")</f>
        <v>18</v>
      </c>
      <c r="H8" s="166" t="n">
        <f aca="false">COUNTIFS('SUMMARY 4'!P10:P86, "&gt;0", 'SUMMARY 4'!P10:P86, "&lt;75")</f>
        <v>12</v>
      </c>
      <c r="I8" s="166" t="n">
        <f aca="false">COUNTIFS('SUMMARY 4'!P10:P86, "=0")</f>
        <v>0</v>
      </c>
    </row>
    <row r="9" customFormat="false" ht="12.75" hidden="false" customHeight="true" outlineLevel="0" collapsed="false">
      <c r="A9" s="34" t="s">
        <v>21</v>
      </c>
      <c r="B9" s="166" t="n">
        <f aca="false">COUNTIFS('SUMMARY 4'!R10:R86, "&gt;=98", 'SUMMARY 4'!R10:R86, "&lt;=100")</f>
        <v>0</v>
      </c>
      <c r="C9" s="166" t="n">
        <f aca="false">COUNTIFS('SUMMARY 4'!R10:R86, "&gt;=95", 'SUMMARY 4'!R10:R86, "&lt;=97")</f>
        <v>3</v>
      </c>
      <c r="D9" s="166" t="n">
        <f aca="false">COUNTIFS('SUMMARY 4'!R10:R86, "&gt;=90", 'SUMMARY 4'!R10:R86, "&lt;=94")</f>
        <v>5</v>
      </c>
      <c r="E9" s="166" t="n">
        <f aca="false">COUNTIFS('SUMMARY 4'!R10:R86, "&gt;=85", 'SUMMARY 4'!R10:R86, "&lt;=89")</f>
        <v>6</v>
      </c>
      <c r="F9" s="166" t="n">
        <f aca="false">COUNTIFS('SUMMARY 4'!R10:R86, "&gt;=80", 'SUMMARY 4'!R10:R86, "&lt;=84")</f>
        <v>7</v>
      </c>
      <c r="G9" s="166" t="n">
        <f aca="false">COUNTIFS('SUMMARY 4'!R10:R86, "&gt;=75", 'SUMMARY 4'!R10:R86, "&lt;=79")</f>
        <v>20</v>
      </c>
      <c r="H9" s="166" t="n">
        <f aca="false">COUNTIFS('SUMMARY 4'!R10:R86, "&gt;0", 'SUMMARY 4'!R10:R86, "&lt;75")</f>
        <v>4</v>
      </c>
      <c r="I9" s="166" t="n">
        <f aca="false">COUNTIFS('SUMMARY 4'!R10:R86, "=0")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3.74"/>
    <col collapsed="false" customWidth="true" hidden="false" outlineLevel="0" max="2" min="2" style="0" width="15.16"/>
    <col collapsed="false" customWidth="true" hidden="false" outlineLevel="0" max="64" min="3" style="0" width="7.9"/>
  </cols>
  <sheetData>
    <row r="2" customFormat="false" ht="13.8" hidden="false" customHeight="false" outlineLevel="0" collapsed="false">
      <c r="A2" s="22" t="e">
        <f aca="false">#REF!</f>
        <v>#REF!</v>
      </c>
      <c r="B2" s="22" t="s">
        <v>368</v>
      </c>
      <c r="C2" s="0" t="s">
        <v>401</v>
      </c>
      <c r="D2" s="0" t="s">
        <v>402</v>
      </c>
      <c r="E2" s="0" t="s">
        <v>210</v>
      </c>
      <c r="F2" s="0" t="s">
        <v>403</v>
      </c>
      <c r="G2" s="0" t="s">
        <v>404</v>
      </c>
      <c r="H2" s="0" t="s">
        <v>405</v>
      </c>
      <c r="I2" s="0" t="s">
        <v>406</v>
      </c>
      <c r="J2" s="0" t="s">
        <v>215</v>
      </c>
      <c r="K2" s="0" t="s">
        <v>216</v>
      </c>
      <c r="L2" s="0" t="s">
        <v>217</v>
      </c>
      <c r="M2" s="0" t="s">
        <v>407</v>
      </c>
      <c r="N2" s="0" t="s">
        <v>219</v>
      </c>
      <c r="O2" s="166" t="s">
        <v>376</v>
      </c>
      <c r="P2" s="166" t="s">
        <v>377</v>
      </c>
    </row>
    <row r="3" customFormat="false" ht="13.8" hidden="false" customHeight="false" outlineLevel="0" collapsed="false">
      <c r="A3" s="0" t="e">
        <f aca="false">IF(ISBLANK(#REF!), "",_xlfn.CONCAT(#REF!,#REF!))</f>
        <v>#REF!</v>
      </c>
      <c r="B3" s="0" t="e">
        <f aca="false">IF(ISBLANK(#REF!), "",#REF!)</f>
        <v>#REF!</v>
      </c>
      <c r="C3" s="0" t="e">
        <f aca="false">IF(B3="", "",IF('SUMMARY 4'!D10 = 0,"\\empty",'SUMMARY 4'!D10))</f>
        <v>#REF!</v>
      </c>
      <c r="D3" s="0" t="e">
        <f aca="false">IF(B3="", "",IF('SUMMARY 4'!F10 = 0,"\\empty",'SUMMARY 4'!F10))</f>
        <v>#REF!</v>
      </c>
      <c r="E3" s="0" t="e">
        <f aca="false">IF(B3="", "",IF('SUMMARY 4'!H10 = 0,"\\empty",'SUMMARY 4'!H10))</f>
        <v>#REF!</v>
      </c>
      <c r="F3" s="0" t="e">
        <f aca="false">IF(B3="", "",IF('SUMMARY 4'!J10 = 0,"\\empty",'SUMMARY 4'!J10))</f>
        <v>#REF!</v>
      </c>
      <c r="G3" s="0" t="e">
        <f aca="false">IF(B3="", "",IF('SUMMARY 4'!L10 = 0,"\\empty",'SUMMARY 4'!L10))</f>
        <v>#REF!</v>
      </c>
      <c r="H3" s="182" t="e">
        <f aca="false">IF(B3="", "",IF('SUMMARY 4'!N10 = 0,"\\empty",'SUMMARY 4'!N10))</f>
        <v>#REF!</v>
      </c>
      <c r="I3" s="7" t="e">
        <f aca="false">IF(B3="", "",IF('SUMMARY 4'!P10 = 0,"\\empty",'SUMMARY 4'!P10))</f>
        <v>#REF!</v>
      </c>
      <c r="J3" s="182" t="e">
        <f aca="false">IF(B3="", "",IF('SUMMARY 4'!R10 = 0,"\\empty",'SUMMARY 4'!R10))</f>
        <v>#REF!</v>
      </c>
      <c r="K3" s="0" t="e">
        <f aca="false">IF(B3="", "",IF('SUMMARY 4'!T10 = 0,"\\empty",'SUMMARY 4'!T10))</f>
        <v>#REF!</v>
      </c>
      <c r="L3" s="0" t="e">
        <f aca="false">IF(B3="", "",IF('SUMMARY 4'!V10 = 0,"\\empty",'SUMMARY 4'!V10))</f>
        <v>#REF!</v>
      </c>
      <c r="M3" s="0" t="e">
        <f aca="false">IF(B3="", "",IF('SUMMARY 4'!X10 = 0,"\\empty",'SUMMARY 4'!X10))</f>
        <v>#REF!</v>
      </c>
      <c r="N3" s="0" t="e">
        <f aca="false">IF(B3="", "",IF('SUMMARY 4'!Z10 = 0,"\\empty",'SUMMARY 4'!Z10))</f>
        <v>#REF!</v>
      </c>
      <c r="O3" s="180" t="n">
        <f aca="false">ROUND('SUMMARY 4'!AB10, 0)</f>
        <v>79</v>
      </c>
      <c r="P3" s="166" t="n">
        <f aca="false">COUNTIFS(C3:N3, "&gt;0", C3:N3, "&lt;75")</f>
        <v>0</v>
      </c>
    </row>
    <row r="4" customFormat="false" ht="13.8" hidden="false" customHeight="false" outlineLevel="0" collapsed="false">
      <c r="H4" s="182"/>
      <c r="I4" s="7"/>
      <c r="J4" s="182"/>
      <c r="O4" s="180"/>
      <c r="P4" s="166"/>
    </row>
    <row r="5" customFormat="false" ht="13.8" hidden="false" customHeight="false" outlineLevel="0" collapsed="false">
      <c r="A5" s="0" t="e">
        <f aca="false">IF(ISBLANK(#REF!), "",_xlfn.CONCAT(#REF!,#REF!))</f>
        <v>#REF!</v>
      </c>
      <c r="B5" s="0" t="e">
        <f aca="false">IF(ISBLANK(#REF!), "",#REF!)</f>
        <v>#REF!</v>
      </c>
      <c r="C5" s="0" t="e">
        <f aca="false">IF(B5="", "",IF('SUMMARY 4'!D12 = 0,"\\empty",'SUMMARY 4'!D12))</f>
        <v>#REF!</v>
      </c>
      <c r="D5" s="0" t="e">
        <f aca="false">IF(B5="", "",IF('SUMMARY 4'!F12 = 0,"\\empty",'SUMMARY 4'!F12))</f>
        <v>#REF!</v>
      </c>
      <c r="E5" s="0" t="e">
        <f aca="false">IF(B5="", "",IF('SUMMARY 4'!H12 = 0,"\\empty",'SUMMARY 4'!H12))</f>
        <v>#REF!</v>
      </c>
      <c r="F5" s="0" t="e">
        <f aca="false">IF(B5="", "",IF('SUMMARY 4'!J12 = 0,"\\empty",'SUMMARY 4'!J12))</f>
        <v>#REF!</v>
      </c>
      <c r="G5" s="0" t="e">
        <f aca="false">IF(B5="", "",IF('SUMMARY 4'!L12 = 0,"\\empty",'SUMMARY 4'!L12))</f>
        <v>#REF!</v>
      </c>
      <c r="H5" s="182" t="e">
        <f aca="false">IF(B5="", "",IF('SUMMARY 4'!N12 = 0,"\\empty",'SUMMARY 4'!N12))</f>
        <v>#REF!</v>
      </c>
      <c r="I5" s="7" t="e">
        <f aca="false">IF(B5="", "",IF('SUMMARY 4'!P12 = 0,"\\empty",'SUMMARY 4'!P12))</f>
        <v>#REF!</v>
      </c>
      <c r="J5" s="182" t="e">
        <f aca="false">IF(B5="", "",IF('SUMMARY 4'!R12 = 0,"\\empty",'SUMMARY 4'!R12))</f>
        <v>#REF!</v>
      </c>
      <c r="K5" s="0" t="e">
        <f aca="false">IF(B5="", "",IF('SUMMARY 4'!T12 = 0,"\\empty",'SUMMARY 4'!T12))</f>
        <v>#REF!</v>
      </c>
      <c r="L5" s="0" t="e">
        <f aca="false">IF(B5="", "",IF('SUMMARY 4'!V12 = 0,"\\empty",'SUMMARY 4'!V12))</f>
        <v>#REF!</v>
      </c>
      <c r="M5" s="0" t="e">
        <f aca="false">IF(B5="", "",IF('SUMMARY 4'!X12 = 0,"\\empty",'SUMMARY 4'!X12))</f>
        <v>#REF!</v>
      </c>
      <c r="N5" s="0" t="e">
        <f aca="false">IF(B5="", "",IF('SUMMARY 4'!Z12 = 0,"\\empty",'SUMMARY 4'!Z12))</f>
        <v>#REF!</v>
      </c>
      <c r="O5" s="180" t="n">
        <f aca="false">ROUND('SUMMARY 4'!AB12, 0)</f>
        <v>77</v>
      </c>
      <c r="P5" s="166" t="n">
        <f aca="false">COUNTIFS(C5:N5, "&gt;0", C5:N5, "&lt;75")</f>
        <v>0</v>
      </c>
    </row>
    <row r="6" customFormat="false" ht="13.8" hidden="false" customHeight="false" outlineLevel="0" collapsed="false">
      <c r="A6" s="0" t="e">
        <f aca="false">IF(ISBLANK(#REF!), "",_xlfn.CONCAT(#REF!,#REF!))</f>
        <v>#REF!</v>
      </c>
      <c r="B6" s="0" t="e">
        <f aca="false">IF(ISBLANK(#REF!), "",#REF!)</f>
        <v>#REF!</v>
      </c>
      <c r="C6" s="0" t="e">
        <f aca="false">IF(B6="", "",IF('SUMMARY 4'!D13 = 0,"\\empty",'SUMMARY 4'!D13))</f>
        <v>#REF!</v>
      </c>
      <c r="D6" s="0" t="e">
        <f aca="false">IF(B6="", "",IF('SUMMARY 4'!F13 = 0,"\\empty",'SUMMARY 4'!F13))</f>
        <v>#REF!</v>
      </c>
      <c r="E6" s="0" t="e">
        <f aca="false">IF(B6="", "",IF('SUMMARY 4'!H13 = 0,"\\empty",'SUMMARY 4'!H13))</f>
        <v>#REF!</v>
      </c>
      <c r="F6" s="0" t="e">
        <f aca="false">IF(B6="", "",IF('SUMMARY 4'!J13 = 0,"\\empty",'SUMMARY 4'!J13))</f>
        <v>#REF!</v>
      </c>
      <c r="G6" s="0" t="e">
        <f aca="false">IF(B6="", "",IF('SUMMARY 4'!L13 = 0,"\\empty",'SUMMARY 4'!L13))</f>
        <v>#REF!</v>
      </c>
      <c r="H6" s="182" t="e">
        <f aca="false">IF(B6="", "",IF('SUMMARY 4'!N13 = 0,"\\empty",'SUMMARY 4'!N13))</f>
        <v>#REF!</v>
      </c>
      <c r="I6" s="7" t="e">
        <f aca="false">IF(B6="", "",IF('SUMMARY 4'!P13 = 0,"\\empty",'SUMMARY 4'!P13))</f>
        <v>#REF!</v>
      </c>
      <c r="J6" s="182" t="e">
        <f aca="false">IF(B6="", "",IF('SUMMARY 4'!R13 = 0,"\\empty",'SUMMARY 4'!R13))</f>
        <v>#REF!</v>
      </c>
      <c r="K6" s="0" t="e">
        <f aca="false">IF(B6="", "",IF('SUMMARY 4'!T13 = 0,"\\empty",'SUMMARY 4'!T13))</f>
        <v>#REF!</v>
      </c>
      <c r="L6" s="0" t="e">
        <f aca="false">IF(B6="", "",IF('SUMMARY 4'!V13 = 0,"\\empty",'SUMMARY 4'!V13))</f>
        <v>#REF!</v>
      </c>
      <c r="M6" s="0" t="e">
        <f aca="false">IF(B6="", "",IF('SUMMARY 4'!X13 = 0,"\\empty",'SUMMARY 4'!X13))</f>
        <v>#REF!</v>
      </c>
      <c r="N6" s="0" t="e">
        <f aca="false">IF(B6="", "",IF('SUMMARY 4'!Z13 = 0,"\\empty",'SUMMARY 4'!Z13))</f>
        <v>#REF!</v>
      </c>
      <c r="O6" s="180" t="n">
        <f aca="false">ROUND('SUMMARY 4'!AB13, 0)</f>
        <v>78</v>
      </c>
      <c r="P6" s="166" t="n">
        <f aca="false">COUNTIFS(C6:N6, "&gt;0", C6:N6, "&lt;75")</f>
        <v>0</v>
      </c>
    </row>
    <row r="7" customFormat="false" ht="13.8" hidden="false" customHeight="false" outlineLevel="0" collapsed="false">
      <c r="A7" s="0" t="e">
        <f aca="false">IF(ISBLANK(#REF!), "",_xlfn.CONCAT(#REF!,#REF!))</f>
        <v>#REF!</v>
      </c>
      <c r="B7" s="0" t="e">
        <f aca="false">IF(ISBLANK(#REF!), "",#REF!)</f>
        <v>#REF!</v>
      </c>
      <c r="C7" s="0" t="e">
        <f aca="false">IF(B7="", "",IF('SUMMARY 4'!D14 = 0,"\\empty",'SUMMARY 4'!D14))</f>
        <v>#REF!</v>
      </c>
      <c r="D7" s="0" t="e">
        <f aca="false">IF(B7="", "",IF('SUMMARY 4'!F14 = 0,"\\empty",'SUMMARY 4'!F14))</f>
        <v>#REF!</v>
      </c>
      <c r="E7" s="0" t="e">
        <f aca="false">IF(B7="", "",IF('SUMMARY 4'!H14 = 0,"\\empty",'SUMMARY 4'!H14))</f>
        <v>#REF!</v>
      </c>
      <c r="F7" s="0" t="e">
        <f aca="false">IF(B7="", "",IF('SUMMARY 4'!J14 = 0,"\\empty",'SUMMARY 4'!J14))</f>
        <v>#REF!</v>
      </c>
      <c r="G7" s="0" t="e">
        <f aca="false">IF(B7="", "",IF('SUMMARY 4'!L14 = 0,"\\empty",'SUMMARY 4'!L14))</f>
        <v>#REF!</v>
      </c>
      <c r="H7" s="182" t="e">
        <f aca="false">IF(B7="", "",IF('SUMMARY 4'!N14 = 0,"\\empty",'SUMMARY 4'!N14))</f>
        <v>#REF!</v>
      </c>
      <c r="I7" s="7" t="e">
        <f aca="false">IF(B7="", "",IF('SUMMARY 4'!P14 = 0,"\\empty",'SUMMARY 4'!P14))</f>
        <v>#REF!</v>
      </c>
      <c r="J7" s="182" t="e">
        <f aca="false">IF(B7="", "",IF('SUMMARY 4'!R14 = 0,"\\empty",'SUMMARY 4'!R14))</f>
        <v>#REF!</v>
      </c>
      <c r="K7" s="0" t="e">
        <f aca="false">IF(B7="", "",IF('SUMMARY 4'!T14 = 0,"\\empty",'SUMMARY 4'!T14))</f>
        <v>#REF!</v>
      </c>
      <c r="L7" s="0" t="e">
        <f aca="false">IF(B7="", "",IF('SUMMARY 4'!V14 = 0,"\\empty",'SUMMARY 4'!V14))</f>
        <v>#REF!</v>
      </c>
      <c r="M7" s="0" t="e">
        <f aca="false">IF(B7="", "",IF('SUMMARY 4'!X14 = 0,"\\empty",'SUMMARY 4'!X14))</f>
        <v>#REF!</v>
      </c>
      <c r="N7" s="0" t="e">
        <f aca="false">IF(B7="", "",IF('SUMMARY 4'!Z14 = 0,"\\empty",'SUMMARY 4'!Z14))</f>
        <v>#REF!</v>
      </c>
      <c r="O7" s="180" t="n">
        <f aca="false">ROUND('SUMMARY 4'!AB14, 0)</f>
        <v>77</v>
      </c>
      <c r="P7" s="166" t="n">
        <f aca="false">COUNTIFS(C7:N7, "&gt;0", C7:N7, "&lt;75")</f>
        <v>0</v>
      </c>
    </row>
    <row r="8" customFormat="false" ht="13.8" hidden="false" customHeight="false" outlineLevel="0" collapsed="false">
      <c r="A8" s="0" t="e">
        <f aca="false">IF(ISBLANK(#REF!), "",_xlfn.CONCAT(#REF!,#REF!))</f>
        <v>#REF!</v>
      </c>
      <c r="B8" s="0" t="e">
        <f aca="false">IF(ISBLANK(#REF!), "",#REF!)</f>
        <v>#REF!</v>
      </c>
      <c r="C8" s="0" t="e">
        <f aca="false">IF(B8="", "",IF('SUMMARY 4'!D15 = 0,"\\empty",'SUMMARY 4'!D15))</f>
        <v>#REF!</v>
      </c>
      <c r="D8" s="0" t="e">
        <f aca="false">IF(B8="", "",IF('SUMMARY 4'!F15 = 0,"\\empty",'SUMMARY 4'!F15))</f>
        <v>#REF!</v>
      </c>
      <c r="E8" s="0" t="e">
        <f aca="false">IF(B8="", "",IF('SUMMARY 4'!H15 = 0,"\\empty",'SUMMARY 4'!H15))</f>
        <v>#REF!</v>
      </c>
      <c r="F8" s="0" t="e">
        <f aca="false">IF(B8="", "",IF('SUMMARY 4'!J15 = 0,"\\empty",'SUMMARY 4'!J15))</f>
        <v>#REF!</v>
      </c>
      <c r="G8" s="0" t="e">
        <f aca="false">IF(B8="", "",IF('SUMMARY 4'!L15 = 0,"\\empty",'SUMMARY 4'!L15))</f>
        <v>#REF!</v>
      </c>
      <c r="H8" s="182" t="e">
        <f aca="false">IF(B8="", "",IF('SUMMARY 4'!N15 = 0,"\\empty",'SUMMARY 4'!N15))</f>
        <v>#REF!</v>
      </c>
      <c r="I8" s="7" t="e">
        <f aca="false">IF(B8="", "",IF('SUMMARY 4'!P15 = 0,"\\empty",'SUMMARY 4'!P15))</f>
        <v>#REF!</v>
      </c>
      <c r="J8" s="182" t="e">
        <f aca="false">IF(B8="", "",IF('SUMMARY 4'!R15 = 0,"\\empty",'SUMMARY 4'!R15))</f>
        <v>#REF!</v>
      </c>
      <c r="K8" s="0" t="e">
        <f aca="false">IF(B8="", "",IF('SUMMARY 4'!T15 = 0,"\\empty",'SUMMARY 4'!T15))</f>
        <v>#REF!</v>
      </c>
      <c r="L8" s="0" t="e">
        <f aca="false">IF(B8="", "",IF('SUMMARY 4'!V15 = 0,"\\empty",'SUMMARY 4'!V15))</f>
        <v>#REF!</v>
      </c>
      <c r="M8" s="0" t="e">
        <f aca="false">IF(B8="", "",IF('SUMMARY 4'!X15 = 0,"\\empty",'SUMMARY 4'!X15))</f>
        <v>#REF!</v>
      </c>
      <c r="N8" s="0" t="e">
        <f aca="false">IF(B8="", "",IF('SUMMARY 4'!Z15 = 0,"\\empty",'SUMMARY 4'!Z15))</f>
        <v>#REF!</v>
      </c>
      <c r="O8" s="180" t="n">
        <f aca="false">ROUND('SUMMARY 4'!AB15, 0)</f>
        <v>86</v>
      </c>
      <c r="P8" s="166" t="n">
        <f aca="false">COUNTIFS(C8:N8, "&gt;0", C8:N8, "&lt;75")</f>
        <v>0</v>
      </c>
    </row>
    <row r="9" customFormat="false" ht="13.8" hidden="false" customHeight="false" outlineLevel="0" collapsed="false">
      <c r="A9" s="0" t="e">
        <f aca="false">IF(ISBLANK(#REF!), "",_xlfn.CONCAT(#REF!,#REF!))</f>
        <v>#REF!</v>
      </c>
      <c r="B9" s="0" t="e">
        <f aca="false">IF(ISBLANK(#REF!), "",#REF!)</f>
        <v>#REF!</v>
      </c>
      <c r="C9" s="0" t="e">
        <f aca="false">IF(B9="", "",IF('SUMMARY 4'!D16 = 0,"\\empty",'SUMMARY 4'!D16))</f>
        <v>#REF!</v>
      </c>
      <c r="D9" s="0" t="e">
        <f aca="false">IF(B9="", "",IF('SUMMARY 4'!F16 = 0,"\\empty",'SUMMARY 4'!F16))</f>
        <v>#REF!</v>
      </c>
      <c r="E9" s="0" t="e">
        <f aca="false">IF(B9="", "",IF('SUMMARY 4'!H16 = 0,"\\empty",'SUMMARY 4'!H16))</f>
        <v>#REF!</v>
      </c>
      <c r="F9" s="0" t="e">
        <f aca="false">IF(B9="", "",IF('SUMMARY 4'!J16 = 0,"\\empty",'SUMMARY 4'!J16))</f>
        <v>#REF!</v>
      </c>
      <c r="G9" s="0" t="e">
        <f aca="false">IF(B9="", "",IF('SUMMARY 4'!L16 = 0,"\\empty",'SUMMARY 4'!L16))</f>
        <v>#REF!</v>
      </c>
      <c r="H9" s="182" t="e">
        <f aca="false">IF(B9="", "",IF('SUMMARY 4'!N16 = 0,"\\empty",'SUMMARY 4'!N16))</f>
        <v>#REF!</v>
      </c>
      <c r="I9" s="7" t="e">
        <f aca="false">IF(B9="", "",IF('SUMMARY 4'!P16 = 0,"\\empty",'SUMMARY 4'!P16))</f>
        <v>#REF!</v>
      </c>
      <c r="J9" s="182" t="e">
        <f aca="false">IF(B9="", "",IF('SUMMARY 4'!R16 = 0,"\\empty",'SUMMARY 4'!R16))</f>
        <v>#REF!</v>
      </c>
      <c r="K9" s="0" t="e">
        <f aca="false">IF(B9="", "",IF('SUMMARY 4'!T16 = 0,"\\empty",'SUMMARY 4'!T16))</f>
        <v>#REF!</v>
      </c>
      <c r="L9" s="0" t="e">
        <f aca="false">IF(B9="", "",IF('SUMMARY 4'!V16 = 0,"\\empty",'SUMMARY 4'!V16))</f>
        <v>#REF!</v>
      </c>
      <c r="M9" s="0" t="e">
        <f aca="false">IF(B9="", "",IF('SUMMARY 4'!X16 = 0,"\\empty",'SUMMARY 4'!X16))</f>
        <v>#REF!</v>
      </c>
      <c r="N9" s="0" t="e">
        <f aca="false">IF(B9="", "",IF('SUMMARY 4'!Z16 = 0,"\\empty",'SUMMARY 4'!Z16))</f>
        <v>#REF!</v>
      </c>
      <c r="O9" s="180" t="n">
        <f aca="false">ROUND('SUMMARY 4'!AB16, 0)</f>
        <v>78</v>
      </c>
      <c r="P9" s="166" t="n">
        <f aca="false">COUNTIFS(C9:N9, "&gt;0", C9:N9, "&lt;75")</f>
        <v>0</v>
      </c>
    </row>
    <row r="10" customFormat="false" ht="13.8" hidden="false" customHeight="false" outlineLevel="0" collapsed="false">
      <c r="A10" s="0" t="e">
        <f aca="false">IF(ISBLANK(#REF!), "",_xlfn.CONCAT(#REF!,#REF!))</f>
        <v>#REF!</v>
      </c>
      <c r="B10" s="0" t="e">
        <f aca="false">IF(ISBLANK(#REF!), "",#REF!)</f>
        <v>#REF!</v>
      </c>
      <c r="C10" s="0" t="e">
        <f aca="false">IF(B10="", "",IF('SUMMARY 4'!D17 = 0,"\\empty",'SUMMARY 4'!D17))</f>
        <v>#REF!</v>
      </c>
      <c r="D10" s="0" t="e">
        <f aca="false">IF(B10="", "",IF('SUMMARY 4'!F17 = 0,"\\empty",'SUMMARY 4'!F17))</f>
        <v>#REF!</v>
      </c>
      <c r="E10" s="0" t="e">
        <f aca="false">IF(B10="", "",IF('SUMMARY 4'!H17 = 0,"\\empty",'SUMMARY 4'!H17))</f>
        <v>#REF!</v>
      </c>
      <c r="F10" s="0" t="e">
        <f aca="false">IF(B10="", "",IF('SUMMARY 4'!J17 = 0,"\\empty",'SUMMARY 4'!J17))</f>
        <v>#REF!</v>
      </c>
      <c r="G10" s="0" t="e">
        <f aca="false">IF(B10="", "",IF('SUMMARY 4'!L17 = 0,"\\empty",'SUMMARY 4'!L17))</f>
        <v>#REF!</v>
      </c>
      <c r="H10" s="182" t="e">
        <f aca="false">IF(B10="", "",IF('SUMMARY 4'!N17 = 0,"\\empty",'SUMMARY 4'!N17))</f>
        <v>#REF!</v>
      </c>
      <c r="I10" s="7" t="e">
        <f aca="false">IF(B10="", "",IF('SUMMARY 4'!P17 = 0,"\\empty",'SUMMARY 4'!P17))</f>
        <v>#REF!</v>
      </c>
      <c r="J10" s="182" t="e">
        <f aca="false">IF(B10="", "",IF('SUMMARY 4'!R17 = 0,"\\empty",'SUMMARY 4'!R17))</f>
        <v>#REF!</v>
      </c>
      <c r="K10" s="0" t="e">
        <f aca="false">IF(B10="", "",IF('SUMMARY 4'!T17 = 0,"\\empty",'SUMMARY 4'!T17))</f>
        <v>#REF!</v>
      </c>
      <c r="L10" s="0" t="e">
        <f aca="false">IF(B10="", "",IF('SUMMARY 4'!V17 = 0,"\\empty",'SUMMARY 4'!V17))</f>
        <v>#REF!</v>
      </c>
      <c r="M10" s="0" t="e">
        <f aca="false">IF(B10="", "",IF('SUMMARY 4'!X17 = 0,"\\empty",'SUMMARY 4'!X17))</f>
        <v>#REF!</v>
      </c>
      <c r="N10" s="0" t="e">
        <f aca="false">IF(B10="", "",IF('SUMMARY 4'!Z17 = 0,"\\empty",'SUMMARY 4'!Z17))</f>
        <v>#REF!</v>
      </c>
      <c r="O10" s="180" t="n">
        <f aca="false">ROUND('SUMMARY 4'!AB17, 0)</f>
        <v>77</v>
      </c>
      <c r="P10" s="166" t="n">
        <f aca="false">COUNTIFS(C10:N10, "&gt;0", C10:N10, "&lt;75")</f>
        <v>0</v>
      </c>
    </row>
    <row r="11" customFormat="false" ht="13.8" hidden="false" customHeight="false" outlineLevel="0" collapsed="false">
      <c r="H11" s="182"/>
      <c r="I11" s="7"/>
      <c r="J11" s="182"/>
      <c r="O11" s="180"/>
      <c r="P11" s="166"/>
    </row>
    <row r="12" customFormat="false" ht="13.8" hidden="false" customHeight="false" outlineLevel="0" collapsed="false">
      <c r="A12" s="0" t="e">
        <f aca="false">IF(ISBLANK(#REF!), "",_xlfn.CONCAT(#REF!,#REF!))</f>
        <v>#REF!</v>
      </c>
      <c r="B12" s="0" t="e">
        <f aca="false">IF(ISBLANK(#REF!), "",#REF!)</f>
        <v>#REF!</v>
      </c>
      <c r="C12" s="0" t="e">
        <f aca="false">IF(B12="", "",IF('SUMMARY 4'!D19 = 0,"\\empty",'SUMMARY 4'!D19))</f>
        <v>#REF!</v>
      </c>
      <c r="D12" s="0" t="e">
        <f aca="false">IF(B12="", "",IF('SUMMARY 4'!F19 = 0,"\\empty",'SUMMARY 4'!F19))</f>
        <v>#REF!</v>
      </c>
      <c r="E12" s="0" t="e">
        <f aca="false">IF(B12="", "",IF('SUMMARY 4'!H19 = 0,"\\empty",'SUMMARY 4'!H19))</f>
        <v>#REF!</v>
      </c>
      <c r="F12" s="0" t="e">
        <f aca="false">IF(B12="", "",IF('SUMMARY 4'!J19 = 0,"\\empty",'SUMMARY 4'!J19))</f>
        <v>#REF!</v>
      </c>
      <c r="G12" s="0" t="e">
        <f aca="false">IF(B12="", "",IF('SUMMARY 4'!L19 = 0,"\\empty",'SUMMARY 4'!L19))</f>
        <v>#REF!</v>
      </c>
      <c r="H12" s="182" t="e">
        <f aca="false">IF(B12="", "",IF('SUMMARY 4'!N19 = 0,"\\empty",'SUMMARY 4'!N19))</f>
        <v>#REF!</v>
      </c>
      <c r="I12" s="7" t="e">
        <f aca="false">IF(B12="", "",IF('SUMMARY 4'!P19 = 0,"\\empty",'SUMMARY 4'!P19))</f>
        <v>#REF!</v>
      </c>
      <c r="J12" s="182" t="e">
        <f aca="false">IF(B12="", "",IF('SUMMARY 4'!R19 = 0,"\\empty",'SUMMARY 4'!R19))</f>
        <v>#REF!</v>
      </c>
      <c r="K12" s="0" t="e">
        <f aca="false">IF(B12="", "",IF('SUMMARY 4'!T19 = 0,"\\empty",'SUMMARY 4'!T19))</f>
        <v>#REF!</v>
      </c>
      <c r="L12" s="0" t="e">
        <f aca="false">IF(B12="", "",IF('SUMMARY 4'!V19 = 0,"\\empty",'SUMMARY 4'!V19))</f>
        <v>#REF!</v>
      </c>
      <c r="M12" s="0" t="e">
        <f aca="false">IF(B12="", "",IF('SUMMARY 4'!X19 = 0,"\\empty",'SUMMARY 4'!X19))</f>
        <v>#REF!</v>
      </c>
      <c r="N12" s="0" t="e">
        <f aca="false">IF(B12="", "",IF('SUMMARY 4'!Z19 = 0,"\\empty",'SUMMARY 4'!Z19))</f>
        <v>#REF!</v>
      </c>
      <c r="O12" s="180" t="n">
        <f aca="false">ROUND('SUMMARY 4'!AB19, 0)</f>
        <v>81</v>
      </c>
      <c r="P12" s="166" t="n">
        <f aca="false">COUNTIFS(C12:N12, "&gt;0", C12:N12, "&lt;75")</f>
        <v>0</v>
      </c>
    </row>
    <row r="13" customFormat="false" ht="13.8" hidden="false" customHeight="false" outlineLevel="0" collapsed="false">
      <c r="A13" s="0" t="e">
        <f aca="false">IF(ISBLANK(#REF!), "",_xlfn.CONCAT(#REF!,#REF!))</f>
        <v>#REF!</v>
      </c>
      <c r="B13" s="0" t="e">
        <f aca="false">IF(ISBLANK(#REF!), "",#REF!)</f>
        <v>#REF!</v>
      </c>
      <c r="C13" s="0" t="e">
        <f aca="false">IF(B13="", "",IF('SUMMARY 4'!D20 = 0,"\\empty",'SUMMARY 4'!D20))</f>
        <v>#REF!</v>
      </c>
      <c r="D13" s="0" t="e">
        <f aca="false">IF(B13="", "",IF('SUMMARY 4'!F20 = 0,"\\empty",'SUMMARY 4'!F20))</f>
        <v>#REF!</v>
      </c>
      <c r="E13" s="0" t="e">
        <f aca="false">IF(B13="", "",IF('SUMMARY 4'!H20 = 0,"\\empty",'SUMMARY 4'!H20))</f>
        <v>#REF!</v>
      </c>
      <c r="F13" s="0" t="e">
        <f aca="false">IF(B13="", "",IF('SUMMARY 4'!J20 = 0,"\\empty",'SUMMARY 4'!J20))</f>
        <v>#REF!</v>
      </c>
      <c r="G13" s="0" t="e">
        <f aca="false">IF(B13="", "",IF('SUMMARY 4'!L20 = 0,"\\empty",'SUMMARY 4'!L20))</f>
        <v>#REF!</v>
      </c>
      <c r="H13" s="182" t="e">
        <f aca="false">IF(B13="", "",IF('SUMMARY 4'!N20 = 0,"\\empty",'SUMMARY 4'!N20))</f>
        <v>#REF!</v>
      </c>
      <c r="I13" s="7" t="e">
        <f aca="false">IF(B13="", "",IF('SUMMARY 4'!P20 = 0,"\\empty",'SUMMARY 4'!P20))</f>
        <v>#REF!</v>
      </c>
      <c r="J13" s="182" t="e">
        <f aca="false">IF(B13="", "",IF('SUMMARY 4'!R20 = 0,"\\empty",'SUMMARY 4'!R20))</f>
        <v>#REF!</v>
      </c>
      <c r="K13" s="0" t="e">
        <f aca="false">IF(B13="", "",IF('SUMMARY 4'!T20 = 0,"\\empty",'SUMMARY 4'!T20))</f>
        <v>#REF!</v>
      </c>
      <c r="L13" s="0" t="e">
        <f aca="false">IF(B13="", "",IF('SUMMARY 4'!V20 = 0,"\\empty",'SUMMARY 4'!V20))</f>
        <v>#REF!</v>
      </c>
      <c r="M13" s="0" t="e">
        <f aca="false">IF(B13="", "",IF('SUMMARY 4'!X20 = 0,"\\empty",'SUMMARY 4'!X20))</f>
        <v>#REF!</v>
      </c>
      <c r="N13" s="0" t="e">
        <f aca="false">IF(B13="", "",IF('SUMMARY 4'!Z20 = 0,"\\empty",'SUMMARY 4'!Z20))</f>
        <v>#REF!</v>
      </c>
      <c r="O13" s="180" t="n">
        <f aca="false">ROUND('SUMMARY 4'!AB20, 0)</f>
        <v>78</v>
      </c>
      <c r="P13" s="166" t="n">
        <f aca="false">COUNTIFS(C13:N13, "&gt;0", C13:N13, "&lt;75")</f>
        <v>0</v>
      </c>
    </row>
    <row r="14" customFormat="false" ht="13.8" hidden="false" customHeight="false" outlineLevel="0" collapsed="false">
      <c r="A14" s="0" t="e">
        <f aca="false">IF(ISBLANK(#REF!), "",_xlfn.CONCAT(#REF!,#REF!))</f>
        <v>#REF!</v>
      </c>
      <c r="B14" s="0" t="e">
        <f aca="false">IF(ISBLANK(#REF!), "",#REF!)</f>
        <v>#REF!</v>
      </c>
      <c r="C14" s="0" t="e">
        <f aca="false">IF(B14="", "",IF('SUMMARY 4'!D21 = 0,"\\empty",'SUMMARY 4'!D21))</f>
        <v>#REF!</v>
      </c>
      <c r="D14" s="0" t="e">
        <f aca="false">IF(B14="", "",IF('SUMMARY 4'!F21 = 0,"\\empty",'SUMMARY 4'!F21))</f>
        <v>#REF!</v>
      </c>
      <c r="E14" s="0" t="e">
        <f aca="false">IF(B14="", "",IF('SUMMARY 4'!H21 = 0,"\\empty",'SUMMARY 4'!H21))</f>
        <v>#REF!</v>
      </c>
      <c r="F14" s="0" t="e">
        <f aca="false">IF(B14="", "",IF('SUMMARY 4'!J21 = 0,"\\empty",'SUMMARY 4'!J21))</f>
        <v>#REF!</v>
      </c>
      <c r="G14" s="0" t="e">
        <f aca="false">IF(B14="", "",IF('SUMMARY 4'!L21 = 0,"\\empty",'SUMMARY 4'!L21))</f>
        <v>#REF!</v>
      </c>
      <c r="H14" s="182" t="e">
        <f aca="false">IF(B14="", "",IF('SUMMARY 4'!N21 = 0,"\\empty",'SUMMARY 4'!N21))</f>
        <v>#REF!</v>
      </c>
      <c r="I14" s="7" t="e">
        <f aca="false">IF(B14="", "",IF('SUMMARY 4'!P21 = 0,"\\empty",'SUMMARY 4'!P21))</f>
        <v>#REF!</v>
      </c>
      <c r="J14" s="182" t="e">
        <f aca="false">IF(B14="", "",IF('SUMMARY 4'!R21 = 0,"\\empty",'SUMMARY 4'!R21))</f>
        <v>#REF!</v>
      </c>
      <c r="K14" s="0" t="e">
        <f aca="false">IF(B14="", "",IF('SUMMARY 4'!T21 = 0,"\\empty",'SUMMARY 4'!T21))</f>
        <v>#REF!</v>
      </c>
      <c r="L14" s="0" t="e">
        <f aca="false">IF(B14="", "",IF('SUMMARY 4'!V21 = 0,"\\empty",'SUMMARY 4'!V21))</f>
        <v>#REF!</v>
      </c>
      <c r="M14" s="0" t="e">
        <f aca="false">IF(B14="", "",IF('SUMMARY 4'!X21 = 0,"\\empty",'SUMMARY 4'!X21))</f>
        <v>#REF!</v>
      </c>
      <c r="N14" s="0" t="e">
        <f aca="false">IF(B14="", "",IF('SUMMARY 4'!Z21 = 0,"\\empty",'SUMMARY 4'!Z21))</f>
        <v>#REF!</v>
      </c>
      <c r="O14" s="180" t="n">
        <f aca="false">ROUND('SUMMARY 4'!AB21, 0)</f>
        <v>77</v>
      </c>
      <c r="P14" s="166" t="n">
        <f aca="false">COUNTIFS(C14:N14, "&gt;0", C14:N14, "&lt;75")</f>
        <v>0</v>
      </c>
    </row>
    <row r="15" customFormat="false" ht="13.8" hidden="false" customHeight="false" outlineLevel="0" collapsed="false">
      <c r="A15" s="0" t="e">
        <f aca="false">IF(ISBLANK(#REF!), "",_xlfn.CONCAT(#REF!,#REF!))</f>
        <v>#REF!</v>
      </c>
      <c r="B15" s="0" t="e">
        <f aca="false">IF(ISBLANK(#REF!), "",#REF!)</f>
        <v>#REF!</v>
      </c>
      <c r="C15" s="0" t="e">
        <f aca="false">IF(B15="", "",IF('SUMMARY 4'!D22 = 0,"\\empty",'SUMMARY 4'!D22))</f>
        <v>#REF!</v>
      </c>
      <c r="D15" s="0" t="e">
        <f aca="false">IF(B15="", "",IF('SUMMARY 4'!F22 = 0,"\\empty",'SUMMARY 4'!F22))</f>
        <v>#REF!</v>
      </c>
      <c r="E15" s="0" t="e">
        <f aca="false">IF(B15="", "",IF('SUMMARY 4'!H22 = 0,"\\empty",'SUMMARY 4'!H22))</f>
        <v>#REF!</v>
      </c>
      <c r="F15" s="0" t="e">
        <f aca="false">IF(B15="", "",IF('SUMMARY 4'!J22 = 0,"\\empty",'SUMMARY 4'!J22))</f>
        <v>#REF!</v>
      </c>
      <c r="G15" s="0" t="e">
        <f aca="false">IF(B15="", "",IF('SUMMARY 4'!L22 = 0,"\\empty",'SUMMARY 4'!L22))</f>
        <v>#REF!</v>
      </c>
      <c r="H15" s="182" t="e">
        <f aca="false">IF(B15="", "",IF('SUMMARY 4'!N22 = 0,"\\empty",'SUMMARY 4'!N22))</f>
        <v>#REF!</v>
      </c>
      <c r="I15" s="7" t="e">
        <f aca="false">IF(B15="", "",IF('SUMMARY 4'!P22 = 0,"\\empty",'SUMMARY 4'!P22))</f>
        <v>#REF!</v>
      </c>
      <c r="J15" s="182" t="e">
        <f aca="false">IF(B15="", "",IF('SUMMARY 4'!R22 = 0,"\\empty",'SUMMARY 4'!R22))</f>
        <v>#REF!</v>
      </c>
      <c r="K15" s="0" t="e">
        <f aca="false">IF(B15="", "",IF('SUMMARY 4'!T22 = 0,"\\empty",'SUMMARY 4'!T22))</f>
        <v>#REF!</v>
      </c>
      <c r="L15" s="0" t="e">
        <f aca="false">IF(B15="", "",IF('SUMMARY 4'!V22 = 0,"\\empty",'SUMMARY 4'!V22))</f>
        <v>#REF!</v>
      </c>
      <c r="M15" s="0" t="e">
        <f aca="false">IF(B15="", "",IF('SUMMARY 4'!X22 = 0,"\\empty",'SUMMARY 4'!X22))</f>
        <v>#REF!</v>
      </c>
      <c r="N15" s="0" t="e">
        <f aca="false">IF(B15="", "",IF('SUMMARY 4'!Z22 = 0,"\\empty",'SUMMARY 4'!Z22))</f>
        <v>#REF!</v>
      </c>
      <c r="O15" s="180" t="n">
        <f aca="false">ROUND('SUMMARY 4'!AB22, 0)</f>
        <v>79</v>
      </c>
      <c r="P15" s="166" t="n">
        <f aca="false">COUNTIFS(C15:N15, "&gt;0", C15:N15, "&lt;75")</f>
        <v>0</v>
      </c>
    </row>
    <row r="16" customFormat="false" ht="13.8" hidden="false" customHeight="false" outlineLevel="0" collapsed="false">
      <c r="A16" s="0" t="e">
        <f aca="false">IF(ISBLANK(#REF!), "",_xlfn.CONCAT(#REF!,#REF!))</f>
        <v>#REF!</v>
      </c>
      <c r="B16" s="0" t="e">
        <f aca="false">IF(ISBLANK(#REF!), "",#REF!)</f>
        <v>#REF!</v>
      </c>
      <c r="C16" s="0" t="e">
        <f aca="false">IF(B16="", "",IF('SUMMARY 4'!D23 = 0,"\\empty",'SUMMARY 4'!D23))</f>
        <v>#REF!</v>
      </c>
      <c r="D16" s="0" t="e">
        <f aca="false">IF(B16="", "",IF('SUMMARY 4'!F23 = 0,"\\empty",'SUMMARY 4'!F23))</f>
        <v>#REF!</v>
      </c>
      <c r="E16" s="0" t="e">
        <f aca="false">IF(B16="", "",IF('SUMMARY 4'!H23 = 0,"\\empty",'SUMMARY 4'!H23))</f>
        <v>#REF!</v>
      </c>
      <c r="F16" s="0" t="e">
        <f aca="false">IF(B16="", "",IF('SUMMARY 4'!J23 = 0,"\\empty",'SUMMARY 4'!J23))</f>
        <v>#REF!</v>
      </c>
      <c r="G16" s="0" t="e">
        <f aca="false">IF(B16="", "",IF('SUMMARY 4'!L23 = 0,"\\empty",'SUMMARY 4'!L23))</f>
        <v>#REF!</v>
      </c>
      <c r="H16" s="182" t="e">
        <f aca="false">IF(B16="", "",IF('SUMMARY 4'!N23 = 0,"\\empty",'SUMMARY 4'!N23))</f>
        <v>#REF!</v>
      </c>
      <c r="I16" s="7" t="e">
        <f aca="false">IF(B16="", "",IF('SUMMARY 4'!P23 = 0,"\\empty",'SUMMARY 4'!P23))</f>
        <v>#REF!</v>
      </c>
      <c r="J16" s="182" t="e">
        <f aca="false">IF(B16="", "",IF('SUMMARY 4'!R23 = 0,"\\empty",'SUMMARY 4'!R23))</f>
        <v>#REF!</v>
      </c>
      <c r="K16" s="0" t="e">
        <f aca="false">IF(B16="", "",IF('SUMMARY 4'!T23 = 0,"\\empty",'SUMMARY 4'!T23))</f>
        <v>#REF!</v>
      </c>
      <c r="L16" s="0" t="e">
        <f aca="false">IF(B16="", "",IF('SUMMARY 4'!V23 = 0,"\\empty",'SUMMARY 4'!V23))</f>
        <v>#REF!</v>
      </c>
      <c r="M16" s="0" t="e">
        <f aca="false">IF(B16="", "",IF('SUMMARY 4'!X23 = 0,"\\empty",'SUMMARY 4'!X23))</f>
        <v>#REF!</v>
      </c>
      <c r="N16" s="0" t="e">
        <f aca="false">IF(B16="", "",IF('SUMMARY 4'!Z23 = 0,"\\empty",'SUMMARY 4'!Z23))</f>
        <v>#REF!</v>
      </c>
      <c r="O16" s="180" t="n">
        <f aca="false">ROUND('SUMMARY 4'!AB23, 0)</f>
        <v>76</v>
      </c>
      <c r="P16" s="166" t="n">
        <f aca="false">COUNTIFS(C16:N16, "&gt;0", C16:N16, "&lt;75")</f>
        <v>0</v>
      </c>
    </row>
    <row r="17" customFormat="false" ht="13.8" hidden="false" customHeight="false" outlineLevel="0" collapsed="false">
      <c r="A17" s="0" t="e">
        <f aca="false">IF(ISBLANK(#REF!), "",_xlfn.CONCAT(#REF!,#REF!))</f>
        <v>#REF!</v>
      </c>
      <c r="B17" s="0" t="e">
        <f aca="false">IF(ISBLANK(#REF!), "",#REF!)</f>
        <v>#REF!</v>
      </c>
      <c r="C17" s="0" t="e">
        <f aca="false">IF(B17="", "",IF('SUMMARY 4'!D24 = 0,"\\empty",'SUMMARY 4'!D24))</f>
        <v>#REF!</v>
      </c>
      <c r="D17" s="0" t="e">
        <f aca="false">IF(B17="", "",IF('SUMMARY 4'!F24 = 0,"\\empty",'SUMMARY 4'!F24))</f>
        <v>#REF!</v>
      </c>
      <c r="E17" s="0" t="e">
        <f aca="false">IF(B17="", "",IF('SUMMARY 4'!H24 = 0,"\\empty",'SUMMARY 4'!H24))</f>
        <v>#REF!</v>
      </c>
      <c r="F17" s="0" t="e">
        <f aca="false">IF(B17="", "",IF('SUMMARY 4'!J24 = 0,"\\empty",'SUMMARY 4'!J24))</f>
        <v>#REF!</v>
      </c>
      <c r="G17" s="0" t="e">
        <f aca="false">IF(B17="", "",IF('SUMMARY 4'!L24 = 0,"\\empty",'SUMMARY 4'!L24))</f>
        <v>#REF!</v>
      </c>
      <c r="H17" s="182" t="e">
        <f aca="false">IF(B17="", "",IF('SUMMARY 4'!N24 = 0,"\\empty",'SUMMARY 4'!N24))</f>
        <v>#REF!</v>
      </c>
      <c r="I17" s="7" t="e">
        <f aca="false">IF(B17="", "",IF('SUMMARY 4'!P24 = 0,"\\empty",'SUMMARY 4'!P24))</f>
        <v>#REF!</v>
      </c>
      <c r="J17" s="182" t="e">
        <f aca="false">IF(B17="", "",IF('SUMMARY 4'!R24 = 0,"\\empty",'SUMMARY 4'!R24))</f>
        <v>#REF!</v>
      </c>
      <c r="K17" s="0" t="e">
        <f aca="false">IF(B17="", "",IF('SUMMARY 4'!T24 = 0,"\\empty",'SUMMARY 4'!T24))</f>
        <v>#REF!</v>
      </c>
      <c r="L17" s="0" t="e">
        <f aca="false">IF(B17="", "",IF('SUMMARY 4'!V24 = 0,"\\empty",'SUMMARY 4'!V24))</f>
        <v>#REF!</v>
      </c>
      <c r="M17" s="0" t="e">
        <f aca="false">IF(B17="", "",IF('SUMMARY 4'!X24 = 0,"\\empty",'SUMMARY 4'!X24))</f>
        <v>#REF!</v>
      </c>
      <c r="N17" s="0" t="e">
        <f aca="false">IF(B17="", "",IF('SUMMARY 4'!Z24 = 0,"\\empty",'SUMMARY 4'!Z24))</f>
        <v>#REF!</v>
      </c>
      <c r="O17" s="180" t="n">
        <f aca="false">ROUND('SUMMARY 4'!AB24, 0)</f>
        <v>77</v>
      </c>
      <c r="P17" s="166" t="n">
        <f aca="false">COUNTIFS(C17:N17, "&gt;0", C17:N17, "&lt;75")</f>
        <v>0</v>
      </c>
    </row>
    <row r="18" customFormat="false" ht="13.8" hidden="false" customHeight="false" outlineLevel="0" collapsed="false">
      <c r="A18" s="0" t="e">
        <f aca="false">IF(ISBLANK(#REF!), "",_xlfn.CONCAT(#REF!,#REF!))</f>
        <v>#REF!</v>
      </c>
      <c r="B18" s="0" t="e">
        <f aca="false">IF(ISBLANK(#REF!), "",#REF!)</f>
        <v>#REF!</v>
      </c>
      <c r="C18" s="0" t="e">
        <f aca="false">IF(B18="", "",IF('SUMMARY 4'!D25 = 0,"\\empty",'SUMMARY 4'!D25))</f>
        <v>#REF!</v>
      </c>
      <c r="D18" s="0" t="e">
        <f aca="false">IF(B18="", "",IF('SUMMARY 4'!F25 = 0,"\\empty",'SUMMARY 4'!F25))</f>
        <v>#REF!</v>
      </c>
      <c r="E18" s="0" t="e">
        <f aca="false">IF(B18="", "",IF('SUMMARY 4'!H25 = 0,"\\empty",'SUMMARY 4'!H25))</f>
        <v>#REF!</v>
      </c>
      <c r="F18" s="0" t="e">
        <f aca="false">IF(B18="", "",IF('SUMMARY 4'!J25 = 0,"\\empty",'SUMMARY 4'!J25))</f>
        <v>#REF!</v>
      </c>
      <c r="G18" s="0" t="e">
        <f aca="false">IF(B18="", "",IF('SUMMARY 4'!L25 = 0,"\\empty",'SUMMARY 4'!L25))</f>
        <v>#REF!</v>
      </c>
      <c r="H18" s="182" t="e">
        <f aca="false">IF(B18="", "",IF('SUMMARY 4'!N25 = 0,"\\empty",'SUMMARY 4'!N25))</f>
        <v>#REF!</v>
      </c>
      <c r="I18" s="7" t="e">
        <f aca="false">IF(B18="", "",IF('SUMMARY 4'!P25 = 0,"\\empty",'SUMMARY 4'!P25))</f>
        <v>#REF!</v>
      </c>
      <c r="J18" s="182" t="e">
        <f aca="false">IF(B18="", "",IF('SUMMARY 4'!R25 = 0,"\\empty",'SUMMARY 4'!R25))</f>
        <v>#REF!</v>
      </c>
      <c r="K18" s="0" t="e">
        <f aca="false">IF(B18="", "",IF('SUMMARY 4'!T25 = 0,"\\empty",'SUMMARY 4'!T25))</f>
        <v>#REF!</v>
      </c>
      <c r="L18" s="0" t="e">
        <f aca="false">IF(B18="", "",IF('SUMMARY 4'!V25 = 0,"\\empty",'SUMMARY 4'!V25))</f>
        <v>#REF!</v>
      </c>
      <c r="M18" s="0" t="e">
        <f aca="false">IF(B18="", "",IF('SUMMARY 4'!X25 = 0,"\\empty",'SUMMARY 4'!X25))</f>
        <v>#REF!</v>
      </c>
      <c r="N18" s="0" t="e">
        <f aca="false">IF(B18="", "",IF('SUMMARY 4'!Z25 = 0,"\\empty",'SUMMARY 4'!Z25))</f>
        <v>#REF!</v>
      </c>
      <c r="O18" s="180" t="n">
        <f aca="false">ROUND('SUMMARY 4'!AB25, 0)</f>
        <v>85</v>
      </c>
      <c r="P18" s="166" t="n">
        <f aca="false">COUNTIFS(C18:N18, "&gt;0", C18:N18, "&lt;75")</f>
        <v>0</v>
      </c>
    </row>
    <row r="19" customFormat="false" ht="13.8" hidden="false" customHeight="false" outlineLevel="0" collapsed="false">
      <c r="A19" s="0" t="e">
        <f aca="false">IF(ISBLANK(#REF!), "",_xlfn.CONCAT(#REF!,#REF!))</f>
        <v>#REF!</v>
      </c>
      <c r="B19" s="0" t="e">
        <f aca="false">IF(ISBLANK(#REF!), "",#REF!)</f>
        <v>#REF!</v>
      </c>
      <c r="C19" s="0" t="e">
        <f aca="false">IF(B19="", "",IF('SUMMARY 4'!D26 = 0,"\\empty",'SUMMARY 4'!D26))</f>
        <v>#REF!</v>
      </c>
      <c r="D19" s="0" t="e">
        <f aca="false">IF(B19="", "",IF('SUMMARY 4'!F26 = 0,"\\empty",'SUMMARY 4'!F26))</f>
        <v>#REF!</v>
      </c>
      <c r="E19" s="0" t="e">
        <f aca="false">IF(B19="", "",IF('SUMMARY 4'!H26 = 0,"\\empty",'SUMMARY 4'!H26))</f>
        <v>#REF!</v>
      </c>
      <c r="F19" s="0" t="e">
        <f aca="false">IF(B19="", "",IF('SUMMARY 4'!J26 = 0,"\\empty",'SUMMARY 4'!J26))</f>
        <v>#REF!</v>
      </c>
      <c r="G19" s="0" t="e">
        <f aca="false">IF(B19="", "",IF('SUMMARY 4'!L26 = 0,"\\empty",'SUMMARY 4'!L26))</f>
        <v>#REF!</v>
      </c>
      <c r="H19" s="182" t="e">
        <f aca="false">IF(B19="", "",IF('SUMMARY 4'!N26 = 0,"\\empty",'SUMMARY 4'!N26))</f>
        <v>#REF!</v>
      </c>
      <c r="I19" s="7" t="e">
        <f aca="false">IF(B19="", "",IF('SUMMARY 4'!P26 = 0,"\\empty",'SUMMARY 4'!P26))</f>
        <v>#REF!</v>
      </c>
      <c r="J19" s="182" t="e">
        <f aca="false">IF(B19="", "",IF('SUMMARY 4'!R26 = 0,"\\empty",'SUMMARY 4'!R26))</f>
        <v>#REF!</v>
      </c>
      <c r="K19" s="0" t="e">
        <f aca="false">IF(B19="", "",IF('SUMMARY 4'!T26 = 0,"\\empty",'SUMMARY 4'!T26))</f>
        <v>#REF!</v>
      </c>
      <c r="L19" s="0" t="e">
        <f aca="false">IF(B19="", "",IF('SUMMARY 4'!V26 = 0,"\\empty",'SUMMARY 4'!V26))</f>
        <v>#REF!</v>
      </c>
      <c r="M19" s="0" t="e">
        <f aca="false">IF(B19="", "",IF('SUMMARY 4'!X26 = 0,"\\empty",'SUMMARY 4'!X26))</f>
        <v>#REF!</v>
      </c>
      <c r="N19" s="0" t="e">
        <f aca="false">IF(B19="", "",IF('SUMMARY 4'!Z26 = 0,"\\empty",'SUMMARY 4'!Z26))</f>
        <v>#REF!</v>
      </c>
      <c r="O19" s="180" t="n">
        <f aca="false">ROUND('SUMMARY 4'!AB26, 0)</f>
        <v>78</v>
      </c>
      <c r="P19" s="166" t="n">
        <f aca="false">COUNTIFS(C19:N19, "&gt;0", C19:N19, "&lt;75")</f>
        <v>0</v>
      </c>
    </row>
    <row r="20" customFormat="false" ht="13.8" hidden="false" customHeight="false" outlineLevel="0" collapsed="false">
      <c r="A20" s="0" t="e">
        <f aca="false">IF(ISBLANK(#REF!), "",_xlfn.CONCAT(#REF!,#REF!))</f>
        <v>#REF!</v>
      </c>
      <c r="B20" s="0" t="e">
        <f aca="false">IF(ISBLANK(#REF!), "",#REF!)</f>
        <v>#REF!</v>
      </c>
      <c r="C20" s="0" t="e">
        <f aca="false">IF(B20="", "",IF('SUMMARY 4'!D27 = 0,"\\empty",'SUMMARY 4'!D27))</f>
        <v>#REF!</v>
      </c>
      <c r="D20" s="0" t="e">
        <f aca="false">IF(B20="", "",IF('SUMMARY 4'!F27 = 0,"\\empty",'SUMMARY 4'!F27))</f>
        <v>#REF!</v>
      </c>
      <c r="E20" s="0" t="e">
        <f aca="false">IF(B20="", "",IF('SUMMARY 4'!H27 = 0,"\\empty",'SUMMARY 4'!H27))</f>
        <v>#REF!</v>
      </c>
      <c r="F20" s="0" t="e">
        <f aca="false">IF(B20="", "",IF('SUMMARY 4'!J27 = 0,"\\empty",'SUMMARY 4'!J27))</f>
        <v>#REF!</v>
      </c>
      <c r="G20" s="0" t="e">
        <f aca="false">IF(B20="", "",IF('SUMMARY 4'!L27 = 0,"\\empty",'SUMMARY 4'!L27))</f>
        <v>#REF!</v>
      </c>
      <c r="H20" s="182" t="e">
        <f aca="false">IF(B20="", "",IF('SUMMARY 4'!N27 = 0,"\\empty",'SUMMARY 4'!N27))</f>
        <v>#REF!</v>
      </c>
      <c r="I20" s="7" t="e">
        <f aca="false">IF(B20="", "",IF('SUMMARY 4'!P27 = 0,"\\empty",'SUMMARY 4'!P27))</f>
        <v>#REF!</v>
      </c>
      <c r="J20" s="182" t="e">
        <f aca="false">IF(B20="", "",IF('SUMMARY 4'!R27 = 0,"\\empty",'SUMMARY 4'!R27))</f>
        <v>#REF!</v>
      </c>
      <c r="K20" s="0" t="e">
        <f aca="false">IF(B20="", "",IF('SUMMARY 4'!T27 = 0,"\\empty",'SUMMARY 4'!T27))</f>
        <v>#REF!</v>
      </c>
      <c r="L20" s="0" t="e">
        <f aca="false">IF(B20="", "",IF('SUMMARY 4'!V27 = 0,"\\empty",'SUMMARY 4'!V27))</f>
        <v>#REF!</v>
      </c>
      <c r="M20" s="0" t="e">
        <f aca="false">IF(B20="", "",IF('SUMMARY 4'!X27 = 0,"\\empty",'SUMMARY 4'!X27))</f>
        <v>#REF!</v>
      </c>
      <c r="N20" s="0" t="e">
        <f aca="false">IF(B20="", "",IF('SUMMARY 4'!Z27 = 0,"\\empty",'SUMMARY 4'!Z27))</f>
        <v>#REF!</v>
      </c>
      <c r="O20" s="180" t="n">
        <f aca="false">ROUND('SUMMARY 4'!AB27, 0)</f>
        <v>79</v>
      </c>
      <c r="P20" s="166" t="n">
        <f aca="false">COUNTIFS(C20:N20, "&gt;0", C20:N20, "&lt;75")</f>
        <v>0</v>
      </c>
    </row>
    <row r="21" customFormat="false" ht="13.8" hidden="false" customHeight="false" outlineLevel="0" collapsed="false">
      <c r="A21" s="0" t="e">
        <f aca="false">IF(ISBLANK(#REF!), "",_xlfn.CONCAT(#REF!,#REF!))</f>
        <v>#REF!</v>
      </c>
      <c r="B21" s="0" t="e">
        <f aca="false">IF(ISBLANK(#REF!), "",#REF!)</f>
        <v>#REF!</v>
      </c>
      <c r="C21" s="0" t="e">
        <f aca="false">IF(B21="", "",IF('SUMMARY 4'!D28 = 0,"\\empty",'SUMMARY 4'!D28))</f>
        <v>#REF!</v>
      </c>
      <c r="D21" s="0" t="e">
        <f aca="false">IF(B21="", "",IF('SUMMARY 4'!F28 = 0,"\\empty",'SUMMARY 4'!F28))</f>
        <v>#REF!</v>
      </c>
      <c r="E21" s="0" t="e">
        <f aca="false">IF(B21="", "",IF('SUMMARY 4'!H28 = 0,"\\empty",'SUMMARY 4'!H28))</f>
        <v>#REF!</v>
      </c>
      <c r="F21" s="0" t="e">
        <f aca="false">IF(B21="", "",IF('SUMMARY 4'!J28 = 0,"\\empty",'SUMMARY 4'!J28))</f>
        <v>#REF!</v>
      </c>
      <c r="G21" s="0" t="e">
        <f aca="false">IF(B21="", "",IF('SUMMARY 4'!L28 = 0,"\\empty",'SUMMARY 4'!L28))</f>
        <v>#REF!</v>
      </c>
      <c r="H21" s="182" t="e">
        <f aca="false">IF(B21="", "",IF('SUMMARY 4'!N28 = 0,"\\empty",'SUMMARY 4'!N28))</f>
        <v>#REF!</v>
      </c>
      <c r="I21" s="7" t="e">
        <f aca="false">IF(B21="", "",IF('SUMMARY 4'!P28 = 0,"\\empty",'SUMMARY 4'!P28))</f>
        <v>#REF!</v>
      </c>
      <c r="J21" s="182" t="e">
        <f aca="false">IF(B21="", "",IF('SUMMARY 4'!R28 = 0,"\\empty",'SUMMARY 4'!R28))</f>
        <v>#REF!</v>
      </c>
      <c r="K21" s="0" t="e">
        <f aca="false">IF(B21="", "",IF('SUMMARY 4'!T28 = 0,"\\empty",'SUMMARY 4'!T28))</f>
        <v>#REF!</v>
      </c>
      <c r="L21" s="0" t="e">
        <f aca="false">IF(B21="", "",IF('SUMMARY 4'!V28 = 0,"\\empty",'SUMMARY 4'!V28))</f>
        <v>#REF!</v>
      </c>
      <c r="M21" s="0" t="e">
        <f aca="false">IF(B21="", "",IF('SUMMARY 4'!X28 = 0,"\\empty",'SUMMARY 4'!X28))</f>
        <v>#REF!</v>
      </c>
      <c r="N21" s="0" t="e">
        <f aca="false">IF(B21="", "",IF('SUMMARY 4'!Z28 = 0,"\\empty",'SUMMARY 4'!Z28))</f>
        <v>#REF!</v>
      </c>
      <c r="O21" s="180" t="n">
        <f aca="false">ROUND('SUMMARY 4'!AB28, 0)</f>
        <v>78</v>
      </c>
      <c r="P21" s="166" t="n">
        <f aca="false">COUNTIFS(C21:N21, "&gt;0", C21:N21, "&lt;75")</f>
        <v>0</v>
      </c>
    </row>
    <row r="22" customFormat="false" ht="13.8" hidden="false" customHeight="false" outlineLevel="0" collapsed="false">
      <c r="A22" s="0" t="e">
        <f aca="false">IF(ISBLANK(#REF!), "",_xlfn.CONCAT(#REF!,#REF!))</f>
        <v>#REF!</v>
      </c>
      <c r="B22" s="0" t="e">
        <f aca="false">IF(ISBLANK(#REF!), "",#REF!)</f>
        <v>#REF!</v>
      </c>
      <c r="C22" s="0" t="e">
        <f aca="false">IF(B22="", "",IF('SUMMARY 4'!D29 = 0,"\\empty",'SUMMARY 4'!D29))</f>
        <v>#REF!</v>
      </c>
      <c r="D22" s="0" t="e">
        <f aca="false">IF(B22="", "",IF('SUMMARY 4'!F29 = 0,"\\empty",'SUMMARY 4'!F29))</f>
        <v>#REF!</v>
      </c>
      <c r="E22" s="0" t="e">
        <f aca="false">IF(B22="", "",IF('SUMMARY 4'!H29 = 0,"\\empty",'SUMMARY 4'!H29))</f>
        <v>#REF!</v>
      </c>
      <c r="F22" s="0" t="e">
        <f aca="false">IF(B22="", "",IF('SUMMARY 4'!J29 = 0,"\\empty",'SUMMARY 4'!J29))</f>
        <v>#REF!</v>
      </c>
      <c r="G22" s="0" t="e">
        <f aca="false">IF(B22="", "",IF('SUMMARY 4'!L29 = 0,"\\empty",'SUMMARY 4'!L29))</f>
        <v>#REF!</v>
      </c>
      <c r="H22" s="182" t="e">
        <f aca="false">IF(B22="", "",IF('SUMMARY 4'!N29 = 0,"\\empty",'SUMMARY 4'!N29))</f>
        <v>#REF!</v>
      </c>
      <c r="I22" s="7" t="e">
        <f aca="false">IF(B22="", "",IF('SUMMARY 4'!P29 = 0,"\\empty",'SUMMARY 4'!P29))</f>
        <v>#REF!</v>
      </c>
      <c r="J22" s="182" t="e">
        <f aca="false">IF(B22="", "",IF('SUMMARY 4'!R29 = 0,"\\empty",'SUMMARY 4'!R29))</f>
        <v>#REF!</v>
      </c>
      <c r="K22" s="0" t="e">
        <f aca="false">IF(B22="", "",IF('SUMMARY 4'!T29 = 0,"\\empty",'SUMMARY 4'!T29))</f>
        <v>#REF!</v>
      </c>
      <c r="L22" s="0" t="e">
        <f aca="false">IF(B22="", "",IF('SUMMARY 4'!V29 = 0,"\\empty",'SUMMARY 4'!V29))</f>
        <v>#REF!</v>
      </c>
      <c r="M22" s="0" t="e">
        <f aca="false">IF(B22="", "",IF('SUMMARY 4'!X29 = 0,"\\empty",'SUMMARY 4'!X29))</f>
        <v>#REF!</v>
      </c>
      <c r="N22" s="0" t="e">
        <f aca="false">IF(B22="", "",IF('SUMMARY 4'!Z29 = 0,"\\empty",'SUMMARY 4'!Z29))</f>
        <v>#REF!</v>
      </c>
      <c r="O22" s="180" t="n">
        <f aca="false">ROUND('SUMMARY 4'!AB29, 0)</f>
        <v>77</v>
      </c>
      <c r="P22" s="166" t="n">
        <f aca="false">COUNTIFS(C22:N22, "&gt;0", C22:N22, "&lt;75")</f>
        <v>0</v>
      </c>
    </row>
    <row r="23" customFormat="false" ht="13.8" hidden="false" customHeight="false" outlineLevel="0" collapsed="false">
      <c r="A23" s="0" t="e">
        <f aca="false">IF(ISBLANK(#REF!), "",_xlfn.CONCAT(#REF!,#REF!))</f>
        <v>#REF!</v>
      </c>
      <c r="B23" s="0" t="e">
        <f aca="false">IF(ISBLANK(#REF!), "",#REF!)</f>
        <v>#REF!</v>
      </c>
      <c r="C23" s="0" t="e">
        <f aca="false">IF(B23="", "",IF('SUMMARY 4'!D30 = 0,"\\empty",'SUMMARY 4'!D30))</f>
        <v>#REF!</v>
      </c>
      <c r="D23" s="0" t="e">
        <f aca="false">IF(B23="", "",IF('SUMMARY 4'!F30 = 0,"\\empty",'SUMMARY 4'!F30))</f>
        <v>#REF!</v>
      </c>
      <c r="E23" s="0" t="e">
        <f aca="false">IF(B23="", "",IF('SUMMARY 4'!H30 = 0,"\\empty",'SUMMARY 4'!H30))</f>
        <v>#REF!</v>
      </c>
      <c r="F23" s="0" t="e">
        <f aca="false">IF(B23="", "",IF('SUMMARY 4'!J30 = 0,"\\empty",'SUMMARY 4'!J30))</f>
        <v>#REF!</v>
      </c>
      <c r="G23" s="0" t="e">
        <f aca="false">IF(B23="", "",IF('SUMMARY 4'!L30 = 0,"\\empty",'SUMMARY 4'!L30))</f>
        <v>#REF!</v>
      </c>
      <c r="H23" s="182" t="e">
        <f aca="false">IF(B23="", "",IF('SUMMARY 4'!N30 = 0,"\\empty",'SUMMARY 4'!N30))</f>
        <v>#REF!</v>
      </c>
      <c r="I23" s="7" t="e">
        <f aca="false">IF(B23="", "",IF('SUMMARY 4'!P30 = 0,"\\empty",'SUMMARY 4'!P30))</f>
        <v>#REF!</v>
      </c>
      <c r="J23" s="182" t="e">
        <f aca="false">IF(B23="", "",IF('SUMMARY 4'!R30 = 0,"\\empty",'SUMMARY 4'!R30))</f>
        <v>#REF!</v>
      </c>
      <c r="K23" s="0" t="e">
        <f aca="false">IF(B23="", "",IF('SUMMARY 4'!T30 = 0,"\\empty",'SUMMARY 4'!T30))</f>
        <v>#REF!</v>
      </c>
      <c r="L23" s="0" t="e">
        <f aca="false">IF(B23="", "",IF('SUMMARY 4'!V30 = 0,"\\empty",'SUMMARY 4'!V30))</f>
        <v>#REF!</v>
      </c>
      <c r="M23" s="0" t="e">
        <f aca="false">IF(B23="", "",IF('SUMMARY 4'!X30 = 0,"\\empty",'SUMMARY 4'!X30))</f>
        <v>#REF!</v>
      </c>
      <c r="N23" s="0" t="e">
        <f aca="false">IF(B23="", "",IF('SUMMARY 4'!Z30 = 0,"\\empty",'SUMMARY 4'!Z30))</f>
        <v>#REF!</v>
      </c>
      <c r="O23" s="180" t="n">
        <f aca="false">ROUND('SUMMARY 4'!AB30, 0)</f>
        <v>77</v>
      </c>
      <c r="P23" s="166" t="n">
        <f aca="false">COUNTIFS(C23:N23, "&gt;0", C23:N23, "&lt;75")</f>
        <v>0</v>
      </c>
    </row>
    <row r="24" customFormat="false" ht="13.8" hidden="false" customHeight="false" outlineLevel="0" collapsed="false">
      <c r="A24" s="0" t="e">
        <f aca="false">IF(ISBLANK(#REF!), "",_xlfn.CONCAT(#REF!,#REF!))</f>
        <v>#REF!</v>
      </c>
      <c r="B24" s="0" t="e">
        <f aca="false">IF(ISBLANK(#REF!), "",#REF!)</f>
        <v>#REF!</v>
      </c>
      <c r="C24" s="0" t="e">
        <f aca="false">IF(B24="", "",IF('SUMMARY 4'!D31 = 0,"\\empty",'SUMMARY 4'!D31))</f>
        <v>#REF!</v>
      </c>
      <c r="D24" s="0" t="e">
        <f aca="false">IF(B24="", "",IF('SUMMARY 4'!F31 = 0,"\\empty",'SUMMARY 4'!F31))</f>
        <v>#REF!</v>
      </c>
      <c r="E24" s="0" t="e">
        <f aca="false">IF(B24="", "",IF('SUMMARY 4'!H31 = 0,"\\empty",'SUMMARY 4'!H31))</f>
        <v>#REF!</v>
      </c>
      <c r="F24" s="0" t="e">
        <f aca="false">IF(B24="", "",IF('SUMMARY 4'!J31 = 0,"\\empty",'SUMMARY 4'!J31))</f>
        <v>#REF!</v>
      </c>
      <c r="G24" s="0" t="e">
        <f aca="false">IF(B24="", "",IF('SUMMARY 4'!L31 = 0,"\\empty",'SUMMARY 4'!L31))</f>
        <v>#REF!</v>
      </c>
      <c r="H24" s="182" t="e">
        <f aca="false">IF(B24="", "",IF('SUMMARY 4'!N31 = 0,"\\empty",'SUMMARY 4'!N31))</f>
        <v>#REF!</v>
      </c>
      <c r="I24" s="7" t="e">
        <f aca="false">IF(B24="", "",IF('SUMMARY 4'!P31 = 0,"\\empty",'SUMMARY 4'!P31))</f>
        <v>#REF!</v>
      </c>
      <c r="J24" s="182" t="e">
        <f aca="false">IF(B24="", "",IF('SUMMARY 4'!R31 = 0,"\\empty",'SUMMARY 4'!R31))</f>
        <v>#REF!</v>
      </c>
      <c r="K24" s="0" t="e">
        <f aca="false">IF(B24="", "",IF('SUMMARY 4'!T31 = 0,"\\empty",'SUMMARY 4'!T31))</f>
        <v>#REF!</v>
      </c>
      <c r="L24" s="0" t="e">
        <f aca="false">IF(B24="", "",IF('SUMMARY 4'!V31 = 0,"\\empty",'SUMMARY 4'!V31))</f>
        <v>#REF!</v>
      </c>
      <c r="M24" s="0" t="e">
        <f aca="false">IF(B24="", "",IF('SUMMARY 4'!X31 = 0,"\\empty",'SUMMARY 4'!X31))</f>
        <v>#REF!</v>
      </c>
      <c r="N24" s="0" t="e">
        <f aca="false">IF(B24="", "",IF('SUMMARY 4'!Z31 = 0,"\\empty",'SUMMARY 4'!Z31))</f>
        <v>#REF!</v>
      </c>
      <c r="O24" s="180" t="n">
        <f aca="false">ROUND('SUMMARY 4'!AB31, 0)</f>
        <v>0</v>
      </c>
      <c r="P24" s="166" t="n">
        <f aca="false">COUNTIFS(C24:N24, "&gt;0", C24:N24, "&lt;75")</f>
        <v>0</v>
      </c>
    </row>
    <row r="25" customFormat="false" ht="13.8" hidden="false" customHeight="false" outlineLevel="0" collapsed="false">
      <c r="A25" s="0" t="e">
        <f aca="false">IF(ISBLANK(#REF!), "",_xlfn.CONCAT(#REF!,#REF!))</f>
        <v>#REF!</v>
      </c>
      <c r="B25" s="0" t="e">
        <f aca="false">IF(ISBLANK(#REF!), "",#REF!)</f>
        <v>#REF!</v>
      </c>
      <c r="C25" s="0" t="e">
        <f aca="false">IF(B25="", "",IF('SUMMARY 4'!D32 = 0,"\\empty",'SUMMARY 4'!D32))</f>
        <v>#REF!</v>
      </c>
      <c r="D25" s="0" t="e">
        <f aca="false">IF(B25="", "",IF('SUMMARY 4'!F32 = 0,"\\empty",'SUMMARY 4'!F32))</f>
        <v>#REF!</v>
      </c>
      <c r="E25" s="0" t="e">
        <f aca="false">IF(B25="", "",IF('SUMMARY 4'!H32 = 0,"\\empty",'SUMMARY 4'!H32))</f>
        <v>#REF!</v>
      </c>
      <c r="F25" s="0" t="e">
        <f aca="false">IF(B25="", "",IF('SUMMARY 4'!J32 = 0,"\\empty",'SUMMARY 4'!J32))</f>
        <v>#REF!</v>
      </c>
      <c r="G25" s="0" t="e">
        <f aca="false">IF(B25="", "",IF('SUMMARY 4'!L32 = 0,"\\empty",'SUMMARY 4'!L32))</f>
        <v>#REF!</v>
      </c>
      <c r="H25" s="182" t="e">
        <f aca="false">IF(B25="", "",IF('SUMMARY 4'!N32 = 0,"\\empty",'SUMMARY 4'!N32))</f>
        <v>#REF!</v>
      </c>
      <c r="I25" s="7" t="e">
        <f aca="false">IF(B25="", "",IF('SUMMARY 4'!P32 = 0,"\\empty",'SUMMARY 4'!P32))</f>
        <v>#REF!</v>
      </c>
      <c r="J25" s="182" t="e">
        <f aca="false">IF(B25="", "",IF('SUMMARY 4'!R32 = 0,"\\empty",'SUMMARY 4'!R32))</f>
        <v>#REF!</v>
      </c>
      <c r="K25" s="0" t="e">
        <f aca="false">IF(B25="", "",IF('SUMMARY 4'!T32 = 0,"\\empty",'SUMMARY 4'!T32))</f>
        <v>#REF!</v>
      </c>
      <c r="L25" s="0" t="e">
        <f aca="false">IF(B25="", "",IF('SUMMARY 4'!V32 = 0,"\\empty",'SUMMARY 4'!V32))</f>
        <v>#REF!</v>
      </c>
      <c r="M25" s="0" t="e">
        <f aca="false">IF(B25="", "",IF('SUMMARY 4'!X32 = 0,"\\empty",'SUMMARY 4'!X32))</f>
        <v>#REF!</v>
      </c>
      <c r="N25" s="0" t="e">
        <f aca="false">IF(B25="", "",IF('SUMMARY 4'!Z32 = 0,"\\empty",'SUMMARY 4'!Z32))</f>
        <v>#REF!</v>
      </c>
      <c r="O25" s="180" t="n">
        <f aca="false">ROUND('SUMMARY 4'!AB32, 0)</f>
        <v>0</v>
      </c>
      <c r="P25" s="166" t="n">
        <f aca="false">COUNTIFS(C25:N25, "&gt;0", C25:N25, "&lt;75")</f>
        <v>0</v>
      </c>
    </row>
    <row r="26" customFormat="false" ht="13.8" hidden="false" customHeight="false" outlineLevel="0" collapsed="false">
      <c r="A26" s="0" t="e">
        <f aca="false">IF(ISBLANK(#REF!), "",_xlfn.CONCAT(#REF!,#REF!))</f>
        <v>#REF!</v>
      </c>
      <c r="B26" s="0" t="e">
        <f aca="false">IF(ISBLANK(#REF!), "",#REF!)</f>
        <v>#REF!</v>
      </c>
      <c r="C26" s="0" t="e">
        <f aca="false">IF(B26="", "",IF('SUMMARY 4'!D54 = 0,"\\empty",'SUMMARY 4'!D54))</f>
        <v>#REF!</v>
      </c>
      <c r="D26" s="0" t="e">
        <f aca="false">IF(B26="", "",IF('SUMMARY 4'!F54 = 0,"\\empty",'SUMMARY 4'!F54))</f>
        <v>#REF!</v>
      </c>
      <c r="E26" s="0" t="e">
        <f aca="false">IF(B26="", "",IF('SUMMARY 4'!H54 = 0,"\\empty",'SUMMARY 4'!H54))</f>
        <v>#REF!</v>
      </c>
      <c r="F26" s="0" t="e">
        <f aca="false">IF(B26="", "",IF('SUMMARY 4'!J54 = 0,"\\empty",'SUMMARY 4'!J54))</f>
        <v>#REF!</v>
      </c>
      <c r="G26" s="0" t="e">
        <f aca="false">IF(B26="", "",IF('SUMMARY 4'!L54 = 0,"\\empty",'SUMMARY 4'!L54))</f>
        <v>#REF!</v>
      </c>
      <c r="H26" s="182" t="e">
        <f aca="false">IF(B26="", "",IF('SUMMARY 4'!N54 = 0,"\\empty",'SUMMARY 4'!N54))</f>
        <v>#REF!</v>
      </c>
      <c r="I26" s="7" t="e">
        <f aca="false">IF(B26="", "",IF('SUMMARY 4'!P54 = 0,"\\empty",'SUMMARY 4'!P54))</f>
        <v>#REF!</v>
      </c>
      <c r="J26" s="182" t="e">
        <f aca="false">IF(B26="", "",IF('SUMMARY 4'!R54 = 0,"\\empty",'SUMMARY 4'!R54))</f>
        <v>#REF!</v>
      </c>
      <c r="K26" s="0" t="e">
        <f aca="false">IF(B26="", "",IF('SUMMARY 4'!T54 = 0,"\\empty",'SUMMARY 4'!T54))</f>
        <v>#REF!</v>
      </c>
      <c r="L26" s="0" t="e">
        <f aca="false">IF(B26="", "",IF('SUMMARY 4'!V54 = 0,"\\empty",'SUMMARY 4'!V54))</f>
        <v>#REF!</v>
      </c>
      <c r="M26" s="0" t="e">
        <f aca="false">IF(B26="", "",IF('SUMMARY 4'!X54 = 0,"\\empty",'SUMMARY 4'!X54))</f>
        <v>#REF!</v>
      </c>
      <c r="N26" s="0" t="e">
        <f aca="false">IF(B26="", "",IF('SUMMARY 4'!Z54 = 0,"\\empty",'SUMMARY 4'!Z54))</f>
        <v>#REF!</v>
      </c>
      <c r="O26" s="180" t="n">
        <f aca="false">ROUND('SUMMARY 4'!AB54, 0)</f>
        <v>87</v>
      </c>
      <c r="P26" s="166" t="n">
        <f aca="false">COUNTIFS(C26:N26, "&gt;0", C26:N26, "&lt;75")</f>
        <v>0</v>
      </c>
    </row>
    <row r="27" customFormat="false" ht="13.8" hidden="false" customHeight="false" outlineLevel="0" collapsed="false">
      <c r="A27" s="0" t="e">
        <f aca="false">IF(ISBLANK(#REF!), "",_xlfn.CONCAT(#REF!,#REF!))</f>
        <v>#REF!</v>
      </c>
      <c r="B27" s="0" t="e">
        <f aca="false">IF(ISBLANK(#REF!), "",#REF!)</f>
        <v>#REF!</v>
      </c>
      <c r="C27" s="0" t="e">
        <f aca="false">IF(B27="", "",IF('SUMMARY 4'!D55 = 0,"\\empty",'SUMMARY 4'!D55))</f>
        <v>#REF!</v>
      </c>
      <c r="D27" s="0" t="e">
        <f aca="false">IF(B27="", "",IF('SUMMARY 4'!F55 = 0,"\\empty",'SUMMARY 4'!F55))</f>
        <v>#REF!</v>
      </c>
      <c r="E27" s="0" t="e">
        <f aca="false">IF(B27="", "",IF('SUMMARY 4'!H55 = 0,"\\empty",'SUMMARY 4'!H55))</f>
        <v>#REF!</v>
      </c>
      <c r="F27" s="0" t="e">
        <f aca="false">IF(B27="", "",IF('SUMMARY 4'!J55 = 0,"\\empty",'SUMMARY 4'!J55))</f>
        <v>#REF!</v>
      </c>
      <c r="G27" s="0" t="e">
        <f aca="false">IF(B27="", "",IF('SUMMARY 4'!L55 = 0,"\\empty",'SUMMARY 4'!L55))</f>
        <v>#REF!</v>
      </c>
      <c r="H27" s="182" t="e">
        <f aca="false">IF(B27="", "",IF('SUMMARY 4'!N55 = 0,"\\empty",'SUMMARY 4'!N55))</f>
        <v>#REF!</v>
      </c>
      <c r="I27" s="7" t="e">
        <f aca="false">IF(B27="", "",IF('SUMMARY 4'!P55 = 0,"\\empty",'SUMMARY 4'!P55))</f>
        <v>#REF!</v>
      </c>
      <c r="J27" s="182" t="e">
        <f aca="false">IF(B27="", "",IF('SUMMARY 4'!R55 = 0,"\\empty",'SUMMARY 4'!R55))</f>
        <v>#REF!</v>
      </c>
      <c r="K27" s="0" t="e">
        <f aca="false">IF(B27="", "",IF('SUMMARY 4'!T55 = 0,"\\empty",'SUMMARY 4'!T55))</f>
        <v>#REF!</v>
      </c>
      <c r="L27" s="0" t="e">
        <f aca="false">IF(B27="", "",IF('SUMMARY 4'!V55 = 0,"\\empty",'SUMMARY 4'!V55))</f>
        <v>#REF!</v>
      </c>
      <c r="M27" s="0" t="e">
        <f aca="false">IF(B27="", "",IF('SUMMARY 4'!X55 = 0,"\\empty",'SUMMARY 4'!X55))</f>
        <v>#REF!</v>
      </c>
      <c r="N27" s="0" t="e">
        <f aca="false">IF(B27="", "",IF('SUMMARY 4'!Z55 = 0,"\\empty",'SUMMARY 4'!Z55))</f>
        <v>#REF!</v>
      </c>
      <c r="O27" s="180" t="n">
        <f aca="false">ROUND('SUMMARY 4'!AB55, 0)</f>
        <v>83</v>
      </c>
      <c r="P27" s="166" t="n">
        <f aca="false">COUNTIFS(C27:N27, "&gt;0", C27:N27, "&lt;75")</f>
        <v>0</v>
      </c>
    </row>
    <row r="28" customFormat="false" ht="13.8" hidden="false" customHeight="false" outlineLevel="0" collapsed="false">
      <c r="A28" s="0" t="e">
        <f aca="false">IF(ISBLANK(#REF!), "",_xlfn.CONCAT(#REF!,#REF!))</f>
        <v>#REF!</v>
      </c>
      <c r="B28" s="0" t="e">
        <f aca="false">IF(ISBLANK(#REF!), "",#REF!)</f>
        <v>#REF!</v>
      </c>
      <c r="C28" s="0" t="e">
        <f aca="false">IF(B28="", "",IF('SUMMARY 4'!D56 = 0,"\\empty",'SUMMARY 4'!D56))</f>
        <v>#REF!</v>
      </c>
      <c r="D28" s="0" t="e">
        <f aca="false">IF(B28="", "",IF('SUMMARY 4'!F56 = 0,"\\empty",'SUMMARY 4'!F56))</f>
        <v>#REF!</v>
      </c>
      <c r="E28" s="0" t="e">
        <f aca="false">IF(B28="", "",IF('SUMMARY 4'!H56 = 0,"\\empty",'SUMMARY 4'!H56))</f>
        <v>#REF!</v>
      </c>
      <c r="F28" s="0" t="e">
        <f aca="false">IF(B28="", "",IF('SUMMARY 4'!J56 = 0,"\\empty",'SUMMARY 4'!J56))</f>
        <v>#REF!</v>
      </c>
      <c r="G28" s="0" t="e">
        <f aca="false">IF(B28="", "",IF('SUMMARY 4'!L56 = 0,"\\empty",'SUMMARY 4'!L56))</f>
        <v>#REF!</v>
      </c>
      <c r="H28" s="182" t="e">
        <f aca="false">IF(B28="", "",IF('SUMMARY 4'!N56 = 0,"\\empty",'SUMMARY 4'!N56))</f>
        <v>#REF!</v>
      </c>
      <c r="I28" s="7" t="e">
        <f aca="false">IF(B28="", "",IF('SUMMARY 4'!P56 = 0,"\\empty",'SUMMARY 4'!P56))</f>
        <v>#REF!</v>
      </c>
      <c r="J28" s="182" t="e">
        <f aca="false">IF(B28="", "",IF('SUMMARY 4'!R56 = 0,"\\empty",'SUMMARY 4'!R56))</f>
        <v>#REF!</v>
      </c>
      <c r="K28" s="0" t="e">
        <f aca="false">IF(B28="", "",IF('SUMMARY 4'!T56 = 0,"\\empty",'SUMMARY 4'!T56))</f>
        <v>#REF!</v>
      </c>
      <c r="L28" s="0" t="e">
        <f aca="false">IF(B28="", "",IF('SUMMARY 4'!V56 = 0,"\\empty",'SUMMARY 4'!V56))</f>
        <v>#REF!</v>
      </c>
      <c r="M28" s="0" t="e">
        <f aca="false">IF(B28="", "",IF('SUMMARY 4'!X56 = 0,"\\empty",'SUMMARY 4'!X56))</f>
        <v>#REF!</v>
      </c>
      <c r="N28" s="0" t="e">
        <f aca="false">IF(B28="", "",IF('SUMMARY 4'!Z56 = 0,"\\empty",'SUMMARY 4'!Z56))</f>
        <v>#REF!</v>
      </c>
      <c r="O28" s="180" t="n">
        <f aca="false">ROUND('SUMMARY 4'!AB56, 0)</f>
        <v>79</v>
      </c>
      <c r="P28" s="166" t="n">
        <f aca="false">COUNTIFS(C28:N28, "&gt;0", C28:N28, "&lt;75")</f>
        <v>0</v>
      </c>
    </row>
    <row r="29" customFormat="false" ht="13.8" hidden="false" customHeight="false" outlineLevel="0" collapsed="false">
      <c r="A29" s="0" t="e">
        <f aca="false">IF(ISBLANK(#REF!), "",_xlfn.CONCAT(#REF!,#REF!))</f>
        <v>#REF!</v>
      </c>
      <c r="B29" s="0" t="e">
        <f aca="false">IF(ISBLANK(#REF!), "",#REF!)</f>
        <v>#REF!</v>
      </c>
      <c r="C29" s="0" t="e">
        <f aca="false">IF(B29="", "",IF('SUMMARY 4'!D57 = 0,"\\empty",'SUMMARY 4'!D57))</f>
        <v>#REF!</v>
      </c>
      <c r="D29" s="0" t="e">
        <f aca="false">IF(B29="", "",IF('SUMMARY 4'!F57 = 0,"\\empty",'SUMMARY 4'!F57))</f>
        <v>#REF!</v>
      </c>
      <c r="E29" s="0" t="e">
        <f aca="false">IF(B29="", "",IF('SUMMARY 4'!H57 = 0,"\\empty",'SUMMARY 4'!H57))</f>
        <v>#REF!</v>
      </c>
      <c r="F29" s="0" t="e">
        <f aca="false">IF(B29="", "",IF('SUMMARY 4'!J57 = 0,"\\empty",'SUMMARY 4'!J57))</f>
        <v>#REF!</v>
      </c>
      <c r="G29" s="0" t="e">
        <f aca="false">IF(B29="", "",IF('SUMMARY 4'!L57 = 0,"\\empty",'SUMMARY 4'!L57))</f>
        <v>#REF!</v>
      </c>
      <c r="H29" s="182" t="e">
        <f aca="false">IF(B29="", "",IF('SUMMARY 4'!N57 = 0,"\\empty",'SUMMARY 4'!N57))</f>
        <v>#REF!</v>
      </c>
      <c r="I29" s="7" t="e">
        <f aca="false">IF(B29="", "",IF('SUMMARY 4'!P57 = 0,"\\empty",'SUMMARY 4'!P57))</f>
        <v>#REF!</v>
      </c>
      <c r="J29" s="182" t="e">
        <f aca="false">IF(B29="", "",IF('SUMMARY 4'!R57 = 0,"\\empty",'SUMMARY 4'!R57))</f>
        <v>#REF!</v>
      </c>
      <c r="K29" s="0" t="e">
        <f aca="false">IF(B29="", "",IF('SUMMARY 4'!T57 = 0,"\\empty",'SUMMARY 4'!T57))</f>
        <v>#REF!</v>
      </c>
      <c r="L29" s="0" t="e">
        <f aca="false">IF(B29="", "",IF('SUMMARY 4'!V57 = 0,"\\empty",'SUMMARY 4'!V57))</f>
        <v>#REF!</v>
      </c>
      <c r="M29" s="0" t="e">
        <f aca="false">IF(B29="", "",IF('SUMMARY 4'!X57 = 0,"\\empty",'SUMMARY 4'!X57))</f>
        <v>#REF!</v>
      </c>
      <c r="N29" s="0" t="e">
        <f aca="false">IF(B29="", "",IF('SUMMARY 4'!Z57 = 0,"\\empty",'SUMMARY 4'!Z57))</f>
        <v>#REF!</v>
      </c>
      <c r="O29" s="180" t="n">
        <f aca="false">ROUND('SUMMARY 4'!AB57, 0)</f>
        <v>96</v>
      </c>
      <c r="P29" s="166" t="n">
        <f aca="false">COUNTIFS(C29:N29, "&gt;0", C29:N29, "&lt;75")</f>
        <v>0</v>
      </c>
    </row>
    <row r="30" customFormat="false" ht="13.8" hidden="false" customHeight="false" outlineLevel="0" collapsed="false">
      <c r="A30" s="0" t="e">
        <f aca="false">IF(ISBLANK(#REF!), "",_xlfn.CONCAT(#REF!,#REF!))</f>
        <v>#REF!</v>
      </c>
      <c r="B30" s="0" t="e">
        <f aca="false">IF(ISBLANK(#REF!), "",#REF!)</f>
        <v>#REF!</v>
      </c>
      <c r="C30" s="0" t="e">
        <f aca="false">IF(B30="", "",IF('SUMMARY 4'!D58 = 0,"\\empty",'SUMMARY 4'!D58))</f>
        <v>#REF!</v>
      </c>
      <c r="D30" s="0" t="e">
        <f aca="false">IF(B30="", "",IF('SUMMARY 4'!F58 = 0,"\\empty",'SUMMARY 4'!F58))</f>
        <v>#REF!</v>
      </c>
      <c r="E30" s="0" t="e">
        <f aca="false">IF(B30="", "",IF('SUMMARY 4'!H58 = 0,"\\empty",'SUMMARY 4'!H58))</f>
        <v>#REF!</v>
      </c>
      <c r="F30" s="0" t="e">
        <f aca="false">IF(B30="", "",IF('SUMMARY 4'!J58 = 0,"\\empty",'SUMMARY 4'!J58))</f>
        <v>#REF!</v>
      </c>
      <c r="G30" s="0" t="e">
        <f aca="false">IF(B30="", "",IF('SUMMARY 4'!L58 = 0,"\\empty",'SUMMARY 4'!L58))</f>
        <v>#REF!</v>
      </c>
      <c r="H30" s="182" t="e">
        <f aca="false">IF(B30="", "",IF('SUMMARY 4'!N58 = 0,"\\empty",'SUMMARY 4'!N58))</f>
        <v>#REF!</v>
      </c>
      <c r="I30" s="7" t="e">
        <f aca="false">IF(B30="", "",IF('SUMMARY 4'!P58 = 0,"\\empty",'SUMMARY 4'!P58))</f>
        <v>#REF!</v>
      </c>
      <c r="J30" s="182" t="e">
        <f aca="false">IF(B30="", "",IF('SUMMARY 4'!R58 = 0,"\\empty",'SUMMARY 4'!R58))</f>
        <v>#REF!</v>
      </c>
      <c r="K30" s="0" t="e">
        <f aca="false">IF(B30="", "",IF('SUMMARY 4'!T58 = 0,"\\empty",'SUMMARY 4'!T58))</f>
        <v>#REF!</v>
      </c>
      <c r="L30" s="0" t="e">
        <f aca="false">IF(B30="", "",IF('SUMMARY 4'!V58 = 0,"\\empty",'SUMMARY 4'!V58))</f>
        <v>#REF!</v>
      </c>
      <c r="M30" s="0" t="e">
        <f aca="false">IF(B30="", "",IF('SUMMARY 4'!X58 = 0,"\\empty",'SUMMARY 4'!X58))</f>
        <v>#REF!</v>
      </c>
      <c r="N30" s="0" t="e">
        <f aca="false">IF(B30="", "",IF('SUMMARY 4'!Z58 = 0,"\\empty",'SUMMARY 4'!Z58))</f>
        <v>#REF!</v>
      </c>
      <c r="O30" s="180" t="n">
        <f aca="false">ROUND('SUMMARY 4'!AB58, 0)</f>
        <v>89</v>
      </c>
      <c r="P30" s="166" t="n">
        <f aca="false">COUNTIFS(C30:N30, "&gt;0", C30:N30, "&lt;75")</f>
        <v>0</v>
      </c>
    </row>
    <row r="31" customFormat="false" ht="13.8" hidden="false" customHeight="false" outlineLevel="0" collapsed="false">
      <c r="A31" s="0" t="e">
        <f aca="false">IF(ISBLANK(#REF!), "",_xlfn.CONCAT(#REF!,#REF!))</f>
        <v>#REF!</v>
      </c>
      <c r="B31" s="0" t="e">
        <f aca="false">IF(ISBLANK(#REF!), "",#REF!)</f>
        <v>#REF!</v>
      </c>
      <c r="C31" s="0" t="e">
        <f aca="false">IF(B31="", "",IF('SUMMARY 4'!D59 = 0,"\\empty",'SUMMARY 4'!D59))</f>
        <v>#REF!</v>
      </c>
      <c r="D31" s="0" t="e">
        <f aca="false">IF(B31="", "",IF('SUMMARY 4'!F59 = 0,"\\empty",'SUMMARY 4'!F59))</f>
        <v>#REF!</v>
      </c>
      <c r="E31" s="0" t="e">
        <f aca="false">IF(B31="", "",IF('SUMMARY 4'!H59 = 0,"\\empty",'SUMMARY 4'!H59))</f>
        <v>#REF!</v>
      </c>
      <c r="F31" s="0" t="e">
        <f aca="false">IF(B31="", "",IF('SUMMARY 4'!J59 = 0,"\\empty",'SUMMARY 4'!J59))</f>
        <v>#REF!</v>
      </c>
      <c r="G31" s="0" t="e">
        <f aca="false">IF(B31="", "",IF('SUMMARY 4'!L59 = 0,"\\empty",'SUMMARY 4'!L59))</f>
        <v>#REF!</v>
      </c>
      <c r="H31" s="182" t="e">
        <f aca="false">IF(B31="", "",IF('SUMMARY 4'!N59 = 0,"\\empty",'SUMMARY 4'!N59))</f>
        <v>#REF!</v>
      </c>
      <c r="I31" s="7" t="e">
        <f aca="false">IF(B31="", "",IF('SUMMARY 4'!P59 = 0,"\\empty",'SUMMARY 4'!P59))</f>
        <v>#REF!</v>
      </c>
      <c r="J31" s="182" t="e">
        <f aca="false">IF(B31="", "",IF('SUMMARY 4'!R59 = 0,"\\empty",'SUMMARY 4'!R59))</f>
        <v>#REF!</v>
      </c>
      <c r="K31" s="0" t="e">
        <f aca="false">IF(B31="", "",IF('SUMMARY 4'!T59 = 0,"\\empty",'SUMMARY 4'!T59))</f>
        <v>#REF!</v>
      </c>
      <c r="L31" s="0" t="e">
        <f aca="false">IF(B31="", "",IF('SUMMARY 4'!V59 = 0,"\\empty",'SUMMARY 4'!V59))</f>
        <v>#REF!</v>
      </c>
      <c r="M31" s="0" t="e">
        <f aca="false">IF(B31="", "",IF('SUMMARY 4'!X59 = 0,"\\empty",'SUMMARY 4'!X59))</f>
        <v>#REF!</v>
      </c>
      <c r="N31" s="0" t="e">
        <f aca="false">IF(B31="", "",IF('SUMMARY 4'!Z59 = 0,"\\empty",'SUMMARY 4'!Z59))</f>
        <v>#REF!</v>
      </c>
      <c r="O31" s="180" t="n">
        <f aca="false">ROUND('SUMMARY 4'!AB59, 0)</f>
        <v>93</v>
      </c>
      <c r="P31" s="166" t="n">
        <f aca="false">COUNTIFS(C31:N31, "&gt;0", C31:N31, "&lt;75")</f>
        <v>0</v>
      </c>
    </row>
    <row r="32" customFormat="false" ht="13.8" hidden="false" customHeight="false" outlineLevel="0" collapsed="false">
      <c r="A32" s="0" t="e">
        <f aca="false">IF(ISBLANK(#REF!), "",_xlfn.CONCAT(#REF!,#REF!))</f>
        <v>#REF!</v>
      </c>
      <c r="B32" s="0" t="e">
        <f aca="false">IF(ISBLANK(#REF!), "",#REF!)</f>
        <v>#REF!</v>
      </c>
      <c r="C32" s="0" t="e">
        <f aca="false">IF(B32="", "",IF('SUMMARY 4'!D60 = 0,"\\empty",'SUMMARY 4'!D60))</f>
        <v>#REF!</v>
      </c>
      <c r="D32" s="0" t="e">
        <f aca="false">IF(B32="", "",IF('SUMMARY 4'!F60 = 0,"\\empty",'SUMMARY 4'!F60))</f>
        <v>#REF!</v>
      </c>
      <c r="E32" s="0" t="e">
        <f aca="false">IF(B32="", "",IF('SUMMARY 4'!H60 = 0,"\\empty",'SUMMARY 4'!H60))</f>
        <v>#REF!</v>
      </c>
      <c r="F32" s="0" t="e">
        <f aca="false">IF(B32="", "",IF('SUMMARY 4'!J60 = 0,"\\empty",'SUMMARY 4'!J60))</f>
        <v>#REF!</v>
      </c>
      <c r="G32" s="0" t="e">
        <f aca="false">IF(B32="", "",IF('SUMMARY 4'!L60 = 0,"\\empty",'SUMMARY 4'!L60))</f>
        <v>#REF!</v>
      </c>
      <c r="H32" s="182" t="e">
        <f aca="false">IF(B32="", "",IF('SUMMARY 4'!N60 = 0,"\\empty",'SUMMARY 4'!N60))</f>
        <v>#REF!</v>
      </c>
      <c r="I32" s="7" t="e">
        <f aca="false">IF(B32="", "",IF('SUMMARY 4'!P60 = 0,"\\empty",'SUMMARY 4'!P60))</f>
        <v>#REF!</v>
      </c>
      <c r="J32" s="182" t="e">
        <f aca="false">IF(B32="", "",IF('SUMMARY 4'!R60 = 0,"\\empty",'SUMMARY 4'!R60))</f>
        <v>#REF!</v>
      </c>
      <c r="K32" s="0" t="e">
        <f aca="false">IF(B32="", "",IF('SUMMARY 4'!T60 = 0,"\\empty",'SUMMARY 4'!T60))</f>
        <v>#REF!</v>
      </c>
      <c r="L32" s="0" t="e">
        <f aca="false">IF(B32="", "",IF('SUMMARY 4'!V60 = 0,"\\empty",'SUMMARY 4'!V60))</f>
        <v>#REF!</v>
      </c>
      <c r="M32" s="0" t="e">
        <f aca="false">IF(B32="", "",IF('SUMMARY 4'!X60 = 0,"\\empty",'SUMMARY 4'!X60))</f>
        <v>#REF!</v>
      </c>
      <c r="N32" s="0" t="e">
        <f aca="false">IF(B32="", "",IF('SUMMARY 4'!Z60 = 0,"\\empty",'SUMMARY 4'!Z60))</f>
        <v>#REF!</v>
      </c>
      <c r="O32" s="180" t="n">
        <f aca="false">ROUND('SUMMARY 4'!AB60, 0)</f>
        <v>79</v>
      </c>
      <c r="P32" s="166" t="n">
        <f aca="false">COUNTIFS(C32:N32, "&gt;0", C32:N32, "&lt;75")</f>
        <v>0</v>
      </c>
    </row>
    <row r="33" customFormat="false" ht="13.8" hidden="false" customHeight="false" outlineLevel="0" collapsed="false">
      <c r="A33" s="0" t="e">
        <f aca="false">IF(ISBLANK(#REF!), "",_xlfn.CONCAT(#REF!,#REF!))</f>
        <v>#REF!</v>
      </c>
      <c r="B33" s="0" t="e">
        <f aca="false">IF(ISBLANK(#REF!), "",#REF!)</f>
        <v>#REF!</v>
      </c>
      <c r="C33" s="0" t="e">
        <f aca="false">IF(B33="", "",IF('SUMMARY 4'!D61 = 0,"\\empty",'SUMMARY 4'!D61))</f>
        <v>#REF!</v>
      </c>
      <c r="D33" s="0" t="e">
        <f aca="false">IF(B33="", "",IF('SUMMARY 4'!F61 = 0,"\\empty",'SUMMARY 4'!F61))</f>
        <v>#REF!</v>
      </c>
      <c r="E33" s="0" t="e">
        <f aca="false">IF(B33="", "",IF('SUMMARY 4'!H61 = 0,"\\empty",'SUMMARY 4'!H61))</f>
        <v>#REF!</v>
      </c>
      <c r="F33" s="0" t="e">
        <f aca="false">IF(B33="", "",IF('SUMMARY 4'!J61 = 0,"\\empty",'SUMMARY 4'!J61))</f>
        <v>#REF!</v>
      </c>
      <c r="G33" s="0" t="e">
        <f aca="false">IF(B33="", "",IF('SUMMARY 4'!L61 = 0,"\\empty",'SUMMARY 4'!L61))</f>
        <v>#REF!</v>
      </c>
      <c r="H33" s="182" t="e">
        <f aca="false">IF(B33="", "",IF('SUMMARY 4'!N61 = 0,"\\empty",'SUMMARY 4'!N61))</f>
        <v>#REF!</v>
      </c>
      <c r="I33" s="7" t="e">
        <f aca="false">IF(B33="", "",IF('SUMMARY 4'!P61 = 0,"\\empty",'SUMMARY 4'!P61))</f>
        <v>#REF!</v>
      </c>
      <c r="J33" s="182" t="e">
        <f aca="false">IF(B33="", "",IF('SUMMARY 4'!R61 = 0,"\\empty",'SUMMARY 4'!R61))</f>
        <v>#REF!</v>
      </c>
      <c r="K33" s="0" t="e">
        <f aca="false">IF(B33="", "",IF('SUMMARY 4'!T61 = 0,"\\empty",'SUMMARY 4'!T61))</f>
        <v>#REF!</v>
      </c>
      <c r="L33" s="0" t="e">
        <f aca="false">IF(B33="", "",IF('SUMMARY 4'!V61 = 0,"\\empty",'SUMMARY 4'!V61))</f>
        <v>#REF!</v>
      </c>
      <c r="M33" s="0" t="e">
        <f aca="false">IF(B33="", "",IF('SUMMARY 4'!X61 = 0,"\\empty",'SUMMARY 4'!X61))</f>
        <v>#REF!</v>
      </c>
      <c r="N33" s="0" t="e">
        <f aca="false">IF(B33="", "",IF('SUMMARY 4'!Z61 = 0,"\\empty",'SUMMARY 4'!Z61))</f>
        <v>#REF!</v>
      </c>
      <c r="O33" s="180" t="n">
        <f aca="false">ROUND('SUMMARY 4'!AB61, 0)</f>
        <v>70</v>
      </c>
      <c r="P33" s="166" t="n">
        <f aca="false">COUNTIFS(C33:N33, "&gt;0", C33:N33, "&lt;75")</f>
        <v>0</v>
      </c>
    </row>
    <row r="34" customFormat="false" ht="13.8" hidden="false" customHeight="false" outlineLevel="0" collapsed="false">
      <c r="A34" s="0" t="e">
        <f aca="false">IF(ISBLANK(#REF!), "",_xlfn.CONCAT(#REF!,#REF!))</f>
        <v>#REF!</v>
      </c>
      <c r="B34" s="0" t="e">
        <f aca="false">IF(ISBLANK(#REF!), "",#REF!)</f>
        <v>#REF!</v>
      </c>
      <c r="C34" s="0" t="e">
        <f aca="false">IF(B34="", "",IF('SUMMARY 4'!D62 = 0,"\\empty",'SUMMARY 4'!D62))</f>
        <v>#REF!</v>
      </c>
      <c r="D34" s="0" t="e">
        <f aca="false">IF(B34="", "",IF('SUMMARY 4'!F62 = 0,"\\empty",'SUMMARY 4'!F62))</f>
        <v>#REF!</v>
      </c>
      <c r="E34" s="0" t="e">
        <f aca="false">IF(B34="", "",IF('SUMMARY 4'!H62 = 0,"\\empty",'SUMMARY 4'!H62))</f>
        <v>#REF!</v>
      </c>
      <c r="F34" s="0" t="e">
        <f aca="false">IF(B34="", "",IF('SUMMARY 4'!J62 = 0,"\\empty",'SUMMARY 4'!J62))</f>
        <v>#REF!</v>
      </c>
      <c r="G34" s="0" t="e">
        <f aca="false">IF(B34="", "",IF('SUMMARY 4'!L62 = 0,"\\empty",'SUMMARY 4'!L62))</f>
        <v>#REF!</v>
      </c>
      <c r="H34" s="182" t="e">
        <f aca="false">IF(B34="", "",IF('SUMMARY 4'!N62 = 0,"\\empty",'SUMMARY 4'!N62))</f>
        <v>#REF!</v>
      </c>
      <c r="I34" s="7" t="e">
        <f aca="false">IF(B34="", "",IF('SUMMARY 4'!P62 = 0,"\\empty",'SUMMARY 4'!P62))</f>
        <v>#REF!</v>
      </c>
      <c r="J34" s="182" t="e">
        <f aca="false">IF(B34="", "",IF('SUMMARY 4'!R62 = 0,"\\empty",'SUMMARY 4'!R62))</f>
        <v>#REF!</v>
      </c>
      <c r="K34" s="0" t="e">
        <f aca="false">IF(B34="", "",IF('SUMMARY 4'!T62 = 0,"\\empty",'SUMMARY 4'!T62))</f>
        <v>#REF!</v>
      </c>
      <c r="L34" s="0" t="e">
        <f aca="false">IF(B34="", "",IF('SUMMARY 4'!V62 = 0,"\\empty",'SUMMARY 4'!V62))</f>
        <v>#REF!</v>
      </c>
      <c r="M34" s="0" t="e">
        <f aca="false">IF(B34="", "",IF('SUMMARY 4'!X62 = 0,"\\empty",'SUMMARY 4'!X62))</f>
        <v>#REF!</v>
      </c>
      <c r="N34" s="0" t="e">
        <f aca="false">IF(B34="", "",IF('SUMMARY 4'!Z62 = 0,"\\empty",'SUMMARY 4'!Z62))</f>
        <v>#REF!</v>
      </c>
      <c r="O34" s="180" t="n">
        <f aca="false">ROUND('SUMMARY 4'!AB62, 0)</f>
        <v>70</v>
      </c>
      <c r="P34" s="166" t="n">
        <f aca="false">COUNTIFS(C34:N34, "&gt;0", C34:N34, "&lt;75")</f>
        <v>0</v>
      </c>
    </row>
    <row r="35" customFormat="false" ht="13.8" hidden="false" customHeight="false" outlineLevel="0" collapsed="false">
      <c r="A35" s="0" t="e">
        <f aca="false">IF(ISBLANK(#REF!), "",_xlfn.CONCAT(#REF!,#REF!))</f>
        <v>#REF!</v>
      </c>
      <c r="B35" s="0" t="e">
        <f aca="false">IF(ISBLANK(#REF!), "",#REF!)</f>
        <v>#REF!</v>
      </c>
      <c r="C35" s="0" t="e">
        <f aca="false">IF(B35="", "",IF('SUMMARY 4'!D63 = 0,"\\empty",'SUMMARY 4'!D63))</f>
        <v>#REF!</v>
      </c>
      <c r="D35" s="0" t="e">
        <f aca="false">IF(B35="", "",IF('SUMMARY 4'!F63 = 0,"\\empty",'SUMMARY 4'!F63))</f>
        <v>#REF!</v>
      </c>
      <c r="E35" s="0" t="e">
        <f aca="false">IF(B35="", "",IF('SUMMARY 4'!H63 = 0,"\\empty",'SUMMARY 4'!H63))</f>
        <v>#REF!</v>
      </c>
      <c r="F35" s="0" t="e">
        <f aca="false">IF(B35="", "",IF('SUMMARY 4'!J63 = 0,"\\empty",'SUMMARY 4'!J63))</f>
        <v>#REF!</v>
      </c>
      <c r="G35" s="0" t="e">
        <f aca="false">IF(B35="", "",IF('SUMMARY 4'!L63 = 0,"\\empty",'SUMMARY 4'!L63))</f>
        <v>#REF!</v>
      </c>
      <c r="H35" s="182" t="e">
        <f aca="false">IF(B35="", "",IF('SUMMARY 4'!N63 = 0,"\\empty",'SUMMARY 4'!N63))</f>
        <v>#REF!</v>
      </c>
      <c r="I35" s="7" t="e">
        <f aca="false">IF(B35="", "",IF('SUMMARY 4'!P63 = 0,"\\empty",'SUMMARY 4'!P63))</f>
        <v>#REF!</v>
      </c>
      <c r="J35" s="182" t="e">
        <f aca="false">IF(B35="", "",IF('SUMMARY 4'!R63 = 0,"\\empty",'SUMMARY 4'!R63))</f>
        <v>#REF!</v>
      </c>
      <c r="K35" s="0" t="e">
        <f aca="false">IF(B35="", "",IF('SUMMARY 4'!T63 = 0,"\\empty",'SUMMARY 4'!T63))</f>
        <v>#REF!</v>
      </c>
      <c r="L35" s="0" t="e">
        <f aca="false">IF(B35="", "",IF('SUMMARY 4'!V63 = 0,"\\empty",'SUMMARY 4'!V63))</f>
        <v>#REF!</v>
      </c>
      <c r="M35" s="0" t="e">
        <f aca="false">IF(B35="", "",IF('SUMMARY 4'!X63 = 0,"\\empty",'SUMMARY 4'!X63))</f>
        <v>#REF!</v>
      </c>
      <c r="N35" s="0" t="e">
        <f aca="false">IF(B35="", "",IF('SUMMARY 4'!Z63 = 0,"\\empty",'SUMMARY 4'!Z63))</f>
        <v>#REF!</v>
      </c>
      <c r="O35" s="180" t="n">
        <f aca="false">ROUND('SUMMARY 4'!AB63, 0)</f>
        <v>91</v>
      </c>
      <c r="P35" s="166" t="n">
        <f aca="false">COUNTIFS(C35:N35, "&gt;0", C35:N35, "&lt;75")</f>
        <v>0</v>
      </c>
    </row>
    <row r="36" customFormat="false" ht="13.8" hidden="false" customHeight="false" outlineLevel="0" collapsed="false">
      <c r="A36" s="0" t="e">
        <f aca="false">IF(ISBLANK(#REF!), "",_xlfn.CONCAT(#REF!,#REF!))</f>
        <v>#REF!</v>
      </c>
      <c r="B36" s="0" t="e">
        <f aca="false">IF(ISBLANK(#REF!), "",#REF!)</f>
        <v>#REF!</v>
      </c>
      <c r="C36" s="0" t="e">
        <f aca="false">IF(B36="", "",IF('SUMMARY 4'!D64 = 0,"\\empty",'SUMMARY 4'!D64))</f>
        <v>#REF!</v>
      </c>
      <c r="D36" s="0" t="e">
        <f aca="false">IF(B36="", "",IF('SUMMARY 4'!F64 = 0,"\\empty",'SUMMARY 4'!F64))</f>
        <v>#REF!</v>
      </c>
      <c r="E36" s="0" t="e">
        <f aca="false">IF(B36="", "",IF('SUMMARY 4'!H64 = 0,"\\empty",'SUMMARY 4'!H64))</f>
        <v>#REF!</v>
      </c>
      <c r="F36" s="0" t="e">
        <f aca="false">IF(B36="", "",IF('SUMMARY 4'!J64 = 0,"\\empty",'SUMMARY 4'!J64))</f>
        <v>#REF!</v>
      </c>
      <c r="G36" s="0" t="e">
        <f aca="false">IF(B36="", "",IF('SUMMARY 4'!L64 = 0,"\\empty",'SUMMARY 4'!L64))</f>
        <v>#REF!</v>
      </c>
      <c r="H36" s="182" t="e">
        <f aca="false">IF(B36="", "",IF('SUMMARY 4'!N64 = 0,"\\empty",'SUMMARY 4'!N64))</f>
        <v>#REF!</v>
      </c>
      <c r="I36" s="7" t="e">
        <f aca="false">IF(B36="", "",IF('SUMMARY 4'!P64 = 0,"\\empty",'SUMMARY 4'!P64))</f>
        <v>#REF!</v>
      </c>
      <c r="J36" s="182" t="e">
        <f aca="false">IF(B36="", "",IF('SUMMARY 4'!R64 = 0,"\\empty",'SUMMARY 4'!R64))</f>
        <v>#REF!</v>
      </c>
      <c r="K36" s="0" t="e">
        <f aca="false">IF(B36="", "",IF('SUMMARY 4'!T64 = 0,"\\empty",'SUMMARY 4'!T64))</f>
        <v>#REF!</v>
      </c>
      <c r="L36" s="0" t="e">
        <f aca="false">IF(B36="", "",IF('SUMMARY 4'!V64 = 0,"\\empty",'SUMMARY 4'!V64))</f>
        <v>#REF!</v>
      </c>
      <c r="M36" s="0" t="e">
        <f aca="false">IF(B36="", "",IF('SUMMARY 4'!X64 = 0,"\\empty",'SUMMARY 4'!X64))</f>
        <v>#REF!</v>
      </c>
      <c r="N36" s="0" t="e">
        <f aca="false">IF(B36="", "",IF('SUMMARY 4'!Z64 = 0,"\\empty",'SUMMARY 4'!Z64))</f>
        <v>#REF!</v>
      </c>
      <c r="O36" s="180" t="n">
        <f aca="false">ROUND('SUMMARY 4'!AB64, 0)</f>
        <v>79</v>
      </c>
      <c r="P36" s="166" t="n">
        <f aca="false">COUNTIFS(C36:N36, "&gt;0", C36:N36, "&lt;75")</f>
        <v>0</v>
      </c>
    </row>
    <row r="37" customFormat="false" ht="13.8" hidden="false" customHeight="false" outlineLevel="0" collapsed="false">
      <c r="A37" s="0" t="e">
        <f aca="false">IF(ISBLANK(#REF!), "",_xlfn.CONCAT(#REF!,#REF!))</f>
        <v>#REF!</v>
      </c>
      <c r="B37" s="0" t="e">
        <f aca="false">IF(ISBLANK(#REF!), "",#REF!)</f>
        <v>#REF!</v>
      </c>
      <c r="C37" s="0" t="e">
        <f aca="false">IF(B37="", "",IF('SUMMARY 4'!D65 = 0,"\\empty",'SUMMARY 4'!D65))</f>
        <v>#REF!</v>
      </c>
      <c r="D37" s="0" t="e">
        <f aca="false">IF(B37="", "",IF('SUMMARY 4'!F65 = 0,"\\empty",'SUMMARY 4'!F65))</f>
        <v>#REF!</v>
      </c>
      <c r="E37" s="0" t="e">
        <f aca="false">IF(B37="", "",IF('SUMMARY 4'!H65 = 0,"\\empty",'SUMMARY 4'!H65))</f>
        <v>#REF!</v>
      </c>
      <c r="F37" s="0" t="e">
        <f aca="false">IF(B37="", "",IF('SUMMARY 4'!J65 = 0,"\\empty",'SUMMARY 4'!J65))</f>
        <v>#REF!</v>
      </c>
      <c r="G37" s="0" t="e">
        <f aca="false">IF(B37="", "",IF('SUMMARY 4'!L65 = 0,"\\empty",'SUMMARY 4'!L65))</f>
        <v>#REF!</v>
      </c>
      <c r="H37" s="182" t="e">
        <f aca="false">IF(B37="", "",IF('SUMMARY 4'!N65 = 0,"\\empty",'SUMMARY 4'!N65))</f>
        <v>#REF!</v>
      </c>
      <c r="I37" s="7" t="e">
        <f aca="false">IF(B37="", "",IF('SUMMARY 4'!P65 = 0,"\\empty",'SUMMARY 4'!P65))</f>
        <v>#REF!</v>
      </c>
      <c r="J37" s="182" t="e">
        <f aca="false">IF(B37="", "",IF('SUMMARY 4'!R65 = 0,"\\empty",'SUMMARY 4'!R65))</f>
        <v>#REF!</v>
      </c>
      <c r="K37" s="0" t="e">
        <f aca="false">IF(B37="", "",IF('SUMMARY 4'!T65 = 0,"\\empty",'SUMMARY 4'!T65))</f>
        <v>#REF!</v>
      </c>
      <c r="L37" s="0" t="e">
        <f aca="false">IF(B37="", "",IF('SUMMARY 4'!V65 = 0,"\\empty",'SUMMARY 4'!V65))</f>
        <v>#REF!</v>
      </c>
      <c r="M37" s="0" t="e">
        <f aca="false">IF(B37="", "",IF('SUMMARY 4'!X65 = 0,"\\empty",'SUMMARY 4'!X65))</f>
        <v>#REF!</v>
      </c>
      <c r="N37" s="0" t="e">
        <f aca="false">IF(B37="", "",IF('SUMMARY 4'!Z65 = 0,"\\empty",'SUMMARY 4'!Z65))</f>
        <v>#REF!</v>
      </c>
      <c r="O37" s="180" t="n">
        <f aca="false">ROUND('SUMMARY 4'!AB65, 0)</f>
        <v>78</v>
      </c>
      <c r="P37" s="166" t="n">
        <f aca="false">COUNTIFS(C37:N37, "&gt;0", C37:N37, "&lt;75")</f>
        <v>0</v>
      </c>
    </row>
    <row r="38" customFormat="false" ht="13.8" hidden="false" customHeight="false" outlineLevel="0" collapsed="false">
      <c r="A38" s="0" t="e">
        <f aca="false">IF(ISBLANK(#REF!), "",_xlfn.CONCAT(#REF!,#REF!))</f>
        <v>#REF!</v>
      </c>
      <c r="B38" s="0" t="e">
        <f aca="false">IF(ISBLANK(#REF!), "",#REF!)</f>
        <v>#REF!</v>
      </c>
      <c r="C38" s="0" t="e">
        <f aca="false">IF(B38="", "",IF('SUMMARY 4'!D66 = 0,"\\empty",'SUMMARY 4'!D66))</f>
        <v>#REF!</v>
      </c>
      <c r="D38" s="0" t="e">
        <f aca="false">IF(B38="", "",IF('SUMMARY 4'!F66 = 0,"\\empty",'SUMMARY 4'!F66))</f>
        <v>#REF!</v>
      </c>
      <c r="E38" s="0" t="e">
        <f aca="false">IF(B38="", "",IF('SUMMARY 4'!H66 = 0,"\\empty",'SUMMARY 4'!H66))</f>
        <v>#REF!</v>
      </c>
      <c r="F38" s="0" t="e">
        <f aca="false">IF(B38="", "",IF('SUMMARY 4'!J66 = 0,"\\empty",'SUMMARY 4'!J66))</f>
        <v>#REF!</v>
      </c>
      <c r="G38" s="0" t="e">
        <f aca="false">IF(B38="", "",IF('SUMMARY 4'!L66 = 0,"\\empty",'SUMMARY 4'!L66))</f>
        <v>#REF!</v>
      </c>
      <c r="H38" s="182" t="e">
        <f aca="false">IF(B38="", "",IF('SUMMARY 4'!N66 = 0,"\\empty",'SUMMARY 4'!N66))</f>
        <v>#REF!</v>
      </c>
      <c r="I38" s="7" t="e">
        <f aca="false">IF(B38="", "",IF('SUMMARY 4'!P66 = 0,"\\empty",'SUMMARY 4'!P66))</f>
        <v>#REF!</v>
      </c>
      <c r="J38" s="182" t="e">
        <f aca="false">IF(B38="", "",IF('SUMMARY 4'!R66 = 0,"\\empty",'SUMMARY 4'!R66))</f>
        <v>#REF!</v>
      </c>
      <c r="K38" s="0" t="e">
        <f aca="false">IF(B38="", "",IF('SUMMARY 4'!T66 = 0,"\\empty",'SUMMARY 4'!T66))</f>
        <v>#REF!</v>
      </c>
      <c r="L38" s="0" t="e">
        <f aca="false">IF(B38="", "",IF('SUMMARY 4'!V66 = 0,"\\empty",'SUMMARY 4'!V66))</f>
        <v>#REF!</v>
      </c>
      <c r="M38" s="0" t="e">
        <f aca="false">IF(B38="", "",IF('SUMMARY 4'!X66 = 0,"\\empty",'SUMMARY 4'!X66))</f>
        <v>#REF!</v>
      </c>
      <c r="N38" s="0" t="e">
        <f aca="false">IF(B38="", "",IF('SUMMARY 4'!Z66 = 0,"\\empty",'SUMMARY 4'!Z66))</f>
        <v>#REF!</v>
      </c>
      <c r="O38" s="180" t="n">
        <f aca="false">ROUND('SUMMARY 4'!AB66, 0)</f>
        <v>79</v>
      </c>
      <c r="P38" s="166" t="n">
        <f aca="false">COUNTIFS(C38:N38, "&gt;0", C38:N38, "&lt;75")</f>
        <v>0</v>
      </c>
    </row>
    <row r="39" customFormat="false" ht="13.8" hidden="false" customHeight="false" outlineLevel="0" collapsed="false">
      <c r="A39" s="0" t="e">
        <f aca="false">IF(ISBLANK(#REF!), "",_xlfn.CONCAT(#REF!,#REF!))</f>
        <v>#REF!</v>
      </c>
      <c r="B39" s="0" t="e">
        <f aca="false">IF(ISBLANK(#REF!), "",#REF!)</f>
        <v>#REF!</v>
      </c>
      <c r="C39" s="0" t="e">
        <f aca="false">IF(B39="", "",IF('SUMMARY 4'!D67 = 0,"\\empty",'SUMMARY 4'!D67))</f>
        <v>#REF!</v>
      </c>
      <c r="D39" s="0" t="e">
        <f aca="false">IF(B39="", "",IF('SUMMARY 4'!F67 = 0,"\\empty",'SUMMARY 4'!F67))</f>
        <v>#REF!</v>
      </c>
      <c r="E39" s="0" t="e">
        <f aca="false">IF(B39="", "",IF('SUMMARY 4'!H67 = 0,"\\empty",'SUMMARY 4'!H67))</f>
        <v>#REF!</v>
      </c>
      <c r="F39" s="0" t="e">
        <f aca="false">IF(B39="", "",IF('SUMMARY 4'!J67 = 0,"\\empty",'SUMMARY 4'!J67))</f>
        <v>#REF!</v>
      </c>
      <c r="G39" s="0" t="e">
        <f aca="false">IF(B39="", "",IF('SUMMARY 4'!L67 = 0,"\\empty",'SUMMARY 4'!L67))</f>
        <v>#REF!</v>
      </c>
      <c r="H39" s="182" t="e">
        <f aca="false">IF(B39="", "",IF('SUMMARY 4'!N67 = 0,"\\empty",'SUMMARY 4'!N67))</f>
        <v>#REF!</v>
      </c>
      <c r="I39" s="7" t="e">
        <f aca="false">IF(B39="", "",IF('SUMMARY 4'!P67 = 0,"\\empty",'SUMMARY 4'!P67))</f>
        <v>#REF!</v>
      </c>
      <c r="J39" s="182" t="e">
        <f aca="false">IF(B39="", "",IF('SUMMARY 4'!R67 = 0,"\\empty",'SUMMARY 4'!R67))</f>
        <v>#REF!</v>
      </c>
      <c r="K39" s="0" t="e">
        <f aca="false">IF(B39="", "",IF('SUMMARY 4'!T67 = 0,"\\empty",'SUMMARY 4'!T67))</f>
        <v>#REF!</v>
      </c>
      <c r="L39" s="0" t="e">
        <f aca="false">IF(B39="", "",IF('SUMMARY 4'!V67 = 0,"\\empty",'SUMMARY 4'!V67))</f>
        <v>#REF!</v>
      </c>
      <c r="M39" s="0" t="e">
        <f aca="false">IF(B39="", "",IF('SUMMARY 4'!X67 = 0,"\\empty",'SUMMARY 4'!X67))</f>
        <v>#REF!</v>
      </c>
      <c r="N39" s="0" t="e">
        <f aca="false">IF(B39="", "",IF('SUMMARY 4'!Z67 = 0,"\\empty",'SUMMARY 4'!Z67))</f>
        <v>#REF!</v>
      </c>
      <c r="O39" s="180" t="n">
        <f aca="false">ROUND('SUMMARY 4'!AB67, 0)</f>
        <v>80</v>
      </c>
      <c r="P39" s="166" t="n">
        <f aca="false">COUNTIFS(C39:N39, "&gt;0", C39:N39, "&lt;75")</f>
        <v>0</v>
      </c>
    </row>
    <row r="40" customFormat="false" ht="13.8" hidden="false" customHeight="false" outlineLevel="0" collapsed="false">
      <c r="A40" s="0" t="e">
        <f aca="false">IF(ISBLANK(#REF!), "",_xlfn.CONCAT(#REF!,#REF!))</f>
        <v>#REF!</v>
      </c>
      <c r="B40" s="0" t="e">
        <f aca="false">IF(ISBLANK(#REF!), "",#REF!)</f>
        <v>#REF!</v>
      </c>
      <c r="C40" s="0" t="e">
        <f aca="false">IF(B40="", "",IF('SUMMARY 4'!D68 = 0,"\\empty",'SUMMARY 4'!D68))</f>
        <v>#REF!</v>
      </c>
      <c r="D40" s="0" t="e">
        <f aca="false">IF(B40="", "",IF('SUMMARY 4'!F68 = 0,"\\empty",'SUMMARY 4'!F68))</f>
        <v>#REF!</v>
      </c>
      <c r="E40" s="0" t="e">
        <f aca="false">IF(B40="", "",IF('SUMMARY 4'!H68 = 0,"\\empty",'SUMMARY 4'!H68))</f>
        <v>#REF!</v>
      </c>
      <c r="F40" s="0" t="e">
        <f aca="false">IF(B40="", "",IF('SUMMARY 4'!J68 = 0,"\\empty",'SUMMARY 4'!J68))</f>
        <v>#REF!</v>
      </c>
      <c r="G40" s="0" t="e">
        <f aca="false">IF(B40="", "",IF('SUMMARY 4'!L68 = 0,"\\empty",'SUMMARY 4'!L68))</f>
        <v>#REF!</v>
      </c>
      <c r="H40" s="182" t="e">
        <f aca="false">IF(B40="", "",IF('SUMMARY 4'!N68 = 0,"\\empty",'SUMMARY 4'!N68))</f>
        <v>#REF!</v>
      </c>
      <c r="I40" s="7" t="e">
        <f aca="false">IF(B40="", "",IF('SUMMARY 4'!P68 = 0,"\\empty",'SUMMARY 4'!P68))</f>
        <v>#REF!</v>
      </c>
      <c r="J40" s="182" t="e">
        <f aca="false">IF(B40="", "",IF('SUMMARY 4'!R68 = 0,"\\empty",'SUMMARY 4'!R68))</f>
        <v>#REF!</v>
      </c>
      <c r="K40" s="0" t="e">
        <f aca="false">IF(B40="", "",IF('SUMMARY 4'!T68 = 0,"\\empty",'SUMMARY 4'!T68))</f>
        <v>#REF!</v>
      </c>
      <c r="L40" s="0" t="e">
        <f aca="false">IF(B40="", "",IF('SUMMARY 4'!V68 = 0,"\\empty",'SUMMARY 4'!V68))</f>
        <v>#REF!</v>
      </c>
      <c r="M40" s="0" t="e">
        <f aca="false">IF(B40="", "",IF('SUMMARY 4'!X68 = 0,"\\empty",'SUMMARY 4'!X68))</f>
        <v>#REF!</v>
      </c>
      <c r="N40" s="0" t="e">
        <f aca="false">IF(B40="", "",IF('SUMMARY 4'!Z68 = 0,"\\empty",'SUMMARY 4'!Z68))</f>
        <v>#REF!</v>
      </c>
      <c r="O40" s="180" t="n">
        <f aca="false">ROUND('SUMMARY 4'!AB68, 0)</f>
        <v>79</v>
      </c>
      <c r="P40" s="166" t="n">
        <f aca="false">COUNTIFS(C40:N40, "&gt;0", C40:N40, "&lt;75")</f>
        <v>0</v>
      </c>
    </row>
    <row r="41" customFormat="false" ht="13.8" hidden="false" customHeight="false" outlineLevel="0" collapsed="false">
      <c r="A41" s="0" t="e">
        <f aca="false">IF(ISBLANK(#REF!), "",_xlfn.CONCAT(#REF!,#REF!))</f>
        <v>#REF!</v>
      </c>
      <c r="B41" s="0" t="e">
        <f aca="false">IF(ISBLANK(#REF!), "",#REF!)</f>
        <v>#REF!</v>
      </c>
      <c r="C41" s="0" t="e">
        <f aca="false">IF(B41="", "",IF('SUMMARY 4'!D69 = 0,"\\empty",'SUMMARY 4'!D69))</f>
        <v>#REF!</v>
      </c>
      <c r="D41" s="0" t="e">
        <f aca="false">IF(B41="", "",IF('SUMMARY 4'!F69 = 0,"\\empty",'SUMMARY 4'!F69))</f>
        <v>#REF!</v>
      </c>
      <c r="E41" s="0" t="e">
        <f aca="false">IF(B41="", "",IF('SUMMARY 4'!H69 = 0,"\\empty",'SUMMARY 4'!H69))</f>
        <v>#REF!</v>
      </c>
      <c r="F41" s="0" t="e">
        <f aca="false">IF(B41="", "",IF('SUMMARY 4'!J69 = 0,"\\empty",'SUMMARY 4'!J69))</f>
        <v>#REF!</v>
      </c>
      <c r="G41" s="0" t="e">
        <f aca="false">IF(B41="", "",IF('SUMMARY 4'!L69 = 0,"\\empty",'SUMMARY 4'!L69))</f>
        <v>#REF!</v>
      </c>
      <c r="H41" s="182" t="e">
        <f aca="false">IF(B41="", "",IF('SUMMARY 4'!N69 = 0,"\\empty",'SUMMARY 4'!N69))</f>
        <v>#REF!</v>
      </c>
      <c r="I41" s="7" t="e">
        <f aca="false">IF(B41="", "",IF('SUMMARY 4'!P69 = 0,"\\empty",'SUMMARY 4'!P69))</f>
        <v>#REF!</v>
      </c>
      <c r="J41" s="182" t="e">
        <f aca="false">IF(B41="", "",IF('SUMMARY 4'!R69 = 0,"\\empty",'SUMMARY 4'!R69))</f>
        <v>#REF!</v>
      </c>
      <c r="K41" s="0" t="e">
        <f aca="false">IF(B41="", "",IF('SUMMARY 4'!T69 = 0,"\\empty",'SUMMARY 4'!T69))</f>
        <v>#REF!</v>
      </c>
      <c r="L41" s="0" t="e">
        <f aca="false">IF(B41="", "",IF('SUMMARY 4'!V69 = 0,"\\empty",'SUMMARY 4'!V69))</f>
        <v>#REF!</v>
      </c>
      <c r="M41" s="0" t="e">
        <f aca="false">IF(B41="", "",IF('SUMMARY 4'!X69 = 0,"\\empty",'SUMMARY 4'!X69))</f>
        <v>#REF!</v>
      </c>
      <c r="N41" s="0" t="e">
        <f aca="false">IF(B41="", "",IF('SUMMARY 4'!Z69 = 0,"\\empty",'SUMMARY 4'!Z69))</f>
        <v>#REF!</v>
      </c>
      <c r="O41" s="180" t="n">
        <f aca="false">ROUND('SUMMARY 4'!AB69, 0)</f>
        <v>94</v>
      </c>
      <c r="P41" s="166" t="n">
        <f aca="false">COUNTIFS(C41:N41, "&gt;0", C41:N41, "&lt;75")</f>
        <v>0</v>
      </c>
    </row>
    <row r="42" customFormat="false" ht="13.8" hidden="false" customHeight="false" outlineLevel="0" collapsed="false">
      <c r="A42" s="0" t="e">
        <f aca="false">IF(ISBLANK(#REF!), "",_xlfn.CONCAT(#REF!,#REF!))</f>
        <v>#REF!</v>
      </c>
      <c r="B42" s="0" t="e">
        <f aca="false">IF(ISBLANK(#REF!), "",#REF!)</f>
        <v>#REF!</v>
      </c>
      <c r="C42" s="0" t="e">
        <f aca="false">IF(B42="", "",IF('SUMMARY 4'!D70 = 0,"\\empty",'SUMMARY 4'!D70))</f>
        <v>#REF!</v>
      </c>
      <c r="D42" s="0" t="e">
        <f aca="false">IF(B42="", "",IF('SUMMARY 4'!F70 = 0,"\\empty",'SUMMARY 4'!F70))</f>
        <v>#REF!</v>
      </c>
      <c r="E42" s="0" t="e">
        <f aca="false">IF(B42="", "",IF('SUMMARY 4'!H70 = 0,"\\empty",'SUMMARY 4'!H70))</f>
        <v>#REF!</v>
      </c>
      <c r="F42" s="0" t="e">
        <f aca="false">IF(B42="", "",IF('SUMMARY 4'!J70 = 0,"\\empty",'SUMMARY 4'!J70))</f>
        <v>#REF!</v>
      </c>
      <c r="G42" s="0" t="e">
        <f aca="false">IF(B42="", "",IF('SUMMARY 4'!L70 = 0,"\\empty",'SUMMARY 4'!L70))</f>
        <v>#REF!</v>
      </c>
      <c r="H42" s="182" t="e">
        <f aca="false">IF(B42="", "",IF('SUMMARY 4'!N70 = 0,"\\empty",'SUMMARY 4'!N70))</f>
        <v>#REF!</v>
      </c>
      <c r="I42" s="7" t="e">
        <f aca="false">IF(B42="", "",IF('SUMMARY 4'!P70 = 0,"\\empty",'SUMMARY 4'!P70))</f>
        <v>#REF!</v>
      </c>
      <c r="J42" s="182" t="e">
        <f aca="false">IF(B42="", "",IF('SUMMARY 4'!R70 = 0,"\\empty",'SUMMARY 4'!R70))</f>
        <v>#REF!</v>
      </c>
      <c r="K42" s="0" t="e">
        <f aca="false">IF(B42="", "",IF('SUMMARY 4'!T70 = 0,"\\empty",'SUMMARY 4'!T70))</f>
        <v>#REF!</v>
      </c>
      <c r="L42" s="0" t="e">
        <f aca="false">IF(B42="", "",IF('SUMMARY 4'!V70 = 0,"\\empty",'SUMMARY 4'!V70))</f>
        <v>#REF!</v>
      </c>
      <c r="M42" s="0" t="e">
        <f aca="false">IF(B42="", "",IF('SUMMARY 4'!X70 = 0,"\\empty",'SUMMARY 4'!X70))</f>
        <v>#REF!</v>
      </c>
      <c r="N42" s="0" t="e">
        <f aca="false">IF(B42="", "",IF('SUMMARY 4'!Z70 = 0,"\\empty",'SUMMARY 4'!Z70))</f>
        <v>#REF!</v>
      </c>
      <c r="O42" s="180" t="n">
        <f aca="false">ROUND('SUMMARY 4'!AB70, 0)</f>
        <v>79</v>
      </c>
      <c r="P42" s="166" t="n">
        <f aca="false">COUNTIFS(C42:N42, "&gt;0", C42:N42, "&lt;75")</f>
        <v>0</v>
      </c>
    </row>
    <row r="43" customFormat="false" ht="13.8" hidden="false" customHeight="false" outlineLevel="0" collapsed="false">
      <c r="A43" s="0" t="e">
        <f aca="false">IF(ISBLANK(#REF!), "",_xlfn.CONCAT(#REF!,#REF!))</f>
        <v>#REF!</v>
      </c>
      <c r="B43" s="0" t="e">
        <f aca="false">IF(ISBLANK(#REF!), "",#REF!)</f>
        <v>#REF!</v>
      </c>
      <c r="C43" s="0" t="e">
        <f aca="false">IF(B43="", "",IF('SUMMARY 4'!D71 = 0,"\\empty",'SUMMARY 4'!D71))</f>
        <v>#REF!</v>
      </c>
      <c r="D43" s="0" t="e">
        <f aca="false">IF(B43="", "",IF('SUMMARY 4'!F71 = 0,"\\empty",'SUMMARY 4'!F71))</f>
        <v>#REF!</v>
      </c>
      <c r="E43" s="0" t="e">
        <f aca="false">IF(B43="", "",IF('SUMMARY 4'!H71 = 0,"\\empty",'SUMMARY 4'!H71))</f>
        <v>#REF!</v>
      </c>
      <c r="F43" s="0" t="e">
        <f aca="false">IF(B43="", "",IF('SUMMARY 4'!J71 = 0,"\\empty",'SUMMARY 4'!J71))</f>
        <v>#REF!</v>
      </c>
      <c r="G43" s="0" t="e">
        <f aca="false">IF(B43="", "",IF('SUMMARY 4'!L71 = 0,"\\empty",'SUMMARY 4'!L71))</f>
        <v>#REF!</v>
      </c>
      <c r="H43" s="182" t="e">
        <f aca="false">IF(B43="", "",IF('SUMMARY 4'!N71 = 0,"\\empty",'SUMMARY 4'!N71))</f>
        <v>#REF!</v>
      </c>
      <c r="I43" s="7" t="e">
        <f aca="false">IF(B43="", "",IF('SUMMARY 4'!P71 = 0,"\\empty",'SUMMARY 4'!P71))</f>
        <v>#REF!</v>
      </c>
      <c r="J43" s="182" t="e">
        <f aca="false">IF(B43="", "",IF('SUMMARY 4'!R71 = 0,"\\empty",'SUMMARY 4'!R71))</f>
        <v>#REF!</v>
      </c>
      <c r="K43" s="0" t="e">
        <f aca="false">IF(B43="", "",IF('SUMMARY 4'!T71 = 0,"\\empty",'SUMMARY 4'!T71))</f>
        <v>#REF!</v>
      </c>
      <c r="L43" s="0" t="e">
        <f aca="false">IF(B43="", "",IF('SUMMARY 4'!V71 = 0,"\\empty",'SUMMARY 4'!V71))</f>
        <v>#REF!</v>
      </c>
      <c r="M43" s="0" t="e">
        <f aca="false">IF(B43="", "",IF('SUMMARY 4'!X71 = 0,"\\empty",'SUMMARY 4'!X71))</f>
        <v>#REF!</v>
      </c>
      <c r="N43" s="0" t="e">
        <f aca="false">IF(B43="", "",IF('SUMMARY 4'!Z71 = 0,"\\empty",'SUMMARY 4'!Z71))</f>
        <v>#REF!</v>
      </c>
      <c r="O43" s="180" t="n">
        <f aca="false">ROUND('SUMMARY 4'!AB71, 0)</f>
        <v>79</v>
      </c>
      <c r="P43" s="166" t="n">
        <f aca="false">COUNTIFS(C43:N43, "&gt;0", C43:N43, "&lt;75")</f>
        <v>0</v>
      </c>
    </row>
    <row r="44" customFormat="false" ht="13.8" hidden="false" customHeight="false" outlineLevel="0" collapsed="false">
      <c r="A44" s="0" t="e">
        <f aca="false">IF(ISBLANK(#REF!), "",_xlfn.CONCAT(#REF!,#REF!))</f>
        <v>#REF!</v>
      </c>
      <c r="B44" s="0" t="e">
        <f aca="false">IF(ISBLANK(#REF!), "",#REF!)</f>
        <v>#REF!</v>
      </c>
      <c r="C44" s="0" t="e">
        <f aca="false">IF(B44="", "",IF('SUMMARY 4'!D72 = 0,"\\empty",'SUMMARY 4'!D72))</f>
        <v>#REF!</v>
      </c>
      <c r="D44" s="0" t="e">
        <f aca="false">IF(B44="", "",IF('SUMMARY 4'!F72 = 0,"\\empty",'SUMMARY 4'!F72))</f>
        <v>#REF!</v>
      </c>
      <c r="E44" s="0" t="e">
        <f aca="false">IF(B44="", "",IF('SUMMARY 4'!H72 = 0,"\\empty",'SUMMARY 4'!H72))</f>
        <v>#REF!</v>
      </c>
      <c r="F44" s="0" t="e">
        <f aca="false">IF(B44="", "",IF('SUMMARY 4'!J72 = 0,"\\empty",'SUMMARY 4'!J72))</f>
        <v>#REF!</v>
      </c>
      <c r="G44" s="0" t="e">
        <f aca="false">IF(B44="", "",IF('SUMMARY 4'!L72 = 0,"\\empty",'SUMMARY 4'!L72))</f>
        <v>#REF!</v>
      </c>
      <c r="H44" s="182" t="e">
        <f aca="false">IF(B44="", "",IF('SUMMARY 4'!N72 = 0,"\\empty",'SUMMARY 4'!N72))</f>
        <v>#REF!</v>
      </c>
      <c r="I44" s="7" t="e">
        <f aca="false">IF(B44="", "",IF('SUMMARY 4'!P72 = 0,"\\empty",'SUMMARY 4'!P72))</f>
        <v>#REF!</v>
      </c>
      <c r="J44" s="182" t="e">
        <f aca="false">IF(B44="", "",IF('SUMMARY 4'!R72 = 0,"\\empty",'SUMMARY 4'!R72))</f>
        <v>#REF!</v>
      </c>
      <c r="K44" s="0" t="e">
        <f aca="false">IF(B44="", "",IF('SUMMARY 4'!T72 = 0,"\\empty",'SUMMARY 4'!T72))</f>
        <v>#REF!</v>
      </c>
      <c r="L44" s="0" t="e">
        <f aca="false">IF(B44="", "",IF('SUMMARY 4'!V72 = 0,"\\empty",'SUMMARY 4'!V72))</f>
        <v>#REF!</v>
      </c>
      <c r="M44" s="0" t="e">
        <f aca="false">IF(B44="", "",IF('SUMMARY 4'!X72 = 0,"\\empty",'SUMMARY 4'!X72))</f>
        <v>#REF!</v>
      </c>
      <c r="N44" s="0" t="e">
        <f aca="false">IF(B44="", "",IF('SUMMARY 4'!Z72 = 0,"\\empty",'SUMMARY 4'!Z72))</f>
        <v>#REF!</v>
      </c>
      <c r="O44" s="180" t="n">
        <f aca="false">ROUND('SUMMARY 4'!AB72, 0)</f>
        <v>93</v>
      </c>
      <c r="P44" s="166" t="n">
        <f aca="false">COUNTIFS(C44:N44, "&gt;0", C44:N44, "&lt;75")</f>
        <v>0</v>
      </c>
    </row>
    <row r="45" customFormat="false" ht="13.8" hidden="false" customHeight="false" outlineLevel="0" collapsed="false">
      <c r="A45" s="0" t="e">
        <f aca="false">IF(ISBLANK(#REF!), "",_xlfn.CONCAT(#REF!,#REF!))</f>
        <v>#REF!</v>
      </c>
      <c r="B45" s="0" t="e">
        <f aca="false">IF(ISBLANK(#REF!), "",#REF!)</f>
        <v>#REF!</v>
      </c>
      <c r="C45" s="0" t="e">
        <f aca="false">IF(B45="", "",IF('SUMMARY 4'!D73 = 0,"\\empty",'SUMMARY 4'!D73))</f>
        <v>#REF!</v>
      </c>
      <c r="D45" s="0" t="e">
        <f aca="false">IF(B45="", "",IF('SUMMARY 4'!F73 = 0,"\\empty",'SUMMARY 4'!F73))</f>
        <v>#REF!</v>
      </c>
      <c r="E45" s="0" t="e">
        <f aca="false">IF(B45="", "",IF('SUMMARY 4'!H73 = 0,"\\empty",'SUMMARY 4'!H73))</f>
        <v>#REF!</v>
      </c>
      <c r="F45" s="0" t="e">
        <f aca="false">IF(B45="", "",IF('SUMMARY 4'!J73 = 0,"\\empty",'SUMMARY 4'!J73))</f>
        <v>#REF!</v>
      </c>
      <c r="G45" s="0" t="e">
        <f aca="false">IF(B45="", "",IF('SUMMARY 4'!L73 = 0,"\\empty",'SUMMARY 4'!L73))</f>
        <v>#REF!</v>
      </c>
      <c r="H45" s="182" t="e">
        <f aca="false">IF(B45="", "",IF('SUMMARY 4'!N73 = 0,"\\empty",'SUMMARY 4'!N73))</f>
        <v>#REF!</v>
      </c>
      <c r="I45" s="7" t="e">
        <f aca="false">IF(B45="", "",IF('SUMMARY 4'!P73 = 0,"\\empty",'SUMMARY 4'!P73))</f>
        <v>#REF!</v>
      </c>
      <c r="J45" s="182" t="e">
        <f aca="false">IF(B45="", "",IF('SUMMARY 4'!R73 = 0,"\\empty",'SUMMARY 4'!R73))</f>
        <v>#REF!</v>
      </c>
      <c r="K45" s="0" t="e">
        <f aca="false">IF(B45="", "",IF('SUMMARY 4'!T73 = 0,"\\empty",'SUMMARY 4'!T73))</f>
        <v>#REF!</v>
      </c>
      <c r="L45" s="0" t="e">
        <f aca="false">IF(B45="", "",IF('SUMMARY 4'!V73 = 0,"\\empty",'SUMMARY 4'!V73))</f>
        <v>#REF!</v>
      </c>
      <c r="M45" s="0" t="e">
        <f aca="false">IF(B45="", "",IF('SUMMARY 4'!X73 = 0,"\\empty",'SUMMARY 4'!X73))</f>
        <v>#REF!</v>
      </c>
      <c r="N45" s="0" t="e">
        <f aca="false">IF(B45="", "",IF('SUMMARY 4'!Z73 = 0,"\\empty",'SUMMARY 4'!Z73))</f>
        <v>#REF!</v>
      </c>
      <c r="O45" s="180" t="n">
        <f aca="false">ROUND('SUMMARY 4'!AB73, 0)</f>
        <v>94</v>
      </c>
      <c r="P45" s="166" t="n">
        <f aca="false">COUNTIFS(C45:N45, "&gt;0", C45:N45, "&lt;75")</f>
        <v>0</v>
      </c>
    </row>
    <row r="46" customFormat="false" ht="13.8" hidden="false" customHeight="false" outlineLevel="0" collapsed="false">
      <c r="A46" s="0" t="e">
        <f aca="false">IF(ISBLANK(#REF!), "",_xlfn.CONCAT(#REF!,#REF!))</f>
        <v>#REF!</v>
      </c>
      <c r="B46" s="0" t="e">
        <f aca="false">IF(ISBLANK(#REF!), "",#REF!)</f>
        <v>#REF!</v>
      </c>
      <c r="C46" s="0" t="e">
        <f aca="false">IF(B46="", "",IF('SUMMARY 4'!D74 = 0,"\\empty",'SUMMARY 4'!D74))</f>
        <v>#REF!</v>
      </c>
      <c r="D46" s="0" t="e">
        <f aca="false">IF(B46="", "",IF('SUMMARY 4'!F74 = 0,"\\empty",'SUMMARY 4'!F74))</f>
        <v>#REF!</v>
      </c>
      <c r="E46" s="0" t="e">
        <f aca="false">IF(B46="", "",IF('SUMMARY 4'!H74 = 0,"\\empty",'SUMMARY 4'!H74))</f>
        <v>#REF!</v>
      </c>
      <c r="F46" s="0" t="e">
        <f aca="false">IF(B46="", "",IF('SUMMARY 4'!J74 = 0,"\\empty",'SUMMARY 4'!J74))</f>
        <v>#REF!</v>
      </c>
      <c r="G46" s="0" t="e">
        <f aca="false">IF(B46="", "",IF('SUMMARY 4'!L74 = 0,"\\empty",'SUMMARY 4'!L74))</f>
        <v>#REF!</v>
      </c>
      <c r="H46" s="182" t="e">
        <f aca="false">IF(B46="", "",IF('SUMMARY 4'!N74 = 0,"\\empty",'SUMMARY 4'!N74))</f>
        <v>#REF!</v>
      </c>
      <c r="I46" s="7" t="e">
        <f aca="false">IF(B46="", "",IF('SUMMARY 4'!P74 = 0,"\\empty",'SUMMARY 4'!P74))</f>
        <v>#REF!</v>
      </c>
      <c r="J46" s="182" t="e">
        <f aca="false">IF(B46="", "",IF('SUMMARY 4'!R74 = 0,"\\empty",'SUMMARY 4'!R74))</f>
        <v>#REF!</v>
      </c>
      <c r="K46" s="0" t="e">
        <f aca="false">IF(B46="", "",IF('SUMMARY 4'!T74 = 0,"\\empty",'SUMMARY 4'!T74))</f>
        <v>#REF!</v>
      </c>
      <c r="L46" s="0" t="e">
        <f aca="false">IF(B46="", "",IF('SUMMARY 4'!V74 = 0,"\\empty",'SUMMARY 4'!V74))</f>
        <v>#REF!</v>
      </c>
      <c r="M46" s="0" t="e">
        <f aca="false">IF(B46="", "",IF('SUMMARY 4'!X74 = 0,"\\empty",'SUMMARY 4'!X74))</f>
        <v>#REF!</v>
      </c>
      <c r="N46" s="0" t="e">
        <f aca="false">IF(B46="", "",IF('SUMMARY 4'!Z74 = 0,"\\empty",'SUMMARY 4'!Z74))</f>
        <v>#REF!</v>
      </c>
      <c r="O46" s="180" t="n">
        <f aca="false">ROUND('SUMMARY 4'!AB74, 0)</f>
        <v>77</v>
      </c>
      <c r="P46" s="166" t="n">
        <f aca="false">COUNTIFS(C46:N46, "&gt;0", C46:N46, "&lt;75")</f>
        <v>0</v>
      </c>
    </row>
    <row r="47" customFormat="false" ht="13.8" hidden="false" customHeight="false" outlineLevel="0" collapsed="false">
      <c r="A47" s="0" t="e">
        <f aca="false">IF(ISBLANK(#REF!), "",_xlfn.CONCAT(#REF!,#REF!))</f>
        <v>#REF!</v>
      </c>
      <c r="B47" s="0" t="e">
        <f aca="false">IF(ISBLANK(#REF!), "",#REF!)</f>
        <v>#REF!</v>
      </c>
      <c r="C47" s="0" t="e">
        <f aca="false">IF(B47="", "",IF('SUMMARY 4'!D75 = 0,"\\empty",'SUMMARY 4'!D75))</f>
        <v>#REF!</v>
      </c>
      <c r="D47" s="0" t="e">
        <f aca="false">IF(B47="", "",IF('SUMMARY 4'!F75 = 0,"\\empty",'SUMMARY 4'!F75))</f>
        <v>#REF!</v>
      </c>
      <c r="E47" s="0" t="e">
        <f aca="false">IF(B47="", "",IF('SUMMARY 4'!H75 = 0,"\\empty",'SUMMARY 4'!H75))</f>
        <v>#REF!</v>
      </c>
      <c r="F47" s="0" t="e">
        <f aca="false">IF(B47="", "",IF('SUMMARY 4'!J75 = 0,"\\empty",'SUMMARY 4'!J75))</f>
        <v>#REF!</v>
      </c>
      <c r="G47" s="0" t="e">
        <f aca="false">IF(B47="", "",IF('SUMMARY 4'!L75 = 0,"\\empty",'SUMMARY 4'!L75))</f>
        <v>#REF!</v>
      </c>
      <c r="H47" s="182" t="e">
        <f aca="false">IF(B47="", "",IF('SUMMARY 4'!N75 = 0,"\\empty",'SUMMARY 4'!N75))</f>
        <v>#REF!</v>
      </c>
      <c r="I47" s="7" t="e">
        <f aca="false">IF(B47="", "",IF('SUMMARY 4'!P75 = 0,"\\empty",'SUMMARY 4'!P75))</f>
        <v>#REF!</v>
      </c>
      <c r="J47" s="182" t="e">
        <f aca="false">IF(B47="", "",IF('SUMMARY 4'!R75 = 0,"\\empty",'SUMMARY 4'!R75))</f>
        <v>#REF!</v>
      </c>
      <c r="K47" s="0" t="e">
        <f aca="false">IF(B47="", "",IF('SUMMARY 4'!T75 = 0,"\\empty",'SUMMARY 4'!T75))</f>
        <v>#REF!</v>
      </c>
      <c r="L47" s="0" t="e">
        <f aca="false">IF(B47="", "",IF('SUMMARY 4'!V75 = 0,"\\empty",'SUMMARY 4'!V75))</f>
        <v>#REF!</v>
      </c>
      <c r="M47" s="0" t="e">
        <f aca="false">IF(B47="", "",IF('SUMMARY 4'!X75 = 0,"\\empty",'SUMMARY 4'!X75))</f>
        <v>#REF!</v>
      </c>
      <c r="N47" s="0" t="e">
        <f aca="false">IF(B47="", "",IF('SUMMARY 4'!Z75 = 0,"\\empty",'SUMMARY 4'!Z75))</f>
        <v>#REF!</v>
      </c>
      <c r="O47" s="180" t="n">
        <f aca="false">ROUND('SUMMARY 4'!AB75, 0)</f>
        <v>77</v>
      </c>
      <c r="P47" s="166" t="n">
        <f aca="false">COUNTIFS(C47:N47, "&gt;0", C47:N47, "&lt;75")</f>
        <v>0</v>
      </c>
    </row>
    <row r="48" customFormat="false" ht="13.8" hidden="false" customHeight="false" outlineLevel="0" collapsed="false">
      <c r="A48" s="0" t="e">
        <f aca="false">IF(ISBLANK(#REF!), "",_xlfn.CONCAT(#REF!,#REF!))</f>
        <v>#REF!</v>
      </c>
      <c r="B48" s="0" t="e">
        <f aca="false">IF(ISBLANK(#REF!), "",#REF!)</f>
        <v>#REF!</v>
      </c>
      <c r="C48" s="0" t="e">
        <f aca="false">IF(B48="", "",IF('SUMMARY 4'!D76 = 0,"\\empty",'SUMMARY 4'!D76))</f>
        <v>#REF!</v>
      </c>
      <c r="D48" s="0" t="e">
        <f aca="false">IF(B48="", "",IF('SUMMARY 4'!F76 = 0,"\\empty",'SUMMARY 4'!F76))</f>
        <v>#REF!</v>
      </c>
      <c r="E48" s="0" t="e">
        <f aca="false">IF(B48="", "",IF('SUMMARY 4'!H76 = 0,"\\empty",'SUMMARY 4'!H76))</f>
        <v>#REF!</v>
      </c>
      <c r="F48" s="0" t="e">
        <f aca="false">IF(B48="", "",IF('SUMMARY 4'!J76 = 0,"\\empty",'SUMMARY 4'!J76))</f>
        <v>#REF!</v>
      </c>
      <c r="G48" s="0" t="e">
        <f aca="false">IF(B48="", "",IF('SUMMARY 4'!L76 = 0,"\\empty",'SUMMARY 4'!L76))</f>
        <v>#REF!</v>
      </c>
      <c r="H48" s="182" t="e">
        <f aca="false">IF(B48="", "",IF('SUMMARY 4'!N76 = 0,"\\empty",'SUMMARY 4'!N76))</f>
        <v>#REF!</v>
      </c>
      <c r="I48" s="7" t="e">
        <f aca="false">IF(B48="", "",IF('SUMMARY 4'!P76 = 0,"\\empty",'SUMMARY 4'!P76))</f>
        <v>#REF!</v>
      </c>
      <c r="J48" s="182" t="e">
        <f aca="false">IF(B48="", "",IF('SUMMARY 4'!R76 = 0,"\\empty",'SUMMARY 4'!R76))</f>
        <v>#REF!</v>
      </c>
      <c r="K48" s="0" t="e">
        <f aca="false">IF(B48="", "",IF('SUMMARY 4'!T76 = 0,"\\empty",'SUMMARY 4'!T76))</f>
        <v>#REF!</v>
      </c>
      <c r="L48" s="0" t="e">
        <f aca="false">IF(B48="", "",IF('SUMMARY 4'!V76 = 0,"\\empty",'SUMMARY 4'!V76))</f>
        <v>#REF!</v>
      </c>
      <c r="M48" s="0" t="e">
        <f aca="false">IF(B48="", "",IF('SUMMARY 4'!X76 = 0,"\\empty",'SUMMARY 4'!X76))</f>
        <v>#REF!</v>
      </c>
      <c r="N48" s="0" t="e">
        <f aca="false">IF(B48="", "",IF('SUMMARY 4'!Z76 = 0,"\\empty",'SUMMARY 4'!Z76))</f>
        <v>#REF!</v>
      </c>
      <c r="O48" s="180" t="n">
        <f aca="false">ROUND('SUMMARY 4'!AB76, 0)</f>
        <v>91</v>
      </c>
      <c r="P48" s="166" t="n">
        <f aca="false">COUNTIFS(C48:N48, "&gt;0", C48:N48, "&lt;75")</f>
        <v>0</v>
      </c>
    </row>
    <row r="49" customFormat="false" ht="13.8" hidden="false" customHeight="false" outlineLevel="0" collapsed="false">
      <c r="A49" s="0" t="e">
        <f aca="false">IF(ISBLANK(#REF!), "",_xlfn.CONCAT(#REF!,#REF!))</f>
        <v>#REF!</v>
      </c>
      <c r="B49" s="0" t="e">
        <f aca="false">IF(ISBLANK(#REF!), "",#REF!)</f>
        <v>#REF!</v>
      </c>
      <c r="C49" s="0" t="e">
        <f aca="false">IF(B49="", "",IF('SUMMARY 4'!D77 = 0,"\\empty",'SUMMARY 4'!D77))</f>
        <v>#REF!</v>
      </c>
      <c r="D49" s="0" t="e">
        <f aca="false">IF(B49="", "",IF('SUMMARY 4'!F77 = 0,"\\empty",'SUMMARY 4'!F77))</f>
        <v>#REF!</v>
      </c>
      <c r="E49" s="0" t="e">
        <f aca="false">IF(B49="", "",IF('SUMMARY 4'!H77 = 0,"\\empty",'SUMMARY 4'!H77))</f>
        <v>#REF!</v>
      </c>
      <c r="F49" s="0" t="e">
        <f aca="false">IF(B49="", "",IF('SUMMARY 4'!J77 = 0,"\\empty",'SUMMARY 4'!J77))</f>
        <v>#REF!</v>
      </c>
      <c r="G49" s="0" t="e">
        <f aca="false">IF(B49="", "",IF('SUMMARY 4'!L77 = 0,"\\empty",'SUMMARY 4'!L77))</f>
        <v>#REF!</v>
      </c>
      <c r="H49" s="182" t="e">
        <f aca="false">IF(B49="", "",IF('SUMMARY 4'!N77 = 0,"\\empty",'SUMMARY 4'!N77))</f>
        <v>#REF!</v>
      </c>
      <c r="I49" s="7" t="e">
        <f aca="false">IF(B49="", "",IF('SUMMARY 4'!P77 = 0,"\\empty",'SUMMARY 4'!P77))</f>
        <v>#REF!</v>
      </c>
      <c r="J49" s="182" t="e">
        <f aca="false">IF(B49="", "",IF('SUMMARY 4'!R77 = 0,"\\empty",'SUMMARY 4'!R77))</f>
        <v>#REF!</v>
      </c>
      <c r="K49" s="0" t="e">
        <f aca="false">IF(B49="", "",IF('SUMMARY 4'!T77 = 0,"\\empty",'SUMMARY 4'!T77))</f>
        <v>#REF!</v>
      </c>
      <c r="L49" s="0" t="e">
        <f aca="false">IF(B49="", "",IF('SUMMARY 4'!V77 = 0,"\\empty",'SUMMARY 4'!V77))</f>
        <v>#REF!</v>
      </c>
      <c r="M49" s="0" t="e">
        <f aca="false">IF(B49="", "",IF('SUMMARY 4'!X77 = 0,"\\empty",'SUMMARY 4'!X77))</f>
        <v>#REF!</v>
      </c>
      <c r="N49" s="0" t="e">
        <f aca="false">IF(B49="", "",IF('SUMMARY 4'!Z77 = 0,"\\empty",'SUMMARY 4'!Z77))</f>
        <v>#REF!</v>
      </c>
      <c r="O49" s="180" t="n">
        <f aca="false">ROUND('SUMMARY 4'!AB77, 0)</f>
        <v>77</v>
      </c>
      <c r="P49" s="166" t="n">
        <f aca="false">COUNTIFS(C49:N49, "&gt;0", C49:N49, "&lt;75")</f>
        <v>0</v>
      </c>
    </row>
    <row r="50" customFormat="false" ht="13.8" hidden="false" customHeight="false" outlineLevel="0" collapsed="false">
      <c r="B50" s="0" t="e">
        <f aca="false">IF(ISBLANK(#REF!), "",#REF!)</f>
        <v>#REF!</v>
      </c>
      <c r="C50" s="0" t="e">
        <f aca="false">IF(B50="", "",IF('SUMMARY 4'!D78 = 0,"\\empty",'SUMMARY 4'!D78))</f>
        <v>#REF!</v>
      </c>
      <c r="D50" s="0" t="e">
        <f aca="false">IF(B50="", "",IF('SUMMARY 4'!F78 = 0,"\\empty",'SUMMARY 4'!F78))</f>
        <v>#REF!</v>
      </c>
      <c r="E50" s="0" t="e">
        <f aca="false">IF(B50="", "",IF('SUMMARY 4'!H78 = 0,"\\empty",'SUMMARY 4'!H78))</f>
        <v>#REF!</v>
      </c>
      <c r="F50" s="0" t="e">
        <f aca="false">IF(B50="", "",IF('SUMMARY 4'!J78 = 0,"\\empty",'SUMMARY 4'!J78))</f>
        <v>#REF!</v>
      </c>
      <c r="G50" s="0" t="e">
        <f aca="false">IF(B50="", "",IF('SUMMARY 4'!L78 = 0,"\\empty",'SUMMARY 4'!L78))</f>
        <v>#REF!</v>
      </c>
      <c r="H50" s="182" t="e">
        <f aca="false">IF(B50="", "",IF('SUMMARY 4'!N78 = 0,"\\empty",'SUMMARY 4'!N78))</f>
        <v>#REF!</v>
      </c>
      <c r="I50" s="7" t="e">
        <f aca="false">IF(B50="", "",IF('SUMMARY 4'!P78 = 0,"\\empty",'SUMMARY 4'!P78))</f>
        <v>#REF!</v>
      </c>
      <c r="J50" s="182" t="e">
        <f aca="false">IF(B50="", "",IF('SUMMARY 4'!R78 = 0,"\\empty",'SUMMARY 4'!R78))</f>
        <v>#REF!</v>
      </c>
      <c r="K50" s="0" t="e">
        <f aca="false">IF(B50="", "",IF('SUMMARY 4'!T78 = 0,"\\empty",'SUMMARY 4'!T78))</f>
        <v>#REF!</v>
      </c>
      <c r="L50" s="0" t="e">
        <f aca="false">IF(B50="", "",IF('SUMMARY 4'!V78 = 0,"\\empty",'SUMMARY 4'!V78))</f>
        <v>#REF!</v>
      </c>
      <c r="M50" s="0" t="e">
        <f aca="false">IF(B50="", "",IF('SUMMARY 4'!X78 = 0,"\\empty",'SUMMARY 4'!X78))</f>
        <v>#REF!</v>
      </c>
      <c r="N50" s="0" t="e">
        <f aca="false">IF(B50="", "",IF('SUMMARY 4'!Z78 = 0,"\\empty",'SUMMARY 4'!Z78))</f>
        <v>#REF!</v>
      </c>
      <c r="O50" s="180"/>
      <c r="P50" s="166"/>
    </row>
    <row r="51" customFormat="false" ht="13.8" hidden="false" customHeight="false" outlineLevel="0" collapsed="false">
      <c r="C51" s="0" t="str">
        <f aca="false">IF(B51="", "",IF('SUMMARY 2'!D93 = 0,"\\empty",'SUMMARY 2'!D93))</f>
        <v/>
      </c>
      <c r="D51" s="0" t="str">
        <f aca="false">IF(B51="", "",IF('SUMMARY 2'!F93 = 0,"\\empty",'SUMMARY 2'!F93))</f>
        <v/>
      </c>
      <c r="E51" s="0" t="str">
        <f aca="false">IF(B51="", "",IF('SUMMARY 2'!H93 = 0,"\\empty",'SUMMARY 2'!H93))</f>
        <v/>
      </c>
      <c r="F51" s="0" t="str">
        <f aca="false">IF(B51="", "",IF('SUMMARY 2'!J93 = 0,"\\empty",'SUMMARY 2'!J93))</f>
        <v/>
      </c>
      <c r="G51" s="0" t="str">
        <f aca="false">IF(B51="", "",IF('SUMMARY 2'!L93 = 0,"\\empty",'SUMMARY 2'!L93))</f>
        <v/>
      </c>
      <c r="I51" s="0" t="str">
        <f aca="false">IF(B51="", "",IF('SUMMARY 2'!N93 = 0,"\\empty",'SUMMARY 2'!N93))</f>
        <v/>
      </c>
      <c r="J51" s="0" t="str">
        <f aca="false">IF(B51="", "",IF('SUMMARY 2'!R93 = 0,"\\empty",'SUMMARY 2'!R93))</f>
        <v/>
      </c>
      <c r="K51" s="0" t="str">
        <f aca="false">IF(B51="", "",IF('SUMMARY 2'!T93 = 0,"\\empty",'SUMMARY 2'!T93))</f>
        <v/>
      </c>
      <c r="L51" s="0" t="str">
        <f aca="false">IF(B51="", "",IF('SUMMARY 2'!V93 = 0,"\\empty",'SUMMARY 2'!V93))</f>
        <v/>
      </c>
      <c r="M51" s="0" t="str">
        <f aca="false">IF(B51="", "",IF('SUMMARY 2'!X93 = 0,"\\empty",'SUMMARY 2'!X93))</f>
        <v/>
      </c>
      <c r="N51" s="0" t="str">
        <f aca="false">IF(B51="", "",IF('SUMMARY 2'!Z93 = 0,"\\empty",'SUMMARY 2'!Z93))</f>
        <v/>
      </c>
      <c r="O51" s="166"/>
      <c r="P51" s="166"/>
    </row>
    <row r="52" customFormat="false" ht="13.8" hidden="false" customHeight="false" outlineLevel="0" collapsed="false">
      <c r="B52" s="0" t="s">
        <v>378</v>
      </c>
      <c r="C52" s="166" t="n">
        <f aca="false">COUNTIF(C$3:C$52, "=0")</f>
        <v>0</v>
      </c>
      <c r="D52" s="166" t="n">
        <f aca="false">COUNTIF(D$3:D$52, "=0")</f>
        <v>0</v>
      </c>
      <c r="E52" s="166" t="n">
        <f aca="false">COUNTIF(E$3:E$52, "=0")</f>
        <v>0</v>
      </c>
      <c r="F52" s="166" t="n">
        <f aca="false">COUNTIF(F$3:F$52, "=0")</f>
        <v>0</v>
      </c>
      <c r="G52" s="166" t="n">
        <f aca="false">COUNTIF(G$3:G$52, "=0")</f>
        <v>0</v>
      </c>
      <c r="H52" s="166" t="n">
        <f aca="false">COUNTIF(H$3:H$52, "=0")</f>
        <v>0</v>
      </c>
      <c r="I52" s="166" t="n">
        <f aca="false">COUNTIF(I$3:I$52, "=0")</f>
        <v>0</v>
      </c>
      <c r="J52" s="166" t="n">
        <f aca="false">COUNTIF(J$3:J$52, "=0")</f>
        <v>0</v>
      </c>
      <c r="O52" s="166" t="s">
        <v>379</v>
      </c>
      <c r="P52" s="166" t="n">
        <f aca="false">COUNTIF(P$3:P$49, "=1")</f>
        <v>0</v>
      </c>
    </row>
    <row r="53" customFormat="false" ht="13.8" hidden="false" customHeight="false" outlineLevel="0" collapsed="false">
      <c r="C53" s="166"/>
      <c r="D53" s="166"/>
      <c r="E53" s="166"/>
      <c r="F53" s="166"/>
      <c r="G53" s="166"/>
      <c r="H53" s="166"/>
      <c r="I53" s="166"/>
      <c r="J53" s="166"/>
      <c r="O53" s="166" t="s">
        <v>380</v>
      </c>
      <c r="P53" s="166" t="n">
        <f aca="false">COUNTIF(P$3:P$49, "=2")</f>
        <v>0</v>
      </c>
    </row>
    <row r="54" customFormat="false" ht="13.8" hidden="false" customHeight="false" outlineLevel="0" collapsed="false">
      <c r="C54" s="166"/>
      <c r="D54" s="166"/>
      <c r="E54" s="166"/>
      <c r="F54" s="166"/>
      <c r="G54" s="166"/>
      <c r="H54" s="166"/>
      <c r="I54" s="166"/>
      <c r="J54" s="166"/>
      <c r="O54" s="166" t="s">
        <v>381</v>
      </c>
      <c r="P54" s="166" t="n">
        <f aca="false">COUNTIF(P$3:P$49, "&gt;2")</f>
        <v>0</v>
      </c>
    </row>
    <row r="55" customFormat="false" ht="13.8" hidden="false" customHeight="false" outlineLevel="0" collapsed="false">
      <c r="C55" s="166"/>
      <c r="D55" s="166"/>
      <c r="E55" s="166"/>
      <c r="F55" s="166"/>
      <c r="G55" s="166"/>
      <c r="H55" s="166"/>
      <c r="I55" s="166"/>
      <c r="J55" s="166"/>
    </row>
    <row r="56" customFormat="false" ht="13.8" hidden="false" customHeight="false" outlineLevel="0" collapsed="false">
      <c r="B56" s="0" t="s">
        <v>376</v>
      </c>
      <c r="C56" s="166" t="s">
        <v>382</v>
      </c>
      <c r="D56" s="166" t="s">
        <v>383</v>
      </c>
      <c r="E56" s="166" t="s">
        <v>384</v>
      </c>
      <c r="F56" s="166" t="s">
        <v>385</v>
      </c>
      <c r="G56" s="166" t="n">
        <v>74</v>
      </c>
      <c r="H56" s="166" t="s">
        <v>386</v>
      </c>
      <c r="J56" s="166"/>
    </row>
    <row r="57" customFormat="false" ht="13.8" hidden="false" customHeight="false" outlineLevel="0" collapsed="false">
      <c r="C57" s="166" t="n">
        <f aca="false">COUNTIFS($O$3:$O$49, "&gt;=91", $O$3:$O$49, "&lt;=100")</f>
        <v>7</v>
      </c>
      <c r="D57" s="166" t="n">
        <f aca="false">COUNTIFS($O$3:$O$49, "&gt;=85", $O$3:$O$49, "&lt;=90")</f>
        <v>4</v>
      </c>
      <c r="E57" s="166" t="n">
        <f aca="false">COUNTIFS($O$3:$O$49, "&gt;=81", $O$3:$O$49, "&lt;=84")</f>
        <v>2</v>
      </c>
      <c r="F57" s="166" t="n">
        <f aca="false">COUNTIFS($O$3:$O$49, "&gt;=75", $O$3:$O$49, "&lt;=80")</f>
        <v>28</v>
      </c>
      <c r="G57" s="166" t="n">
        <f aca="false">COUNTIF($O$3:$O$49, "=74")</f>
        <v>0</v>
      </c>
      <c r="H57" s="166" t="n">
        <f aca="false">COUNTIFS($O$3:$O$49, "&gt;=0", $O$3:$O$49, "&lt;=74")</f>
        <v>4</v>
      </c>
      <c r="J57" s="166"/>
    </row>
    <row r="58" customFormat="false" ht="13.8" hidden="false" customHeight="false" outlineLevel="0" collapsed="false">
      <c r="C58" s="166"/>
      <c r="D58" s="166"/>
      <c r="E58" s="166"/>
      <c r="F58" s="166"/>
      <c r="G58" s="166"/>
      <c r="H58" s="166"/>
    </row>
    <row r="61" customFormat="false" ht="13.8" hidden="false" customHeight="false" outlineLevel="0" collapsed="false">
      <c r="C61" s="0" t="str">
        <f aca="false">IF(B61="", "",IF('SUMMARY 4'!D68 = 0,"\\empty",'SUMMARY 4'!D68))</f>
        <v/>
      </c>
      <c r="D61" s="0" t="str">
        <f aca="false">IF(B61="", "",IF('SUMMARY 4'!F68 = 0,"\\empty",'SUMMARY 4'!F68))</f>
        <v/>
      </c>
      <c r="E61" s="0" t="str">
        <f aca="false">IF(B61="", "",IF('SUMMARY 4'!H68 = 0,"\\empty",'SUMMARY 4'!H68))</f>
        <v/>
      </c>
      <c r="F61" s="0" t="str">
        <f aca="false">IF(B61="", "",IF('SUMMARY 4'!J68 = 0,"\\empty",'SUMMARY 4'!J68))</f>
        <v/>
      </c>
      <c r="G61" s="0" t="str">
        <f aca="false">IF(B61="", "",IF('SUMMARY 4'!L68 = 0,"\\empty",'SUMMARY 4'!L68))</f>
        <v/>
      </c>
      <c r="H61" s="182" t="str">
        <f aca="false">IF(B61="", "",IF('SUMMARY 4'!N68 = 0,"\\empty",'SUMMARY 4'!N68))</f>
        <v/>
      </c>
      <c r="I61" s="7" t="str">
        <f aca="false">IF(B61="", "",IF('SUMMARY 4'!P68 = 0,"\\empty",'SUMMARY 4'!P68))</f>
        <v/>
      </c>
      <c r="J61" s="182" t="str">
        <f aca="false">IF(B61="", "",IF('SUMMARY 4'!R68 = 0,"\\empty",'SUMMARY 4'!R68))</f>
        <v/>
      </c>
      <c r="K61" s="0" t="str">
        <f aca="false">IF(B61="", "",IF('SUMMARY 4'!T68 = 0,"\\empty",'SUMMARY 4'!T68))</f>
        <v/>
      </c>
      <c r="L61" s="0" t="str">
        <f aca="false">IF(B61="", "",IF('SUMMARY 4'!V68 = 0,"\\empty",'SUMMARY 4'!V68))</f>
        <v/>
      </c>
      <c r="M61" s="0" t="str">
        <f aca="false">IF(B61="", "",IF('SUMMARY 4'!X68 = 0,"\\empty",'SUMMARY 4'!X68))</f>
        <v/>
      </c>
      <c r="N61" s="0" t="str">
        <f aca="false">IF(B61="", "",IF('SUMMARY 4'!Z68 = 0,"\\empty",'SUMMARY 4'!Z68))</f>
        <v/>
      </c>
      <c r="O61" s="180" t="n">
        <f aca="false">ROUND('SUMMARY 4'!AB68, 0)</f>
        <v>79</v>
      </c>
      <c r="P61" s="166" t="n">
        <f aca="false">COUNTIFS(C61:N61, "&gt;0", C61:N61, "&lt;75")</f>
        <v>0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2.77"/>
    <col collapsed="false" customWidth="false" hidden="false" outlineLevel="0" max="9" min="2" style="166" width="9.14"/>
  </cols>
  <sheetData>
    <row r="1" customFormat="false" ht="13.8" hidden="false" customHeight="false" outlineLevel="0" collapsed="false">
      <c r="B1" s="166" t="s">
        <v>355</v>
      </c>
      <c r="C1" s="166" t="s">
        <v>356</v>
      </c>
      <c r="D1" s="166" t="s">
        <v>357</v>
      </c>
      <c r="E1" s="166" t="s">
        <v>358</v>
      </c>
      <c r="F1" s="166" t="s">
        <v>359</v>
      </c>
      <c r="G1" s="166" t="s">
        <v>360</v>
      </c>
      <c r="H1" s="166" t="s">
        <v>361</v>
      </c>
      <c r="I1" s="166" t="s">
        <v>362</v>
      </c>
    </row>
    <row r="2" customFormat="false" ht="14.9" hidden="false" customHeight="false" outlineLevel="0" collapsed="false">
      <c r="A2" s="34" t="s">
        <v>2</v>
      </c>
      <c r="B2" s="178" t="n">
        <f aca="false">COUNTIFS('SUMMARY 5'!D10:D86, "&gt;=98", 'SUMMARY 5'!D10:D86, "&lt;=100")</f>
        <v>0</v>
      </c>
      <c r="C2" s="166" t="n">
        <f aca="false">COUNTIFS('SUMMARY 5'!D10:D86, "&gt;=95", 'SUMMARY 5'!D10:D86, "&lt;=97")</f>
        <v>0</v>
      </c>
      <c r="D2" s="166" t="n">
        <f aca="false">COUNTIFS('SUMMARY 5'!D10:D86, "&gt;=90", 'SUMMARY 5'!D10:D86, "&lt;=94")</f>
        <v>6</v>
      </c>
      <c r="E2" s="166" t="n">
        <f aca="false">COUNTIFS('SUMMARY 5'!D10:D86, "&gt;=85", 'SUMMARY 5'!D10:D86, "&lt;=89")</f>
        <v>2</v>
      </c>
      <c r="F2" s="166" t="n">
        <f aca="false">COUNTIFS('SUMMARY 5'!D10:D86, "&gt;=80", 'SUMMARY 5'!D10:D86, "&lt;=84")</f>
        <v>5</v>
      </c>
      <c r="G2" s="166" t="n">
        <f aca="false">COUNTIFS('SUMMARY 5'!D10:D86, "&gt;=75", 'SUMMARY 5'!D10:D86, "&lt;=79")</f>
        <v>28</v>
      </c>
      <c r="H2" s="166" t="n">
        <f aca="false">COUNTIFS('SUMMARY 5'!D10:D86, "&gt;0", 'SUMMARY 5'!D10:D86, "&lt;75")</f>
        <v>4</v>
      </c>
      <c r="I2" s="166" t="n">
        <f aca="false">COUNTIFS('SUMMARY 5'!D10:D86, "=0")</f>
        <v>2</v>
      </c>
    </row>
    <row r="3" customFormat="false" ht="12.75" hidden="false" customHeight="true" outlineLevel="0" collapsed="false">
      <c r="A3" s="34" t="s">
        <v>363</v>
      </c>
      <c r="B3" s="166" t="n">
        <f aca="false">COUNTIFS('SUMMARY 5'!F10:F86, "&gt;=98", 'SUMMARY 5'!F10:F86, "&lt;=100")</f>
        <v>0</v>
      </c>
      <c r="C3" s="166" t="n">
        <f aca="false">COUNTIFS('SUMMARY 5'!F10:F86, "&gt;=95", 'SUMMARY 5'!F10:F86, "&lt;=97")</f>
        <v>0</v>
      </c>
      <c r="D3" s="166" t="n">
        <f aca="false">COUNTIFS('SUMMARY 5'!F10:F86, "&gt;=90", 'SUMMARY 5'!F10:F86, "&lt;=94")</f>
        <v>4</v>
      </c>
      <c r="E3" s="166" t="n">
        <f aca="false">COUNTIFS('SUMMARY 5'!F10:F86, "&gt;=85", 'SUMMARY 5'!F10:F86, "&lt;=89")</f>
        <v>5</v>
      </c>
      <c r="F3" s="166" t="n">
        <f aca="false">COUNTIFS('SUMMARY 5'!F10:F86, "&gt;=80", 'SUMMARY 5'!F10:F86, "&lt;=84")</f>
        <v>11</v>
      </c>
      <c r="G3" s="166" t="n">
        <f aca="false">COUNTIFS('SUMMARY 5'!F10:F86, "&gt;=75", 'SUMMARY 5'!F10:F86, "&lt;=79")</f>
        <v>21</v>
      </c>
      <c r="H3" s="166" t="n">
        <f aca="false">COUNTIFS('SUMMARY 5'!F10:F86, "&gt;0", 'SUMMARY 5'!F10:F86, "&lt;75")</f>
        <v>4</v>
      </c>
      <c r="I3" s="166" t="n">
        <f aca="false">COUNTIFS('SUMMARY 5'!F10:F86, "=0")</f>
        <v>2</v>
      </c>
    </row>
    <row r="4" customFormat="false" ht="12.75" hidden="false" customHeight="true" outlineLevel="0" collapsed="false">
      <c r="A4" s="34" t="s">
        <v>364</v>
      </c>
      <c r="B4" s="166" t="n">
        <f aca="false">COUNTIFS('SUMMARY 5'!H10:H86, "&gt;=98", 'SUMMARY 5'!H10:H86, "&lt;=100")</f>
        <v>0</v>
      </c>
      <c r="C4" s="166" t="n">
        <f aca="false">COUNTIFS('SUMMARY 5'!H10:H86, "&gt;=95", 'SUMMARY 5'!H10:H86, "&lt;=97")</f>
        <v>0</v>
      </c>
      <c r="D4" s="166" t="n">
        <f aca="false">COUNTIFS('SUMMARY 5'!H10:H86, "&gt;=90", 'SUMMARY 5'!H10:H86, "&lt;=94")</f>
        <v>2</v>
      </c>
      <c r="E4" s="166" t="n">
        <f aca="false">COUNTIFS('SUMMARY 5'!H10:H86, "&gt;=85", 'SUMMARY 5'!H10:H86, "&lt;=89")</f>
        <v>4</v>
      </c>
      <c r="F4" s="166" t="n">
        <f aca="false">COUNTIFS('SUMMARY 5'!H10:H86, "&gt;=80", 'SUMMARY 5'!H10:H86, "&lt;=84")</f>
        <v>3</v>
      </c>
      <c r="G4" s="166" t="n">
        <f aca="false">COUNTIFS('SUMMARY 5'!H10:H86, "&gt;=75", 'SUMMARY 5'!H10:H86, "&lt;=79")</f>
        <v>32</v>
      </c>
      <c r="H4" s="166" t="n">
        <f aca="false">COUNTIFS('SUMMARY 5'!H10:H86, "&gt;0", 'SUMMARY 5'!H10:H86, "&lt;75")</f>
        <v>4</v>
      </c>
      <c r="I4" s="166" t="n">
        <f aca="false">COUNTIFS('SUMMARY 5'!H10:H86, "=0")</f>
        <v>2</v>
      </c>
    </row>
    <row r="5" customFormat="false" ht="12.75" hidden="false" customHeight="true" outlineLevel="0" collapsed="false">
      <c r="A5" s="34" t="s">
        <v>365</v>
      </c>
      <c r="B5" s="166" t="n">
        <f aca="false">COUNTIFS('SUMMARY 5'!J10:J86, "&gt;=98", 'SUMMARY 5'!J10:J86, "&lt;=100")</f>
        <v>0</v>
      </c>
      <c r="C5" s="166" t="n">
        <f aca="false">COUNTIFS('SUMMARY 5'!J10:J86, "&gt;=95", 'SUMMARY 5'!J10:J86, "&lt;=97")</f>
        <v>0</v>
      </c>
      <c r="D5" s="166" t="n">
        <f aca="false">COUNTIFS('SUMMARY 5'!J10:J86, "&gt;=90", 'SUMMARY 5'!J10:J86, "&lt;=94")</f>
        <v>7</v>
      </c>
      <c r="E5" s="166" t="n">
        <f aca="false">COUNTIFS('SUMMARY 5'!J10:J86, "&gt;=85", 'SUMMARY 5'!J10:J86, "&lt;=89")</f>
        <v>4</v>
      </c>
      <c r="F5" s="166" t="n">
        <f aca="false">COUNTIFS('SUMMARY 5'!J10:J86, "&gt;=80", 'SUMMARY 5'!J10:J86, "&lt;=84")</f>
        <v>5</v>
      </c>
      <c r="G5" s="166" t="n">
        <f aca="false">COUNTIFS('SUMMARY 5'!J10:J86, "&gt;=75", 'SUMMARY 5'!J10:J86, "&lt;=79")</f>
        <v>26</v>
      </c>
      <c r="H5" s="166" t="n">
        <f aca="false">COUNTIFS('SUMMARY 5'!J10:J86, "&gt;0", 'SUMMARY 5'!J10:J86, "&lt;75")</f>
        <v>3</v>
      </c>
      <c r="I5" s="166" t="n">
        <f aca="false">COUNTIFS('SUMMARY 5'!J10:J86, "=0")</f>
        <v>2</v>
      </c>
    </row>
    <row r="6" customFormat="false" ht="12.75" hidden="false" customHeight="true" outlineLevel="0" collapsed="false">
      <c r="A6" s="34" t="s">
        <v>292</v>
      </c>
      <c r="B6" s="166" t="n">
        <f aca="false">COUNTIFS('SUMMARY 5'!L10:L86, "&gt;=98", 'SUMMARY 5'!L10:L86, "&lt;=100")</f>
        <v>0</v>
      </c>
      <c r="C6" s="166" t="n">
        <f aca="false">COUNTIFS('SUMMARY 5'!L10:L86, "&gt;=95", 'SUMMARY 5'!L10:L86, "&lt;=97")</f>
        <v>0</v>
      </c>
      <c r="D6" s="166" t="n">
        <f aca="false">COUNTIFS('SUMMARY 5'!L10:L86, "&gt;=90", 'SUMMARY 5'!L10:L86, "&lt;=94")</f>
        <v>0</v>
      </c>
      <c r="E6" s="166" t="n">
        <f aca="false">COUNTIFS('SUMMARY 5'!L10:L86, "&gt;=85", 'SUMMARY 5'!L10:L86, "&lt;=89")</f>
        <v>7</v>
      </c>
      <c r="F6" s="166" t="n">
        <f aca="false">COUNTIFS('SUMMARY 5'!L10:L86, "&gt;=80", 'SUMMARY 5'!L10:L86, "&lt;=84")</f>
        <v>10</v>
      </c>
      <c r="G6" s="166" t="n">
        <f aca="false">COUNTIFS('SUMMARY 5'!L10:L86, "&gt;=75", 'SUMMARY 5'!L10:L86, "&lt;=79")</f>
        <v>24</v>
      </c>
      <c r="H6" s="166" t="n">
        <f aca="false">COUNTIFS('SUMMARY 5'!L10:L86, "&gt;0", 'SUMMARY 5'!L10:L86, "&lt;75")</f>
        <v>4</v>
      </c>
      <c r="I6" s="166" t="n">
        <f aca="false">COUNTIFS('SUMMARY 5'!L10:L86, "=0")</f>
        <v>2</v>
      </c>
    </row>
    <row r="7" customFormat="false" ht="12.75" hidden="false" customHeight="true" outlineLevel="0" collapsed="false">
      <c r="A7" s="34" t="s">
        <v>366</v>
      </c>
      <c r="B7" s="166" t="n">
        <f aca="false">COUNTIFS('SUMMARY 5'!N10:N86, "&gt;=98", 'SUMMARY 5'!N10:N86, "&lt;=100")</f>
        <v>0</v>
      </c>
      <c r="C7" s="166" t="n">
        <f aca="false">COUNTIFS('SUMMARY 5'!N10:N86, "&gt;=95", 'SUMMARY 5'!N10:N86, "&lt;=97")</f>
        <v>5</v>
      </c>
      <c r="D7" s="166" t="n">
        <f aca="false">COUNTIFS('SUMMARY 5'!N10:N86, "&gt;=90", 'SUMMARY 5'!N10:N86, "&lt;=94")</f>
        <v>7</v>
      </c>
      <c r="E7" s="166" t="n">
        <f aca="false">COUNTIFS('SUMMARY 5'!N10:N86, "&gt;=85", 'SUMMARY 5'!N10:N86, "&lt;=89")</f>
        <v>8</v>
      </c>
      <c r="F7" s="166" t="n">
        <f aca="false">COUNTIFS('SUMMARY 5'!N10:N86, "&gt;=80", 'SUMMARY 5'!N10:N86, "&lt;=84")</f>
        <v>14</v>
      </c>
      <c r="G7" s="166" t="n">
        <f aca="false">COUNTIFS('SUMMARY 5'!N10:N86, "&gt;=75", 'SUMMARY 5'!N10:N86, "&lt;=79")</f>
        <v>7</v>
      </c>
      <c r="H7" s="166" t="n">
        <f aca="false">COUNTIFS('SUMMARY 5'!N10:N86, "&gt;0", 'SUMMARY 5'!N10:N86, "&lt;75")</f>
        <v>4</v>
      </c>
      <c r="I7" s="166" t="n">
        <f aca="false">COUNTIFS('SUMMARY 5'!N10:N86, "=0")</f>
        <v>2</v>
      </c>
    </row>
    <row r="8" customFormat="false" ht="12.75" hidden="false" customHeight="true" outlineLevel="0" collapsed="false">
      <c r="A8" s="34" t="s">
        <v>367</v>
      </c>
      <c r="B8" s="166" t="n">
        <f aca="false">COUNTIFS('SUMMARY 5'!P10:P86, "&gt;=98", 'SUMMARY 5'!P10:P86, "&lt;=100")</f>
        <v>0</v>
      </c>
      <c r="C8" s="166" t="n">
        <f aca="false">COUNTIFS('SUMMARY 5'!P10:P86, "&gt;=95", 'SUMMARY 5'!P10:P86, "&lt;=97")</f>
        <v>2</v>
      </c>
      <c r="D8" s="166" t="n">
        <f aca="false">COUNTIFS('SUMMARY 5'!P10:P86, "&gt;=90", 'SUMMARY 5'!P10:P86, "&lt;=94")</f>
        <v>5</v>
      </c>
      <c r="E8" s="166" t="n">
        <f aca="false">COUNTIFS('SUMMARY 5'!P10:P86, "&gt;=85", 'SUMMARY 5'!P10:P86, "&lt;=89")</f>
        <v>3</v>
      </c>
      <c r="F8" s="166" t="n">
        <f aca="false">COUNTIFS('SUMMARY 5'!P10:P86, "&gt;=80", 'SUMMARY 5'!P10:P86, "&lt;=84")</f>
        <v>10</v>
      </c>
      <c r="G8" s="166" t="n">
        <f aca="false">COUNTIFS('SUMMARY 5'!P10:P86, "&gt;=75", 'SUMMARY 5'!P10:P86, "&lt;=79")</f>
        <v>21</v>
      </c>
      <c r="H8" s="166" t="n">
        <f aca="false">COUNTIFS('SUMMARY 5'!P10:P86, "&gt;0", 'SUMMARY 5'!P10:P86, "&lt;75")</f>
        <v>4</v>
      </c>
      <c r="I8" s="166" t="n">
        <f aca="false">COUNTIFS('SUMMARY 5'!P10:P86, "=0")</f>
        <v>2</v>
      </c>
    </row>
    <row r="9" customFormat="false" ht="12.75" hidden="false" customHeight="true" outlineLevel="0" collapsed="false">
      <c r="A9" s="34" t="s">
        <v>21</v>
      </c>
      <c r="B9" s="166" t="n">
        <f aca="false">COUNTIFS('SUMMARY 5'!R10:R86, "&gt;=98", 'SUMMARY 5'!R10:R86, "&lt;=100")</f>
        <v>0</v>
      </c>
      <c r="C9" s="166" t="n">
        <f aca="false">COUNTIFS('SUMMARY 5'!R10:R86, "&gt;=95", 'SUMMARY 5'!R10:R86, "&lt;=97")</f>
        <v>2</v>
      </c>
      <c r="D9" s="166" t="n">
        <f aca="false">COUNTIFS('SUMMARY 5'!R10:R86, "&gt;=90", 'SUMMARY 5'!R10:R86, "&lt;=94")</f>
        <v>6</v>
      </c>
      <c r="E9" s="166" t="n">
        <f aca="false">COUNTIFS('SUMMARY 5'!R10:R86, "&gt;=85", 'SUMMARY 5'!R10:R86, "&lt;=89")</f>
        <v>3</v>
      </c>
      <c r="F9" s="166" t="n">
        <f aca="false">COUNTIFS('SUMMARY 5'!R10:R86, "&gt;=80", 'SUMMARY 5'!R10:R86, "&lt;=84")</f>
        <v>10</v>
      </c>
      <c r="G9" s="166" t="n">
        <f aca="false">COUNTIFS('SUMMARY 5'!R10:R86, "&gt;=75", 'SUMMARY 5'!R10:R86, "&lt;=79")</f>
        <v>20</v>
      </c>
      <c r="H9" s="166" t="n">
        <f aca="false">COUNTIFS('SUMMARY 5'!R10:R86, "&gt;0", 'SUMMARY 5'!R10:R86, "&lt;75")</f>
        <v>4</v>
      </c>
      <c r="I9" s="166" t="n">
        <f aca="false">COUNTIFS('SUMMARY 5'!R10:R86, "=0")</f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3.74"/>
    <col collapsed="false" customWidth="true" hidden="false" outlineLevel="0" max="2" min="2" style="0" width="15.16"/>
    <col collapsed="false" customWidth="true" hidden="false" outlineLevel="0" max="64" min="3" style="0" width="7.9"/>
  </cols>
  <sheetData>
    <row r="2" customFormat="false" ht="13.8" hidden="false" customHeight="false" outlineLevel="0" collapsed="false">
      <c r="A2" s="22" t="e">
        <f aca="false">#REF!</f>
        <v>#REF!</v>
      </c>
      <c r="B2" s="22" t="s">
        <v>368</v>
      </c>
      <c r="C2" s="0" t="s">
        <v>401</v>
      </c>
      <c r="D2" s="0" t="s">
        <v>402</v>
      </c>
      <c r="E2" s="0" t="s">
        <v>210</v>
      </c>
      <c r="F2" s="0" t="s">
        <v>403</v>
      </c>
      <c r="G2" s="0" t="s">
        <v>404</v>
      </c>
      <c r="H2" s="0" t="s">
        <v>405</v>
      </c>
      <c r="I2" s="0" t="s">
        <v>406</v>
      </c>
      <c r="J2" s="0" t="s">
        <v>215</v>
      </c>
      <c r="K2" s="0" t="s">
        <v>216</v>
      </c>
      <c r="L2" s="0" t="s">
        <v>217</v>
      </c>
      <c r="M2" s="0" t="s">
        <v>407</v>
      </c>
      <c r="N2" s="0" t="s">
        <v>219</v>
      </c>
      <c r="O2" s="166" t="s">
        <v>376</v>
      </c>
      <c r="P2" s="166" t="s">
        <v>377</v>
      </c>
    </row>
    <row r="3" customFormat="false" ht="13.8" hidden="false" customHeight="false" outlineLevel="0" collapsed="false">
      <c r="A3" s="0" t="e">
        <f aca="false">IF(ISBLANK(#REF!), "",_xlfn.CONCAT(#REF!,#REF!))</f>
        <v>#REF!</v>
      </c>
      <c r="B3" s="0" t="e">
        <f aca="false">IF(ISBLANK(#REF!), "",#REF!)</f>
        <v>#REF!</v>
      </c>
      <c r="C3" s="7" t="e">
        <f aca="false">IF(B3="", "",IF('SUMMARY 5'!D10 = 0,"\\empty",'SUMMARY 5'!D10))</f>
        <v>#REF!</v>
      </c>
      <c r="D3" s="7" t="e">
        <f aca="false">IF(B3="", "",IF('SUMMARY 5'!F10 = 0,"\\empty",'SUMMARY 5'!F10))</f>
        <v>#REF!</v>
      </c>
      <c r="E3" s="7" t="e">
        <f aca="false">IF(B3="", "",IF('SUMMARY 5'!H10 = 0,"\\empty",'SUMMARY 5'!H10))</f>
        <v>#REF!</v>
      </c>
      <c r="F3" s="7" t="e">
        <f aca="false">IF(B3="", "",IF('SUMMARY 5'!J10 = 0,"\\empty",'SUMMARY 5'!J10))</f>
        <v>#REF!</v>
      </c>
      <c r="G3" s="7" t="e">
        <f aca="false">IF(B3="", "",IF('SUMMARY 5'!L10 = 0,"\\empty",'SUMMARY 5'!L10))</f>
        <v>#REF!</v>
      </c>
      <c r="H3" s="182" t="e">
        <f aca="false">IF(B3="", "",IF('SUMMARY 5'!N10 = 0,"\\empty",'SUMMARY 5'!N10))</f>
        <v>#REF!</v>
      </c>
      <c r="I3" s="7" t="e">
        <f aca="false">IF(B3="", "",IF('SUMMARY 5'!P10 = 0,"\\empty",'SUMMARY 5'!P10))</f>
        <v>#REF!</v>
      </c>
      <c r="J3" s="182" t="e">
        <f aca="false">IF(B3="", "",IF('SUMMARY 5'!R10 = 0,"\\empty",'SUMMARY 5'!R10))</f>
        <v>#REF!</v>
      </c>
      <c r="K3" s="7" t="e">
        <f aca="false">IF(B3="", "",IF('SUMMARY 5'!T10 = 0,"\\empty",'SUMMARY 5'!T10))</f>
        <v>#REF!</v>
      </c>
      <c r="L3" s="0" t="e">
        <f aca="false">IF(B3="", "",IF('SUMMARY 5'!V10 = 0,"\\empty",'SUMMARY 5'!V10))</f>
        <v>#REF!</v>
      </c>
      <c r="M3" s="0" t="e">
        <f aca="false">IF(B3="", "",IF('SUMMARY 5'!X10 = 0,"\\empty",'SUMMARY 5'!X10))</f>
        <v>#REF!</v>
      </c>
      <c r="N3" s="0" t="e">
        <f aca="false">IF(B3="", "",IF('SUMMARY 5'!Z10 = 0,"\\empty",'SUMMARY 5'!Z10))</f>
        <v>#REF!</v>
      </c>
      <c r="O3" s="180" t="n">
        <f aca="false">ROUND('SUMMARY 5'!AB10, 0)</f>
        <v>81</v>
      </c>
      <c r="P3" s="166" t="n">
        <f aca="false">COUNTIFS(C3:N3, "&gt;0", C3:N3, "&lt;75")</f>
        <v>0</v>
      </c>
    </row>
    <row r="4" customFormat="false" ht="13.8" hidden="false" customHeight="false" outlineLevel="0" collapsed="false">
      <c r="H4" s="182"/>
      <c r="I4" s="7"/>
      <c r="J4" s="182"/>
      <c r="O4" s="180"/>
      <c r="P4" s="166"/>
    </row>
    <row r="5" customFormat="false" ht="13.8" hidden="false" customHeight="false" outlineLevel="0" collapsed="false">
      <c r="A5" s="0" t="e">
        <f aca="false">IF(ISBLANK(#REF!), "",_xlfn.CONCAT(#REF!,#REF!))</f>
        <v>#REF!</v>
      </c>
      <c r="B5" s="0" t="e">
        <f aca="false">IF(ISBLANK(#REF!), "",#REF!)</f>
        <v>#REF!</v>
      </c>
      <c r="C5" s="0" t="e">
        <f aca="false">IF(B5="", "",IF('SUMMARY 5'!D12 = 0,"\\empty",'SUMMARY 5'!D12))</f>
        <v>#REF!</v>
      </c>
      <c r="D5" s="0" t="e">
        <f aca="false">IF(B5="", "",IF('SUMMARY 5'!F12 = 0,"\\empty",'SUMMARY 5'!F12))</f>
        <v>#REF!</v>
      </c>
      <c r="E5" s="0" t="e">
        <f aca="false">IF(B5="", "",IF('SUMMARY 5'!H12 = 0,"\\empty",'SUMMARY 5'!H12))</f>
        <v>#REF!</v>
      </c>
      <c r="F5" s="0" t="e">
        <f aca="false">IF(B5="", "",IF('SUMMARY 5'!J12 = 0,"\\empty",'SUMMARY 5'!J12))</f>
        <v>#REF!</v>
      </c>
      <c r="G5" s="0" t="e">
        <f aca="false">IF(B5="", "",IF('SUMMARY 5'!L12 = 0,"\\empty",'SUMMARY 5'!L12))</f>
        <v>#REF!</v>
      </c>
      <c r="H5" s="182" t="e">
        <f aca="false">IF(B5="", "",IF('SUMMARY 5'!N12 = 0,"\\empty",'SUMMARY 5'!N12))</f>
        <v>#REF!</v>
      </c>
      <c r="I5" s="7" t="e">
        <f aca="false">IF(B5="", "",IF('SUMMARY 5'!P12 = 0,"\\empty",'SUMMARY 5'!P12))</f>
        <v>#REF!</v>
      </c>
      <c r="J5" s="182" t="e">
        <f aca="false">IF(B5="", "",IF('SUMMARY 5'!R12 = 0,"\\empty",'SUMMARY 5'!R12))</f>
        <v>#REF!</v>
      </c>
      <c r="K5" s="0" t="e">
        <f aca="false">IF(B5="", "",IF('SUMMARY 5'!T12 = 0,"\\empty",'SUMMARY 5'!T12))</f>
        <v>#REF!</v>
      </c>
      <c r="L5" s="0" t="e">
        <f aca="false">IF(B5="", "",IF('SUMMARY 5'!V12 = 0,"\\empty",'SUMMARY 5'!V12))</f>
        <v>#REF!</v>
      </c>
      <c r="M5" s="0" t="e">
        <f aca="false">IF(B5="", "",IF('SUMMARY 5'!X12 = 0,"\\empty",'SUMMARY 5'!X12))</f>
        <v>#REF!</v>
      </c>
      <c r="N5" s="0" t="e">
        <f aca="false">IF(B5="", "",IF('SUMMARY 5'!Z12 = 0,"\\empty",'SUMMARY 5'!Z12))</f>
        <v>#REF!</v>
      </c>
      <c r="O5" s="180" t="n">
        <f aca="false">ROUND('SUMMARY 5'!AB12, 0)</f>
        <v>77</v>
      </c>
      <c r="P5" s="166" t="n">
        <f aca="false">COUNTIFS(C5:N5, "&gt;0", C5:N5, "&lt;75")</f>
        <v>0</v>
      </c>
    </row>
    <row r="6" customFormat="false" ht="13.8" hidden="false" customHeight="false" outlineLevel="0" collapsed="false">
      <c r="A6" s="0" t="e">
        <f aca="false">IF(ISBLANK(#REF!), "",_xlfn.CONCAT(#REF!,#REF!))</f>
        <v>#REF!</v>
      </c>
      <c r="B6" s="0" t="e">
        <f aca="false">IF(ISBLANK(#REF!), "",#REF!)</f>
        <v>#REF!</v>
      </c>
      <c r="C6" s="0" t="e">
        <f aca="false">IF(B6="", "",IF('SUMMARY 5'!D13 = 0,"\\empty",'SUMMARY 5'!D13))</f>
        <v>#REF!</v>
      </c>
      <c r="D6" s="0" t="e">
        <f aca="false">IF(B6="", "",IF('SUMMARY 5'!F13 = 0,"\\empty",'SUMMARY 5'!F13))</f>
        <v>#REF!</v>
      </c>
      <c r="E6" s="0" t="e">
        <f aca="false">IF(B6="", "",IF('SUMMARY 5'!H13 = 0,"\\empty",'SUMMARY 5'!H13))</f>
        <v>#REF!</v>
      </c>
      <c r="F6" s="0" t="e">
        <f aca="false">IF(B6="", "",IF('SUMMARY 5'!J13 = 0,"\\empty",'SUMMARY 5'!J13))</f>
        <v>#REF!</v>
      </c>
      <c r="G6" s="0" t="e">
        <f aca="false">IF(B6="", "",IF('SUMMARY 5'!L13 = 0,"\\empty",'SUMMARY 5'!L13))</f>
        <v>#REF!</v>
      </c>
      <c r="H6" s="182" t="e">
        <f aca="false">IF(B6="", "",IF('SUMMARY 5'!N13 = 0,"\\empty",'SUMMARY 5'!N13))</f>
        <v>#REF!</v>
      </c>
      <c r="I6" s="7" t="e">
        <f aca="false">IF(B6="", "",IF('SUMMARY 5'!P13 = 0,"\\empty",'SUMMARY 5'!P13))</f>
        <v>#REF!</v>
      </c>
      <c r="J6" s="182" t="e">
        <f aca="false">IF(B6="", "",IF('SUMMARY 5'!R13 = 0,"\\empty",'SUMMARY 5'!R13))</f>
        <v>#REF!</v>
      </c>
      <c r="K6" s="0" t="e">
        <f aca="false">IF(B6="", "",IF('SUMMARY 5'!T13 = 0,"\\empty",'SUMMARY 5'!T13))</f>
        <v>#REF!</v>
      </c>
      <c r="L6" s="0" t="e">
        <f aca="false">IF(B6="", "",IF('SUMMARY 5'!V13 = 0,"\\empty",'SUMMARY 5'!V13))</f>
        <v>#REF!</v>
      </c>
      <c r="M6" s="0" t="e">
        <f aca="false">IF(B6="", "",IF('SUMMARY 5'!X13 = 0,"\\empty",'SUMMARY 5'!X13))</f>
        <v>#REF!</v>
      </c>
      <c r="N6" s="0" t="e">
        <f aca="false">IF(B6="", "",IF('SUMMARY 5'!Z13 = 0,"\\empty",'SUMMARY 5'!Z13))</f>
        <v>#REF!</v>
      </c>
      <c r="O6" s="180" t="n">
        <f aca="false">ROUND('SUMMARY 5'!AB13, 0)</f>
        <v>77</v>
      </c>
      <c r="P6" s="166" t="n">
        <f aca="false">COUNTIFS(C6:N6, "&gt;0", C6:N6, "&lt;75")</f>
        <v>0</v>
      </c>
    </row>
    <row r="7" customFormat="false" ht="13.8" hidden="false" customHeight="false" outlineLevel="0" collapsed="false">
      <c r="A7" s="0" t="e">
        <f aca="false">IF(ISBLANK(#REF!), "",_xlfn.CONCAT(#REF!,#REF!))</f>
        <v>#REF!</v>
      </c>
      <c r="B7" s="0" t="e">
        <f aca="false">IF(ISBLANK(#REF!), "",#REF!)</f>
        <v>#REF!</v>
      </c>
      <c r="C7" s="0" t="e">
        <f aca="false">IF(B7="", "",IF('SUMMARY 5'!D14 = 0,"\\empty",'SUMMARY 5'!D14))</f>
        <v>#REF!</v>
      </c>
      <c r="D7" s="0" t="e">
        <f aca="false">IF(B7="", "",IF('SUMMARY 5'!F14 = 0,"\\empty",'SUMMARY 5'!F14))</f>
        <v>#REF!</v>
      </c>
      <c r="E7" s="0" t="e">
        <f aca="false">IF(B7="", "",IF('SUMMARY 5'!H14 = 0,"\\empty",'SUMMARY 5'!H14))</f>
        <v>#REF!</v>
      </c>
      <c r="F7" s="0" t="e">
        <f aca="false">IF(B7="", "",IF('SUMMARY 5'!J14 = 0,"\\empty",'SUMMARY 5'!J14))</f>
        <v>#REF!</v>
      </c>
      <c r="G7" s="0" t="e">
        <f aca="false">IF(B7="", "",IF('SUMMARY 5'!L14 = 0,"\\empty",'SUMMARY 5'!L14))</f>
        <v>#REF!</v>
      </c>
      <c r="H7" s="182" t="e">
        <f aca="false">IF(B7="", "",IF('SUMMARY 5'!N14 = 0,"\\empty",'SUMMARY 5'!N14))</f>
        <v>#REF!</v>
      </c>
      <c r="I7" s="7" t="e">
        <f aca="false">IF(B7="", "",IF('SUMMARY 5'!P14 = 0,"\\empty",'SUMMARY 5'!P14))</f>
        <v>#REF!</v>
      </c>
      <c r="J7" s="182" t="e">
        <f aca="false">IF(B7="", "",IF('SUMMARY 5'!R14 = 0,"\\empty",'SUMMARY 5'!R14))</f>
        <v>#REF!</v>
      </c>
      <c r="K7" s="0" t="e">
        <f aca="false">IF(B7="", "",IF('SUMMARY 5'!T14 = 0,"\\empty",'SUMMARY 5'!T14))</f>
        <v>#REF!</v>
      </c>
      <c r="L7" s="0" t="e">
        <f aca="false">IF(B7="", "",IF('SUMMARY 5'!V14 = 0,"\\empty",'SUMMARY 5'!V14))</f>
        <v>#REF!</v>
      </c>
      <c r="M7" s="0" t="e">
        <f aca="false">IF(B7="", "",IF('SUMMARY 5'!X14 = 0,"\\empty",'SUMMARY 5'!X14))</f>
        <v>#REF!</v>
      </c>
      <c r="N7" s="0" t="e">
        <f aca="false">IF(B7="", "",IF('SUMMARY 5'!Z14 = 0,"\\empty",'SUMMARY 5'!Z14))</f>
        <v>#REF!</v>
      </c>
      <c r="O7" s="180" t="n">
        <f aca="false">ROUND('SUMMARY 5'!AB14, 0)</f>
        <v>77</v>
      </c>
      <c r="P7" s="166" t="n">
        <f aca="false">COUNTIFS(C7:N7, "&gt;0", C7:N7, "&lt;75")</f>
        <v>0</v>
      </c>
    </row>
    <row r="8" customFormat="false" ht="13.8" hidden="false" customHeight="false" outlineLevel="0" collapsed="false">
      <c r="A8" s="0" t="e">
        <f aca="false">IF(ISBLANK(#REF!), "",_xlfn.CONCAT(#REF!,#REF!))</f>
        <v>#REF!</v>
      </c>
      <c r="B8" s="0" t="e">
        <f aca="false">IF(ISBLANK(#REF!), "",#REF!)</f>
        <v>#REF!</v>
      </c>
      <c r="C8" s="0" t="e">
        <f aca="false">IF(B8="", "",IF('SUMMARY 5'!D15 = 0,"\\empty",'SUMMARY 5'!D15))</f>
        <v>#REF!</v>
      </c>
      <c r="D8" s="0" t="e">
        <f aca="false">IF(B8="", "",IF('SUMMARY 5'!F15 = 0,"\\empty",'SUMMARY 5'!F15))</f>
        <v>#REF!</v>
      </c>
      <c r="E8" s="0" t="e">
        <f aca="false">IF(B8="", "",IF('SUMMARY 5'!H15 = 0,"\\empty",'SUMMARY 5'!H15))</f>
        <v>#REF!</v>
      </c>
      <c r="F8" s="0" t="e">
        <f aca="false">IF(B8="", "",IF('SUMMARY 5'!J15 = 0,"\\empty",'SUMMARY 5'!J15))</f>
        <v>#REF!</v>
      </c>
      <c r="G8" s="0" t="e">
        <f aca="false">IF(B8="", "",IF('SUMMARY 5'!L15 = 0,"\\empty",'SUMMARY 5'!L15))</f>
        <v>#REF!</v>
      </c>
      <c r="H8" s="182" t="e">
        <f aca="false">IF(B8="", "",IF('SUMMARY 5'!N15 = 0,"\\empty",'SUMMARY 5'!N15))</f>
        <v>#REF!</v>
      </c>
      <c r="I8" s="7" t="e">
        <f aca="false">IF(B8="", "",IF('SUMMARY 5'!P15 = 0,"\\empty",'SUMMARY 5'!P15))</f>
        <v>#REF!</v>
      </c>
      <c r="J8" s="182" t="e">
        <f aca="false">IF(B8="", "",IF('SUMMARY 5'!R15 = 0,"\\empty",'SUMMARY 5'!R15))</f>
        <v>#REF!</v>
      </c>
      <c r="K8" s="0" t="e">
        <f aca="false">IF(B8="", "",IF('SUMMARY 5'!T15 = 0,"\\empty",'SUMMARY 5'!T15))</f>
        <v>#REF!</v>
      </c>
      <c r="L8" s="0" t="e">
        <f aca="false">IF(B8="", "",IF('SUMMARY 5'!V15 = 0,"\\empty",'SUMMARY 5'!V15))</f>
        <v>#REF!</v>
      </c>
      <c r="M8" s="0" t="e">
        <f aca="false">IF(B8="", "",IF('SUMMARY 5'!X15 = 0,"\\empty",'SUMMARY 5'!X15))</f>
        <v>#REF!</v>
      </c>
      <c r="N8" s="0" t="e">
        <f aca="false">IF(B8="", "",IF('SUMMARY 5'!Z15 = 0,"\\empty",'SUMMARY 5'!Z15))</f>
        <v>#REF!</v>
      </c>
      <c r="O8" s="180" t="n">
        <f aca="false">ROUND('SUMMARY 5'!AB15, 0)</f>
        <v>85</v>
      </c>
      <c r="P8" s="166" t="n">
        <f aca="false">COUNTIFS(C8:N8, "&gt;0", C8:N8, "&lt;75")</f>
        <v>0</v>
      </c>
    </row>
    <row r="9" customFormat="false" ht="13.8" hidden="false" customHeight="false" outlineLevel="0" collapsed="false">
      <c r="A9" s="0" t="e">
        <f aca="false">IF(ISBLANK(#REF!), "",_xlfn.CONCAT(#REF!,#REF!))</f>
        <v>#REF!</v>
      </c>
      <c r="B9" s="0" t="e">
        <f aca="false">IF(ISBLANK(#REF!), "",#REF!)</f>
        <v>#REF!</v>
      </c>
      <c r="C9" s="0" t="e">
        <f aca="false">IF(B9="", "",IF('SUMMARY 5'!D16 = 0,"\\empty",'SUMMARY 5'!D16))</f>
        <v>#REF!</v>
      </c>
      <c r="D9" s="0" t="e">
        <f aca="false">IF(B9="", "",IF('SUMMARY 5'!F16 = 0,"\\empty",'SUMMARY 5'!F16))</f>
        <v>#REF!</v>
      </c>
      <c r="E9" s="0" t="e">
        <f aca="false">IF(B9="", "",IF('SUMMARY 5'!H16 = 0,"\\empty",'SUMMARY 5'!H16))</f>
        <v>#REF!</v>
      </c>
      <c r="F9" s="0" t="e">
        <f aca="false">IF(B9="", "",IF('SUMMARY 5'!J16 = 0,"\\empty",'SUMMARY 5'!J16))</f>
        <v>#REF!</v>
      </c>
      <c r="G9" s="0" t="e">
        <f aca="false">IF(B9="", "",IF('SUMMARY 5'!L16 = 0,"\\empty",'SUMMARY 5'!L16))</f>
        <v>#REF!</v>
      </c>
      <c r="H9" s="182" t="e">
        <f aca="false">IF(B9="", "",IF('SUMMARY 5'!N16 = 0,"\\empty",'SUMMARY 5'!N16))</f>
        <v>#REF!</v>
      </c>
      <c r="I9" s="7" t="e">
        <f aca="false">IF(B9="", "",IF('SUMMARY 5'!P16 = 0,"\\empty",'SUMMARY 5'!P16))</f>
        <v>#REF!</v>
      </c>
      <c r="J9" s="182" t="e">
        <f aca="false">IF(B9="", "",IF('SUMMARY 5'!R16 = 0,"\\empty",'SUMMARY 5'!R16))</f>
        <v>#REF!</v>
      </c>
      <c r="K9" s="0" t="e">
        <f aca="false">IF(B9="", "",IF('SUMMARY 5'!T16 = 0,"\\empty",'SUMMARY 5'!T16))</f>
        <v>#REF!</v>
      </c>
      <c r="L9" s="0" t="e">
        <f aca="false">IF(B9="", "",IF('SUMMARY 5'!V16 = 0,"\\empty",'SUMMARY 5'!V16))</f>
        <v>#REF!</v>
      </c>
      <c r="M9" s="0" t="e">
        <f aca="false">IF(B9="", "",IF('SUMMARY 5'!X16 = 0,"\\empty",'SUMMARY 5'!X16))</f>
        <v>#REF!</v>
      </c>
      <c r="N9" s="0" t="e">
        <f aca="false">IF(B9="", "",IF('SUMMARY 5'!Z16 = 0,"\\empty",'SUMMARY 5'!Z16))</f>
        <v>#REF!</v>
      </c>
      <c r="O9" s="180" t="n">
        <f aca="false">ROUND('SUMMARY 5'!AB16, 0)</f>
        <v>77</v>
      </c>
      <c r="P9" s="166" t="n">
        <f aca="false">COUNTIFS(C9:N9, "&gt;0", C9:N9, "&lt;75")</f>
        <v>0</v>
      </c>
    </row>
    <row r="10" customFormat="false" ht="13.8" hidden="false" customHeight="false" outlineLevel="0" collapsed="false">
      <c r="A10" s="0" t="e">
        <f aca="false">IF(ISBLANK(#REF!), "",_xlfn.CONCAT(#REF!,#REF!))</f>
        <v>#REF!</v>
      </c>
      <c r="B10" s="0" t="e">
        <f aca="false">IF(ISBLANK(#REF!), "",#REF!)</f>
        <v>#REF!</v>
      </c>
      <c r="C10" s="0" t="e">
        <f aca="false">IF(B10="", "",IF('SUMMARY 5'!D17 = 0,"\\empty",'SUMMARY 5'!D17))</f>
        <v>#REF!</v>
      </c>
      <c r="D10" s="0" t="e">
        <f aca="false">IF(B10="", "",IF('SUMMARY 5'!F17 = 0,"\\empty",'SUMMARY 5'!F17))</f>
        <v>#REF!</v>
      </c>
      <c r="E10" s="0" t="e">
        <f aca="false">IF(B10="", "",IF('SUMMARY 5'!H17 = 0,"\\empty",'SUMMARY 5'!H17))</f>
        <v>#REF!</v>
      </c>
      <c r="F10" s="0" t="e">
        <f aca="false">IF(B10="", "",IF('SUMMARY 5'!J17 = 0,"\\empty",'SUMMARY 5'!J17))</f>
        <v>#REF!</v>
      </c>
      <c r="G10" s="0" t="e">
        <f aca="false">IF(B10="", "",IF('SUMMARY 5'!L17 = 0,"\\empty",'SUMMARY 5'!L17))</f>
        <v>#REF!</v>
      </c>
      <c r="H10" s="182" t="e">
        <f aca="false">IF(B10="", "",IF('SUMMARY 5'!N17 = 0,"\\empty",'SUMMARY 5'!N17))</f>
        <v>#REF!</v>
      </c>
      <c r="I10" s="7" t="e">
        <f aca="false">IF(B10="", "",IF('SUMMARY 5'!P17 = 0,"\\empty",'SUMMARY 5'!P17))</f>
        <v>#REF!</v>
      </c>
      <c r="J10" s="182" t="e">
        <f aca="false">IF(B10="", "",IF('SUMMARY 5'!R17 = 0,"\\empty",'SUMMARY 5'!R17))</f>
        <v>#REF!</v>
      </c>
      <c r="K10" s="0" t="e">
        <f aca="false">IF(B10="", "",IF('SUMMARY 5'!T17 = 0,"\\empty",'SUMMARY 5'!T17))</f>
        <v>#REF!</v>
      </c>
      <c r="L10" s="0" t="e">
        <f aca="false">IF(B10="", "",IF('SUMMARY 5'!V17 = 0,"\\empty",'SUMMARY 5'!V17))</f>
        <v>#REF!</v>
      </c>
      <c r="M10" s="0" t="e">
        <f aca="false">IF(B10="", "",IF('SUMMARY 5'!X17 = 0,"\\empty",'SUMMARY 5'!X17))</f>
        <v>#REF!</v>
      </c>
      <c r="N10" s="0" t="e">
        <f aca="false">IF(B10="", "",IF('SUMMARY 5'!Z17 = 0,"\\empty",'SUMMARY 5'!Z17))</f>
        <v>#REF!</v>
      </c>
      <c r="O10" s="180" t="n">
        <f aca="false">ROUND('SUMMARY 5'!AB17, 0)</f>
        <v>77</v>
      </c>
      <c r="P10" s="166" t="n">
        <f aca="false">COUNTIFS(C10:N10, "&gt;0", C10:N10, "&lt;75")</f>
        <v>0</v>
      </c>
    </row>
    <row r="11" customFormat="false" ht="13.8" hidden="false" customHeight="false" outlineLevel="0" collapsed="false">
      <c r="H11" s="182"/>
      <c r="I11" s="7"/>
      <c r="J11" s="182"/>
      <c r="O11" s="180"/>
      <c r="P11" s="166"/>
    </row>
    <row r="12" customFormat="false" ht="13.8" hidden="false" customHeight="false" outlineLevel="0" collapsed="false">
      <c r="A12" s="0" t="e">
        <f aca="false">IF(ISBLANK(#REF!), "",_xlfn.CONCAT(#REF!,#REF!))</f>
        <v>#REF!</v>
      </c>
      <c r="B12" s="0" t="e">
        <f aca="false">IF(ISBLANK(#REF!), "",#REF!)</f>
        <v>#REF!</v>
      </c>
      <c r="C12" s="0" t="e">
        <f aca="false">IF(B12="", "",IF('SUMMARY 5'!D19 = 0,"\\empty",'SUMMARY 5'!D19))</f>
        <v>#REF!</v>
      </c>
      <c r="D12" s="0" t="e">
        <f aca="false">IF(B12="", "",IF('SUMMARY 5'!F19 = 0,"\\empty",'SUMMARY 5'!F19))</f>
        <v>#REF!</v>
      </c>
      <c r="E12" s="0" t="e">
        <f aca="false">IF(B12="", "",IF('SUMMARY 5'!H19 = 0,"\\empty",'SUMMARY 5'!H19))</f>
        <v>#REF!</v>
      </c>
      <c r="F12" s="0" t="e">
        <f aca="false">IF(B12="", "",IF('SUMMARY 5'!J19 = 0,"\\empty",'SUMMARY 5'!J19))</f>
        <v>#REF!</v>
      </c>
      <c r="G12" s="0" t="e">
        <f aca="false">IF(B12="", "",IF('SUMMARY 5'!L19 = 0,"\\empty",'SUMMARY 5'!L19))</f>
        <v>#REF!</v>
      </c>
      <c r="H12" s="182" t="e">
        <f aca="false">IF(B12="", "",IF('SUMMARY 5'!N19 = 0,"\\empty",'SUMMARY 5'!N19))</f>
        <v>#REF!</v>
      </c>
      <c r="I12" s="7" t="e">
        <f aca="false">IF(B12="", "",IF('SUMMARY 5'!P19 = 0,"\\empty",'SUMMARY 5'!P19))</f>
        <v>#REF!</v>
      </c>
      <c r="J12" s="182" t="e">
        <f aca="false">IF(B12="", "",IF('SUMMARY 5'!R19 = 0,"\\empty",'SUMMARY 5'!R19))</f>
        <v>#REF!</v>
      </c>
      <c r="K12" s="0" t="e">
        <f aca="false">IF(B12="", "",IF('SUMMARY 5'!T19 = 0,"\\empty",'SUMMARY 5'!T19))</f>
        <v>#REF!</v>
      </c>
      <c r="L12" s="0" t="e">
        <f aca="false">IF(B12="", "",IF('SUMMARY 5'!V19 = 0,"\\empty",'SUMMARY 5'!V19))</f>
        <v>#REF!</v>
      </c>
      <c r="M12" s="0" t="e">
        <f aca="false">IF(B12="", "",IF('SUMMARY 5'!X19 = 0,"\\empty",'SUMMARY 5'!X19))</f>
        <v>#REF!</v>
      </c>
      <c r="N12" s="0" t="e">
        <f aca="false">IF(B12="", "",IF('SUMMARY 5'!Z19 = 0,"\\empty",'SUMMARY 5'!Z19))</f>
        <v>#REF!</v>
      </c>
      <c r="O12" s="180" t="n">
        <f aca="false">ROUND('SUMMARY 5'!AB19, 0)</f>
        <v>80</v>
      </c>
      <c r="P12" s="166" t="n">
        <f aca="false">COUNTIFS(C12:N12, "&gt;0", C12:N12, "&lt;75")</f>
        <v>0</v>
      </c>
    </row>
    <row r="13" customFormat="false" ht="13.8" hidden="false" customHeight="false" outlineLevel="0" collapsed="false">
      <c r="A13" s="0" t="e">
        <f aca="false">IF(ISBLANK(#REF!), "",_xlfn.CONCAT(#REF!,#REF!))</f>
        <v>#REF!</v>
      </c>
      <c r="B13" s="0" t="e">
        <f aca="false">IF(ISBLANK(#REF!), "",#REF!)</f>
        <v>#REF!</v>
      </c>
      <c r="C13" s="0" t="e">
        <f aca="false">IF(B13="", "",IF('SUMMARY 5'!D20 = 0,"\\empty",'SUMMARY 5'!D20))</f>
        <v>#REF!</v>
      </c>
      <c r="D13" s="0" t="e">
        <f aca="false">IF(B13="", "",IF('SUMMARY 5'!F20 = 0,"\\empty",'SUMMARY 5'!F20))</f>
        <v>#REF!</v>
      </c>
      <c r="E13" s="0" t="e">
        <f aca="false">IF(B13="", "",IF('SUMMARY 5'!H20 = 0,"\\empty",'SUMMARY 5'!H20))</f>
        <v>#REF!</v>
      </c>
      <c r="F13" s="0" t="e">
        <f aca="false">IF(B13="", "",IF('SUMMARY 5'!J20 = 0,"\\empty",'SUMMARY 5'!J20))</f>
        <v>#REF!</v>
      </c>
      <c r="G13" s="0" t="e">
        <f aca="false">IF(B13="", "",IF('SUMMARY 5'!L20 = 0,"\\empty",'SUMMARY 5'!L20))</f>
        <v>#REF!</v>
      </c>
      <c r="H13" s="182" t="e">
        <f aca="false">IF(B13="", "",IF('SUMMARY 5'!N20 = 0,"\\empty",'SUMMARY 5'!N20))</f>
        <v>#REF!</v>
      </c>
      <c r="I13" s="7" t="e">
        <f aca="false">IF(B13="", "",IF('SUMMARY 5'!P20 = 0,"\\empty",'SUMMARY 5'!P20))</f>
        <v>#REF!</v>
      </c>
      <c r="J13" s="182" t="e">
        <f aca="false">IF(B13="", "",IF('SUMMARY 5'!R20 = 0,"\\empty",'SUMMARY 5'!R20))</f>
        <v>#REF!</v>
      </c>
      <c r="K13" s="0" t="e">
        <f aca="false">IF(B13="", "",IF('SUMMARY 5'!T20 = 0,"\\empty",'SUMMARY 5'!T20))</f>
        <v>#REF!</v>
      </c>
      <c r="L13" s="0" t="e">
        <f aca="false">IF(B13="", "",IF('SUMMARY 5'!V20 = 0,"\\empty",'SUMMARY 5'!V20))</f>
        <v>#REF!</v>
      </c>
      <c r="M13" s="0" t="e">
        <f aca="false">IF(B13="", "",IF('SUMMARY 5'!X20 = 0,"\\empty",'SUMMARY 5'!X20))</f>
        <v>#REF!</v>
      </c>
      <c r="N13" s="0" t="e">
        <f aca="false">IF(B13="", "",IF('SUMMARY 5'!Z20 = 0,"\\empty",'SUMMARY 5'!Z20))</f>
        <v>#REF!</v>
      </c>
      <c r="O13" s="180" t="n">
        <f aca="false">ROUND('SUMMARY 5'!AB20, 0)</f>
        <v>78</v>
      </c>
      <c r="P13" s="166" t="n">
        <f aca="false">COUNTIFS(C13:N13, "&gt;0", C13:N13, "&lt;75")</f>
        <v>0</v>
      </c>
    </row>
    <row r="14" customFormat="false" ht="13.8" hidden="false" customHeight="false" outlineLevel="0" collapsed="false">
      <c r="A14" s="0" t="e">
        <f aca="false">IF(ISBLANK(#REF!), "",_xlfn.CONCAT(#REF!,#REF!))</f>
        <v>#REF!</v>
      </c>
      <c r="B14" s="0" t="e">
        <f aca="false">IF(ISBLANK(#REF!), "",#REF!)</f>
        <v>#REF!</v>
      </c>
      <c r="C14" s="0" t="e">
        <f aca="false">IF(B14="", "",IF('SUMMARY 5'!D21 = 0,"\\empty",'SUMMARY 5'!D21))</f>
        <v>#REF!</v>
      </c>
      <c r="D14" s="0" t="e">
        <f aca="false">IF(B14="", "",IF('SUMMARY 5'!F21 = 0,"\\empty",'SUMMARY 5'!F21))</f>
        <v>#REF!</v>
      </c>
      <c r="E14" s="0" t="e">
        <f aca="false">IF(B14="", "",IF('SUMMARY 5'!H21 = 0,"\\empty",'SUMMARY 5'!H21))</f>
        <v>#REF!</v>
      </c>
      <c r="F14" s="0" t="e">
        <f aca="false">IF(B14="", "",IF('SUMMARY 5'!J21 = 0,"\\empty",'SUMMARY 5'!J21))</f>
        <v>#REF!</v>
      </c>
      <c r="G14" s="0" t="e">
        <f aca="false">IF(B14="", "",IF('SUMMARY 5'!L21 = 0,"\\empty",'SUMMARY 5'!L21))</f>
        <v>#REF!</v>
      </c>
      <c r="H14" s="182" t="e">
        <f aca="false">IF(B14="", "",IF('SUMMARY 5'!N21 = 0,"\\empty",'SUMMARY 5'!N21))</f>
        <v>#REF!</v>
      </c>
      <c r="I14" s="7" t="e">
        <f aca="false">IF(B14="", "",IF('SUMMARY 5'!P21 = 0,"\\empty",'SUMMARY 5'!P21))</f>
        <v>#REF!</v>
      </c>
      <c r="J14" s="182" t="e">
        <f aca="false">IF(B14="", "",IF('SUMMARY 5'!R21 = 0,"\\empty",'SUMMARY 5'!R21))</f>
        <v>#REF!</v>
      </c>
      <c r="K14" s="0" t="e">
        <f aca="false">IF(B14="", "",IF('SUMMARY 5'!T21 = 0,"\\empty",'SUMMARY 5'!T21))</f>
        <v>#REF!</v>
      </c>
      <c r="L14" s="0" t="e">
        <f aca="false">IF(B14="", "",IF('SUMMARY 5'!V21 = 0,"\\empty",'SUMMARY 5'!V21))</f>
        <v>#REF!</v>
      </c>
      <c r="M14" s="0" t="e">
        <f aca="false">IF(B14="", "",IF('SUMMARY 5'!X21 = 0,"\\empty",'SUMMARY 5'!X21))</f>
        <v>#REF!</v>
      </c>
      <c r="N14" s="0" t="e">
        <f aca="false">IF(B14="", "",IF('SUMMARY 5'!Z21 = 0,"\\empty",'SUMMARY 5'!Z21))</f>
        <v>#REF!</v>
      </c>
      <c r="O14" s="180" t="n">
        <f aca="false">ROUND('SUMMARY 5'!AB21, 0)</f>
        <v>76</v>
      </c>
      <c r="P14" s="166" t="n">
        <f aca="false">COUNTIFS(C14:N14, "&gt;0", C14:N14, "&lt;75")</f>
        <v>0</v>
      </c>
    </row>
    <row r="15" customFormat="false" ht="13.8" hidden="false" customHeight="false" outlineLevel="0" collapsed="false">
      <c r="A15" s="0" t="e">
        <f aca="false">IF(ISBLANK(#REF!), "",_xlfn.CONCAT(#REF!,#REF!))</f>
        <v>#REF!</v>
      </c>
      <c r="B15" s="0" t="e">
        <f aca="false">IF(ISBLANK(#REF!), "",#REF!)</f>
        <v>#REF!</v>
      </c>
      <c r="C15" s="0" t="e">
        <f aca="false">IF(B15="", "",IF('SUMMARY 5'!D22 = 0,"\\empty",'SUMMARY 5'!D22))</f>
        <v>#REF!</v>
      </c>
      <c r="D15" s="0" t="e">
        <f aca="false">IF(B15="", "",IF('SUMMARY 5'!F22 = 0,"\\empty",'SUMMARY 5'!F22))</f>
        <v>#REF!</v>
      </c>
      <c r="E15" s="0" t="e">
        <f aca="false">IF(B15="", "",IF('SUMMARY 5'!H22 = 0,"\\empty",'SUMMARY 5'!H22))</f>
        <v>#REF!</v>
      </c>
      <c r="F15" s="0" t="e">
        <f aca="false">IF(B15="", "",IF('SUMMARY 5'!J22 = 0,"\\empty",'SUMMARY 5'!J22))</f>
        <v>#REF!</v>
      </c>
      <c r="G15" s="0" t="e">
        <f aca="false">IF(B15="", "",IF('SUMMARY 5'!L22 = 0,"\\empty",'SUMMARY 5'!L22))</f>
        <v>#REF!</v>
      </c>
      <c r="H15" s="182" t="e">
        <f aca="false">IF(B15="", "",IF('SUMMARY 5'!N22 = 0,"\\empty",'SUMMARY 5'!N22))</f>
        <v>#REF!</v>
      </c>
      <c r="I15" s="7" t="e">
        <f aca="false">IF(B15="", "",IF('SUMMARY 5'!P22 = 0,"\\empty",'SUMMARY 5'!P22))</f>
        <v>#REF!</v>
      </c>
      <c r="J15" s="182" t="e">
        <f aca="false">IF(B15="", "",IF('SUMMARY 5'!R22 = 0,"\\empty",'SUMMARY 5'!R22))</f>
        <v>#REF!</v>
      </c>
      <c r="K15" s="0" t="e">
        <f aca="false">IF(B15="", "",IF('SUMMARY 5'!T22 = 0,"\\empty",'SUMMARY 5'!T22))</f>
        <v>#REF!</v>
      </c>
      <c r="L15" s="0" t="e">
        <f aca="false">IF(B15="", "",IF('SUMMARY 5'!V22 = 0,"\\empty",'SUMMARY 5'!V22))</f>
        <v>#REF!</v>
      </c>
      <c r="M15" s="0" t="e">
        <f aca="false">IF(B15="", "",IF('SUMMARY 5'!X22 = 0,"\\empty",'SUMMARY 5'!X22))</f>
        <v>#REF!</v>
      </c>
      <c r="N15" s="0" t="e">
        <f aca="false">IF(B15="", "",IF('SUMMARY 5'!Z22 = 0,"\\empty",'SUMMARY 5'!Z22))</f>
        <v>#REF!</v>
      </c>
      <c r="O15" s="180" t="n">
        <f aca="false">ROUND('SUMMARY 5'!AB22, 0)</f>
        <v>78</v>
      </c>
      <c r="P15" s="166" t="n">
        <f aca="false">COUNTIFS(C15:N15, "&gt;0", C15:N15, "&lt;75")</f>
        <v>0</v>
      </c>
    </row>
    <row r="16" customFormat="false" ht="13.8" hidden="false" customHeight="false" outlineLevel="0" collapsed="false">
      <c r="A16" s="0" t="e">
        <f aca="false">IF(ISBLANK(#REF!), "",_xlfn.CONCAT(#REF!,#REF!))</f>
        <v>#REF!</v>
      </c>
      <c r="B16" s="0" t="e">
        <f aca="false">IF(ISBLANK(#REF!), "",#REF!)</f>
        <v>#REF!</v>
      </c>
      <c r="C16" s="0" t="e">
        <f aca="false">IF(B16="", "",IF('SUMMARY 5'!D23 = 0,"\\empty",'SUMMARY 5'!D23))</f>
        <v>#REF!</v>
      </c>
      <c r="D16" s="0" t="e">
        <f aca="false">IF(B16="", "",IF('SUMMARY 5'!F23 = 0,"\\empty",'SUMMARY 5'!F23))</f>
        <v>#REF!</v>
      </c>
      <c r="E16" s="0" t="e">
        <f aca="false">IF(B16="", "",IF('SUMMARY 5'!H23 = 0,"\\empty",'SUMMARY 5'!H23))</f>
        <v>#REF!</v>
      </c>
      <c r="F16" s="0" t="e">
        <f aca="false">IF(B16="", "",IF('SUMMARY 5'!J23 = 0,"\\empty",'SUMMARY 5'!J23))</f>
        <v>#REF!</v>
      </c>
      <c r="G16" s="0" t="e">
        <f aca="false">IF(B16="", "",IF('SUMMARY 5'!L23 = 0,"\\empty",'SUMMARY 5'!L23))</f>
        <v>#REF!</v>
      </c>
      <c r="H16" s="182" t="e">
        <f aca="false">IF(B16="", "",IF('SUMMARY 5'!N23 = 0,"\\empty",'SUMMARY 5'!N23))</f>
        <v>#REF!</v>
      </c>
      <c r="I16" s="7" t="e">
        <f aca="false">IF(B16="", "",IF('SUMMARY 5'!P23 = 0,"\\empty",'SUMMARY 5'!P23))</f>
        <v>#REF!</v>
      </c>
      <c r="J16" s="182" t="e">
        <f aca="false">IF(B16="", "",IF('SUMMARY 5'!R23 = 0,"\\empty",'SUMMARY 5'!R23))</f>
        <v>#REF!</v>
      </c>
      <c r="K16" s="0" t="e">
        <f aca="false">IF(B16="", "",IF('SUMMARY 5'!T23 = 0,"\\empty",'SUMMARY 5'!T23))</f>
        <v>#REF!</v>
      </c>
      <c r="L16" s="0" t="e">
        <f aca="false">IF(B16="", "",IF('SUMMARY 5'!V23 = 0,"\\empty",'SUMMARY 5'!V23))</f>
        <v>#REF!</v>
      </c>
      <c r="M16" s="0" t="e">
        <f aca="false">IF(B16="", "",IF('SUMMARY 5'!X23 = 0,"\\empty",'SUMMARY 5'!X23))</f>
        <v>#REF!</v>
      </c>
      <c r="N16" s="0" t="e">
        <f aca="false">IF(B16="", "",IF('SUMMARY 5'!Z23 = 0,"\\empty",'SUMMARY 5'!Z23))</f>
        <v>#REF!</v>
      </c>
      <c r="O16" s="180" t="n">
        <f aca="false">ROUND('SUMMARY 5'!AB23, 0)</f>
        <v>81</v>
      </c>
      <c r="P16" s="166" t="n">
        <f aca="false">COUNTIFS(C16:N16, "&gt;0", C16:N16, "&lt;75")</f>
        <v>0</v>
      </c>
    </row>
    <row r="17" customFormat="false" ht="13.8" hidden="false" customHeight="false" outlineLevel="0" collapsed="false">
      <c r="A17" s="0" t="e">
        <f aca="false">IF(ISBLANK(#REF!), "",_xlfn.CONCAT(#REF!,#REF!))</f>
        <v>#REF!</v>
      </c>
      <c r="B17" s="0" t="e">
        <f aca="false">IF(ISBLANK(#REF!), "",#REF!)</f>
        <v>#REF!</v>
      </c>
      <c r="C17" s="0" t="e">
        <f aca="false">IF(B17="", "",IF('SUMMARY 5'!D24 = 0,"\\empty",'SUMMARY 5'!D24))</f>
        <v>#REF!</v>
      </c>
      <c r="D17" s="0" t="e">
        <f aca="false">IF(B17="", "",IF('SUMMARY 5'!F24 = 0,"\\empty",'SUMMARY 5'!F24))</f>
        <v>#REF!</v>
      </c>
      <c r="E17" s="0" t="e">
        <f aca="false">IF(B17="", "",IF('SUMMARY 5'!H24 = 0,"\\empty",'SUMMARY 5'!H24))</f>
        <v>#REF!</v>
      </c>
      <c r="F17" s="0" t="e">
        <f aca="false">IF(B17="", "",IF('SUMMARY 5'!J24 = 0,"\\empty",'SUMMARY 5'!J24))</f>
        <v>#REF!</v>
      </c>
      <c r="G17" s="0" t="e">
        <f aca="false">IF(B17="", "",IF('SUMMARY 5'!L24 = 0,"\\empty",'SUMMARY 5'!L24))</f>
        <v>#REF!</v>
      </c>
      <c r="H17" s="182" t="e">
        <f aca="false">IF(B17="", "",IF('SUMMARY 5'!N24 = 0,"\\empty",'SUMMARY 5'!N24))</f>
        <v>#REF!</v>
      </c>
      <c r="I17" s="7" t="e">
        <f aca="false">IF(B17="", "",IF('SUMMARY 5'!P24 = 0,"\\empty",'SUMMARY 5'!P24))</f>
        <v>#REF!</v>
      </c>
      <c r="J17" s="182" t="e">
        <f aca="false">IF(B17="", "",IF('SUMMARY 5'!R24 = 0,"\\empty",'SUMMARY 5'!R24))</f>
        <v>#REF!</v>
      </c>
      <c r="K17" s="0" t="e">
        <f aca="false">IF(B17="", "",IF('SUMMARY 5'!T24 = 0,"\\empty",'SUMMARY 5'!T24))</f>
        <v>#REF!</v>
      </c>
      <c r="L17" s="0" t="e">
        <f aca="false">IF(B17="", "",IF('SUMMARY 5'!V24 = 0,"\\empty",'SUMMARY 5'!V24))</f>
        <v>#REF!</v>
      </c>
      <c r="M17" s="0" t="e">
        <f aca="false">IF(B17="", "",IF('SUMMARY 5'!X24 = 0,"\\empty",'SUMMARY 5'!X24))</f>
        <v>#REF!</v>
      </c>
      <c r="N17" s="0" t="e">
        <f aca="false">IF(B17="", "",IF('SUMMARY 5'!Z24 = 0,"\\empty",'SUMMARY 5'!Z24))</f>
        <v>#REF!</v>
      </c>
      <c r="O17" s="180" t="n">
        <f aca="false">ROUND('SUMMARY 5'!AB24, 0)</f>
        <v>76</v>
      </c>
      <c r="P17" s="166" t="n">
        <f aca="false">COUNTIFS(C17:N17, "&gt;0", C17:N17, "&lt;75")</f>
        <v>0</v>
      </c>
    </row>
    <row r="18" customFormat="false" ht="13.8" hidden="false" customHeight="false" outlineLevel="0" collapsed="false">
      <c r="A18" s="0" t="e">
        <f aca="false">IF(ISBLANK(#REF!), "",_xlfn.CONCAT(#REF!,#REF!))</f>
        <v>#REF!</v>
      </c>
      <c r="B18" s="0" t="e">
        <f aca="false">IF(ISBLANK(#REF!), "",#REF!)</f>
        <v>#REF!</v>
      </c>
      <c r="C18" s="0" t="e">
        <f aca="false">IF(B18="", "",IF('SUMMARY 5'!D25 = 0,"\\empty",'SUMMARY 5'!D25))</f>
        <v>#REF!</v>
      </c>
      <c r="D18" s="0" t="e">
        <f aca="false">IF(B18="", "",IF('SUMMARY 5'!F25 = 0,"\\empty",'SUMMARY 5'!F25))</f>
        <v>#REF!</v>
      </c>
      <c r="E18" s="0" t="e">
        <f aca="false">IF(B18="", "",IF('SUMMARY 5'!H25 = 0,"\\empty",'SUMMARY 5'!H25))</f>
        <v>#REF!</v>
      </c>
      <c r="F18" s="0" t="e">
        <f aca="false">IF(B18="", "",IF('SUMMARY 5'!J25 = 0,"\\empty",'SUMMARY 5'!J25))</f>
        <v>#REF!</v>
      </c>
      <c r="G18" s="0" t="e">
        <f aca="false">IF(B18="", "",IF('SUMMARY 5'!L25 = 0,"\\empty",'SUMMARY 5'!L25))</f>
        <v>#REF!</v>
      </c>
      <c r="H18" s="182" t="e">
        <f aca="false">IF(B18="", "",IF('SUMMARY 5'!N25 = 0,"\\empty",'SUMMARY 5'!N25))</f>
        <v>#REF!</v>
      </c>
      <c r="I18" s="7" t="e">
        <f aca="false">IF(B18="", "",IF('SUMMARY 5'!P25 = 0,"\\empty",'SUMMARY 5'!P25))</f>
        <v>#REF!</v>
      </c>
      <c r="J18" s="182" t="e">
        <f aca="false">IF(B18="", "",IF('SUMMARY 5'!R25 = 0,"\\empty",'SUMMARY 5'!R25))</f>
        <v>#REF!</v>
      </c>
      <c r="K18" s="0" t="e">
        <f aca="false">IF(B18="", "",IF('SUMMARY 5'!T25 = 0,"\\empty",'SUMMARY 5'!T25))</f>
        <v>#REF!</v>
      </c>
      <c r="L18" s="0" t="e">
        <f aca="false">IF(B18="", "",IF('SUMMARY 5'!V25 = 0,"\\empty",'SUMMARY 5'!V25))</f>
        <v>#REF!</v>
      </c>
      <c r="M18" s="0" t="e">
        <f aca="false">IF(B18="", "",IF('SUMMARY 5'!X25 = 0,"\\empty",'SUMMARY 5'!X25))</f>
        <v>#REF!</v>
      </c>
      <c r="N18" s="0" t="e">
        <f aca="false">IF(B18="", "",IF('SUMMARY 5'!Z25 = 0,"\\empty",'SUMMARY 5'!Z25))</f>
        <v>#REF!</v>
      </c>
      <c r="O18" s="180" t="n">
        <f aca="false">ROUND('SUMMARY 5'!AB25, 0)</f>
        <v>84</v>
      </c>
      <c r="P18" s="166" t="n">
        <f aca="false">COUNTIFS(C18:N18, "&gt;0", C18:N18, "&lt;75")</f>
        <v>0</v>
      </c>
    </row>
    <row r="19" customFormat="false" ht="13.8" hidden="false" customHeight="false" outlineLevel="0" collapsed="false">
      <c r="A19" s="0" t="e">
        <f aca="false">IF(ISBLANK(#REF!), "",_xlfn.CONCAT(#REF!,#REF!))</f>
        <v>#REF!</v>
      </c>
      <c r="B19" s="0" t="e">
        <f aca="false">IF(ISBLANK(#REF!), "",#REF!)</f>
        <v>#REF!</v>
      </c>
      <c r="C19" s="0" t="e">
        <f aca="false">IF(B19="", "",IF('SUMMARY 5'!D26 = 0,"\\empty",'SUMMARY 5'!D26))</f>
        <v>#REF!</v>
      </c>
      <c r="D19" s="0" t="e">
        <f aca="false">IF(B19="", "",IF('SUMMARY 5'!F26 = 0,"\\empty",'SUMMARY 5'!F26))</f>
        <v>#REF!</v>
      </c>
      <c r="E19" s="0" t="e">
        <f aca="false">IF(B19="", "",IF('SUMMARY 5'!H26 = 0,"\\empty",'SUMMARY 5'!H26))</f>
        <v>#REF!</v>
      </c>
      <c r="F19" s="0" t="e">
        <f aca="false">IF(B19="", "",IF('SUMMARY 5'!J26 = 0,"\\empty",'SUMMARY 5'!J26))</f>
        <v>#REF!</v>
      </c>
      <c r="G19" s="0" t="e">
        <f aca="false">IF(B19="", "",IF('SUMMARY 5'!L26 = 0,"\\empty",'SUMMARY 5'!L26))</f>
        <v>#REF!</v>
      </c>
      <c r="H19" s="182" t="e">
        <f aca="false">IF(B19="", "",IF('SUMMARY 5'!N26 = 0,"\\empty",'SUMMARY 5'!N26))</f>
        <v>#REF!</v>
      </c>
      <c r="I19" s="7" t="e">
        <f aca="false">IF(B19="", "",IF('SUMMARY 5'!P26 = 0,"\\empty",'SUMMARY 5'!P26))</f>
        <v>#REF!</v>
      </c>
      <c r="J19" s="182" t="e">
        <f aca="false">IF(B19="", "",IF('SUMMARY 5'!R26 = 0,"\\empty",'SUMMARY 5'!R26))</f>
        <v>#REF!</v>
      </c>
      <c r="K19" s="0" t="e">
        <f aca="false">IF(B19="", "",IF('SUMMARY 5'!T26 = 0,"\\empty",'SUMMARY 5'!T26))</f>
        <v>#REF!</v>
      </c>
      <c r="L19" s="0" t="e">
        <f aca="false">IF(B19="", "",IF('SUMMARY 5'!V26 = 0,"\\empty",'SUMMARY 5'!V26))</f>
        <v>#REF!</v>
      </c>
      <c r="M19" s="0" t="e">
        <f aca="false">IF(B19="", "",IF('SUMMARY 5'!X26 = 0,"\\empty",'SUMMARY 5'!X26))</f>
        <v>#REF!</v>
      </c>
      <c r="N19" s="0" t="e">
        <f aca="false">IF(B19="", "",IF('SUMMARY 5'!Z26 = 0,"\\empty",'SUMMARY 5'!Z26))</f>
        <v>#REF!</v>
      </c>
      <c r="O19" s="180" t="n">
        <f aca="false">ROUND('SUMMARY 5'!AB26, 0)</f>
        <v>78</v>
      </c>
      <c r="P19" s="166" t="n">
        <f aca="false">COUNTIFS(C19:N19, "&gt;0", C19:N19, "&lt;75")</f>
        <v>0</v>
      </c>
    </row>
    <row r="20" customFormat="false" ht="13.8" hidden="false" customHeight="false" outlineLevel="0" collapsed="false">
      <c r="A20" s="0" t="e">
        <f aca="false">IF(ISBLANK(#REF!), "",_xlfn.CONCAT(#REF!,#REF!))</f>
        <v>#REF!</v>
      </c>
      <c r="B20" s="0" t="e">
        <f aca="false">IF(ISBLANK(#REF!), "",#REF!)</f>
        <v>#REF!</v>
      </c>
      <c r="C20" s="0" t="e">
        <f aca="false">IF(B20="", "",IF('SUMMARY 5'!D27 = 0,"\\empty",'SUMMARY 5'!D27))</f>
        <v>#REF!</v>
      </c>
      <c r="D20" s="0" t="e">
        <f aca="false">IF(B20="", "",IF('SUMMARY 5'!F27 = 0,"\\empty",'SUMMARY 5'!F27))</f>
        <v>#REF!</v>
      </c>
      <c r="E20" s="0" t="e">
        <f aca="false">IF(B20="", "",IF('SUMMARY 5'!H27 = 0,"\\empty",'SUMMARY 5'!H27))</f>
        <v>#REF!</v>
      </c>
      <c r="F20" s="0" t="e">
        <f aca="false">IF(B20="", "",IF('SUMMARY 5'!J27 = 0,"\\empty",'SUMMARY 5'!J27))</f>
        <v>#REF!</v>
      </c>
      <c r="G20" s="0" t="e">
        <f aca="false">IF(B20="", "",IF('SUMMARY 5'!L27 = 0,"\\empty",'SUMMARY 5'!L27))</f>
        <v>#REF!</v>
      </c>
      <c r="H20" s="182" t="e">
        <f aca="false">IF(B20="", "",IF('SUMMARY 5'!N27 = 0,"\\empty",'SUMMARY 5'!N27))</f>
        <v>#REF!</v>
      </c>
      <c r="I20" s="7" t="e">
        <f aca="false">IF(B20="", "",IF('SUMMARY 5'!P27 = 0,"\\empty",'SUMMARY 5'!P27))</f>
        <v>#REF!</v>
      </c>
      <c r="J20" s="182" t="e">
        <f aca="false">IF(B20="", "",IF('SUMMARY 5'!R27 = 0,"\\empty",'SUMMARY 5'!R27))</f>
        <v>#REF!</v>
      </c>
      <c r="K20" s="0" t="e">
        <f aca="false">IF(B20="", "",IF('SUMMARY 5'!T27 = 0,"\\empty",'SUMMARY 5'!T27))</f>
        <v>#REF!</v>
      </c>
      <c r="L20" s="0" t="e">
        <f aca="false">IF(B20="", "",IF('SUMMARY 5'!V27 = 0,"\\empty",'SUMMARY 5'!V27))</f>
        <v>#REF!</v>
      </c>
      <c r="M20" s="0" t="e">
        <f aca="false">IF(B20="", "",IF('SUMMARY 5'!X27 = 0,"\\empty",'SUMMARY 5'!X27))</f>
        <v>#REF!</v>
      </c>
      <c r="N20" s="0" t="e">
        <f aca="false">IF(B20="", "",IF('SUMMARY 5'!Z27 = 0,"\\empty",'SUMMARY 5'!Z27))</f>
        <v>#REF!</v>
      </c>
      <c r="O20" s="180" t="n">
        <f aca="false">ROUND('SUMMARY 5'!AB27, 0)</f>
        <v>78</v>
      </c>
      <c r="P20" s="166" t="n">
        <f aca="false">COUNTIFS(C20:N20, "&gt;0", C20:N20, "&lt;75")</f>
        <v>0</v>
      </c>
    </row>
    <row r="21" customFormat="false" ht="13.8" hidden="false" customHeight="false" outlineLevel="0" collapsed="false">
      <c r="A21" s="0" t="e">
        <f aca="false">IF(ISBLANK(#REF!), "",_xlfn.CONCAT(#REF!,#REF!))</f>
        <v>#REF!</v>
      </c>
      <c r="B21" s="0" t="e">
        <f aca="false">IF(ISBLANK(#REF!), "",#REF!)</f>
        <v>#REF!</v>
      </c>
      <c r="C21" s="0" t="e">
        <f aca="false">IF(B21="", "",IF('SUMMARY 5'!D28 = 0,"\\empty",'SUMMARY 5'!D28))</f>
        <v>#REF!</v>
      </c>
      <c r="D21" s="0" t="e">
        <f aca="false">IF(B21="", "",IF('SUMMARY 5'!F28 = 0,"\\empty",'SUMMARY 5'!F28))</f>
        <v>#REF!</v>
      </c>
      <c r="E21" s="0" t="e">
        <f aca="false">IF(B21="", "",IF('SUMMARY 5'!H28 = 0,"\\empty",'SUMMARY 5'!H28))</f>
        <v>#REF!</v>
      </c>
      <c r="F21" s="0" t="e">
        <f aca="false">IF(B21="", "",IF('SUMMARY 5'!J28 = 0,"\\empty",'SUMMARY 5'!J28))</f>
        <v>#REF!</v>
      </c>
      <c r="G21" s="0" t="e">
        <f aca="false">IF(B21="", "",IF('SUMMARY 5'!L28 = 0,"\\empty",'SUMMARY 5'!L28))</f>
        <v>#REF!</v>
      </c>
      <c r="H21" s="182" t="e">
        <f aca="false">IF(B21="", "",IF('SUMMARY 5'!N28 = 0,"\\empty",'SUMMARY 5'!N28))</f>
        <v>#REF!</v>
      </c>
      <c r="I21" s="7" t="e">
        <f aca="false">IF(B21="", "",IF('SUMMARY 5'!P28 = 0,"\\empty",'SUMMARY 5'!P28))</f>
        <v>#REF!</v>
      </c>
      <c r="J21" s="182" t="e">
        <f aca="false">IF(B21="", "",IF('SUMMARY 5'!R28 = 0,"\\empty",'SUMMARY 5'!R28))</f>
        <v>#REF!</v>
      </c>
      <c r="K21" s="0" t="e">
        <f aca="false">IF(B21="", "",IF('SUMMARY 5'!T28 = 0,"\\empty",'SUMMARY 5'!T28))</f>
        <v>#REF!</v>
      </c>
      <c r="L21" s="0" t="e">
        <f aca="false">IF(B21="", "",IF('SUMMARY 5'!V28 = 0,"\\empty",'SUMMARY 5'!V28))</f>
        <v>#REF!</v>
      </c>
      <c r="M21" s="0" t="e">
        <f aca="false">IF(B21="", "",IF('SUMMARY 5'!X28 = 0,"\\empty",'SUMMARY 5'!X28))</f>
        <v>#REF!</v>
      </c>
      <c r="N21" s="0" t="e">
        <f aca="false">IF(B21="", "",IF('SUMMARY 5'!Z28 = 0,"\\empty",'SUMMARY 5'!Z28))</f>
        <v>#REF!</v>
      </c>
      <c r="O21" s="180" t="n">
        <f aca="false">ROUND('SUMMARY 5'!AB28, 0)</f>
        <v>77</v>
      </c>
      <c r="P21" s="166" t="n">
        <f aca="false">COUNTIFS(C21:N21, "&gt;0", C21:N21, "&lt;75")</f>
        <v>0</v>
      </c>
    </row>
    <row r="22" customFormat="false" ht="13.8" hidden="false" customHeight="false" outlineLevel="0" collapsed="false">
      <c r="A22" s="0" t="e">
        <f aca="false">IF(ISBLANK(#REF!), "",_xlfn.CONCAT(#REF!,#REF!))</f>
        <v>#REF!</v>
      </c>
      <c r="B22" s="0" t="e">
        <f aca="false">IF(ISBLANK(#REF!), "",#REF!)</f>
        <v>#REF!</v>
      </c>
      <c r="C22" s="0" t="e">
        <f aca="false">IF(B22="", "",IF('SUMMARY 5'!D29 = 0,"\\empty",'SUMMARY 5'!D29))</f>
        <v>#REF!</v>
      </c>
      <c r="D22" s="0" t="e">
        <f aca="false">IF(B22="", "",IF('SUMMARY 5'!F29 = 0,"\\empty",'SUMMARY 5'!F29))</f>
        <v>#REF!</v>
      </c>
      <c r="E22" s="0" t="e">
        <f aca="false">IF(B22="", "",IF('SUMMARY 5'!H29 = 0,"\\empty",'SUMMARY 5'!H29))</f>
        <v>#REF!</v>
      </c>
      <c r="F22" s="0" t="e">
        <f aca="false">IF(B22="", "",IF('SUMMARY 5'!J29 = 0,"\\empty",'SUMMARY 5'!J29))</f>
        <v>#REF!</v>
      </c>
      <c r="G22" s="0" t="e">
        <f aca="false">IF(B22="", "",IF('SUMMARY 5'!L29 = 0,"\\empty",'SUMMARY 5'!L29))</f>
        <v>#REF!</v>
      </c>
      <c r="H22" s="182" t="e">
        <f aca="false">IF(B22="", "",IF('SUMMARY 5'!N29 = 0,"\\empty",'SUMMARY 5'!N29))</f>
        <v>#REF!</v>
      </c>
      <c r="I22" s="7" t="e">
        <f aca="false">IF(B22="", "",IF('SUMMARY 5'!P29 = 0,"\\empty",'SUMMARY 5'!P29))</f>
        <v>#REF!</v>
      </c>
      <c r="J22" s="182" t="e">
        <f aca="false">IF(B22="", "",IF('SUMMARY 5'!R29 = 0,"\\empty",'SUMMARY 5'!R29))</f>
        <v>#REF!</v>
      </c>
      <c r="K22" s="0" t="e">
        <f aca="false">IF(B22="", "",IF('SUMMARY 5'!T29 = 0,"\\empty",'SUMMARY 5'!T29))</f>
        <v>#REF!</v>
      </c>
      <c r="L22" s="0" t="e">
        <f aca="false">IF(B22="", "",IF('SUMMARY 5'!V29 = 0,"\\empty",'SUMMARY 5'!V29))</f>
        <v>#REF!</v>
      </c>
      <c r="M22" s="0" t="e">
        <f aca="false">IF(B22="", "",IF('SUMMARY 5'!X29 = 0,"\\empty",'SUMMARY 5'!X29))</f>
        <v>#REF!</v>
      </c>
      <c r="N22" s="0" t="e">
        <f aca="false">IF(B22="", "",IF('SUMMARY 5'!Z29 = 0,"\\empty",'SUMMARY 5'!Z29))</f>
        <v>#REF!</v>
      </c>
      <c r="O22" s="180" t="n">
        <f aca="false">ROUND('SUMMARY 5'!AB29, 0)</f>
        <v>76</v>
      </c>
      <c r="P22" s="166" t="n">
        <f aca="false">COUNTIFS(C22:N22, "&gt;0", C22:N22, "&lt;75")</f>
        <v>0</v>
      </c>
    </row>
    <row r="23" customFormat="false" ht="13.8" hidden="false" customHeight="false" outlineLevel="0" collapsed="false">
      <c r="A23" s="0" t="e">
        <f aca="false">IF(ISBLANK(#REF!), "",_xlfn.CONCAT(#REF!,#REF!))</f>
        <v>#REF!</v>
      </c>
      <c r="B23" s="0" t="e">
        <f aca="false">IF(ISBLANK(#REF!), "",#REF!)</f>
        <v>#REF!</v>
      </c>
      <c r="C23" s="0" t="e">
        <f aca="false">IF(B23="", "",IF('SUMMARY 5'!D30 = 0,"\\empty",'SUMMARY 5'!D30))</f>
        <v>#REF!</v>
      </c>
      <c r="D23" s="0" t="e">
        <f aca="false">IF(B23="", "",IF('SUMMARY 5'!F30 = 0,"\\empty",'SUMMARY 5'!F30))</f>
        <v>#REF!</v>
      </c>
      <c r="E23" s="0" t="e">
        <f aca="false">IF(B23="", "",IF('SUMMARY 5'!H30 = 0,"\\empty",'SUMMARY 5'!H30))</f>
        <v>#REF!</v>
      </c>
      <c r="F23" s="0" t="e">
        <f aca="false">IF(B23="", "",IF('SUMMARY 5'!J30 = 0,"\\empty",'SUMMARY 5'!J30))</f>
        <v>#REF!</v>
      </c>
      <c r="G23" s="0" t="e">
        <f aca="false">IF(B23="", "",IF('SUMMARY 5'!L30 = 0,"\\empty",'SUMMARY 5'!L30))</f>
        <v>#REF!</v>
      </c>
      <c r="H23" s="182" t="e">
        <f aca="false">IF(B23="", "",IF('SUMMARY 5'!N30 = 0,"\\empty",'SUMMARY 5'!N30))</f>
        <v>#REF!</v>
      </c>
      <c r="I23" s="7" t="e">
        <f aca="false">IF(B23="", "",IF('SUMMARY 5'!P30 = 0,"\\empty",'SUMMARY 5'!P30))</f>
        <v>#REF!</v>
      </c>
      <c r="J23" s="182" t="e">
        <f aca="false">IF(B23="", "",IF('SUMMARY 5'!R30 = 0,"\\empty",'SUMMARY 5'!R30))</f>
        <v>#REF!</v>
      </c>
      <c r="K23" s="0" t="e">
        <f aca="false">IF(B23="", "",IF('SUMMARY 5'!T30 = 0,"\\empty",'SUMMARY 5'!T30))</f>
        <v>#REF!</v>
      </c>
      <c r="L23" s="0" t="e">
        <f aca="false">IF(B23="", "",IF('SUMMARY 5'!V30 = 0,"\\empty",'SUMMARY 5'!V30))</f>
        <v>#REF!</v>
      </c>
      <c r="M23" s="0" t="e">
        <f aca="false">IF(B23="", "",IF('SUMMARY 5'!X30 = 0,"\\empty",'SUMMARY 5'!X30))</f>
        <v>#REF!</v>
      </c>
      <c r="N23" s="0" t="e">
        <f aca="false">IF(B23="", "",IF('SUMMARY 5'!Z30 = 0,"\\empty",'SUMMARY 5'!Z30))</f>
        <v>#REF!</v>
      </c>
      <c r="O23" s="180" t="n">
        <f aca="false">ROUND('SUMMARY 5'!AB30, 0)</f>
        <v>77</v>
      </c>
      <c r="P23" s="166" t="n">
        <f aca="false">COUNTIFS(C23:N23, "&gt;0", C23:N23, "&lt;75")</f>
        <v>0</v>
      </c>
    </row>
    <row r="24" customFormat="false" ht="13.8" hidden="false" customHeight="false" outlineLevel="0" collapsed="false">
      <c r="A24" s="0" t="e">
        <f aca="false">IF(ISBLANK(#REF!), "",_xlfn.CONCAT(#REF!,#REF!))</f>
        <v>#REF!</v>
      </c>
      <c r="B24" s="0" t="e">
        <f aca="false">IF(ISBLANK(#REF!), "",#REF!)</f>
        <v>#REF!</v>
      </c>
      <c r="C24" s="0" t="e">
        <f aca="false">IF(B24="", "",IF('SUMMARY 5'!D31 = 0,"\\empty",'SUMMARY 5'!D31))</f>
        <v>#REF!</v>
      </c>
      <c r="D24" s="0" t="e">
        <f aca="false">IF(B24="", "",IF('SUMMARY 5'!F31 = 0,"\\empty",'SUMMARY 5'!F31))</f>
        <v>#REF!</v>
      </c>
      <c r="E24" s="0" t="e">
        <f aca="false">IF(B24="", "",IF('SUMMARY 5'!H31 = 0,"\\empty",'SUMMARY 5'!H31))</f>
        <v>#REF!</v>
      </c>
      <c r="F24" s="0" t="e">
        <f aca="false">IF(B24="", "",IF('SUMMARY 5'!J31 = 0,"\\empty",'SUMMARY 5'!J31))</f>
        <v>#REF!</v>
      </c>
      <c r="G24" s="0" t="e">
        <f aca="false">IF(B24="", "",IF('SUMMARY 5'!L31 = 0,"\\empty",'SUMMARY 5'!L31))</f>
        <v>#REF!</v>
      </c>
      <c r="H24" s="182" t="e">
        <f aca="false">IF(B24="", "",IF('SUMMARY 5'!N31 = 0,"\\empty",'SUMMARY 5'!N31))</f>
        <v>#REF!</v>
      </c>
      <c r="I24" s="7" t="e">
        <f aca="false">IF(B24="", "",IF('SUMMARY 5'!P31 = 0,"\\empty",'SUMMARY 5'!P31))</f>
        <v>#REF!</v>
      </c>
      <c r="J24" s="182" t="e">
        <f aca="false">IF(B24="", "",IF('SUMMARY 5'!R31 = 0,"\\empty",'SUMMARY 5'!R31))</f>
        <v>#REF!</v>
      </c>
      <c r="K24" s="0" t="e">
        <f aca="false">IF(B24="", "",IF('SUMMARY 5'!T31 = 0,"\\empty",'SUMMARY 5'!T31))</f>
        <v>#REF!</v>
      </c>
      <c r="L24" s="0" t="e">
        <f aca="false">IF(B24="", "",IF('SUMMARY 5'!V31 = 0,"\\empty",'SUMMARY 5'!V31))</f>
        <v>#REF!</v>
      </c>
      <c r="M24" s="0" t="e">
        <f aca="false">IF(B24="", "",IF('SUMMARY 5'!X31 = 0,"\\empty",'SUMMARY 5'!X31))</f>
        <v>#REF!</v>
      </c>
      <c r="N24" s="0" t="e">
        <f aca="false">IF(B24="", "",IF('SUMMARY 5'!Z31 = 0,"\\empty",'SUMMARY 5'!Z31))</f>
        <v>#REF!</v>
      </c>
      <c r="O24" s="180" t="n">
        <f aca="false">ROUND('SUMMARY 5'!AB31, 0)</f>
        <v>0</v>
      </c>
      <c r="P24" s="166" t="n">
        <f aca="false">COUNTIFS(C24:N24, "&gt;0", C24:N24, "&lt;75")</f>
        <v>0</v>
      </c>
    </row>
    <row r="25" customFormat="false" ht="13.8" hidden="false" customHeight="false" outlineLevel="0" collapsed="false">
      <c r="A25" s="0" t="e">
        <f aca="false">IF(ISBLANK(#REF!), "",_xlfn.CONCAT(#REF!,#REF!))</f>
        <v>#REF!</v>
      </c>
      <c r="B25" s="0" t="e">
        <f aca="false">IF(ISBLANK(#REF!), "",#REF!)</f>
        <v>#REF!</v>
      </c>
      <c r="C25" s="0" t="e">
        <f aca="false">IF(B25="", "",IF('SUMMARY 5'!D32 = 0,"\\empty",'SUMMARY 5'!D32))</f>
        <v>#REF!</v>
      </c>
      <c r="D25" s="0" t="e">
        <f aca="false">IF(B25="", "",IF('SUMMARY 5'!F32 = 0,"\\empty",'SUMMARY 5'!F32))</f>
        <v>#REF!</v>
      </c>
      <c r="E25" s="0" t="e">
        <f aca="false">IF(B25="", "",IF('SUMMARY 5'!H32 = 0,"\\empty",'SUMMARY 5'!H32))</f>
        <v>#REF!</v>
      </c>
      <c r="F25" s="0" t="e">
        <f aca="false">IF(B25="", "",IF('SUMMARY 5'!J32 = 0,"\\empty",'SUMMARY 5'!J32))</f>
        <v>#REF!</v>
      </c>
      <c r="G25" s="0" t="e">
        <f aca="false">IF(B25="", "",IF('SUMMARY 5'!L32 = 0,"\\empty",'SUMMARY 5'!L32))</f>
        <v>#REF!</v>
      </c>
      <c r="H25" s="182" t="e">
        <f aca="false">IF(B25="", "",IF('SUMMARY 5'!N32 = 0,"\\empty",'SUMMARY 5'!N32))</f>
        <v>#REF!</v>
      </c>
      <c r="I25" s="7" t="e">
        <f aca="false">IF(B25="", "",IF('SUMMARY 5'!P32 = 0,"\\empty",'SUMMARY 5'!P32))</f>
        <v>#REF!</v>
      </c>
      <c r="J25" s="182" t="e">
        <f aca="false">IF(B25="", "",IF('SUMMARY 5'!R32 = 0,"\\empty",'SUMMARY 5'!R32))</f>
        <v>#REF!</v>
      </c>
      <c r="K25" s="0" t="e">
        <f aca="false">IF(B25="", "",IF('SUMMARY 5'!T32 = 0,"\\empty",'SUMMARY 5'!T32))</f>
        <v>#REF!</v>
      </c>
      <c r="L25" s="0" t="e">
        <f aca="false">IF(B25="", "",IF('SUMMARY 5'!V32 = 0,"\\empty",'SUMMARY 5'!V32))</f>
        <v>#REF!</v>
      </c>
      <c r="M25" s="0" t="e">
        <f aca="false">IF(B25="", "",IF('SUMMARY 5'!X32 = 0,"\\empty",'SUMMARY 5'!X32))</f>
        <v>#REF!</v>
      </c>
      <c r="N25" s="0" t="e">
        <f aca="false">IF(B25="", "",IF('SUMMARY 5'!Z32 = 0,"\\empty",'SUMMARY 5'!Z32))</f>
        <v>#REF!</v>
      </c>
      <c r="O25" s="180" t="n">
        <f aca="false">ROUND('SUMMARY 5'!AB32, 0)</f>
        <v>0</v>
      </c>
      <c r="P25" s="166" t="n">
        <f aca="false">COUNTIFS(C25:N25, "&gt;0", C25:N25, "&lt;75")</f>
        <v>0</v>
      </c>
    </row>
    <row r="26" customFormat="false" ht="13.8" hidden="false" customHeight="false" outlineLevel="0" collapsed="false">
      <c r="A26" s="0" t="e">
        <f aca="false">IF(ISBLANK(#REF!), "",_xlfn.CONCAT(#REF!,#REF!))</f>
        <v>#REF!</v>
      </c>
      <c r="B26" s="0" t="e">
        <f aca="false">IF(ISBLANK(#REF!), "",#REF!)</f>
        <v>#REF!</v>
      </c>
      <c r="C26" s="7" t="e">
        <f aca="false">IF(B26="", "",IF('SUMMARY 5'!D54 = 0,"\\empty",'SUMMARY 5'!D54))</f>
        <v>#REF!</v>
      </c>
      <c r="D26" s="7" t="e">
        <f aca="false">IF(B26="", "",IF('SUMMARY 5'!F54 = 0,"\\empty",'SUMMARY 5'!F54))</f>
        <v>#REF!</v>
      </c>
      <c r="E26" s="7" t="e">
        <f aca="false">IF(B26="", "",IF('SUMMARY 5'!H54 = 0,"\\empty",'SUMMARY 5'!H54))</f>
        <v>#REF!</v>
      </c>
      <c r="F26" s="7" t="e">
        <f aca="false">IF(B26="", "",IF('SUMMARY 5'!J54 = 0,"\\empty",'SUMMARY 5'!J54))</f>
        <v>#REF!</v>
      </c>
      <c r="G26" s="7" t="e">
        <f aca="false">IF(B26="", "",IF('SUMMARY 5'!L54 = 0,"\\empty",'SUMMARY 5'!L54))</f>
        <v>#REF!</v>
      </c>
      <c r="H26" s="182" t="e">
        <f aca="false">IF(B26="", "",IF('SUMMARY 5'!N54 = 0,"\\empty",'SUMMARY 5'!N54))</f>
        <v>#REF!</v>
      </c>
      <c r="I26" s="7" t="e">
        <f aca="false">IF(B26="", "",IF('SUMMARY 5'!P54 = 0,"\\empty",'SUMMARY 5'!P54))</f>
        <v>#REF!</v>
      </c>
      <c r="J26" s="182" t="e">
        <f aca="false">IF(B26="", "",IF('SUMMARY 5'!R54 = 0,"\\empty",'SUMMARY 5'!R54))</f>
        <v>#REF!</v>
      </c>
      <c r="K26" s="7" t="e">
        <f aca="false">IF(B26="", "",IF('SUMMARY 5'!T54 = 0,"\\empty",'SUMMARY 5'!T54))</f>
        <v>#REF!</v>
      </c>
      <c r="L26" s="7" t="e">
        <f aca="false">IF(B26="", "",IF('SUMMARY 5'!V54 = 0,"\\empty",'SUMMARY 5'!V54))</f>
        <v>#REF!</v>
      </c>
      <c r="M26" s="7" t="e">
        <f aca="false">IF(B26="", "",IF('SUMMARY 5'!X54 = 0,"\\empty",'SUMMARY 5'!X54))</f>
        <v>#REF!</v>
      </c>
      <c r="N26" s="7" t="e">
        <f aca="false">IF(B26="", "",IF('SUMMARY 5'!Z54 = 0,"\\empty",'SUMMARY 5'!Z54))</f>
        <v>#REF!</v>
      </c>
      <c r="O26" s="180" t="n">
        <f aca="false">ROUND('SUMMARY 5'!AB54, 0)</f>
        <v>86</v>
      </c>
      <c r="P26" s="166" t="n">
        <f aca="false">COUNTIFS(C26:N26, "&gt;0", C26:N26, "&lt;75")</f>
        <v>0</v>
      </c>
    </row>
    <row r="27" customFormat="false" ht="13.8" hidden="false" customHeight="false" outlineLevel="0" collapsed="false">
      <c r="A27" s="0" t="e">
        <f aca="false">IF(ISBLANK(#REF!), "",_xlfn.CONCAT(#REF!,#REF!))</f>
        <v>#REF!</v>
      </c>
      <c r="B27" s="0" t="e">
        <f aca="false">IF(ISBLANK(#REF!), "",#REF!)</f>
        <v>#REF!</v>
      </c>
      <c r="C27" s="0" t="e">
        <f aca="false">IF(B27="", "",IF('SUMMARY 5'!D55 = 0,"\\empty",'SUMMARY 5'!D55))</f>
        <v>#REF!</v>
      </c>
      <c r="D27" s="0" t="e">
        <f aca="false">IF(B27="", "",IF('SUMMARY 5'!F55 = 0,"\\empty",'SUMMARY 5'!F55))</f>
        <v>#REF!</v>
      </c>
      <c r="E27" s="0" t="e">
        <f aca="false">IF(B27="", "",IF('SUMMARY 5'!H55 = 0,"\\empty",'SUMMARY 5'!H55))</f>
        <v>#REF!</v>
      </c>
      <c r="F27" s="0" t="e">
        <f aca="false">IF(B27="", "",IF('SUMMARY 5'!J55 = 0,"\\empty",'SUMMARY 5'!J55))</f>
        <v>#REF!</v>
      </c>
      <c r="G27" s="0" t="e">
        <f aca="false">IF(B27="", "",IF('SUMMARY 5'!L55 = 0,"\\empty",'SUMMARY 5'!L55))</f>
        <v>#REF!</v>
      </c>
      <c r="H27" s="182" t="e">
        <f aca="false">IF(B27="", "",IF('SUMMARY 5'!N55 = 0,"\\empty",'SUMMARY 5'!N55))</f>
        <v>#REF!</v>
      </c>
      <c r="I27" s="7" t="e">
        <f aca="false">IF(B27="", "",IF('SUMMARY 5'!P55 = 0,"\\empty",'SUMMARY 5'!P55))</f>
        <v>#REF!</v>
      </c>
      <c r="J27" s="182" t="e">
        <f aca="false">IF(B27="", "",IF('SUMMARY 5'!R55 = 0,"\\empty",'SUMMARY 5'!R55))</f>
        <v>#REF!</v>
      </c>
      <c r="K27" s="0" t="e">
        <f aca="false">IF(B27="", "",IF('SUMMARY 5'!T55 = 0,"\\empty",'SUMMARY 5'!T55))</f>
        <v>#REF!</v>
      </c>
      <c r="L27" s="0" t="e">
        <f aca="false">IF(B27="", "",IF('SUMMARY 5'!V55 = 0,"\\empty",'SUMMARY 5'!V55))</f>
        <v>#REF!</v>
      </c>
      <c r="M27" s="0" t="e">
        <f aca="false">IF(B27="", "",IF('SUMMARY 5'!X55 = 0,"\\empty",'SUMMARY 5'!X55))</f>
        <v>#REF!</v>
      </c>
      <c r="N27" s="0" t="e">
        <f aca="false">IF(B27="", "",IF('SUMMARY 5'!Z55 = 0,"\\empty",'SUMMARY 5'!Z55))</f>
        <v>#REF!</v>
      </c>
      <c r="O27" s="180" t="n">
        <f aca="false">ROUND('SUMMARY 5'!AB55, 0)</f>
        <v>81</v>
      </c>
      <c r="P27" s="166" t="n">
        <f aca="false">COUNTIFS(C27:N27, "&gt;0", C27:N27, "&lt;75")</f>
        <v>0</v>
      </c>
    </row>
    <row r="28" customFormat="false" ht="13.8" hidden="false" customHeight="false" outlineLevel="0" collapsed="false">
      <c r="A28" s="0" t="e">
        <f aca="false">IF(ISBLANK(#REF!), "",_xlfn.CONCAT(#REF!,#REF!))</f>
        <v>#REF!</v>
      </c>
      <c r="B28" s="0" t="e">
        <f aca="false">IF(ISBLANK(#REF!), "",#REF!)</f>
        <v>#REF!</v>
      </c>
      <c r="C28" s="0" t="e">
        <f aca="false">IF(B28="", "",IF('SUMMARY 5'!D56 = 0,"\\empty",'SUMMARY 5'!D56))</f>
        <v>#REF!</v>
      </c>
      <c r="D28" s="0" t="e">
        <f aca="false">IF(B28="", "",IF('SUMMARY 5'!F56 = 0,"\\empty",'SUMMARY 5'!F56))</f>
        <v>#REF!</v>
      </c>
      <c r="E28" s="0" t="e">
        <f aca="false">IF(B28="", "",IF('SUMMARY 5'!H56 = 0,"\\empty",'SUMMARY 5'!H56))</f>
        <v>#REF!</v>
      </c>
      <c r="F28" s="0" t="e">
        <f aca="false">IF(B28="", "",IF('SUMMARY 5'!J56 = 0,"\\empty",'SUMMARY 5'!J56))</f>
        <v>#REF!</v>
      </c>
      <c r="G28" s="0" t="e">
        <f aca="false">IF(B28="", "",IF('SUMMARY 5'!L56 = 0,"\\empty",'SUMMARY 5'!L56))</f>
        <v>#REF!</v>
      </c>
      <c r="H28" s="182" t="e">
        <f aca="false">IF(B28="", "",IF('SUMMARY 5'!N56 = 0,"\\empty",'SUMMARY 5'!N56))</f>
        <v>#REF!</v>
      </c>
      <c r="I28" s="7" t="e">
        <f aca="false">IF(B28="", "",IF('SUMMARY 5'!P56 = 0,"\\empty",'SUMMARY 5'!P56))</f>
        <v>#REF!</v>
      </c>
      <c r="J28" s="182" t="e">
        <f aca="false">IF(B28="", "",IF('SUMMARY 5'!R56 = 0,"\\empty",'SUMMARY 5'!R56))</f>
        <v>#REF!</v>
      </c>
      <c r="K28" s="0" t="e">
        <f aca="false">IF(B28="", "",IF('SUMMARY 5'!T56 = 0,"\\empty",'SUMMARY 5'!T56))</f>
        <v>#REF!</v>
      </c>
      <c r="L28" s="0" t="e">
        <f aca="false">IF(B28="", "",IF('SUMMARY 5'!V56 = 0,"\\empty",'SUMMARY 5'!V56))</f>
        <v>#REF!</v>
      </c>
      <c r="M28" s="0" t="e">
        <f aca="false">IF(B28="", "",IF('SUMMARY 5'!X56 = 0,"\\empty",'SUMMARY 5'!X56))</f>
        <v>#REF!</v>
      </c>
      <c r="N28" s="0" t="e">
        <f aca="false">IF(B28="", "",IF('SUMMARY 5'!Z56 = 0,"\\empty",'SUMMARY 5'!Z56))</f>
        <v>#REF!</v>
      </c>
      <c r="O28" s="180" t="n">
        <f aca="false">ROUND('SUMMARY 5'!AB56, 0)</f>
        <v>79</v>
      </c>
      <c r="P28" s="166" t="n">
        <f aca="false">COUNTIFS(C28:N28, "&gt;0", C28:N28, "&lt;75")</f>
        <v>0</v>
      </c>
    </row>
    <row r="29" customFormat="false" ht="13.8" hidden="false" customHeight="false" outlineLevel="0" collapsed="false">
      <c r="A29" s="0" t="e">
        <f aca="false">IF(ISBLANK(#REF!), "",_xlfn.CONCAT(#REF!,#REF!))</f>
        <v>#REF!</v>
      </c>
      <c r="B29" s="0" t="e">
        <f aca="false">IF(ISBLANK(#REF!), "",#REF!)</f>
        <v>#REF!</v>
      </c>
      <c r="C29" s="0" t="e">
        <f aca="false">IF(B29="", "",IF('SUMMARY 5'!D57 = 0,"\\empty",'SUMMARY 5'!D57))</f>
        <v>#REF!</v>
      </c>
      <c r="D29" s="0" t="e">
        <f aca="false">IF(B29="", "",IF('SUMMARY 5'!F57 = 0,"\\empty",'SUMMARY 5'!F57))</f>
        <v>#REF!</v>
      </c>
      <c r="E29" s="0" t="e">
        <f aca="false">IF(B29="", "",IF('SUMMARY 5'!H57 = 0,"\\empty",'SUMMARY 5'!H57))</f>
        <v>#REF!</v>
      </c>
      <c r="F29" s="0" t="e">
        <f aca="false">IF(B29="", "",IF('SUMMARY 5'!J57 = 0,"\\empty",'SUMMARY 5'!J57))</f>
        <v>#REF!</v>
      </c>
      <c r="G29" s="0" t="e">
        <f aca="false">IF(B29="", "",IF('SUMMARY 5'!L57 = 0,"\\empty",'SUMMARY 5'!L57))</f>
        <v>#REF!</v>
      </c>
      <c r="H29" s="182" t="e">
        <f aca="false">IF(B29="", "",IF('SUMMARY 5'!N57 = 0,"\\empty",'SUMMARY 5'!N57))</f>
        <v>#REF!</v>
      </c>
      <c r="I29" s="7" t="e">
        <f aca="false">IF(B29="", "",IF('SUMMARY 5'!P57 = 0,"\\empty",'SUMMARY 5'!P57))</f>
        <v>#REF!</v>
      </c>
      <c r="J29" s="182" t="e">
        <f aca="false">IF(B29="", "",IF('SUMMARY 5'!R57 = 0,"\\empty",'SUMMARY 5'!R57))</f>
        <v>#REF!</v>
      </c>
      <c r="K29" s="0" t="e">
        <f aca="false">IF(B29="", "",IF('SUMMARY 5'!T57 = 0,"\\empty",'SUMMARY 5'!T57))</f>
        <v>#REF!</v>
      </c>
      <c r="L29" s="0" t="e">
        <f aca="false">IF(B29="", "",IF('SUMMARY 5'!V57 = 0,"\\empty",'SUMMARY 5'!V57))</f>
        <v>#REF!</v>
      </c>
      <c r="M29" s="0" t="e">
        <f aca="false">IF(B29="", "",IF('SUMMARY 5'!X57 = 0,"\\empty",'SUMMARY 5'!X57))</f>
        <v>#REF!</v>
      </c>
      <c r="N29" s="0" t="e">
        <f aca="false">IF(B29="", "",IF('SUMMARY 5'!Z57 = 0,"\\empty",'SUMMARY 5'!Z57))</f>
        <v>#REF!</v>
      </c>
      <c r="O29" s="180" t="n">
        <f aca="false">ROUND('SUMMARY 5'!AB57, 0)</f>
        <v>94</v>
      </c>
      <c r="P29" s="166" t="n">
        <f aca="false">COUNTIFS(C29:N29, "&gt;0", C29:N29, "&lt;75")</f>
        <v>0</v>
      </c>
    </row>
    <row r="30" customFormat="false" ht="13.8" hidden="false" customHeight="false" outlineLevel="0" collapsed="false">
      <c r="A30" s="0" t="e">
        <f aca="false">IF(ISBLANK(#REF!), "",_xlfn.CONCAT(#REF!,#REF!))</f>
        <v>#REF!</v>
      </c>
      <c r="B30" s="0" t="e">
        <f aca="false">IF(ISBLANK(#REF!), "",#REF!)</f>
        <v>#REF!</v>
      </c>
      <c r="C30" s="0" t="e">
        <f aca="false">IF(B30="", "",IF('SUMMARY 5'!D58 = 0,"\\empty",'SUMMARY 5'!D58))</f>
        <v>#REF!</v>
      </c>
      <c r="D30" s="0" t="e">
        <f aca="false">IF(B30="", "",IF('SUMMARY 5'!F58 = 0,"\\empty",'SUMMARY 5'!F58))</f>
        <v>#REF!</v>
      </c>
      <c r="E30" s="0" t="e">
        <f aca="false">IF(B30="", "",IF('SUMMARY 5'!H58 = 0,"\\empty",'SUMMARY 5'!H58))</f>
        <v>#REF!</v>
      </c>
      <c r="F30" s="0" t="e">
        <f aca="false">IF(B30="", "",IF('SUMMARY 5'!J58 = 0,"\\empty",'SUMMARY 5'!J58))</f>
        <v>#REF!</v>
      </c>
      <c r="G30" s="0" t="e">
        <f aca="false">IF(B30="", "",IF('SUMMARY 5'!L58 = 0,"\\empty",'SUMMARY 5'!L58))</f>
        <v>#REF!</v>
      </c>
      <c r="H30" s="182" t="e">
        <f aca="false">IF(B30="", "",IF('SUMMARY 5'!N58 = 0,"\\empty",'SUMMARY 5'!N58))</f>
        <v>#REF!</v>
      </c>
      <c r="I30" s="7" t="e">
        <f aca="false">IF(B30="", "",IF('SUMMARY 5'!P58 = 0,"\\empty",'SUMMARY 5'!P58))</f>
        <v>#REF!</v>
      </c>
      <c r="J30" s="182" t="e">
        <f aca="false">IF(B30="", "",IF('SUMMARY 5'!R58 = 0,"\\empty",'SUMMARY 5'!R58))</f>
        <v>#REF!</v>
      </c>
      <c r="K30" s="0" t="e">
        <f aca="false">IF(B30="", "",IF('SUMMARY 5'!T58 = 0,"\\empty",'SUMMARY 5'!T58))</f>
        <v>#REF!</v>
      </c>
      <c r="L30" s="0" t="e">
        <f aca="false">IF(B30="", "",IF('SUMMARY 5'!V58 = 0,"\\empty",'SUMMARY 5'!V58))</f>
        <v>#REF!</v>
      </c>
      <c r="M30" s="0" t="e">
        <f aca="false">IF(B30="", "",IF('SUMMARY 5'!X58 = 0,"\\empty",'SUMMARY 5'!X58))</f>
        <v>#REF!</v>
      </c>
      <c r="N30" s="0" t="e">
        <f aca="false">IF(B30="", "",IF('SUMMARY 5'!Z58 = 0,"\\empty",'SUMMARY 5'!Z58))</f>
        <v>#REF!</v>
      </c>
      <c r="O30" s="180" t="n">
        <f aca="false">ROUND('SUMMARY 5'!AB58, 0)</f>
        <v>86</v>
      </c>
      <c r="P30" s="166" t="n">
        <f aca="false">COUNTIFS(C30:N30, "&gt;0", C30:N30, "&lt;75")</f>
        <v>0</v>
      </c>
    </row>
    <row r="31" customFormat="false" ht="13.8" hidden="false" customHeight="false" outlineLevel="0" collapsed="false">
      <c r="A31" s="0" t="e">
        <f aca="false">IF(ISBLANK(#REF!), "",_xlfn.CONCAT(#REF!,#REF!))</f>
        <v>#REF!</v>
      </c>
      <c r="B31" s="0" t="e">
        <f aca="false">IF(ISBLANK(#REF!), "",#REF!)</f>
        <v>#REF!</v>
      </c>
      <c r="C31" s="0" t="e">
        <f aca="false">IF(B31="", "",IF('SUMMARY 5'!D59 = 0,"\\empty",'SUMMARY 5'!D59))</f>
        <v>#REF!</v>
      </c>
      <c r="D31" s="0" t="e">
        <f aca="false">IF(B31="", "",IF('SUMMARY 5'!F59 = 0,"\\empty",'SUMMARY 5'!F59))</f>
        <v>#REF!</v>
      </c>
      <c r="E31" s="0" t="e">
        <f aca="false">IF(B31="", "",IF('SUMMARY 5'!H59 = 0,"\\empty",'SUMMARY 5'!H59))</f>
        <v>#REF!</v>
      </c>
      <c r="F31" s="0" t="e">
        <f aca="false">IF(B31="", "",IF('SUMMARY 5'!J59 = 0,"\\empty",'SUMMARY 5'!J59))</f>
        <v>#REF!</v>
      </c>
      <c r="G31" s="0" t="e">
        <f aca="false">IF(B31="", "",IF('SUMMARY 5'!L59 = 0,"\\empty",'SUMMARY 5'!L59))</f>
        <v>#REF!</v>
      </c>
      <c r="H31" s="182" t="e">
        <f aca="false">IF(B31="", "",IF('SUMMARY 5'!N59 = 0,"\\empty",'SUMMARY 5'!N59))</f>
        <v>#REF!</v>
      </c>
      <c r="I31" s="7" t="e">
        <f aca="false">IF(B31="", "",IF('SUMMARY 5'!P59 = 0,"\\empty",'SUMMARY 5'!P59))</f>
        <v>#REF!</v>
      </c>
      <c r="J31" s="182" t="e">
        <f aca="false">IF(B31="", "",IF('SUMMARY 5'!R59 = 0,"\\empty",'SUMMARY 5'!R59))</f>
        <v>#REF!</v>
      </c>
      <c r="K31" s="0" t="e">
        <f aca="false">IF(B31="", "",IF('SUMMARY 5'!T59 = 0,"\\empty",'SUMMARY 5'!T59))</f>
        <v>#REF!</v>
      </c>
      <c r="L31" s="0" t="e">
        <f aca="false">IF(B31="", "",IF('SUMMARY 5'!V59 = 0,"\\empty",'SUMMARY 5'!V59))</f>
        <v>#REF!</v>
      </c>
      <c r="M31" s="0" t="e">
        <f aca="false">IF(B31="", "",IF('SUMMARY 5'!X59 = 0,"\\empty",'SUMMARY 5'!X59))</f>
        <v>#REF!</v>
      </c>
      <c r="N31" s="0" t="e">
        <f aca="false">IF(B31="", "",IF('SUMMARY 5'!Z59 = 0,"\\empty",'SUMMARY 5'!Z59))</f>
        <v>#REF!</v>
      </c>
      <c r="O31" s="180" t="n">
        <f aca="false">ROUND('SUMMARY 5'!AB59, 0)</f>
        <v>91</v>
      </c>
      <c r="P31" s="166" t="n">
        <f aca="false">COUNTIFS(C31:N31, "&gt;0", C31:N31, "&lt;75")</f>
        <v>0</v>
      </c>
    </row>
    <row r="32" customFormat="false" ht="13.8" hidden="false" customHeight="false" outlineLevel="0" collapsed="false">
      <c r="A32" s="0" t="e">
        <f aca="false">IF(ISBLANK(#REF!), "",_xlfn.CONCAT(#REF!,#REF!))</f>
        <v>#REF!</v>
      </c>
      <c r="B32" s="0" t="e">
        <f aca="false">IF(ISBLANK(#REF!), "",#REF!)</f>
        <v>#REF!</v>
      </c>
      <c r="C32" s="0" t="e">
        <f aca="false">IF(B32="", "",IF('SUMMARY 5'!D60 = 0,"\\empty",'SUMMARY 5'!D60))</f>
        <v>#REF!</v>
      </c>
      <c r="D32" s="0" t="e">
        <f aca="false">IF(B32="", "",IF('SUMMARY 5'!F60 = 0,"\\empty",'SUMMARY 5'!F60))</f>
        <v>#REF!</v>
      </c>
      <c r="E32" s="0" t="e">
        <f aca="false">IF(B32="", "",IF('SUMMARY 5'!H60 = 0,"\\empty",'SUMMARY 5'!H60))</f>
        <v>#REF!</v>
      </c>
      <c r="F32" s="0" t="e">
        <f aca="false">IF(B32="", "",IF('SUMMARY 5'!J60 = 0,"\\empty",'SUMMARY 5'!J60))</f>
        <v>#REF!</v>
      </c>
      <c r="G32" s="0" t="e">
        <f aca="false">IF(B32="", "",IF('SUMMARY 5'!L60 = 0,"\\empty",'SUMMARY 5'!L60))</f>
        <v>#REF!</v>
      </c>
      <c r="H32" s="182" t="e">
        <f aca="false">IF(B32="", "",IF('SUMMARY 5'!N60 = 0,"\\empty",'SUMMARY 5'!N60))</f>
        <v>#REF!</v>
      </c>
      <c r="I32" s="7" t="e">
        <f aca="false">IF(B32="", "",IF('SUMMARY 5'!P60 = 0,"\\empty",'SUMMARY 5'!P60))</f>
        <v>#REF!</v>
      </c>
      <c r="J32" s="182" t="e">
        <f aca="false">IF(B32="", "",IF('SUMMARY 5'!R60 = 0,"\\empty",'SUMMARY 5'!R60))</f>
        <v>#REF!</v>
      </c>
      <c r="K32" s="0" t="e">
        <f aca="false">IF(B32="", "",IF('SUMMARY 5'!T60 = 0,"\\empty",'SUMMARY 5'!T60))</f>
        <v>#REF!</v>
      </c>
      <c r="L32" s="0" t="e">
        <f aca="false">IF(B32="", "",IF('SUMMARY 5'!V60 = 0,"\\empty",'SUMMARY 5'!V60))</f>
        <v>#REF!</v>
      </c>
      <c r="M32" s="0" t="e">
        <f aca="false">IF(B32="", "",IF('SUMMARY 5'!X60 = 0,"\\empty",'SUMMARY 5'!X60))</f>
        <v>#REF!</v>
      </c>
      <c r="N32" s="0" t="e">
        <f aca="false">IF(B32="", "",IF('SUMMARY 5'!Z60 = 0,"\\empty",'SUMMARY 5'!Z60))</f>
        <v>#REF!</v>
      </c>
      <c r="O32" s="180" t="n">
        <f aca="false">ROUND('SUMMARY 5'!AB60, 0)</f>
        <v>81</v>
      </c>
      <c r="P32" s="166" t="n">
        <f aca="false">COUNTIFS(C32:N32, "&gt;0", C32:N32, "&lt;75")</f>
        <v>0</v>
      </c>
    </row>
    <row r="33" customFormat="false" ht="13.8" hidden="false" customHeight="false" outlineLevel="0" collapsed="false">
      <c r="A33" s="0" t="e">
        <f aca="false">IF(ISBLANK(#REF!), "",_xlfn.CONCAT(#REF!,#REF!))</f>
        <v>#REF!</v>
      </c>
      <c r="B33" s="0" t="e">
        <f aca="false">IF(ISBLANK(#REF!), "",#REF!)</f>
        <v>#REF!</v>
      </c>
      <c r="C33" s="0" t="e">
        <f aca="false">IF(B33="", "",IF('SUMMARY 5'!D61 = 0,"\\empty",'SUMMARY 5'!D61))</f>
        <v>#REF!</v>
      </c>
      <c r="D33" s="0" t="e">
        <f aca="false">IF(B33="", "",IF('SUMMARY 5'!F61 = 0,"\\empty",'SUMMARY 5'!F61))</f>
        <v>#REF!</v>
      </c>
      <c r="E33" s="0" t="e">
        <f aca="false">IF(B33="", "",IF('SUMMARY 5'!H61 = 0,"\\empty",'SUMMARY 5'!H61))</f>
        <v>#REF!</v>
      </c>
      <c r="F33" s="0" t="e">
        <f aca="false">IF(B33="", "",IF('SUMMARY 5'!J61 = 0,"\\empty",'SUMMARY 5'!J61))</f>
        <v>#REF!</v>
      </c>
      <c r="G33" s="0" t="e">
        <f aca="false">IF(B33="", "",IF('SUMMARY 5'!L61 = 0,"\\empty",'SUMMARY 5'!L61))</f>
        <v>#REF!</v>
      </c>
      <c r="H33" s="182" t="e">
        <f aca="false">IF(B33="", "",IF('SUMMARY 5'!N61 = 0,"\\empty",'SUMMARY 5'!N61))</f>
        <v>#REF!</v>
      </c>
      <c r="I33" s="7" t="e">
        <f aca="false">IF(B33="", "",IF('SUMMARY 5'!P61 = 0,"\\empty",'SUMMARY 5'!P61))</f>
        <v>#REF!</v>
      </c>
      <c r="J33" s="182" t="e">
        <f aca="false">IF(B33="", "",IF('SUMMARY 5'!R61 = 0,"\\empty",'SUMMARY 5'!R61))</f>
        <v>#REF!</v>
      </c>
      <c r="K33" s="0" t="e">
        <f aca="false">IF(B33="", "",IF('SUMMARY 5'!T61 = 0,"\\empty",'SUMMARY 5'!T61))</f>
        <v>#REF!</v>
      </c>
      <c r="L33" s="0" t="e">
        <f aca="false">IF(B33="", "",IF('SUMMARY 5'!V61 = 0,"\\empty",'SUMMARY 5'!V61))</f>
        <v>#REF!</v>
      </c>
      <c r="M33" s="0" t="e">
        <f aca="false">IF(B33="", "",IF('SUMMARY 5'!X61 = 0,"\\empty",'SUMMARY 5'!X61))</f>
        <v>#REF!</v>
      </c>
      <c r="N33" s="0" t="e">
        <f aca="false">IF(B33="", "",IF('SUMMARY 5'!Z61 = 0,"\\empty",'SUMMARY 5'!Z61))</f>
        <v>#REF!</v>
      </c>
      <c r="O33" s="180" t="n">
        <f aca="false">ROUND('SUMMARY 5'!AB61, 0)</f>
        <v>72</v>
      </c>
      <c r="P33" s="166" t="n">
        <f aca="false">COUNTIFS(C33:N33, "&gt;0", C33:N33, "&lt;75")</f>
        <v>0</v>
      </c>
    </row>
    <row r="34" customFormat="false" ht="13.8" hidden="false" customHeight="false" outlineLevel="0" collapsed="false">
      <c r="A34" s="0" t="e">
        <f aca="false">IF(ISBLANK(#REF!), "",_xlfn.CONCAT(#REF!,#REF!))</f>
        <v>#REF!</v>
      </c>
      <c r="B34" s="0" t="e">
        <f aca="false">IF(ISBLANK(#REF!), "",#REF!)</f>
        <v>#REF!</v>
      </c>
      <c r="C34" s="0" t="e">
        <f aca="false">IF(B34="", "",IF('SUMMARY 5'!D62 = 0,"\\empty",'SUMMARY 5'!D62))</f>
        <v>#REF!</v>
      </c>
      <c r="D34" s="0" t="e">
        <f aca="false">IF(B34="", "",IF('SUMMARY 5'!F62 = 0,"\\empty",'SUMMARY 5'!F62))</f>
        <v>#REF!</v>
      </c>
      <c r="E34" s="0" t="e">
        <f aca="false">IF(B34="", "",IF('SUMMARY 5'!H62 = 0,"\\empty",'SUMMARY 5'!H62))</f>
        <v>#REF!</v>
      </c>
      <c r="F34" s="0" t="e">
        <f aca="false">IF(B34="", "",IF('SUMMARY 5'!J62 = 0,"\\empty",'SUMMARY 5'!J62))</f>
        <v>#REF!</v>
      </c>
      <c r="G34" s="0" t="e">
        <f aca="false">IF(B34="", "",IF('SUMMARY 5'!L62 = 0,"\\empty",'SUMMARY 5'!L62))</f>
        <v>#REF!</v>
      </c>
      <c r="H34" s="182" t="e">
        <f aca="false">IF(B34="", "",IF('SUMMARY 5'!N62 = 0,"\\empty",'SUMMARY 5'!N62))</f>
        <v>#REF!</v>
      </c>
      <c r="I34" s="7" t="e">
        <f aca="false">IF(B34="", "",IF('SUMMARY 5'!P62 = 0,"\\empty",'SUMMARY 5'!P62))</f>
        <v>#REF!</v>
      </c>
      <c r="J34" s="182" t="e">
        <f aca="false">IF(B34="", "",IF('SUMMARY 5'!R62 = 0,"\\empty",'SUMMARY 5'!R62))</f>
        <v>#REF!</v>
      </c>
      <c r="K34" s="0" t="e">
        <f aca="false">IF(B34="", "",IF('SUMMARY 5'!T62 = 0,"\\empty",'SUMMARY 5'!T62))</f>
        <v>#REF!</v>
      </c>
      <c r="L34" s="0" t="e">
        <f aca="false">IF(B34="", "",IF('SUMMARY 5'!V62 = 0,"\\empty",'SUMMARY 5'!V62))</f>
        <v>#REF!</v>
      </c>
      <c r="M34" s="0" t="e">
        <f aca="false">IF(B34="", "",IF('SUMMARY 5'!X62 = 0,"\\empty",'SUMMARY 5'!X62))</f>
        <v>#REF!</v>
      </c>
      <c r="N34" s="0" t="e">
        <f aca="false">IF(B34="", "",IF('SUMMARY 5'!Z62 = 0,"\\empty",'SUMMARY 5'!Z62))</f>
        <v>#REF!</v>
      </c>
      <c r="O34" s="180" t="n">
        <f aca="false">ROUND('SUMMARY 5'!AB62, 0)</f>
        <v>72</v>
      </c>
      <c r="P34" s="166" t="n">
        <f aca="false">COUNTIFS(C34:N34, "&gt;0", C34:N34, "&lt;75")</f>
        <v>0</v>
      </c>
    </row>
    <row r="35" customFormat="false" ht="13.8" hidden="false" customHeight="false" outlineLevel="0" collapsed="false">
      <c r="A35" s="0" t="e">
        <f aca="false">IF(ISBLANK(#REF!), "",_xlfn.CONCAT(#REF!,#REF!))</f>
        <v>#REF!</v>
      </c>
      <c r="B35" s="0" t="e">
        <f aca="false">IF(ISBLANK(#REF!), "",#REF!)</f>
        <v>#REF!</v>
      </c>
      <c r="C35" s="0" t="e">
        <f aca="false">IF(B35="", "",IF('SUMMARY 5'!D63 = 0,"\\empty",'SUMMARY 5'!D63))</f>
        <v>#REF!</v>
      </c>
      <c r="D35" s="0" t="e">
        <f aca="false">IF(B35="", "",IF('SUMMARY 5'!F63 = 0,"\\empty",'SUMMARY 5'!F63))</f>
        <v>#REF!</v>
      </c>
      <c r="E35" s="0" t="e">
        <f aca="false">IF(B35="", "",IF('SUMMARY 5'!H63 = 0,"\\empty",'SUMMARY 5'!H63))</f>
        <v>#REF!</v>
      </c>
      <c r="F35" s="0" t="e">
        <f aca="false">IF(B35="", "",IF('SUMMARY 5'!J63 = 0,"\\empty",'SUMMARY 5'!J63))</f>
        <v>#REF!</v>
      </c>
      <c r="G35" s="0" t="e">
        <f aca="false">IF(B35="", "",IF('SUMMARY 5'!L63 = 0,"\\empty",'SUMMARY 5'!L63))</f>
        <v>#REF!</v>
      </c>
      <c r="H35" s="182" t="e">
        <f aca="false">IF(B35="", "",IF('SUMMARY 5'!N63 = 0,"\\empty",'SUMMARY 5'!N63))</f>
        <v>#REF!</v>
      </c>
      <c r="I35" s="7" t="e">
        <f aca="false">IF(B35="", "",IF('SUMMARY 5'!P63 = 0,"\\empty",'SUMMARY 5'!P63))</f>
        <v>#REF!</v>
      </c>
      <c r="J35" s="182" t="e">
        <f aca="false">IF(B35="", "",IF('SUMMARY 5'!R63 = 0,"\\empty",'SUMMARY 5'!R63))</f>
        <v>#REF!</v>
      </c>
      <c r="K35" s="0" t="e">
        <f aca="false">IF(B35="", "",IF('SUMMARY 5'!T63 = 0,"\\empty",'SUMMARY 5'!T63))</f>
        <v>#REF!</v>
      </c>
      <c r="L35" s="0" t="e">
        <f aca="false">IF(B35="", "",IF('SUMMARY 5'!V63 = 0,"\\empty",'SUMMARY 5'!V63))</f>
        <v>#REF!</v>
      </c>
      <c r="M35" s="0" t="e">
        <f aca="false">IF(B35="", "",IF('SUMMARY 5'!X63 = 0,"\\empty",'SUMMARY 5'!X63))</f>
        <v>#REF!</v>
      </c>
      <c r="N35" s="0" t="e">
        <f aca="false">IF(B35="", "",IF('SUMMARY 5'!Z63 = 0,"\\empty",'SUMMARY 5'!Z63))</f>
        <v>#REF!</v>
      </c>
      <c r="O35" s="180" t="n">
        <f aca="false">ROUND('SUMMARY 5'!AB63, 0)</f>
        <v>89</v>
      </c>
      <c r="P35" s="166" t="n">
        <f aca="false">COUNTIFS(C35:N35, "&gt;0", C35:N35, "&lt;75")</f>
        <v>0</v>
      </c>
    </row>
    <row r="36" customFormat="false" ht="13.8" hidden="false" customHeight="false" outlineLevel="0" collapsed="false">
      <c r="A36" s="0" t="e">
        <f aca="false">IF(ISBLANK(#REF!), "",_xlfn.CONCAT(#REF!,#REF!))</f>
        <v>#REF!</v>
      </c>
      <c r="B36" s="0" t="e">
        <f aca="false">IF(ISBLANK(#REF!), "",#REF!)</f>
        <v>#REF!</v>
      </c>
      <c r="C36" s="0" t="e">
        <f aca="false">IF(B36="", "",IF('SUMMARY 5'!D64 = 0,"\\empty",'SUMMARY 5'!D64))</f>
        <v>#REF!</v>
      </c>
      <c r="D36" s="0" t="e">
        <f aca="false">IF(B36="", "",IF('SUMMARY 5'!F64 = 0,"\\empty",'SUMMARY 5'!F64))</f>
        <v>#REF!</v>
      </c>
      <c r="E36" s="0" t="e">
        <f aca="false">IF(B36="", "",IF('SUMMARY 5'!H64 = 0,"\\empty",'SUMMARY 5'!H64))</f>
        <v>#REF!</v>
      </c>
      <c r="F36" s="0" t="e">
        <f aca="false">IF(B36="", "",IF('SUMMARY 5'!J64 = 0,"\\empty",'SUMMARY 5'!J64))</f>
        <v>#REF!</v>
      </c>
      <c r="G36" s="0" t="e">
        <f aca="false">IF(B36="", "",IF('SUMMARY 5'!L64 = 0,"\\empty",'SUMMARY 5'!L64))</f>
        <v>#REF!</v>
      </c>
      <c r="H36" s="182" t="e">
        <f aca="false">IF(B36="", "",IF('SUMMARY 5'!N64 = 0,"\\empty",'SUMMARY 5'!N64))</f>
        <v>#REF!</v>
      </c>
      <c r="I36" s="7" t="e">
        <f aca="false">IF(B36="", "",IF('SUMMARY 5'!P64 = 0,"\\empty",'SUMMARY 5'!P64))</f>
        <v>#REF!</v>
      </c>
      <c r="J36" s="182" t="e">
        <f aca="false">IF(B36="", "",IF('SUMMARY 5'!R64 = 0,"\\empty",'SUMMARY 5'!R64))</f>
        <v>#REF!</v>
      </c>
      <c r="K36" s="0" t="e">
        <f aca="false">IF(B36="", "",IF('SUMMARY 5'!T64 = 0,"\\empty",'SUMMARY 5'!T64))</f>
        <v>#REF!</v>
      </c>
      <c r="L36" s="0" t="e">
        <f aca="false">IF(B36="", "",IF('SUMMARY 5'!V64 = 0,"\\empty",'SUMMARY 5'!V64))</f>
        <v>#REF!</v>
      </c>
      <c r="M36" s="0" t="e">
        <f aca="false">IF(B36="", "",IF('SUMMARY 5'!X64 = 0,"\\empty",'SUMMARY 5'!X64))</f>
        <v>#REF!</v>
      </c>
      <c r="N36" s="0" t="e">
        <f aca="false">IF(B36="", "",IF('SUMMARY 5'!Z64 = 0,"\\empty",'SUMMARY 5'!Z64))</f>
        <v>#REF!</v>
      </c>
      <c r="O36" s="180" t="n">
        <f aca="false">ROUND('SUMMARY 5'!AB64, 0)</f>
        <v>80</v>
      </c>
      <c r="P36" s="166" t="n">
        <f aca="false">COUNTIFS(C36:N36, "&gt;0", C36:N36, "&lt;75")</f>
        <v>0</v>
      </c>
    </row>
    <row r="37" customFormat="false" ht="13.8" hidden="false" customHeight="false" outlineLevel="0" collapsed="false">
      <c r="A37" s="0" t="e">
        <f aca="false">IF(ISBLANK(#REF!), "",_xlfn.CONCAT(#REF!,#REF!))</f>
        <v>#REF!</v>
      </c>
      <c r="B37" s="0" t="e">
        <f aca="false">IF(ISBLANK(#REF!), "",#REF!)</f>
        <v>#REF!</v>
      </c>
      <c r="C37" s="0" t="e">
        <f aca="false">IF(B37="", "",IF('SUMMARY 5'!D65 = 0,"\\empty",'SUMMARY 5'!D65))</f>
        <v>#REF!</v>
      </c>
      <c r="D37" s="0" t="e">
        <f aca="false">IF(B37="", "",IF('SUMMARY 5'!F65 = 0,"\\empty",'SUMMARY 5'!F65))</f>
        <v>#REF!</v>
      </c>
      <c r="E37" s="0" t="e">
        <f aca="false">IF(B37="", "",IF('SUMMARY 5'!H65 = 0,"\\empty",'SUMMARY 5'!H65))</f>
        <v>#REF!</v>
      </c>
      <c r="F37" s="0" t="e">
        <f aca="false">IF(B37="", "",IF('SUMMARY 5'!J65 = 0,"\\empty",'SUMMARY 5'!J65))</f>
        <v>#REF!</v>
      </c>
      <c r="G37" s="0" t="e">
        <f aca="false">IF(B37="", "",IF('SUMMARY 5'!L65 = 0,"\\empty",'SUMMARY 5'!L65))</f>
        <v>#REF!</v>
      </c>
      <c r="H37" s="182" t="e">
        <f aca="false">IF(B37="", "",IF('SUMMARY 5'!N65 = 0,"\\empty",'SUMMARY 5'!N65))</f>
        <v>#REF!</v>
      </c>
      <c r="I37" s="7" t="e">
        <f aca="false">IF(B37="", "",IF('SUMMARY 5'!P65 = 0,"\\empty",'SUMMARY 5'!P65))</f>
        <v>#REF!</v>
      </c>
      <c r="J37" s="182" t="e">
        <f aca="false">IF(B37="", "",IF('SUMMARY 5'!R65 = 0,"\\empty",'SUMMARY 5'!R65))</f>
        <v>#REF!</v>
      </c>
      <c r="K37" s="0" t="e">
        <f aca="false">IF(B37="", "",IF('SUMMARY 5'!T65 = 0,"\\empty",'SUMMARY 5'!T65))</f>
        <v>#REF!</v>
      </c>
      <c r="L37" s="0" t="e">
        <f aca="false">IF(B37="", "",IF('SUMMARY 5'!V65 = 0,"\\empty",'SUMMARY 5'!V65))</f>
        <v>#REF!</v>
      </c>
      <c r="M37" s="0" t="e">
        <f aca="false">IF(B37="", "",IF('SUMMARY 5'!X65 = 0,"\\empty",'SUMMARY 5'!X65))</f>
        <v>#REF!</v>
      </c>
      <c r="N37" s="0" t="e">
        <f aca="false">IF(B37="", "",IF('SUMMARY 5'!Z65 = 0,"\\empty",'SUMMARY 5'!Z65))</f>
        <v>#REF!</v>
      </c>
      <c r="O37" s="180" t="n">
        <f aca="false">ROUND('SUMMARY 5'!AB65, 0)</f>
        <v>76</v>
      </c>
      <c r="P37" s="166" t="n">
        <f aca="false">COUNTIFS(C37:N37, "&gt;0", C37:N37, "&lt;75")</f>
        <v>0</v>
      </c>
    </row>
    <row r="38" customFormat="false" ht="13.8" hidden="false" customHeight="false" outlineLevel="0" collapsed="false">
      <c r="A38" s="0" t="e">
        <f aca="false">IF(ISBLANK(#REF!), "",_xlfn.CONCAT(#REF!,#REF!))</f>
        <v>#REF!</v>
      </c>
      <c r="B38" s="0" t="e">
        <f aca="false">IF(ISBLANK(#REF!), "",#REF!)</f>
        <v>#REF!</v>
      </c>
      <c r="C38" s="0" t="e">
        <f aca="false">IF(B38="", "",IF('SUMMARY 5'!D66 = 0,"\\empty",'SUMMARY 5'!D66))</f>
        <v>#REF!</v>
      </c>
      <c r="D38" s="0" t="e">
        <f aca="false">IF(B38="", "",IF('SUMMARY 5'!F66 = 0,"\\empty",'SUMMARY 5'!F66))</f>
        <v>#REF!</v>
      </c>
      <c r="E38" s="0" t="e">
        <f aca="false">IF(B38="", "",IF('SUMMARY 5'!H66 = 0,"\\empty",'SUMMARY 5'!H66))</f>
        <v>#REF!</v>
      </c>
      <c r="F38" s="0" t="e">
        <f aca="false">IF(B38="", "",IF('SUMMARY 5'!J66 = 0,"\\empty",'SUMMARY 5'!J66))</f>
        <v>#REF!</v>
      </c>
      <c r="G38" s="0" t="e">
        <f aca="false">IF(B38="", "",IF('SUMMARY 5'!L66 = 0,"\\empty",'SUMMARY 5'!L66))</f>
        <v>#REF!</v>
      </c>
      <c r="H38" s="182" t="e">
        <f aca="false">IF(B38="", "",IF('SUMMARY 5'!N66 = 0,"\\empty",'SUMMARY 5'!N66))</f>
        <v>#REF!</v>
      </c>
      <c r="I38" s="7" t="e">
        <f aca="false">IF(B38="", "",IF('SUMMARY 5'!P66 = 0,"\\empty",'SUMMARY 5'!P66))</f>
        <v>#REF!</v>
      </c>
      <c r="J38" s="182" t="e">
        <f aca="false">IF(B38="", "",IF('SUMMARY 5'!R66 = 0,"\\empty",'SUMMARY 5'!R66))</f>
        <v>#REF!</v>
      </c>
      <c r="K38" s="0" t="e">
        <f aca="false">IF(B38="", "",IF('SUMMARY 5'!T66 = 0,"\\empty",'SUMMARY 5'!T66))</f>
        <v>#REF!</v>
      </c>
      <c r="L38" s="0" t="e">
        <f aca="false">IF(B38="", "",IF('SUMMARY 5'!V66 = 0,"\\empty",'SUMMARY 5'!V66))</f>
        <v>#REF!</v>
      </c>
      <c r="M38" s="0" t="e">
        <f aca="false">IF(B38="", "",IF('SUMMARY 5'!X66 = 0,"\\empty",'SUMMARY 5'!X66))</f>
        <v>#REF!</v>
      </c>
      <c r="N38" s="0" t="e">
        <f aca="false">IF(B38="", "",IF('SUMMARY 5'!Z66 = 0,"\\empty",'SUMMARY 5'!Z66))</f>
        <v>#REF!</v>
      </c>
      <c r="O38" s="180" t="n">
        <f aca="false">ROUND('SUMMARY 5'!AB66, 0)</f>
        <v>80</v>
      </c>
      <c r="P38" s="166" t="n">
        <f aca="false">COUNTIFS(C38:N38, "&gt;0", C38:N38, "&lt;75")</f>
        <v>0</v>
      </c>
    </row>
    <row r="39" customFormat="false" ht="13.8" hidden="false" customHeight="false" outlineLevel="0" collapsed="false">
      <c r="A39" s="0" t="e">
        <f aca="false">IF(ISBLANK(#REF!), "",_xlfn.CONCAT(#REF!,#REF!))</f>
        <v>#REF!</v>
      </c>
      <c r="B39" s="0" t="e">
        <f aca="false">IF(ISBLANK(#REF!), "",#REF!)</f>
        <v>#REF!</v>
      </c>
      <c r="C39" s="0" t="e">
        <f aca="false">IF(B39="", "",IF('SUMMARY 5'!D67 = 0,"\\empty",'SUMMARY 5'!D67))</f>
        <v>#REF!</v>
      </c>
      <c r="D39" s="0" t="e">
        <f aca="false">IF(B39="", "",IF('SUMMARY 5'!F67 = 0,"\\empty",'SUMMARY 5'!F67))</f>
        <v>#REF!</v>
      </c>
      <c r="E39" s="0" t="e">
        <f aca="false">IF(B39="", "",IF('SUMMARY 5'!H67 = 0,"\\empty",'SUMMARY 5'!H67))</f>
        <v>#REF!</v>
      </c>
      <c r="F39" s="0" t="e">
        <f aca="false">IF(B39="", "",IF('SUMMARY 5'!J67 = 0,"\\empty",'SUMMARY 5'!J67))</f>
        <v>#REF!</v>
      </c>
      <c r="G39" s="0" t="e">
        <f aca="false">IF(B39="", "",IF('SUMMARY 5'!L67 = 0,"\\empty",'SUMMARY 5'!L67))</f>
        <v>#REF!</v>
      </c>
      <c r="H39" s="182" t="e">
        <f aca="false">IF(B39="", "",IF('SUMMARY 5'!N67 = 0,"\\empty",'SUMMARY 5'!N67))</f>
        <v>#REF!</v>
      </c>
      <c r="I39" s="7" t="e">
        <f aca="false">IF(B39="", "",IF('SUMMARY 5'!P67 = 0,"\\empty",'SUMMARY 5'!P67))</f>
        <v>#REF!</v>
      </c>
      <c r="J39" s="182" t="e">
        <f aca="false">IF(B39="", "",IF('SUMMARY 5'!R67 = 0,"\\empty",'SUMMARY 5'!R67))</f>
        <v>#REF!</v>
      </c>
      <c r="K39" s="0" t="e">
        <f aca="false">IF(B39="", "",IF('SUMMARY 5'!T67 = 0,"\\empty",'SUMMARY 5'!T67))</f>
        <v>#REF!</v>
      </c>
      <c r="L39" s="0" t="e">
        <f aca="false">IF(B39="", "",IF('SUMMARY 5'!V67 = 0,"\\empty",'SUMMARY 5'!V67))</f>
        <v>#REF!</v>
      </c>
      <c r="M39" s="0" t="e">
        <f aca="false">IF(B39="", "",IF('SUMMARY 5'!X67 = 0,"\\empty",'SUMMARY 5'!X67))</f>
        <v>#REF!</v>
      </c>
      <c r="N39" s="0" t="e">
        <f aca="false">IF(B39="", "",IF('SUMMARY 5'!Z67 = 0,"\\empty",'SUMMARY 5'!Z67))</f>
        <v>#REF!</v>
      </c>
      <c r="O39" s="180" t="n">
        <f aca="false">ROUND('SUMMARY 5'!AB67, 0)</f>
        <v>80</v>
      </c>
      <c r="P39" s="166" t="n">
        <f aca="false">COUNTIFS(C39:N39, "&gt;0", C39:N39, "&lt;75")</f>
        <v>0</v>
      </c>
    </row>
    <row r="40" customFormat="false" ht="13.8" hidden="false" customHeight="false" outlineLevel="0" collapsed="false">
      <c r="A40" s="0" t="e">
        <f aca="false">IF(ISBLANK(#REF!), "",_xlfn.CONCAT(#REF!,#REF!))</f>
        <v>#REF!</v>
      </c>
      <c r="B40" s="0" t="e">
        <f aca="false">IF(ISBLANK(#REF!), "",#REF!)</f>
        <v>#REF!</v>
      </c>
      <c r="C40" s="0" t="e">
        <f aca="false">IF(B40="", "",IF('SUMMARY 5'!D68 = 0,"\\empty",'SUMMARY 5'!D68))</f>
        <v>#REF!</v>
      </c>
      <c r="D40" s="0" t="e">
        <f aca="false">IF(B40="", "",IF('SUMMARY 5'!F68 = 0,"\\empty",'SUMMARY 5'!F68))</f>
        <v>#REF!</v>
      </c>
      <c r="E40" s="0" t="e">
        <f aca="false">IF(B40="", "",IF('SUMMARY 5'!H68 = 0,"\\empty",'SUMMARY 5'!H68))</f>
        <v>#REF!</v>
      </c>
      <c r="F40" s="0" t="e">
        <f aca="false">IF(B40="", "",IF('SUMMARY 5'!J68 = 0,"\\empty",'SUMMARY 5'!J68))</f>
        <v>#REF!</v>
      </c>
      <c r="G40" s="0" t="e">
        <f aca="false">IF(B40="", "",IF('SUMMARY 5'!L68 = 0,"\\empty",'SUMMARY 5'!L68))</f>
        <v>#REF!</v>
      </c>
      <c r="H40" s="182" t="e">
        <f aca="false">IF(B40="", "",IF('SUMMARY 5'!N68 = 0,"\\empty",'SUMMARY 5'!N68))</f>
        <v>#REF!</v>
      </c>
      <c r="I40" s="7" t="e">
        <f aca="false">IF(B40="", "",IF('SUMMARY 5'!P68 = 0,"\\empty",'SUMMARY 5'!P68))</f>
        <v>#REF!</v>
      </c>
      <c r="J40" s="182" t="e">
        <f aca="false">IF(B40="", "",IF('SUMMARY 5'!R68 = 0,"\\empty",'SUMMARY 5'!R68))</f>
        <v>#REF!</v>
      </c>
      <c r="K40" s="0" t="e">
        <f aca="false">IF(B40="", "",IF('SUMMARY 5'!T68 = 0,"\\empty",'SUMMARY 5'!T68))</f>
        <v>#REF!</v>
      </c>
      <c r="L40" s="0" t="e">
        <f aca="false">IF(B40="", "",IF('SUMMARY 5'!V68 = 0,"\\empty",'SUMMARY 5'!V68))</f>
        <v>#REF!</v>
      </c>
      <c r="M40" s="0" t="e">
        <f aca="false">IF(B40="", "",IF('SUMMARY 5'!X68 = 0,"\\empty",'SUMMARY 5'!X68))</f>
        <v>#REF!</v>
      </c>
      <c r="N40" s="0" t="e">
        <f aca="false">IF(B40="", "",IF('SUMMARY 5'!Z68 = 0,"\\empty",'SUMMARY 5'!Z68))</f>
        <v>#REF!</v>
      </c>
      <c r="O40" s="180" t="n">
        <f aca="false">ROUND('SUMMARY 5'!AB68, 0)</f>
        <v>80</v>
      </c>
      <c r="P40" s="166" t="n">
        <f aca="false">COUNTIFS(C40:N40, "&gt;0", C40:N40, "&lt;75")</f>
        <v>0</v>
      </c>
    </row>
    <row r="41" customFormat="false" ht="13.8" hidden="false" customHeight="false" outlineLevel="0" collapsed="false">
      <c r="A41" s="0" t="e">
        <f aca="false">IF(ISBLANK(#REF!), "",_xlfn.CONCAT(#REF!,#REF!))</f>
        <v>#REF!</v>
      </c>
      <c r="B41" s="0" t="e">
        <f aca="false">IF(ISBLANK(#REF!), "",#REF!)</f>
        <v>#REF!</v>
      </c>
      <c r="C41" s="0" t="e">
        <f aca="false">IF(B41="", "",IF('SUMMARY 5'!D69 = 0,"\\empty",'SUMMARY 5'!D69))</f>
        <v>#REF!</v>
      </c>
      <c r="D41" s="0" t="e">
        <f aca="false">IF(B41="", "",IF('SUMMARY 5'!F69 = 0,"\\empty",'SUMMARY 5'!F69))</f>
        <v>#REF!</v>
      </c>
      <c r="E41" s="0" t="e">
        <f aca="false">IF(B41="", "",IF('SUMMARY 5'!H69 = 0,"\\empty",'SUMMARY 5'!H69))</f>
        <v>#REF!</v>
      </c>
      <c r="F41" s="0" t="e">
        <f aca="false">IF(B41="", "",IF('SUMMARY 5'!J69 = 0,"\\empty",'SUMMARY 5'!J69))</f>
        <v>#REF!</v>
      </c>
      <c r="G41" s="0" t="e">
        <f aca="false">IF(B41="", "",IF('SUMMARY 5'!L69 = 0,"\\empty",'SUMMARY 5'!L69))</f>
        <v>#REF!</v>
      </c>
      <c r="H41" s="182" t="e">
        <f aca="false">IF(B41="", "",IF('SUMMARY 5'!N69 = 0,"\\empty",'SUMMARY 5'!N69))</f>
        <v>#REF!</v>
      </c>
      <c r="I41" s="7" t="e">
        <f aca="false">IF(B41="", "",IF('SUMMARY 5'!P69 = 0,"\\empty",'SUMMARY 5'!P69))</f>
        <v>#REF!</v>
      </c>
      <c r="J41" s="182" t="e">
        <f aca="false">IF(B41="", "",IF('SUMMARY 5'!R69 = 0,"\\empty",'SUMMARY 5'!R69))</f>
        <v>#REF!</v>
      </c>
      <c r="K41" s="0" t="e">
        <f aca="false">IF(B41="", "",IF('SUMMARY 5'!T69 = 0,"\\empty",'SUMMARY 5'!T69))</f>
        <v>#REF!</v>
      </c>
      <c r="L41" s="0" t="e">
        <f aca="false">IF(B41="", "",IF('SUMMARY 5'!V69 = 0,"\\empty",'SUMMARY 5'!V69))</f>
        <v>#REF!</v>
      </c>
      <c r="M41" s="0" t="e">
        <f aca="false">IF(B41="", "",IF('SUMMARY 5'!X69 = 0,"\\empty",'SUMMARY 5'!X69))</f>
        <v>#REF!</v>
      </c>
      <c r="N41" s="0" t="e">
        <f aca="false">IF(B41="", "",IF('SUMMARY 5'!Z69 = 0,"\\empty",'SUMMARY 5'!Z69))</f>
        <v>#REF!</v>
      </c>
      <c r="O41" s="180" t="n">
        <f aca="false">ROUND('SUMMARY 5'!AB69, 0)</f>
        <v>93</v>
      </c>
      <c r="P41" s="166" t="n">
        <f aca="false">COUNTIFS(C41:N41, "&gt;0", C41:N41, "&lt;75")</f>
        <v>0</v>
      </c>
    </row>
    <row r="42" customFormat="false" ht="13.8" hidden="false" customHeight="false" outlineLevel="0" collapsed="false">
      <c r="A42" s="0" t="e">
        <f aca="false">IF(ISBLANK(#REF!), "",_xlfn.CONCAT(#REF!,#REF!))</f>
        <v>#REF!</v>
      </c>
      <c r="B42" s="0" t="e">
        <f aca="false">IF(ISBLANK(#REF!), "",#REF!)</f>
        <v>#REF!</v>
      </c>
      <c r="C42" s="0" t="e">
        <f aca="false">IF(B42="", "",IF('SUMMARY 5'!D70 = 0,"\\empty",'SUMMARY 5'!D70))</f>
        <v>#REF!</v>
      </c>
      <c r="D42" s="0" t="e">
        <f aca="false">IF(B42="", "",IF('SUMMARY 5'!F70 = 0,"\\empty",'SUMMARY 5'!F70))</f>
        <v>#REF!</v>
      </c>
      <c r="E42" s="0" t="e">
        <f aca="false">IF(B42="", "",IF('SUMMARY 5'!H70 = 0,"\\empty",'SUMMARY 5'!H70))</f>
        <v>#REF!</v>
      </c>
      <c r="F42" s="0" t="e">
        <f aca="false">IF(B42="", "",IF('SUMMARY 5'!J70 = 0,"\\empty",'SUMMARY 5'!J70))</f>
        <v>#REF!</v>
      </c>
      <c r="G42" s="0" t="e">
        <f aca="false">IF(B42="", "",IF('SUMMARY 5'!L70 = 0,"\\empty",'SUMMARY 5'!L70))</f>
        <v>#REF!</v>
      </c>
      <c r="H42" s="182" t="e">
        <f aca="false">IF(B42="", "",IF('SUMMARY 5'!N70 = 0,"\\empty",'SUMMARY 5'!N70))</f>
        <v>#REF!</v>
      </c>
      <c r="I42" s="7" t="e">
        <f aca="false">IF(B42="", "",IF('SUMMARY 5'!P70 = 0,"\\empty",'SUMMARY 5'!P70))</f>
        <v>#REF!</v>
      </c>
      <c r="J42" s="182" t="e">
        <f aca="false">IF(B42="", "",IF('SUMMARY 5'!R70 = 0,"\\empty",'SUMMARY 5'!R70))</f>
        <v>#REF!</v>
      </c>
      <c r="K42" s="0" t="e">
        <f aca="false">IF(B42="", "",IF('SUMMARY 5'!T70 = 0,"\\empty",'SUMMARY 5'!T70))</f>
        <v>#REF!</v>
      </c>
      <c r="L42" s="0" t="e">
        <f aca="false">IF(B42="", "",IF('SUMMARY 5'!V70 = 0,"\\empty",'SUMMARY 5'!V70))</f>
        <v>#REF!</v>
      </c>
      <c r="M42" s="0" t="e">
        <f aca="false">IF(B42="", "",IF('SUMMARY 5'!X70 = 0,"\\empty",'SUMMARY 5'!X70))</f>
        <v>#REF!</v>
      </c>
      <c r="N42" s="0" t="e">
        <f aca="false">IF(B42="", "",IF('SUMMARY 5'!Z70 = 0,"\\empty",'SUMMARY 5'!Z70))</f>
        <v>#REF!</v>
      </c>
      <c r="O42" s="180" t="n">
        <f aca="false">ROUND('SUMMARY 5'!AB70, 0)</f>
        <v>79</v>
      </c>
      <c r="P42" s="166" t="n">
        <f aca="false">COUNTIFS(C42:N42, "&gt;0", C42:N42, "&lt;75")</f>
        <v>0</v>
      </c>
    </row>
    <row r="43" customFormat="false" ht="13.8" hidden="false" customHeight="false" outlineLevel="0" collapsed="false">
      <c r="A43" s="0" t="e">
        <f aca="false">IF(ISBLANK(#REF!), "",_xlfn.CONCAT(#REF!,#REF!))</f>
        <v>#REF!</v>
      </c>
      <c r="B43" s="0" t="e">
        <f aca="false">IF(ISBLANK(#REF!), "",#REF!)</f>
        <v>#REF!</v>
      </c>
      <c r="C43" s="0" t="e">
        <f aca="false">IF(B43="", "",IF('SUMMARY 5'!D71 = 0,"\\empty",'SUMMARY 5'!D71))</f>
        <v>#REF!</v>
      </c>
      <c r="D43" s="0" t="e">
        <f aca="false">IF(B43="", "",IF('SUMMARY 5'!F71 = 0,"\\empty",'SUMMARY 5'!F71))</f>
        <v>#REF!</v>
      </c>
      <c r="E43" s="0" t="e">
        <f aca="false">IF(B43="", "",IF('SUMMARY 5'!H71 = 0,"\\empty",'SUMMARY 5'!H71))</f>
        <v>#REF!</v>
      </c>
      <c r="F43" s="0" t="e">
        <f aca="false">IF(B43="", "",IF('SUMMARY 5'!J71 = 0,"\\empty",'SUMMARY 5'!J71))</f>
        <v>#REF!</v>
      </c>
      <c r="G43" s="0" t="e">
        <f aca="false">IF(B43="", "",IF('SUMMARY 5'!L71 = 0,"\\empty",'SUMMARY 5'!L71))</f>
        <v>#REF!</v>
      </c>
      <c r="H43" s="182" t="e">
        <f aca="false">IF(B43="", "",IF('SUMMARY 5'!N71 = 0,"\\empty",'SUMMARY 5'!N71))</f>
        <v>#REF!</v>
      </c>
      <c r="I43" s="7" t="e">
        <f aca="false">IF(B43="", "",IF('SUMMARY 5'!P71 = 0,"\\empty",'SUMMARY 5'!P71))</f>
        <v>#REF!</v>
      </c>
      <c r="J43" s="182" t="e">
        <f aca="false">IF(B43="", "",IF('SUMMARY 5'!R71 = 0,"\\empty",'SUMMARY 5'!R71))</f>
        <v>#REF!</v>
      </c>
      <c r="K43" s="0" t="e">
        <f aca="false">IF(B43="", "",IF('SUMMARY 5'!T71 = 0,"\\empty",'SUMMARY 5'!T71))</f>
        <v>#REF!</v>
      </c>
      <c r="L43" s="0" t="e">
        <f aca="false">IF(B43="", "",IF('SUMMARY 5'!V71 = 0,"\\empty",'SUMMARY 5'!V71))</f>
        <v>#REF!</v>
      </c>
      <c r="M43" s="0" t="e">
        <f aca="false">IF(B43="", "",IF('SUMMARY 5'!X71 = 0,"\\empty",'SUMMARY 5'!X71))</f>
        <v>#REF!</v>
      </c>
      <c r="N43" s="0" t="e">
        <f aca="false">IF(B43="", "",IF('SUMMARY 5'!Z71 = 0,"\\empty",'SUMMARY 5'!Z71))</f>
        <v>#REF!</v>
      </c>
      <c r="O43" s="180" t="n">
        <f aca="false">ROUND('SUMMARY 5'!AB71, 0)</f>
        <v>79</v>
      </c>
      <c r="P43" s="166" t="n">
        <f aca="false">COUNTIFS(C43:N43, "&gt;0", C43:N43, "&lt;75")</f>
        <v>0</v>
      </c>
    </row>
    <row r="44" customFormat="false" ht="13.8" hidden="false" customHeight="false" outlineLevel="0" collapsed="false">
      <c r="A44" s="0" t="e">
        <f aca="false">IF(ISBLANK(#REF!), "",_xlfn.CONCAT(#REF!,#REF!))</f>
        <v>#REF!</v>
      </c>
      <c r="B44" s="0" t="e">
        <f aca="false">IF(ISBLANK(#REF!), "",#REF!)</f>
        <v>#REF!</v>
      </c>
      <c r="C44" s="0" t="e">
        <f aca="false">IF(B44="", "",IF('SUMMARY 5'!D72 = 0,"\\empty",'SUMMARY 5'!D72))</f>
        <v>#REF!</v>
      </c>
      <c r="D44" s="0" t="e">
        <f aca="false">IF(B44="", "",IF('SUMMARY 5'!F72 = 0,"\\empty",'SUMMARY 5'!F72))</f>
        <v>#REF!</v>
      </c>
      <c r="E44" s="0" t="e">
        <f aca="false">IF(B44="", "",IF('SUMMARY 5'!H72 = 0,"\\empty",'SUMMARY 5'!H72))</f>
        <v>#REF!</v>
      </c>
      <c r="F44" s="0" t="e">
        <f aca="false">IF(B44="", "",IF('SUMMARY 5'!J72 = 0,"\\empty",'SUMMARY 5'!J72))</f>
        <v>#REF!</v>
      </c>
      <c r="G44" s="0" t="e">
        <f aca="false">IF(B44="", "",IF('SUMMARY 5'!L72 = 0,"\\empty",'SUMMARY 5'!L72))</f>
        <v>#REF!</v>
      </c>
      <c r="H44" s="182" t="e">
        <f aca="false">IF(B44="", "",IF('SUMMARY 5'!N72 = 0,"\\empty",'SUMMARY 5'!N72))</f>
        <v>#REF!</v>
      </c>
      <c r="I44" s="7" t="e">
        <f aca="false">IF(B44="", "",IF('SUMMARY 5'!P72 = 0,"\\empty",'SUMMARY 5'!P72))</f>
        <v>#REF!</v>
      </c>
      <c r="J44" s="182" t="e">
        <f aca="false">IF(B44="", "",IF('SUMMARY 5'!R72 = 0,"\\empty",'SUMMARY 5'!R72))</f>
        <v>#REF!</v>
      </c>
      <c r="K44" s="0" t="e">
        <f aca="false">IF(B44="", "",IF('SUMMARY 5'!T72 = 0,"\\empty",'SUMMARY 5'!T72))</f>
        <v>#REF!</v>
      </c>
      <c r="L44" s="0" t="e">
        <f aca="false">IF(B44="", "",IF('SUMMARY 5'!V72 = 0,"\\empty",'SUMMARY 5'!V72))</f>
        <v>#REF!</v>
      </c>
      <c r="M44" s="0" t="e">
        <f aca="false">IF(B44="", "",IF('SUMMARY 5'!X72 = 0,"\\empty",'SUMMARY 5'!X72))</f>
        <v>#REF!</v>
      </c>
      <c r="N44" s="0" t="e">
        <f aca="false">IF(B44="", "",IF('SUMMARY 5'!Z72 = 0,"\\empty",'SUMMARY 5'!Z72))</f>
        <v>#REF!</v>
      </c>
      <c r="O44" s="180" t="n">
        <f aca="false">ROUND('SUMMARY 5'!AB72, 0)</f>
        <v>91</v>
      </c>
      <c r="P44" s="166" t="n">
        <f aca="false">COUNTIFS(C44:N44, "&gt;0", C44:N44, "&lt;75")</f>
        <v>0</v>
      </c>
    </row>
    <row r="45" customFormat="false" ht="13.8" hidden="false" customHeight="false" outlineLevel="0" collapsed="false">
      <c r="A45" s="0" t="e">
        <f aca="false">IF(ISBLANK(#REF!), "",_xlfn.CONCAT(#REF!,#REF!))</f>
        <v>#REF!</v>
      </c>
      <c r="B45" s="0" t="e">
        <f aca="false">IF(ISBLANK(#REF!), "",#REF!)</f>
        <v>#REF!</v>
      </c>
      <c r="C45" s="0" t="e">
        <f aca="false">IF(B45="", "",IF('SUMMARY 5'!D73 = 0,"\\empty",'SUMMARY 5'!D73))</f>
        <v>#REF!</v>
      </c>
      <c r="D45" s="0" t="e">
        <f aca="false">IF(B45="", "",IF('SUMMARY 5'!F73 = 0,"\\empty",'SUMMARY 5'!F73))</f>
        <v>#REF!</v>
      </c>
      <c r="E45" s="0" t="e">
        <f aca="false">IF(B45="", "",IF('SUMMARY 5'!H73 = 0,"\\empty",'SUMMARY 5'!H73))</f>
        <v>#REF!</v>
      </c>
      <c r="F45" s="0" t="e">
        <f aca="false">IF(B45="", "",IF('SUMMARY 5'!J73 = 0,"\\empty",'SUMMARY 5'!J73))</f>
        <v>#REF!</v>
      </c>
      <c r="G45" s="0" t="e">
        <f aca="false">IF(B45="", "",IF('SUMMARY 5'!L73 = 0,"\\empty",'SUMMARY 5'!L73))</f>
        <v>#REF!</v>
      </c>
      <c r="H45" s="182" t="e">
        <f aca="false">IF(B45="", "",IF('SUMMARY 5'!N73 = 0,"\\empty",'SUMMARY 5'!N73))</f>
        <v>#REF!</v>
      </c>
      <c r="I45" s="7" t="e">
        <f aca="false">IF(B45="", "",IF('SUMMARY 5'!P73 = 0,"\\empty",'SUMMARY 5'!P73))</f>
        <v>#REF!</v>
      </c>
      <c r="J45" s="182" t="e">
        <f aca="false">IF(B45="", "",IF('SUMMARY 5'!R73 = 0,"\\empty",'SUMMARY 5'!R73))</f>
        <v>#REF!</v>
      </c>
      <c r="K45" s="0" t="e">
        <f aca="false">IF(B45="", "",IF('SUMMARY 5'!T73 = 0,"\\empty",'SUMMARY 5'!T73))</f>
        <v>#REF!</v>
      </c>
      <c r="L45" s="0" t="e">
        <f aca="false">IF(B45="", "",IF('SUMMARY 5'!V73 = 0,"\\empty",'SUMMARY 5'!V73))</f>
        <v>#REF!</v>
      </c>
      <c r="M45" s="0" t="e">
        <f aca="false">IF(B45="", "",IF('SUMMARY 5'!X73 = 0,"\\empty",'SUMMARY 5'!X73))</f>
        <v>#REF!</v>
      </c>
      <c r="N45" s="0" t="e">
        <f aca="false">IF(B45="", "",IF('SUMMARY 5'!Z73 = 0,"\\empty",'SUMMARY 5'!Z73))</f>
        <v>#REF!</v>
      </c>
      <c r="O45" s="180" t="n">
        <f aca="false">ROUND('SUMMARY 5'!AB73, 0)</f>
        <v>91</v>
      </c>
      <c r="P45" s="166" t="n">
        <f aca="false">COUNTIFS(C45:N45, "&gt;0", C45:N45, "&lt;75")</f>
        <v>0</v>
      </c>
    </row>
    <row r="46" customFormat="false" ht="13.8" hidden="false" customHeight="false" outlineLevel="0" collapsed="false">
      <c r="A46" s="0" t="e">
        <f aca="false">IF(ISBLANK(#REF!), "",_xlfn.CONCAT(#REF!,#REF!))</f>
        <v>#REF!</v>
      </c>
      <c r="B46" s="0" t="e">
        <f aca="false">IF(ISBLANK(#REF!), "",#REF!)</f>
        <v>#REF!</v>
      </c>
      <c r="C46" s="0" t="e">
        <f aca="false">IF(B46="", "",IF('SUMMARY 5'!D74 = 0,"\\empty",'SUMMARY 5'!D74))</f>
        <v>#REF!</v>
      </c>
      <c r="D46" s="0" t="e">
        <f aca="false">IF(B46="", "",IF('SUMMARY 5'!F74 = 0,"\\empty",'SUMMARY 5'!F74))</f>
        <v>#REF!</v>
      </c>
      <c r="E46" s="0" t="e">
        <f aca="false">IF(B46="", "",IF('SUMMARY 5'!H74 = 0,"\\empty",'SUMMARY 5'!H74))</f>
        <v>#REF!</v>
      </c>
      <c r="F46" s="0" t="e">
        <f aca="false">IF(B46="", "",IF('SUMMARY 5'!J74 = 0,"\\empty",'SUMMARY 5'!J74))</f>
        <v>#REF!</v>
      </c>
      <c r="G46" s="0" t="e">
        <f aca="false">IF(B46="", "",IF('SUMMARY 5'!L74 = 0,"\\empty",'SUMMARY 5'!L74))</f>
        <v>#REF!</v>
      </c>
      <c r="H46" s="182" t="e">
        <f aca="false">IF(B46="", "",IF('SUMMARY 5'!N74 = 0,"\\empty",'SUMMARY 5'!N74))</f>
        <v>#REF!</v>
      </c>
      <c r="I46" s="7" t="e">
        <f aca="false">IF(B46="", "",IF('SUMMARY 5'!P74 = 0,"\\empty",'SUMMARY 5'!P74))</f>
        <v>#REF!</v>
      </c>
      <c r="J46" s="182" t="e">
        <f aca="false">IF(B46="", "",IF('SUMMARY 5'!R74 = 0,"\\empty",'SUMMARY 5'!R74))</f>
        <v>#REF!</v>
      </c>
      <c r="K46" s="0" t="e">
        <f aca="false">IF(B46="", "",IF('SUMMARY 5'!T74 = 0,"\\empty",'SUMMARY 5'!T74))</f>
        <v>#REF!</v>
      </c>
      <c r="L46" s="0" t="e">
        <f aca="false">IF(B46="", "",IF('SUMMARY 5'!V74 = 0,"\\empty",'SUMMARY 5'!V74))</f>
        <v>#REF!</v>
      </c>
      <c r="M46" s="0" t="e">
        <f aca="false">IF(B46="", "",IF('SUMMARY 5'!X74 = 0,"\\empty",'SUMMARY 5'!X74))</f>
        <v>#REF!</v>
      </c>
      <c r="N46" s="0" t="e">
        <f aca="false">IF(B46="", "",IF('SUMMARY 5'!Z74 = 0,"\\empty",'SUMMARY 5'!Z74))</f>
        <v>#REF!</v>
      </c>
      <c r="O46" s="180" t="n">
        <f aca="false">ROUND('SUMMARY 5'!AB74, 0)</f>
        <v>77</v>
      </c>
      <c r="P46" s="166" t="n">
        <f aca="false">COUNTIFS(C46:N46, "&gt;0", C46:N46, "&lt;75")</f>
        <v>0</v>
      </c>
    </row>
    <row r="47" customFormat="false" ht="13.8" hidden="false" customHeight="false" outlineLevel="0" collapsed="false">
      <c r="A47" s="0" t="e">
        <f aca="false">IF(ISBLANK(#REF!), "",_xlfn.CONCAT(#REF!,#REF!))</f>
        <v>#REF!</v>
      </c>
      <c r="B47" s="0" t="e">
        <f aca="false">IF(ISBLANK(#REF!), "",#REF!)</f>
        <v>#REF!</v>
      </c>
      <c r="C47" s="0" t="e">
        <f aca="false">IF(B47="", "",IF('SUMMARY 5'!D75 = 0,"\\empty",'SUMMARY 5'!D75))</f>
        <v>#REF!</v>
      </c>
      <c r="D47" s="0" t="e">
        <f aca="false">IF(B47="", "",IF('SUMMARY 5'!F75 = 0,"\\empty",'SUMMARY 5'!F75))</f>
        <v>#REF!</v>
      </c>
      <c r="E47" s="0" t="e">
        <f aca="false">IF(B47="", "",IF('SUMMARY 5'!H75 = 0,"\\empty",'SUMMARY 5'!H75))</f>
        <v>#REF!</v>
      </c>
      <c r="F47" s="0" t="e">
        <f aca="false">IF(B47="", "",IF('SUMMARY 5'!J75 = 0,"\\empty",'SUMMARY 5'!J75))</f>
        <v>#REF!</v>
      </c>
      <c r="G47" s="0" t="e">
        <f aca="false">IF(B47="", "",IF('SUMMARY 5'!L75 = 0,"\\empty",'SUMMARY 5'!L75))</f>
        <v>#REF!</v>
      </c>
      <c r="H47" s="182" t="e">
        <f aca="false">IF(B47="", "",IF('SUMMARY 5'!N75 = 0,"\\empty",'SUMMARY 5'!N75))</f>
        <v>#REF!</v>
      </c>
      <c r="I47" s="7" t="e">
        <f aca="false">IF(B47="", "",IF('SUMMARY 5'!P75 = 0,"\\empty",'SUMMARY 5'!P75))</f>
        <v>#REF!</v>
      </c>
      <c r="J47" s="182" t="e">
        <f aca="false">IF(B47="", "",IF('SUMMARY 5'!R75 = 0,"\\empty",'SUMMARY 5'!R75))</f>
        <v>#REF!</v>
      </c>
      <c r="K47" s="0" t="e">
        <f aca="false">IF(B47="", "",IF('SUMMARY 5'!T75 = 0,"\\empty",'SUMMARY 5'!T75))</f>
        <v>#REF!</v>
      </c>
      <c r="L47" s="0" t="e">
        <f aca="false">IF(B47="", "",IF('SUMMARY 5'!V75 = 0,"\\empty",'SUMMARY 5'!V75))</f>
        <v>#REF!</v>
      </c>
      <c r="M47" s="0" t="e">
        <f aca="false">IF(B47="", "",IF('SUMMARY 5'!X75 = 0,"\\empty",'SUMMARY 5'!X75))</f>
        <v>#REF!</v>
      </c>
      <c r="N47" s="0" t="e">
        <f aca="false">IF(B47="", "",IF('SUMMARY 5'!Z75 = 0,"\\empty",'SUMMARY 5'!Z75))</f>
        <v>#REF!</v>
      </c>
      <c r="O47" s="180" t="n">
        <f aca="false">ROUND('SUMMARY 5'!AB75, 0)</f>
        <v>77</v>
      </c>
      <c r="P47" s="166" t="n">
        <f aca="false">COUNTIFS(C47:N47, "&gt;0", C47:N47, "&lt;75")</f>
        <v>0</v>
      </c>
    </row>
    <row r="48" customFormat="false" ht="13.8" hidden="false" customHeight="false" outlineLevel="0" collapsed="false">
      <c r="A48" s="0" t="e">
        <f aca="false">IF(ISBLANK(#REF!), "",_xlfn.CONCAT(#REF!,#REF!))</f>
        <v>#REF!</v>
      </c>
      <c r="B48" s="0" t="e">
        <f aca="false">IF(ISBLANK(#REF!), "",#REF!)</f>
        <v>#REF!</v>
      </c>
      <c r="C48" s="0" t="e">
        <f aca="false">IF(B48="", "",IF('SUMMARY 5'!D76 = 0,"\\empty",'SUMMARY 5'!D76))</f>
        <v>#REF!</v>
      </c>
      <c r="D48" s="0" t="e">
        <f aca="false">IF(B48="", "",IF('SUMMARY 5'!F76 = 0,"\\empty",'SUMMARY 5'!F76))</f>
        <v>#REF!</v>
      </c>
      <c r="E48" s="0" t="e">
        <f aca="false">IF(B48="", "",IF('SUMMARY 5'!H76 = 0,"\\empty",'SUMMARY 5'!H76))</f>
        <v>#REF!</v>
      </c>
      <c r="F48" s="0" t="e">
        <f aca="false">IF(B48="", "",IF('SUMMARY 5'!J76 = 0,"\\empty",'SUMMARY 5'!J76))</f>
        <v>#REF!</v>
      </c>
      <c r="G48" s="0" t="e">
        <f aca="false">IF(B48="", "",IF('SUMMARY 5'!L76 = 0,"\\empty",'SUMMARY 5'!L76))</f>
        <v>#REF!</v>
      </c>
      <c r="H48" s="182" t="e">
        <f aca="false">IF(B48="", "",IF('SUMMARY 5'!N76 = 0,"\\empty",'SUMMARY 5'!N76))</f>
        <v>#REF!</v>
      </c>
      <c r="I48" s="7" t="e">
        <f aca="false">IF(B48="", "",IF('SUMMARY 5'!P76 = 0,"\\empty",'SUMMARY 5'!P76))</f>
        <v>#REF!</v>
      </c>
      <c r="J48" s="182" t="e">
        <f aca="false">IF(B48="", "",IF('SUMMARY 5'!R76 = 0,"\\empty",'SUMMARY 5'!R76))</f>
        <v>#REF!</v>
      </c>
      <c r="K48" s="0" t="e">
        <f aca="false">IF(B48="", "",IF('SUMMARY 5'!T76 = 0,"\\empty",'SUMMARY 5'!T76))</f>
        <v>#REF!</v>
      </c>
      <c r="L48" s="0" t="e">
        <f aca="false">IF(B48="", "",IF('SUMMARY 5'!V76 = 0,"\\empty",'SUMMARY 5'!V76))</f>
        <v>#REF!</v>
      </c>
      <c r="M48" s="0" t="e">
        <f aca="false">IF(B48="", "",IF('SUMMARY 5'!X76 = 0,"\\empty",'SUMMARY 5'!X76))</f>
        <v>#REF!</v>
      </c>
      <c r="N48" s="0" t="e">
        <f aca="false">IF(B48="", "",IF('SUMMARY 5'!Z76 = 0,"\\empty",'SUMMARY 5'!Z76))</f>
        <v>#REF!</v>
      </c>
      <c r="O48" s="180" t="n">
        <f aca="false">ROUND('SUMMARY 5'!AB76, 0)</f>
        <v>90</v>
      </c>
      <c r="P48" s="166" t="n">
        <f aca="false">COUNTIFS(C48:N48, "&gt;0", C48:N48, "&lt;75")</f>
        <v>0</v>
      </c>
    </row>
    <row r="49" customFormat="false" ht="13.8" hidden="false" customHeight="false" outlineLevel="0" collapsed="false">
      <c r="A49" s="0" t="e">
        <f aca="false">IF(ISBLANK(#REF!), "",_xlfn.CONCAT(#REF!,#REF!))</f>
        <v>#REF!</v>
      </c>
      <c r="B49" s="0" t="e">
        <f aca="false">IF(ISBLANK(#REF!), "",#REF!)</f>
        <v>#REF!</v>
      </c>
      <c r="C49" s="0" t="e">
        <f aca="false">IF(B49="", "",IF('SUMMARY 5'!D77 = 0,"\\empty",'SUMMARY 5'!D77))</f>
        <v>#REF!</v>
      </c>
      <c r="D49" s="0" t="e">
        <f aca="false">IF(B49="", "",IF('SUMMARY 5'!F77 = 0,"\\empty",'SUMMARY 5'!F77))</f>
        <v>#REF!</v>
      </c>
      <c r="E49" s="0" t="e">
        <f aca="false">IF(B49="", "",IF('SUMMARY 5'!H77 = 0,"\\empty",'SUMMARY 5'!H77))</f>
        <v>#REF!</v>
      </c>
      <c r="F49" s="0" t="e">
        <f aca="false">IF(B49="", "",IF('SUMMARY 5'!J77 = 0,"\\empty",'SUMMARY 5'!J77))</f>
        <v>#REF!</v>
      </c>
      <c r="G49" s="0" t="e">
        <f aca="false">IF(B49="", "",IF('SUMMARY 5'!L77 = 0,"\\empty",'SUMMARY 5'!L77))</f>
        <v>#REF!</v>
      </c>
      <c r="H49" s="182" t="e">
        <f aca="false">IF(B49="", "",IF('SUMMARY 5'!N77 = 0,"\\empty",'SUMMARY 5'!N77))</f>
        <v>#REF!</v>
      </c>
      <c r="I49" s="7" t="e">
        <f aca="false">IF(B49="", "",IF('SUMMARY 5'!P77 = 0,"\\empty",'SUMMARY 5'!P77))</f>
        <v>#REF!</v>
      </c>
      <c r="J49" s="182" t="e">
        <f aca="false">IF(B49="", "",IF('SUMMARY 5'!R77 = 0,"\\empty",'SUMMARY 5'!R77))</f>
        <v>#REF!</v>
      </c>
      <c r="K49" s="0" t="e">
        <f aca="false">IF(B49="", "",IF('SUMMARY 5'!T77 = 0,"\\empty",'SUMMARY 5'!T77))</f>
        <v>#REF!</v>
      </c>
      <c r="L49" s="0" t="e">
        <f aca="false">IF(B49="", "",IF('SUMMARY 5'!V77 = 0,"\\empty",'SUMMARY 5'!V77))</f>
        <v>#REF!</v>
      </c>
      <c r="M49" s="0" t="e">
        <f aca="false">IF(B49="", "",IF('SUMMARY 5'!X77 = 0,"\\empty",'SUMMARY 5'!X77))</f>
        <v>#REF!</v>
      </c>
      <c r="N49" s="0" t="e">
        <f aca="false">IF(B49="", "",IF('SUMMARY 5'!Z77 = 0,"\\empty",'SUMMARY 5'!Z77))</f>
        <v>#REF!</v>
      </c>
      <c r="O49" s="180" t="n">
        <f aca="false">ROUND('SUMMARY 5'!AB77, 0)</f>
        <v>76</v>
      </c>
      <c r="P49" s="166" t="n">
        <f aca="false">COUNTIFS(C49:N49, "&gt;0", C49:N49, "&lt;75")</f>
        <v>0</v>
      </c>
    </row>
    <row r="50" customFormat="false" ht="13.8" hidden="false" customHeight="false" outlineLevel="0" collapsed="false">
      <c r="B50" s="0" t="e">
        <f aca="false">IF(ISBLANK(#REF!), "",#REF!)</f>
        <v>#REF!</v>
      </c>
      <c r="C50" s="0" t="e">
        <f aca="false">IF(B50="", "",IF('SUMMARY 5'!D78 = 0,"\\empty",'SUMMARY 5'!D78))</f>
        <v>#REF!</v>
      </c>
      <c r="D50" s="0" t="e">
        <f aca="false">IF(B50="", "",IF('SUMMARY 5'!F78 = 0,"\\empty",'SUMMARY 5'!F78))</f>
        <v>#REF!</v>
      </c>
      <c r="E50" s="0" t="e">
        <f aca="false">IF(B50="", "",IF('SUMMARY 5'!H78 = 0,"\\empty",'SUMMARY 5'!H78))</f>
        <v>#REF!</v>
      </c>
      <c r="F50" s="0" t="e">
        <f aca="false">IF(B50="", "",IF('SUMMARY 5'!J78 = 0,"\\empty",'SUMMARY 5'!J78))</f>
        <v>#REF!</v>
      </c>
      <c r="G50" s="0" t="e">
        <f aca="false">IF(B50="", "",IF('SUMMARY 5'!L78 = 0,"\\empty",'SUMMARY 5'!L78))</f>
        <v>#REF!</v>
      </c>
      <c r="H50" s="182" t="e">
        <f aca="false">IF(B50="", "",IF('SUMMARY 5'!N78 = 0,"\\empty",'SUMMARY 5'!N78))</f>
        <v>#REF!</v>
      </c>
      <c r="I50" s="7" t="e">
        <f aca="false">IF(B50="", "",IF('SUMMARY 5'!P78 = 0,"\\empty",'SUMMARY 5'!P78))</f>
        <v>#REF!</v>
      </c>
      <c r="J50" s="182" t="e">
        <f aca="false">IF(B50="", "",IF('SUMMARY 5'!R78 = 0,"\\empty",'SUMMARY 5'!R78))</f>
        <v>#REF!</v>
      </c>
      <c r="K50" s="0" t="e">
        <f aca="false">IF(B50="", "",IF('SUMMARY 5'!T78 = 0,"\\empty",'SUMMARY 5'!T78))</f>
        <v>#REF!</v>
      </c>
      <c r="L50" s="0" t="e">
        <f aca="false">IF(B50="", "",IF('SUMMARY 5'!V78 = 0,"\\empty",'SUMMARY 5'!V78))</f>
        <v>#REF!</v>
      </c>
      <c r="M50" s="0" t="e">
        <f aca="false">IF(B50="", "",IF('SUMMARY 5'!X78 = 0,"\\empty",'SUMMARY 5'!X78))</f>
        <v>#REF!</v>
      </c>
      <c r="N50" s="0" t="e">
        <f aca="false">IF(B50="", "",IF('SUMMARY 5'!Z78 = 0,"\\empty",'SUMMARY 5'!Z78))</f>
        <v>#REF!</v>
      </c>
      <c r="O50" s="180"/>
      <c r="P50" s="166"/>
    </row>
    <row r="51" customFormat="false" ht="13.8" hidden="false" customHeight="false" outlineLevel="0" collapsed="false">
      <c r="C51" s="0" t="str">
        <f aca="false">IF(B51="", "",IF('SUMMARY 2'!D93 = 0,"\\empty",'SUMMARY 2'!D93))</f>
        <v/>
      </c>
      <c r="D51" s="0" t="str">
        <f aca="false">IF(B51="", "",IF('SUMMARY 2'!F93 = 0,"\\empty",'SUMMARY 2'!F93))</f>
        <v/>
      </c>
      <c r="E51" s="0" t="str">
        <f aca="false">IF(B51="", "",IF('SUMMARY 2'!H93 = 0,"\\empty",'SUMMARY 2'!H93))</f>
        <v/>
      </c>
      <c r="F51" s="0" t="str">
        <f aca="false">IF(B51="", "",IF('SUMMARY 2'!J93 = 0,"\\empty",'SUMMARY 2'!J93))</f>
        <v/>
      </c>
      <c r="G51" s="0" t="str">
        <f aca="false">IF(B51="", "",IF('SUMMARY 2'!L93 = 0,"\\empty",'SUMMARY 2'!L93))</f>
        <v/>
      </c>
      <c r="I51" s="0" t="str">
        <f aca="false">IF(B51="", "",IF('SUMMARY 2'!N93 = 0,"\\empty",'SUMMARY 2'!N93))</f>
        <v/>
      </c>
      <c r="J51" s="0" t="str">
        <f aca="false">IF(B51="", "",IF('SUMMARY 2'!R93 = 0,"\\empty",'SUMMARY 2'!R93))</f>
        <v/>
      </c>
      <c r="K51" s="0" t="str">
        <f aca="false">IF(B51="", "",IF('SUMMARY 2'!T93 = 0,"\\empty",'SUMMARY 2'!T93))</f>
        <v/>
      </c>
      <c r="L51" s="0" t="str">
        <f aca="false">IF(B51="", "",IF('SUMMARY 2'!V93 = 0,"\\empty",'SUMMARY 2'!V93))</f>
        <v/>
      </c>
      <c r="M51" s="0" t="str">
        <f aca="false">IF(B51="", "",IF('SUMMARY 2'!X93 = 0,"\\empty",'SUMMARY 2'!X93))</f>
        <v/>
      </c>
      <c r="N51" s="0" t="str">
        <f aca="false">IF(B51="", "",IF('SUMMARY 2'!Z93 = 0,"\\empty",'SUMMARY 2'!Z93))</f>
        <v/>
      </c>
      <c r="O51" s="166"/>
      <c r="P51" s="166"/>
    </row>
    <row r="52" customFormat="false" ht="13.8" hidden="false" customHeight="false" outlineLevel="0" collapsed="false">
      <c r="B52" s="0" t="s">
        <v>378</v>
      </c>
      <c r="C52" s="166" t="n">
        <f aca="false">COUNTIF(C$3:C$52, "=0")</f>
        <v>0</v>
      </c>
      <c r="D52" s="166" t="n">
        <f aca="false">COUNTIF(D$3:D$52, "=0")</f>
        <v>0</v>
      </c>
      <c r="E52" s="166" t="n">
        <f aca="false">COUNTIF(E$3:E$52, "=0")</f>
        <v>0</v>
      </c>
      <c r="F52" s="166" t="n">
        <f aca="false">COUNTIF(F$3:F$52, "=0")</f>
        <v>0</v>
      </c>
      <c r="G52" s="166" t="n">
        <f aca="false">COUNTIF(G$3:G$52, "=0")</f>
        <v>0</v>
      </c>
      <c r="H52" s="166" t="n">
        <f aca="false">COUNTIF(H$3:H$52, "=0")</f>
        <v>0</v>
      </c>
      <c r="I52" s="166" t="n">
        <f aca="false">COUNTIF(I$3:I$52, "=0")</f>
        <v>0</v>
      </c>
      <c r="J52" s="166" t="n">
        <f aca="false">COUNTIF(J$3:J$52, "=0")</f>
        <v>0</v>
      </c>
      <c r="O52" s="166" t="s">
        <v>379</v>
      </c>
      <c r="P52" s="166" t="n">
        <f aca="false">COUNTIF(P$3:P$49, "=1")</f>
        <v>0</v>
      </c>
    </row>
    <row r="53" customFormat="false" ht="13.8" hidden="false" customHeight="false" outlineLevel="0" collapsed="false">
      <c r="C53" s="166"/>
      <c r="D53" s="166"/>
      <c r="E53" s="166"/>
      <c r="F53" s="166"/>
      <c r="G53" s="166"/>
      <c r="H53" s="166"/>
      <c r="I53" s="166"/>
      <c r="J53" s="166"/>
      <c r="O53" s="166" t="s">
        <v>380</v>
      </c>
      <c r="P53" s="166" t="n">
        <f aca="false">COUNTIF(P$3:P$49, "=2")</f>
        <v>0</v>
      </c>
    </row>
    <row r="54" customFormat="false" ht="13.8" hidden="false" customHeight="false" outlineLevel="0" collapsed="false">
      <c r="C54" s="166"/>
      <c r="D54" s="166"/>
      <c r="E54" s="166"/>
      <c r="F54" s="166"/>
      <c r="G54" s="166"/>
      <c r="H54" s="166"/>
      <c r="I54" s="166"/>
      <c r="J54" s="166"/>
      <c r="O54" s="166" t="s">
        <v>381</v>
      </c>
      <c r="P54" s="166" t="n">
        <f aca="false">COUNTIF(P$3:P$49, "&gt;2")</f>
        <v>0</v>
      </c>
    </row>
    <row r="55" customFormat="false" ht="13.8" hidden="false" customHeight="false" outlineLevel="0" collapsed="false">
      <c r="C55" s="166"/>
      <c r="D55" s="166"/>
      <c r="E55" s="166"/>
      <c r="F55" s="166"/>
      <c r="G55" s="166"/>
      <c r="H55" s="166"/>
      <c r="I55" s="166"/>
      <c r="J55" s="166"/>
    </row>
    <row r="56" customFormat="false" ht="13.8" hidden="false" customHeight="false" outlineLevel="0" collapsed="false">
      <c r="B56" s="0" t="s">
        <v>376</v>
      </c>
      <c r="C56" s="166" t="s">
        <v>382</v>
      </c>
      <c r="D56" s="166" t="s">
        <v>383</v>
      </c>
      <c r="E56" s="166" t="s">
        <v>384</v>
      </c>
      <c r="F56" s="166" t="s">
        <v>385</v>
      </c>
      <c r="G56" s="166" t="n">
        <v>74</v>
      </c>
      <c r="H56" s="166" t="s">
        <v>386</v>
      </c>
      <c r="J56" s="166"/>
    </row>
    <row r="57" customFormat="false" ht="13.8" hidden="false" customHeight="false" outlineLevel="0" collapsed="false">
      <c r="C57" s="166" t="n">
        <f aca="false">COUNTIFS($O$3:$O$49, "&gt;=91", $O$3:$O$49, "&lt;=100")</f>
        <v>5</v>
      </c>
      <c r="D57" s="166" t="n">
        <f aca="false">COUNTIFS($O$3:$O$49, "&gt;=85", $O$3:$O$49, "&lt;=90")</f>
        <v>5</v>
      </c>
      <c r="E57" s="166" t="n">
        <f aca="false">COUNTIFS($O$3:$O$49, "&gt;=81", $O$3:$O$49, "&lt;=84")</f>
        <v>5</v>
      </c>
      <c r="F57" s="166" t="n">
        <f aca="false">COUNTIFS($O$3:$O$49, "&gt;=75", $O$3:$O$49, "&lt;=80")</f>
        <v>26</v>
      </c>
      <c r="G57" s="166" t="n">
        <f aca="false">COUNTIF($O$3:$O$49, "=74")</f>
        <v>0</v>
      </c>
      <c r="H57" s="166" t="n">
        <f aca="false">COUNTIFS($O$3:$O$49, "&gt;=0", $O$3:$O$49, "&lt;=74")</f>
        <v>4</v>
      </c>
      <c r="J57" s="166"/>
    </row>
    <row r="58" customFormat="false" ht="13.8" hidden="false" customHeight="false" outlineLevel="0" collapsed="false">
      <c r="C58" s="166"/>
      <c r="D58" s="166"/>
      <c r="E58" s="166"/>
      <c r="F58" s="166"/>
      <c r="G58" s="166"/>
      <c r="H58" s="166"/>
    </row>
    <row r="61" customFormat="false" ht="13.8" hidden="false" customHeight="false" outlineLevel="0" collapsed="false">
      <c r="C61" s="0" t="str">
        <f aca="false">IF(B61="", "",IF('SUMMARY 5'!D68 = 0,"\\empty",'SUMMARY 5'!D68))</f>
        <v/>
      </c>
      <c r="D61" s="0" t="str">
        <f aca="false">IF(B61="", "",IF('SUMMARY 5'!F68 = 0,"\\empty",'SUMMARY 5'!F68))</f>
        <v/>
      </c>
      <c r="E61" s="0" t="str">
        <f aca="false">IF(B61="", "",IF('SUMMARY 5'!H68 = 0,"\\empty",'SUMMARY 5'!H68))</f>
        <v/>
      </c>
      <c r="F61" s="0" t="str">
        <f aca="false">IF(B61="", "",IF('SUMMARY 5'!J68 = 0,"\\empty",'SUMMARY 5'!J68))</f>
        <v/>
      </c>
      <c r="G61" s="0" t="str">
        <f aca="false">IF(B61="", "",IF('SUMMARY 5'!L68 = 0,"\\empty",'SUMMARY 5'!L68))</f>
        <v/>
      </c>
      <c r="H61" s="182" t="str">
        <f aca="false">IF(B61="", "",IF('SUMMARY 5'!N68 = 0,"\\empty",'SUMMARY 5'!N68))</f>
        <v/>
      </c>
      <c r="I61" s="7" t="str">
        <f aca="false">IF(B61="", "",IF('SUMMARY 5'!P68 = 0,"\\empty",'SUMMARY 5'!P68))</f>
        <v/>
      </c>
      <c r="J61" s="182" t="str">
        <f aca="false">IF(B61="", "",IF('SUMMARY 5'!R68 = 0,"\\empty",'SUMMARY 5'!R68))</f>
        <v/>
      </c>
      <c r="K61" s="0" t="str">
        <f aca="false">IF(B61="", "",IF('SUMMARY 5'!T68 = 0,"\\empty",'SUMMARY 5'!T68))</f>
        <v/>
      </c>
      <c r="L61" s="0" t="str">
        <f aca="false">IF(B61="", "",IF('SUMMARY 5'!V68 = 0,"\\empty",'SUMMARY 5'!V68))</f>
        <v/>
      </c>
      <c r="M61" s="0" t="str">
        <f aca="false">IF(B61="", "",IF('SUMMARY 5'!X68 = 0,"\\empty",'SUMMARY 5'!X68))</f>
        <v/>
      </c>
      <c r="N61" s="0" t="str">
        <f aca="false">IF(B61="", "",IF('SUMMARY 5'!Z68 = 0,"\\empty",'SUMMARY 5'!Z68))</f>
        <v/>
      </c>
      <c r="O61" s="180" t="n">
        <f aca="false">ROUND('SUMMARY 5'!AB68, 0)</f>
        <v>80</v>
      </c>
      <c r="P61" s="166" t="n">
        <f aca="false">COUNTIFS(C61:N61, "&gt;0", C61:N61, "&lt;75")</f>
        <v>0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H24" colorId="64" zoomScale="110" zoomScaleNormal="11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12" width="9.14"/>
  </cols>
  <sheetData>
    <row r="1" s="4" customFormat="true" ht="13.8" hidden="false" customHeight="false" outlineLevel="0" collapsed="false">
      <c r="A1" s="4" t="s">
        <v>164</v>
      </c>
      <c r="B1" s="4" t="s">
        <v>165</v>
      </c>
      <c r="C1" s="9" t="s">
        <v>172</v>
      </c>
      <c r="D1" s="9" t="s">
        <v>173</v>
      </c>
      <c r="E1" s="9" t="s">
        <v>174</v>
      </c>
      <c r="F1" s="9" t="s">
        <v>175</v>
      </c>
      <c r="G1" s="9" t="s">
        <v>176</v>
      </c>
      <c r="H1" s="9" t="s">
        <v>177</v>
      </c>
      <c r="I1" s="9" t="s">
        <v>178</v>
      </c>
      <c r="J1" s="9" t="s">
        <v>179</v>
      </c>
      <c r="K1" s="9" t="s">
        <v>180</v>
      </c>
      <c r="L1" s="9" t="s">
        <v>181</v>
      </c>
      <c r="M1" s="9" t="s">
        <v>182</v>
      </c>
      <c r="N1" s="9" t="s">
        <v>183</v>
      </c>
    </row>
    <row r="2" customFormat="false" ht="13.8" hidden="false" customHeight="false" outlineLevel="0" collapsed="false">
      <c r="A2" s="11" t="str">
        <f aca="false">IF(ISBLANK('Class-Infos'!C51), "", CONCATENATE("G", 'Class-Infos'!A51))</f>
        <v>G1</v>
      </c>
      <c r="B2" s="0" t="str">
        <f aca="false">IF(ISBLANK('Class-Infos'!C51), "", CONCATENATE('Class-Infos'!C51, IF(ISBLANK('Class-Infos'!F51), "", CONCATENATE(" ", 'Class-Infos'!F51)), ", ", 'Class-Infos'!D51, " ", 'Class-Infos'!E51))</f>
        <v>ABELINDE, LEIRA MAE LEGASPI</v>
      </c>
      <c r="C2" s="12" t="n">
        <f aca="false">IF(ISBLANK('SUMMARY 1'!D54), "", 'SUMMARY 1'!D54)</f>
        <v>79</v>
      </c>
      <c r="D2" s="12" t="n">
        <f aca="false">IF(ISBLANK('SUMMARY 1'!F54), "", 'SUMMARY 1'!F54)</f>
        <v>81</v>
      </c>
      <c r="E2" s="12" t="n">
        <f aca="false">IF(ISBLANK('SUMMARY 1'!H54), "", 'SUMMARY 1'!H54)</f>
        <v>88</v>
      </c>
      <c r="F2" s="12" t="n">
        <f aca="false">IF(ISBLANK('SUMMARY 1'!J54), "", 'SUMMARY 1'!J54)</f>
        <v>83</v>
      </c>
      <c r="G2" s="12" t="n">
        <f aca="false">IF(ISBLANK('SUMMARY 1'!L54), "", 'SUMMARY 1'!L54)</f>
        <v>84</v>
      </c>
      <c r="H2" s="12" t="n">
        <f aca="false">IF(ISBLANK('SUMMARY 1'!N54), "", 'SUMMARY 1'!N54)</f>
        <v>88</v>
      </c>
      <c r="I2" s="13" t="n">
        <f aca="false">IF(ISBLANK('SUMMARY 1'!P54), "", 'SUMMARY 1'!P54)</f>
        <v>86</v>
      </c>
      <c r="J2" s="13" t="n">
        <f aca="false">IF(ISBLANK('SUMMARY 1'!R54), "", 'SUMMARY 1'!R54)</f>
        <v>90</v>
      </c>
      <c r="K2" s="12" t="n">
        <f aca="false">IF(ISBLANK('SUMMARY 1'!T54), "", 'SUMMARY 1'!T54)</f>
        <v>91</v>
      </c>
      <c r="L2" s="12" t="n">
        <f aca="false">IF(ISBLANK('SUMMARY 1'!V54), "", 'SUMMARY 1'!V54)</f>
        <v>92</v>
      </c>
      <c r="M2" s="12" t="n">
        <f aca="false">IF(ISBLANK('SUMMARY 1'!X54), "", 'SUMMARY 1'!X54)</f>
        <v>93</v>
      </c>
      <c r="N2" s="12" t="n">
        <f aca="false">IF(ISBLANK('SUMMARY 1'!Z54), "", 'SUMMARY 1'!Z54)</f>
        <v>82</v>
      </c>
    </row>
    <row r="3" customFormat="false" ht="13.8" hidden="false" customHeight="false" outlineLevel="0" collapsed="false">
      <c r="A3" s="11" t="str">
        <f aca="false">IF(ISBLANK('Class-Infos'!C52), "", CONCATENATE("G", 'Class-Infos'!A52))</f>
        <v>G2</v>
      </c>
      <c r="B3" s="0" t="str">
        <f aca="false">IF(ISBLANK('Class-Infos'!C52), "", CONCATENATE('Class-Infos'!C52, IF(ISBLANK('Class-Infos'!F52), "", CONCATENATE(" ", 'Class-Infos'!F52)), ", ", 'Class-Infos'!D52, " ", 'Class-Infos'!E52))</f>
        <v>ABOT, ALISSA KAYL CUSTODIO</v>
      </c>
      <c r="C3" s="12" t="n">
        <f aca="false">IF(ISBLANK('SUMMARY 1'!D55), "", 'SUMMARY 1'!D55)</f>
        <v>80</v>
      </c>
      <c r="D3" s="12" t="n">
        <f aca="false">IF(ISBLANK('SUMMARY 1'!F55), "", 'SUMMARY 1'!F55)</f>
        <v>80</v>
      </c>
      <c r="E3" s="12" t="n">
        <f aca="false">IF(ISBLANK('SUMMARY 1'!H55), "", 'SUMMARY 1'!H55)</f>
        <v>74</v>
      </c>
      <c r="F3" s="12" t="n">
        <f aca="false">IF(ISBLANK('SUMMARY 1'!J55), "", 'SUMMARY 1'!J55)</f>
        <v>77</v>
      </c>
      <c r="G3" s="12" t="n">
        <f aca="false">IF(ISBLANK('SUMMARY 1'!L55), "", 'SUMMARY 1'!L55)</f>
        <v>75</v>
      </c>
      <c r="H3" s="12" t="n">
        <f aca="false">IF(ISBLANK('SUMMARY 1'!N55), "", 'SUMMARY 1'!N55)</f>
        <v>88</v>
      </c>
      <c r="I3" s="13" t="n">
        <f aca="false">IF(ISBLANK('SUMMARY 1'!P55), "", 'SUMMARY 1'!P55)</f>
        <v>79</v>
      </c>
      <c r="J3" s="13" t="n">
        <f aca="false">IF(ISBLANK('SUMMARY 1'!R55), "", 'SUMMARY 1'!R55)</f>
        <v>83</v>
      </c>
      <c r="K3" s="12" t="n">
        <f aca="false">IF(ISBLANK('SUMMARY 1'!T55), "", 'SUMMARY 1'!T55)</f>
        <v>79</v>
      </c>
      <c r="L3" s="12" t="n">
        <f aca="false">IF(ISBLANK('SUMMARY 1'!V55), "", 'SUMMARY 1'!V55)</f>
        <v>85</v>
      </c>
      <c r="M3" s="12" t="n">
        <f aca="false">IF(ISBLANK('SUMMARY 1'!X55), "", 'SUMMARY 1'!X55)</f>
        <v>79</v>
      </c>
      <c r="N3" s="12" t="n">
        <f aca="false">IF(ISBLANK('SUMMARY 1'!Z55), "", 'SUMMARY 1'!Z55)</f>
        <v>88</v>
      </c>
    </row>
    <row r="4" customFormat="false" ht="13.8" hidden="false" customHeight="false" outlineLevel="0" collapsed="false">
      <c r="A4" s="11" t="str">
        <f aca="false">IF(ISBLANK('Class-Infos'!C53), "", CONCATENATE("G", 'Class-Infos'!A53))</f>
        <v>G3</v>
      </c>
      <c r="B4" s="0" t="str">
        <f aca="false">IF(ISBLANK('Class-Infos'!C53), "", CONCATENATE('Class-Infos'!C53, IF(ISBLANK('Class-Infos'!F53), "", CONCATENATE(" ", 'Class-Infos'!F53)), ", ", 'Class-Infos'!D53, " ", 'Class-Infos'!E53))</f>
        <v>ADONA, PRINCESS LUMAWIG</v>
      </c>
      <c r="C4" s="12" t="n">
        <f aca="false">IF(ISBLANK('SUMMARY 1'!D56), "", 'SUMMARY 1'!D56)</f>
        <v>75</v>
      </c>
      <c r="D4" s="12" t="n">
        <f aca="false">IF(ISBLANK('SUMMARY 1'!F56), "", 'SUMMARY 1'!F56)</f>
        <v>79</v>
      </c>
      <c r="E4" s="12" t="n">
        <f aca="false">IF(ISBLANK('SUMMARY 1'!H56), "", 'SUMMARY 1'!H56)</f>
        <v>76</v>
      </c>
      <c r="F4" s="12" t="n">
        <f aca="false">IF(ISBLANK('SUMMARY 1'!J56), "", 'SUMMARY 1'!J56)</f>
        <v>78</v>
      </c>
      <c r="G4" s="12" t="n">
        <f aca="false">IF(ISBLANK('SUMMARY 1'!L56), "", 'SUMMARY 1'!L56)</f>
        <v>80</v>
      </c>
      <c r="H4" s="12" t="n">
        <f aca="false">IF(ISBLANK('SUMMARY 1'!N56), "", 'SUMMARY 1'!N56)</f>
        <v>83</v>
      </c>
      <c r="I4" s="13" t="n">
        <f aca="false">IF(ISBLANK('SUMMARY 1'!P56), "", 'SUMMARY 1'!P56)</f>
        <v>75</v>
      </c>
      <c r="J4" s="13" t="n">
        <f aca="false">IF(ISBLANK('SUMMARY 1'!R56), "", 'SUMMARY 1'!R56)</f>
        <v>78</v>
      </c>
      <c r="K4" s="12" t="n">
        <f aca="false">IF(ISBLANK('SUMMARY 1'!T56), "", 'SUMMARY 1'!T56)</f>
        <v>77</v>
      </c>
      <c r="L4" s="12" t="n">
        <f aca="false">IF(ISBLANK('SUMMARY 1'!V56), "", 'SUMMARY 1'!V56)</f>
        <v>81</v>
      </c>
      <c r="M4" s="12" t="n">
        <f aca="false">IF(ISBLANK('SUMMARY 1'!X56), "", 'SUMMARY 1'!X56)</f>
        <v>77</v>
      </c>
      <c r="N4" s="12" t="n">
        <f aca="false">IF(ISBLANK('SUMMARY 1'!Z56), "", 'SUMMARY 1'!Z56)</f>
        <v>77</v>
      </c>
    </row>
    <row r="5" customFormat="false" ht="13.8" hidden="false" customHeight="false" outlineLevel="0" collapsed="false">
      <c r="A5" s="11" t="str">
        <f aca="false">IF(ISBLANK('Class-Infos'!C54), "", CONCATENATE("G", 'Class-Infos'!A54))</f>
        <v>G4</v>
      </c>
      <c r="B5" s="0" t="str">
        <f aca="false">IF(ISBLANK('Class-Infos'!C54), "", CONCATENATE('Class-Infos'!C54, IF(ISBLANK('Class-Infos'!F54), "", CONCATENATE(" ", 'Class-Infos'!F54)), ", ", 'Class-Infos'!D54, " ", 'Class-Infos'!E54))</f>
        <v>AGAM, AIZEN CHING</v>
      </c>
      <c r="C5" s="12" t="n">
        <f aca="false">IF(ISBLANK('SUMMARY 1'!D57), "", 'SUMMARY 1'!D57)</f>
        <v>88</v>
      </c>
      <c r="D5" s="12" t="n">
        <f aca="false">IF(ISBLANK('SUMMARY 1'!F57), "", 'SUMMARY 1'!F57)</f>
        <v>92</v>
      </c>
      <c r="E5" s="12" t="n">
        <f aca="false">IF(ISBLANK('SUMMARY 1'!H57), "", 'SUMMARY 1'!H57)</f>
        <v>93</v>
      </c>
      <c r="F5" s="12" t="n">
        <f aca="false">IF(ISBLANK('SUMMARY 1'!J57), "", 'SUMMARY 1'!J57)</f>
        <v>89</v>
      </c>
      <c r="G5" s="12" t="n">
        <f aca="false">IF(ISBLANK('SUMMARY 1'!L57), "", 'SUMMARY 1'!L57)</f>
        <v>83</v>
      </c>
      <c r="H5" s="12" t="n">
        <f aca="false">IF(ISBLANK('SUMMARY 1'!N57), "", 'SUMMARY 1'!N57)</f>
        <v>93</v>
      </c>
      <c r="I5" s="13" t="n">
        <f aca="false">IF(ISBLANK('SUMMARY 1'!P57), "", 'SUMMARY 1'!P57)</f>
        <v>95</v>
      </c>
      <c r="J5" s="13" t="n">
        <f aca="false">IF(ISBLANK('SUMMARY 1'!R57), "", 'SUMMARY 1'!R57)</f>
        <v>96</v>
      </c>
      <c r="K5" s="12" t="n">
        <f aca="false">IF(ISBLANK('SUMMARY 1'!T57), "", 'SUMMARY 1'!T57)</f>
        <v>96</v>
      </c>
      <c r="L5" s="12" t="n">
        <f aca="false">IF(ISBLANK('SUMMARY 1'!V57), "", 'SUMMARY 1'!V57)</f>
        <v>96</v>
      </c>
      <c r="M5" s="12" t="n">
        <f aca="false">IF(ISBLANK('SUMMARY 1'!X57), "", 'SUMMARY 1'!X57)</f>
        <v>96</v>
      </c>
      <c r="N5" s="12" t="n">
        <f aca="false">IF(ISBLANK('SUMMARY 1'!Z57), "", 'SUMMARY 1'!Z57)</f>
        <v>96</v>
      </c>
    </row>
    <row r="6" customFormat="false" ht="13.8" hidden="false" customHeight="false" outlineLevel="0" collapsed="false">
      <c r="A6" s="11" t="str">
        <f aca="false">IF(ISBLANK('Class-Infos'!C55), "", CONCATENATE("G", 'Class-Infos'!A55))</f>
        <v>G5</v>
      </c>
      <c r="B6" s="0" t="str">
        <f aca="false">IF(ISBLANK('Class-Infos'!C55), "", CONCATENATE('Class-Infos'!C55, IF(ISBLANK('Class-Infos'!F55), "", CONCATENATE(" ", 'Class-Infos'!F55)), ", ", 'Class-Infos'!D55, " ", 'Class-Infos'!E55))</f>
        <v>AGUTAYA, DOREEN FAJARDO</v>
      </c>
      <c r="C6" s="12" t="n">
        <f aca="false">IF(ISBLANK('SUMMARY 1'!D58), "", 'SUMMARY 1'!D58)</f>
        <v>86</v>
      </c>
      <c r="D6" s="12" t="n">
        <f aca="false">IF(ISBLANK('SUMMARY 1'!F58), "", 'SUMMARY 1'!F58)</f>
        <v>90</v>
      </c>
      <c r="E6" s="12" t="n">
        <f aca="false">IF(ISBLANK('SUMMARY 1'!H58), "", 'SUMMARY 1'!H58)</f>
        <v>80</v>
      </c>
      <c r="F6" s="12" t="n">
        <f aca="false">IF(ISBLANK('SUMMARY 1'!J58), "", 'SUMMARY 1'!J58)</f>
        <v>88</v>
      </c>
      <c r="G6" s="12" t="n">
        <f aca="false">IF(ISBLANK('SUMMARY 1'!L58), "", 'SUMMARY 1'!L58)</f>
        <v>80</v>
      </c>
      <c r="H6" s="12" t="n">
        <f aca="false">IF(ISBLANK('SUMMARY 1'!N58), "", 'SUMMARY 1'!N58)</f>
        <v>89</v>
      </c>
      <c r="I6" s="13" t="n">
        <f aca="false">IF(ISBLANK('SUMMARY 1'!P58), "", 'SUMMARY 1'!P58)</f>
        <v>86</v>
      </c>
      <c r="J6" s="13" t="n">
        <f aca="false">IF(ISBLANK('SUMMARY 1'!R58), "", 'SUMMARY 1'!R58)</f>
        <v>91</v>
      </c>
      <c r="K6" s="12" t="n">
        <f aca="false">IF(ISBLANK('SUMMARY 1'!T58), "", 'SUMMARY 1'!T58)</f>
        <v>90</v>
      </c>
      <c r="L6" s="12" t="n">
        <f aca="false">IF(ISBLANK('SUMMARY 1'!V58), "", 'SUMMARY 1'!V58)</f>
        <v>92</v>
      </c>
      <c r="M6" s="12" t="n">
        <f aca="false">IF(ISBLANK('SUMMARY 1'!X58), "", 'SUMMARY 1'!X58)</f>
        <v>92</v>
      </c>
      <c r="N6" s="12" t="n">
        <f aca="false">IF(ISBLANK('SUMMARY 1'!Z58), "", 'SUMMARY 1'!Z58)</f>
        <v>91</v>
      </c>
    </row>
    <row r="7" customFormat="false" ht="13.8" hidden="false" customHeight="false" outlineLevel="0" collapsed="false">
      <c r="A7" s="11" t="str">
        <f aca="false">IF(ISBLANK('Class-Infos'!C56), "", CONCATENATE("G", 'Class-Infos'!A56))</f>
        <v>G6</v>
      </c>
      <c r="B7" s="0" t="str">
        <f aca="false">IF(ISBLANK('Class-Infos'!C56), "", CONCATENATE('Class-Infos'!C56, IF(ISBLANK('Class-Infos'!F56), "", CONCATENATE(" ", 'Class-Infos'!F56)), ", ", 'Class-Infos'!D56, " ", 'Class-Infos'!E56))</f>
        <v>ALANANO, XYRIE LOUISE GRATA</v>
      </c>
      <c r="C7" s="12" t="n">
        <f aca="false">IF(ISBLANK('SUMMARY 1'!D59), "", 'SUMMARY 1'!D59)</f>
        <v>86</v>
      </c>
      <c r="D7" s="12" t="n">
        <f aca="false">IF(ISBLANK('SUMMARY 1'!F59), "", 'SUMMARY 1'!F59)</f>
        <v>91</v>
      </c>
      <c r="E7" s="12" t="n">
        <f aca="false">IF(ISBLANK('SUMMARY 1'!H59), "", 'SUMMARY 1'!H59)</f>
        <v>87</v>
      </c>
      <c r="F7" s="12" t="n">
        <f aca="false">IF(ISBLANK('SUMMARY 1'!J59), "", 'SUMMARY 1'!J59)</f>
        <v>89</v>
      </c>
      <c r="G7" s="12" t="n">
        <f aca="false">IF(ISBLANK('SUMMARY 1'!L59), "", 'SUMMARY 1'!L59)</f>
        <v>83</v>
      </c>
      <c r="H7" s="12" t="n">
        <f aca="false">IF(ISBLANK('SUMMARY 1'!N59), "", 'SUMMARY 1'!N59)</f>
        <v>92</v>
      </c>
      <c r="I7" s="13" t="n">
        <f aca="false">IF(ISBLANK('SUMMARY 1'!P59), "", 'SUMMARY 1'!P59)</f>
        <v>90</v>
      </c>
      <c r="J7" s="13" t="n">
        <f aca="false">IF(ISBLANK('SUMMARY 1'!R59), "", 'SUMMARY 1'!R59)</f>
        <v>93</v>
      </c>
      <c r="K7" s="12" t="n">
        <f aca="false">IF(ISBLANK('SUMMARY 1'!T59), "", 'SUMMARY 1'!T59)</f>
        <v>93</v>
      </c>
      <c r="L7" s="12" t="n">
        <f aca="false">IF(ISBLANK('SUMMARY 1'!V59), "", 'SUMMARY 1'!V59)</f>
        <v>93</v>
      </c>
      <c r="M7" s="12" t="n">
        <f aca="false">IF(ISBLANK('SUMMARY 1'!X59), "", 'SUMMARY 1'!X59)</f>
        <v>94</v>
      </c>
      <c r="N7" s="12" t="n">
        <f aca="false">IF(ISBLANK('SUMMARY 1'!Z59), "", 'SUMMARY 1'!Z59)</f>
        <v>91</v>
      </c>
    </row>
    <row r="8" customFormat="false" ht="13.8" hidden="false" customHeight="false" outlineLevel="0" collapsed="false">
      <c r="A8" s="11" t="str">
        <f aca="false">IF(ISBLANK('Class-Infos'!C57), "", CONCATENATE("G", 'Class-Infos'!A57))</f>
        <v>G7</v>
      </c>
      <c r="B8" s="0" t="str">
        <f aca="false">IF(ISBLANK('Class-Infos'!C57), "", CONCATENATE('Class-Infos'!C57, IF(ISBLANK('Class-Infos'!F57), "", CONCATENATE(" ", 'Class-Infos'!F57)), ", ", 'Class-Infos'!D57, " ", 'Class-Infos'!E57))</f>
        <v>ALBAO, PRISCILA JOY APALIT</v>
      </c>
      <c r="C8" s="12" t="n">
        <f aca="false">IF(ISBLANK('SUMMARY 1'!D60), "", 'SUMMARY 1'!D60)</f>
        <v>77</v>
      </c>
      <c r="D8" s="12" t="n">
        <f aca="false">IF(ISBLANK('SUMMARY 1'!F60), "", 'SUMMARY 1'!F60)</f>
        <v>83</v>
      </c>
      <c r="E8" s="12" t="n">
        <f aca="false">IF(ISBLANK('SUMMARY 1'!H60), "", 'SUMMARY 1'!H60)</f>
        <v>82</v>
      </c>
      <c r="F8" s="12" t="n">
        <f aca="false">IF(ISBLANK('SUMMARY 1'!J60), "", 'SUMMARY 1'!J60)</f>
        <v>89</v>
      </c>
      <c r="G8" s="12" t="n">
        <f aca="false">IF(ISBLANK('SUMMARY 1'!L60), "", 'SUMMARY 1'!L60)</f>
        <v>79</v>
      </c>
      <c r="H8" s="12" t="n">
        <f aca="false">IF(ISBLANK('SUMMARY 1'!N60), "", 'SUMMARY 1'!N60)</f>
        <v>89</v>
      </c>
      <c r="I8" s="13" t="n">
        <f aca="false">IF(ISBLANK('SUMMARY 1'!P60), "", 'SUMMARY 1'!P60)</f>
        <v>94</v>
      </c>
      <c r="J8" s="13" t="n">
        <f aca="false">IF(ISBLANK('SUMMARY 1'!R60), "", 'SUMMARY 1'!R60)</f>
        <v>87</v>
      </c>
      <c r="K8" s="12" t="n">
        <f aca="false">IF(ISBLANK('SUMMARY 1'!T60), "", 'SUMMARY 1'!T60)</f>
        <v>84</v>
      </c>
      <c r="L8" s="12" t="n">
        <f aca="false">IF(ISBLANK('SUMMARY 1'!V60), "", 'SUMMARY 1'!V60)</f>
        <v>94</v>
      </c>
      <c r="M8" s="12" t="n">
        <f aca="false">IF(ISBLANK('SUMMARY 1'!X60), "", 'SUMMARY 1'!X60)</f>
        <v>84</v>
      </c>
      <c r="N8" s="12" t="n">
        <f aca="false">IF(ISBLANK('SUMMARY 1'!Z60), "", 'SUMMARY 1'!Z60)</f>
        <v>84</v>
      </c>
    </row>
    <row r="9" customFormat="false" ht="13.8" hidden="false" customHeight="false" outlineLevel="0" collapsed="false">
      <c r="A9" s="11" t="str">
        <f aca="false">IF(ISBLANK('Class-Infos'!C58), "", CONCATENATE("G", 'Class-Infos'!A58))</f>
        <v>G8</v>
      </c>
      <c r="B9" s="0" t="str">
        <f aca="false">IF(ISBLANK('Class-Infos'!C58), "", CONCATENATE('Class-Infos'!C58, IF(ISBLANK('Class-Infos'!F58), "", CONCATENATE(" ", 'Class-Infos'!F58)), ", ", 'Class-Infos'!D58, " ", 'Class-Infos'!E58))</f>
        <v>ALBIOLA, PRINCES DIANE FACTOR</v>
      </c>
      <c r="C9" s="12" t="n">
        <f aca="false">IF(ISBLANK('SUMMARY 1'!D61), "", 'SUMMARY 1'!D61)</f>
        <v>73</v>
      </c>
      <c r="D9" s="12" t="n">
        <f aca="false">IF(ISBLANK('SUMMARY 1'!F61), "", 'SUMMARY 1'!F61)</f>
        <v>76</v>
      </c>
      <c r="E9" s="12" t="n">
        <f aca="false">IF(ISBLANK('SUMMARY 1'!H61), "", 'SUMMARY 1'!H61)</f>
        <v>72</v>
      </c>
      <c r="F9" s="12" t="n">
        <f aca="false">IF(ISBLANK('SUMMARY 1'!J61), "", 'SUMMARY 1'!J61)</f>
        <v>75</v>
      </c>
      <c r="G9" s="12" t="n">
        <f aca="false">IF(ISBLANK('SUMMARY 1'!L61), "", 'SUMMARY 1'!L61)</f>
        <v>74</v>
      </c>
      <c r="H9" s="12" t="n">
        <f aca="false">IF(ISBLANK('SUMMARY 1'!N61), "", 'SUMMARY 1'!N61)</f>
        <v>72</v>
      </c>
      <c r="I9" s="13" t="n">
        <f aca="false">IF(ISBLANK('SUMMARY 1'!P61), "", 'SUMMARY 1'!P61)</f>
        <v>70</v>
      </c>
      <c r="J9" s="13" t="n">
        <f aca="false">IF(ISBLANK('SUMMARY 1'!R61), "", 'SUMMARY 1'!R61)</f>
        <v>75</v>
      </c>
      <c r="K9" s="12" t="n">
        <f aca="false">IF(ISBLANK('SUMMARY 1'!T61), "", 'SUMMARY 1'!T61)</f>
        <v>75</v>
      </c>
      <c r="L9" s="12" t="n">
        <f aca="false">IF(ISBLANK('SUMMARY 1'!V61), "", 'SUMMARY 1'!V61)</f>
        <v>75</v>
      </c>
      <c r="M9" s="12" t="n">
        <f aca="false">IF(ISBLANK('SUMMARY 1'!X61), "", 'SUMMARY 1'!X61)</f>
        <v>75</v>
      </c>
      <c r="N9" s="12" t="n">
        <f aca="false">IF(ISBLANK('SUMMARY 1'!Z61), "", 'SUMMARY 1'!Z61)</f>
        <v>75</v>
      </c>
    </row>
    <row r="10" customFormat="false" ht="13.8" hidden="false" customHeight="false" outlineLevel="0" collapsed="false">
      <c r="A10" s="11" t="str">
        <f aca="false">IF(ISBLANK('Class-Infos'!C59), "", CONCATENATE("G", 'Class-Infos'!A59))</f>
        <v>G9</v>
      </c>
      <c r="B10" s="0" t="str">
        <f aca="false">IF(ISBLANK('Class-Infos'!C59), "", CONCATENATE('Class-Infos'!C59, IF(ISBLANK('Class-Infos'!F59), "", CONCATENATE(" ", 'Class-Infos'!F59)), ", ", 'Class-Infos'!D59, " ", 'Class-Infos'!E59))</f>
        <v>ALCANTARA, MICHAELLA JEN RODELAS</v>
      </c>
      <c r="C10" s="12" t="n">
        <f aca="false">IF(ISBLANK('SUMMARY 1'!D62), "", 'SUMMARY 1'!D62)</f>
        <v>73</v>
      </c>
      <c r="D10" s="12" t="n">
        <f aca="false">IF(ISBLANK('SUMMARY 1'!F62), "", 'SUMMARY 1'!F62)</f>
        <v>70</v>
      </c>
      <c r="E10" s="12" t="n">
        <f aca="false">IF(ISBLANK('SUMMARY 1'!H62), "", 'SUMMARY 1'!H62)</f>
        <v>74</v>
      </c>
      <c r="F10" s="12" t="n">
        <f aca="false">IF(ISBLANK('SUMMARY 1'!J62), "", 'SUMMARY 1'!J62)</f>
        <v>77</v>
      </c>
      <c r="G10" s="12" t="n">
        <f aca="false">IF(ISBLANK('SUMMARY 1'!L62), "", 'SUMMARY 1'!L62)</f>
        <v>74</v>
      </c>
      <c r="H10" s="12" t="n">
        <f aca="false">IF(ISBLANK('SUMMARY 1'!N62), "", 'SUMMARY 1'!N62)</f>
        <v>75</v>
      </c>
      <c r="I10" s="13" t="n">
        <f aca="false">IF(ISBLANK('SUMMARY 1'!P62), "", 'SUMMARY 1'!P62)</f>
        <v>75</v>
      </c>
      <c r="J10" s="13" t="n">
        <f aca="false">IF(ISBLANK('SUMMARY 1'!R62), "", 'SUMMARY 1'!R62)</f>
        <v>76</v>
      </c>
      <c r="K10" s="12" t="n">
        <f aca="false">IF(ISBLANK('SUMMARY 1'!T62), "", 'SUMMARY 1'!T62)</f>
        <v>80</v>
      </c>
      <c r="L10" s="12" t="n">
        <f aca="false">IF(ISBLANK('SUMMARY 1'!V62), "", 'SUMMARY 1'!V62)</f>
        <v>75</v>
      </c>
      <c r="M10" s="12" t="n">
        <f aca="false">IF(ISBLANK('SUMMARY 1'!X62), "", 'SUMMARY 1'!X62)</f>
        <v>75</v>
      </c>
      <c r="N10" s="12" t="n">
        <f aca="false">IF(ISBLANK('SUMMARY 1'!Z62), "", 'SUMMARY 1'!Z62)</f>
        <v>75</v>
      </c>
    </row>
    <row r="11" customFormat="false" ht="13.8" hidden="false" customHeight="false" outlineLevel="0" collapsed="false">
      <c r="A11" s="11" t="str">
        <f aca="false">IF(ISBLANK('Class-Infos'!C60), "", CONCATENATE("G", 'Class-Infos'!A60))</f>
        <v>G10</v>
      </c>
      <c r="B11" s="0" t="str">
        <f aca="false">IF(ISBLANK('Class-Infos'!C60), "", CONCATENATE('Class-Infos'!C60, IF(ISBLANK('Class-Infos'!F60), "", CONCATENATE(" ", 'Class-Infos'!F60)), ", ", 'Class-Infos'!D60, " ", 'Class-Infos'!E60))</f>
        <v>ALCANTARA, ZYLEE ANGELA MATILLANO</v>
      </c>
      <c r="C11" s="12" t="n">
        <f aca="false">IF(ISBLANK('SUMMARY 1'!D63), "", 'SUMMARY 1'!D63)</f>
        <v>82</v>
      </c>
      <c r="D11" s="12" t="n">
        <f aca="false">IF(ISBLANK('SUMMARY 1'!F63), "", 'SUMMARY 1'!F63)</f>
        <v>85</v>
      </c>
      <c r="E11" s="12" t="n">
        <f aca="false">IF(ISBLANK('SUMMARY 1'!H63), "", 'SUMMARY 1'!H63)</f>
        <v>84</v>
      </c>
      <c r="F11" s="12" t="n">
        <f aca="false">IF(ISBLANK('SUMMARY 1'!J63), "", 'SUMMARY 1'!J63)</f>
        <v>87</v>
      </c>
      <c r="G11" s="12" t="n">
        <f aca="false">IF(ISBLANK('SUMMARY 1'!L63), "", 'SUMMARY 1'!L63)</f>
        <v>79</v>
      </c>
      <c r="H11" s="12" t="n">
        <f aca="false">IF(ISBLANK('SUMMARY 1'!N63), "", 'SUMMARY 1'!N63)</f>
        <v>89</v>
      </c>
      <c r="I11" s="13" t="n">
        <f aca="false">IF(ISBLANK('SUMMARY 1'!P63), "", 'SUMMARY 1'!P63)</f>
        <v>87</v>
      </c>
      <c r="J11" s="13" t="n">
        <f aca="false">IF(ISBLANK('SUMMARY 1'!R63), "", 'SUMMARY 1'!R63)</f>
        <v>89</v>
      </c>
      <c r="K11" s="12" t="n">
        <f aca="false">IF(ISBLANK('SUMMARY 1'!T63), "", 'SUMMARY 1'!T63)</f>
        <v>82</v>
      </c>
      <c r="L11" s="12" t="n">
        <f aca="false">IF(ISBLANK('SUMMARY 1'!V63), "", 'SUMMARY 1'!V63)</f>
        <v>92</v>
      </c>
      <c r="M11" s="12" t="n">
        <f aca="false">IF(ISBLANK('SUMMARY 1'!X63), "", 'SUMMARY 1'!X63)</f>
        <v>93</v>
      </c>
      <c r="N11" s="12" t="n">
        <f aca="false">IF(ISBLANK('SUMMARY 1'!Z63), "", 'SUMMARY 1'!Z63)</f>
        <v>90</v>
      </c>
    </row>
    <row r="12" customFormat="false" ht="13.8" hidden="false" customHeight="false" outlineLevel="0" collapsed="false">
      <c r="A12" s="11" t="str">
        <f aca="false">IF(ISBLANK('Class-Infos'!C61), "", CONCATENATE("G", 'Class-Infos'!A61))</f>
        <v>G11</v>
      </c>
      <c r="B12" s="0" t="str">
        <f aca="false">IF(ISBLANK('Class-Infos'!C61), "", CONCATENATE('Class-Infos'!C61, IF(ISBLANK('Class-Infos'!F61), "", CONCATENATE(" ", 'Class-Infos'!F61)), ", ", 'Class-Infos'!D61, " ", 'Class-Infos'!E61))</f>
        <v>ALCAZARIN, JILLIANE FLORES</v>
      </c>
      <c r="C12" s="12" t="n">
        <f aca="false">IF(ISBLANK('SUMMARY 1'!D64), "", 'SUMMARY 1'!D64)</f>
        <v>75</v>
      </c>
      <c r="D12" s="12" t="n">
        <f aca="false">IF(ISBLANK('SUMMARY 1'!F64), "", 'SUMMARY 1'!F64)</f>
        <v>78</v>
      </c>
      <c r="E12" s="12" t="n">
        <f aca="false">IF(ISBLANK('SUMMARY 1'!H64), "", 'SUMMARY 1'!H64)</f>
        <v>79</v>
      </c>
      <c r="F12" s="12" t="n">
        <f aca="false">IF(ISBLANK('SUMMARY 1'!J64), "", 'SUMMARY 1'!J64)</f>
        <v>86</v>
      </c>
      <c r="G12" s="12" t="n">
        <f aca="false">IF(ISBLANK('SUMMARY 1'!L64), "", 'SUMMARY 1'!L64)</f>
        <v>78</v>
      </c>
      <c r="H12" s="12" t="n">
        <f aca="false">IF(ISBLANK('SUMMARY 1'!N64), "", 'SUMMARY 1'!N64)</f>
        <v>79</v>
      </c>
      <c r="I12" s="13" t="n">
        <f aca="false">IF(ISBLANK('SUMMARY 1'!P64), "", 'SUMMARY 1'!P64)</f>
        <v>90</v>
      </c>
      <c r="J12" s="13" t="n">
        <f aca="false">IF(ISBLANK('SUMMARY 1'!R64), "", 'SUMMARY 1'!R64)</f>
        <v>83</v>
      </c>
      <c r="K12" s="12" t="n">
        <f aca="false">IF(ISBLANK('SUMMARY 1'!T64), "", 'SUMMARY 1'!T64)</f>
        <v>80</v>
      </c>
      <c r="L12" s="12" t="n">
        <f aca="false">IF(ISBLANK('SUMMARY 1'!V64), "", 'SUMMARY 1'!V64)</f>
        <v>80</v>
      </c>
      <c r="M12" s="12" t="n">
        <f aca="false">IF(ISBLANK('SUMMARY 1'!X64), "", 'SUMMARY 1'!X64)</f>
        <v>90</v>
      </c>
      <c r="N12" s="12" t="n">
        <f aca="false">IF(ISBLANK('SUMMARY 1'!Z64), "", 'SUMMARY 1'!Z64)</f>
        <v>80</v>
      </c>
    </row>
    <row r="13" customFormat="false" ht="13.8" hidden="false" customHeight="false" outlineLevel="0" collapsed="false">
      <c r="A13" s="11" t="str">
        <f aca="false">IF(ISBLANK('Class-Infos'!C62), "", CONCATENATE("G", 'Class-Infos'!A62))</f>
        <v>G12</v>
      </c>
      <c r="B13" s="0" t="str">
        <f aca="false">IF(ISBLANK('Class-Infos'!C62), "", CONCATENATE('Class-Infos'!C62, IF(ISBLANK('Class-Infos'!F62), "", CONCATENATE(" ", 'Class-Infos'!F62)), ", ", 'Class-Infos'!D62, " ", 'Class-Infos'!E62))</f>
        <v>AMBULO, PRINCESS ANNE BASILIO</v>
      </c>
      <c r="C13" s="12" t="n">
        <f aca="false">IF(ISBLANK('SUMMARY 1'!D65), "", 'SUMMARY 1'!D65)</f>
        <v>73</v>
      </c>
      <c r="D13" s="12" t="n">
        <f aca="false">IF(ISBLANK('SUMMARY 1'!F65), "", 'SUMMARY 1'!F65)</f>
        <v>81</v>
      </c>
      <c r="E13" s="12" t="n">
        <f aca="false">IF(ISBLANK('SUMMARY 1'!H65), "", 'SUMMARY 1'!H65)</f>
        <v>74</v>
      </c>
      <c r="F13" s="12" t="n">
        <f aca="false">IF(ISBLANK('SUMMARY 1'!J65), "", 'SUMMARY 1'!J65)</f>
        <v>78</v>
      </c>
      <c r="G13" s="12" t="n">
        <f aca="false">IF(ISBLANK('SUMMARY 1'!L65), "", 'SUMMARY 1'!L65)</f>
        <v>74</v>
      </c>
      <c r="H13" s="12" t="n">
        <f aca="false">IF(ISBLANK('SUMMARY 1'!N65), "", 'SUMMARY 1'!N65)</f>
        <v>75</v>
      </c>
      <c r="I13" s="13" t="n">
        <f aca="false">IF(ISBLANK('SUMMARY 1'!P65), "", 'SUMMARY 1'!P65)</f>
        <v>75</v>
      </c>
      <c r="J13" s="13" t="n">
        <f aca="false">IF(ISBLANK('SUMMARY 1'!R65), "", 'SUMMARY 1'!R65)</f>
        <v>75</v>
      </c>
      <c r="K13" s="12" t="n">
        <f aca="false">IF(ISBLANK('SUMMARY 1'!T65), "", 'SUMMARY 1'!T65)</f>
        <v>75</v>
      </c>
      <c r="L13" s="12" t="n">
        <f aca="false">IF(ISBLANK('SUMMARY 1'!V65), "", 'SUMMARY 1'!V65)</f>
        <v>75</v>
      </c>
      <c r="M13" s="12" t="n">
        <f aca="false">IF(ISBLANK('SUMMARY 1'!X65), "", 'SUMMARY 1'!X65)</f>
        <v>75</v>
      </c>
      <c r="N13" s="12" t="n">
        <f aca="false">IF(ISBLANK('SUMMARY 1'!Z65), "", 'SUMMARY 1'!Z65)</f>
        <v>75</v>
      </c>
    </row>
    <row r="14" customFormat="false" ht="13.8" hidden="false" customHeight="false" outlineLevel="0" collapsed="false">
      <c r="A14" s="11" t="str">
        <f aca="false">IF(ISBLANK('Class-Infos'!C63), "", CONCATENATE("G", 'Class-Infos'!A63))</f>
        <v>G13</v>
      </c>
      <c r="B14" s="0" t="str">
        <f aca="false">IF(ISBLANK('Class-Infos'!C63), "", CONCATENATE('Class-Infos'!C63, IF(ISBLANK('Class-Infos'!F63), "", CONCATENATE(" ", 'Class-Infos'!F63)), ", ", 'Class-Infos'!D63, " ", 'Class-Infos'!E63))</f>
        <v>APOCAY, MA LORRIENE PATAUEG</v>
      </c>
      <c r="C14" s="12" t="n">
        <f aca="false">IF(ISBLANK('SUMMARY 1'!D66), "", 'SUMMARY 1'!D66)</f>
        <v>80</v>
      </c>
      <c r="D14" s="12" t="n">
        <f aca="false">IF(ISBLANK('SUMMARY 1'!F66), "", 'SUMMARY 1'!F66)</f>
        <v>78</v>
      </c>
      <c r="E14" s="12" t="n">
        <f aca="false">IF(ISBLANK('SUMMARY 1'!H66), "", 'SUMMARY 1'!H66)</f>
        <v>75</v>
      </c>
      <c r="F14" s="12" t="n">
        <f aca="false">IF(ISBLANK('SUMMARY 1'!J66), "", 'SUMMARY 1'!J66)</f>
        <v>78</v>
      </c>
      <c r="G14" s="12" t="n">
        <f aca="false">IF(ISBLANK('SUMMARY 1'!L66), "", 'SUMMARY 1'!L66)</f>
        <v>78</v>
      </c>
      <c r="H14" s="12" t="n">
        <f aca="false">IF(ISBLANK('SUMMARY 1'!N66), "", 'SUMMARY 1'!N66)</f>
        <v>83</v>
      </c>
      <c r="I14" s="13" t="n">
        <f aca="false">IF(ISBLANK('SUMMARY 1'!P66), "", 'SUMMARY 1'!P66)</f>
        <v>77</v>
      </c>
      <c r="J14" s="13" t="n">
        <f aca="false">IF(ISBLANK('SUMMARY 1'!R66), "", 'SUMMARY 1'!R66)</f>
        <v>79</v>
      </c>
      <c r="K14" s="12" t="n">
        <f aca="false">IF(ISBLANK('SUMMARY 1'!T66), "", 'SUMMARY 1'!T66)</f>
        <v>77</v>
      </c>
      <c r="L14" s="12" t="n">
        <f aca="false">IF(ISBLANK('SUMMARY 1'!V66), "", 'SUMMARY 1'!V66)</f>
        <v>77</v>
      </c>
      <c r="M14" s="12" t="n">
        <f aca="false">IF(ISBLANK('SUMMARY 1'!X66), "", 'SUMMARY 1'!X66)</f>
        <v>86</v>
      </c>
      <c r="N14" s="12" t="n">
        <f aca="false">IF(ISBLANK('SUMMARY 1'!Z66), "", 'SUMMARY 1'!Z66)</f>
        <v>77</v>
      </c>
    </row>
    <row r="15" customFormat="false" ht="13.8" hidden="false" customHeight="false" outlineLevel="0" collapsed="false">
      <c r="A15" s="11" t="str">
        <f aca="false">IF(ISBLANK('Class-Infos'!C64), "", CONCATENATE("G", 'Class-Infos'!A64))</f>
        <v>G14</v>
      </c>
      <c r="B15" s="0" t="str">
        <f aca="false">IF(ISBLANK('Class-Infos'!C64), "", CONCATENATE('Class-Infos'!C64, IF(ISBLANK('Class-Infos'!F64), "", CONCATENATE(" ", 'Class-Infos'!F64)), ", ", 'Class-Infos'!D64, " ", 'Class-Infos'!E64))</f>
        <v>ARANDA, MARY ANGEL PILARCA</v>
      </c>
      <c r="C15" s="12" t="n">
        <f aca="false">IF(ISBLANK('SUMMARY 1'!D67), "", 'SUMMARY 1'!D67)</f>
        <v>75</v>
      </c>
      <c r="D15" s="12" t="n">
        <f aca="false">IF(ISBLANK('SUMMARY 1'!F67), "", 'SUMMARY 1'!F67)</f>
        <v>79</v>
      </c>
      <c r="E15" s="12" t="n">
        <f aca="false">IF(ISBLANK('SUMMARY 1'!H67), "", 'SUMMARY 1'!H67)</f>
        <v>75</v>
      </c>
      <c r="F15" s="12" t="n">
        <f aca="false">IF(ISBLANK('SUMMARY 1'!J67), "", 'SUMMARY 1'!J67)</f>
        <v>79</v>
      </c>
      <c r="G15" s="12" t="n">
        <f aca="false">IF(ISBLANK('SUMMARY 1'!L67), "", 'SUMMARY 1'!L67)</f>
        <v>77</v>
      </c>
      <c r="H15" s="12" t="n">
        <f aca="false">IF(ISBLANK('SUMMARY 1'!N67), "", 'SUMMARY 1'!N67)</f>
        <v>82</v>
      </c>
      <c r="I15" s="13" t="n">
        <f aca="false">IF(ISBLANK('SUMMARY 1'!P67), "", 'SUMMARY 1'!P67)</f>
        <v>86</v>
      </c>
      <c r="J15" s="13" t="n">
        <f aca="false">IF(ISBLANK('SUMMARY 1'!R67), "", 'SUMMARY 1'!R67)</f>
        <v>84</v>
      </c>
      <c r="K15" s="12" t="n">
        <f aca="false">IF(ISBLANK('SUMMARY 1'!T67), "", 'SUMMARY 1'!T67)</f>
        <v>81</v>
      </c>
      <c r="L15" s="12" t="n">
        <f aca="false">IF(ISBLANK('SUMMARY 1'!V67), "", 'SUMMARY 1'!V67)</f>
        <v>81</v>
      </c>
      <c r="M15" s="12" t="n">
        <f aca="false">IF(ISBLANK('SUMMARY 1'!X67), "", 'SUMMARY 1'!X67)</f>
        <v>92</v>
      </c>
      <c r="N15" s="12" t="n">
        <f aca="false">IF(ISBLANK('SUMMARY 1'!Z67), "", 'SUMMARY 1'!Z67)</f>
        <v>81</v>
      </c>
    </row>
    <row r="16" customFormat="false" ht="13.8" hidden="false" customHeight="false" outlineLevel="0" collapsed="false">
      <c r="A16" s="11" t="str">
        <f aca="false">IF(ISBLANK('Class-Infos'!C65), "", CONCATENATE("G", 'Class-Infos'!A65))</f>
        <v>G15</v>
      </c>
      <c r="B16" s="0" t="str">
        <f aca="false">IF(ISBLANK('Class-Infos'!C65), "", CONCATENATE('Class-Infos'!C65, IF(ISBLANK('Class-Infos'!F65), "", CONCATENATE(" ", 'Class-Infos'!F65)), ", ", 'Class-Infos'!D65, " ", 'Class-Infos'!E65))</f>
        <v>ARCANGEL, MIKA ELLA CAMIGLA</v>
      </c>
      <c r="C16" s="12" t="n">
        <f aca="false">IF(ISBLANK('SUMMARY 1'!D68), "", 'SUMMARY 1'!D68)</f>
        <v>73</v>
      </c>
      <c r="D16" s="12" t="n">
        <f aca="false">IF(ISBLANK('SUMMARY 1'!F68), "", 'SUMMARY 1'!F68)</f>
        <v>79</v>
      </c>
      <c r="E16" s="12" t="n">
        <f aca="false">IF(ISBLANK('SUMMARY 1'!H68), "", 'SUMMARY 1'!H68)</f>
        <v>77</v>
      </c>
      <c r="F16" s="12" t="n">
        <f aca="false">IF(ISBLANK('SUMMARY 1'!J68), "", 'SUMMARY 1'!J68)</f>
        <v>80</v>
      </c>
      <c r="G16" s="12" t="n">
        <f aca="false">IF(ISBLANK('SUMMARY 1'!L68), "", 'SUMMARY 1'!L68)</f>
        <v>79</v>
      </c>
      <c r="H16" s="12" t="n">
        <f aca="false">IF(ISBLANK('SUMMARY 1'!N68), "", 'SUMMARY 1'!N68)</f>
        <v>84</v>
      </c>
      <c r="I16" s="13" t="n">
        <f aca="false">IF(ISBLANK('SUMMARY 1'!P68), "", 'SUMMARY 1'!P68)</f>
        <v>85</v>
      </c>
      <c r="J16" s="13" t="n">
        <f aca="false">IF(ISBLANK('SUMMARY 1'!R68), "", 'SUMMARY 1'!R68)</f>
        <v>91</v>
      </c>
      <c r="K16" s="12" t="n">
        <f aca="false">IF(ISBLANK('SUMMARY 1'!T68), "", 'SUMMARY 1'!T68)</f>
        <v>88</v>
      </c>
      <c r="L16" s="12" t="n">
        <f aca="false">IF(ISBLANK('SUMMARY 1'!V68), "", 'SUMMARY 1'!V68)</f>
        <v>90</v>
      </c>
      <c r="M16" s="12" t="n">
        <f aca="false">IF(ISBLANK('SUMMARY 1'!X68), "", 'SUMMARY 1'!X68)</f>
        <v>94</v>
      </c>
      <c r="N16" s="12" t="n">
        <f aca="false">IF(ISBLANK('SUMMARY 1'!Z68), "", 'SUMMARY 1'!Z68)</f>
        <v>90</v>
      </c>
    </row>
    <row r="17" customFormat="false" ht="13.8" hidden="false" customHeight="false" outlineLevel="0" collapsed="false">
      <c r="A17" s="11" t="str">
        <f aca="false">IF(ISBLANK('Class-Infos'!C66), "", CONCATENATE("G", 'Class-Infos'!A66))</f>
        <v>G16</v>
      </c>
      <c r="B17" s="0" t="str">
        <f aca="false">IF(ISBLANK('Class-Infos'!C66), "", CONCATENATE('Class-Infos'!C66, IF(ISBLANK('Class-Infos'!F66), "", CONCATENATE(" ", 'Class-Infos'!F66)), ", ", 'Class-Infos'!D66, " ", 'Class-Infos'!E66))</f>
        <v>AREVALO, MA. GLAIZA CAMERO</v>
      </c>
      <c r="C17" s="12" t="n">
        <f aca="false">IF(ISBLANK('SUMMARY 1'!D69), "", 'SUMMARY 1'!D69)</f>
        <v>86</v>
      </c>
      <c r="D17" s="12" t="n">
        <f aca="false">IF(ISBLANK('SUMMARY 1'!F69), "", 'SUMMARY 1'!F69)</f>
        <v>90</v>
      </c>
      <c r="E17" s="12" t="n">
        <f aca="false">IF(ISBLANK('SUMMARY 1'!H69), "", 'SUMMARY 1'!H69)</f>
        <v>94</v>
      </c>
      <c r="F17" s="12" t="n">
        <f aca="false">IF(ISBLANK('SUMMARY 1'!J69), "", 'SUMMARY 1'!J69)</f>
        <v>87</v>
      </c>
      <c r="G17" s="12" t="n">
        <f aca="false">IF(ISBLANK('SUMMARY 1'!L69), "", 'SUMMARY 1'!L69)</f>
        <v>82</v>
      </c>
      <c r="H17" s="12" t="n">
        <f aca="false">IF(ISBLANK('SUMMARY 1'!N69), "", 'SUMMARY 1'!N69)</f>
        <v>90</v>
      </c>
      <c r="I17" s="13" t="n">
        <f aca="false">IF(ISBLANK('SUMMARY 1'!P69), "", 'SUMMARY 1'!P69)</f>
        <v>94</v>
      </c>
      <c r="J17" s="13" t="n">
        <f aca="false">IF(ISBLANK('SUMMARY 1'!R69), "", 'SUMMARY 1'!R69)</f>
        <v>92</v>
      </c>
      <c r="K17" s="12" t="n">
        <f aca="false">IF(ISBLANK('SUMMARY 1'!T69), "", 'SUMMARY 1'!T69)</f>
        <v>91</v>
      </c>
      <c r="L17" s="12" t="n">
        <f aca="false">IF(ISBLANK('SUMMARY 1'!V69), "", 'SUMMARY 1'!V69)</f>
        <v>91</v>
      </c>
      <c r="M17" s="12" t="n">
        <f aca="false">IF(ISBLANK('SUMMARY 1'!X69), "", 'SUMMARY 1'!X69)</f>
        <v>92</v>
      </c>
      <c r="N17" s="12" t="n">
        <f aca="false">IF(ISBLANK('SUMMARY 1'!Z69), "", 'SUMMARY 1'!Z69)</f>
        <v>92</v>
      </c>
    </row>
    <row r="18" customFormat="false" ht="13.8" hidden="false" customHeight="false" outlineLevel="0" collapsed="false">
      <c r="A18" s="11" t="str">
        <f aca="false">IF(ISBLANK('Class-Infos'!C67), "", CONCATENATE("G", 'Class-Infos'!A67))</f>
        <v>G17</v>
      </c>
      <c r="B18" s="0" t="str">
        <f aca="false">IF(ISBLANK('Class-Infos'!C67), "", CONCATENATE('Class-Infos'!C67, IF(ISBLANK('Class-Infos'!F67), "", CONCATENATE(" ", 'Class-Infos'!F67)), ", ", 'Class-Infos'!D67, " ", 'Class-Infos'!E67))</f>
        <v>ATCHOCO, CHRISTINE NARCISO</v>
      </c>
      <c r="C18" s="12" t="n">
        <f aca="false">IF(ISBLANK('SUMMARY 1'!D70), "", 'SUMMARY 1'!D70)</f>
        <v>80</v>
      </c>
      <c r="D18" s="12" t="n">
        <f aca="false">IF(ISBLANK('SUMMARY 1'!F70), "", 'SUMMARY 1'!F70)</f>
        <v>77</v>
      </c>
      <c r="E18" s="12" t="n">
        <f aca="false">IF(ISBLANK('SUMMARY 1'!H70), "", 'SUMMARY 1'!H70)</f>
        <v>76</v>
      </c>
      <c r="F18" s="12" t="n">
        <f aca="false">IF(ISBLANK('SUMMARY 1'!J70), "", 'SUMMARY 1'!J70)</f>
        <v>82</v>
      </c>
      <c r="G18" s="12" t="n">
        <f aca="false">IF(ISBLANK('SUMMARY 1'!L70), "", 'SUMMARY 1'!L70)</f>
        <v>75</v>
      </c>
      <c r="H18" s="12" t="n">
        <f aca="false">IF(ISBLANK('SUMMARY 1'!N70), "", 'SUMMARY 1'!N70)</f>
        <v>76</v>
      </c>
      <c r="I18" s="13" t="n">
        <f aca="false">IF(ISBLANK('SUMMARY 1'!P70), "", 'SUMMARY 1'!P70)</f>
        <v>78</v>
      </c>
      <c r="J18" s="13" t="n">
        <f aca="false">IF(ISBLANK('SUMMARY 1'!R70), "", 'SUMMARY 1'!R70)</f>
        <v>86</v>
      </c>
      <c r="K18" s="12" t="n">
        <f aca="false">IF(ISBLANK('SUMMARY 1'!T70), "", 'SUMMARY 1'!T70)</f>
        <v>82</v>
      </c>
      <c r="L18" s="12" t="n">
        <f aca="false">IF(ISBLANK('SUMMARY 1'!V70), "", 'SUMMARY 1'!V70)</f>
        <v>88</v>
      </c>
      <c r="M18" s="12" t="n">
        <f aca="false">IF(ISBLANK('SUMMARY 1'!X70), "", 'SUMMARY 1'!X70)</f>
        <v>93</v>
      </c>
      <c r="N18" s="12" t="n">
        <f aca="false">IF(ISBLANK('SUMMARY 1'!Z70), "", 'SUMMARY 1'!Z70)</f>
        <v>82</v>
      </c>
    </row>
    <row r="19" customFormat="false" ht="13.8" hidden="false" customHeight="false" outlineLevel="0" collapsed="false">
      <c r="A19" s="11" t="str">
        <f aca="false">IF(ISBLANK('Class-Infos'!C68), "", CONCATENATE("G", 'Class-Infos'!A68))</f>
        <v>G18</v>
      </c>
      <c r="B19" s="0" t="str">
        <f aca="false">IF(ISBLANK('Class-Infos'!C68), "", CONCATENATE('Class-Infos'!C68, IF(ISBLANK('Class-Infos'!F68), "", CONCATENATE(" ", 'Class-Infos'!F68)), ", ", 'Class-Infos'!D68, " ", 'Class-Infos'!E68))</f>
        <v>AVECILLA, JEAN RAIZHEN SALAZAR</v>
      </c>
      <c r="C19" s="12" t="n">
        <f aca="false">IF(ISBLANK('SUMMARY 1'!D71), "", 'SUMMARY 1'!D71)</f>
        <v>73</v>
      </c>
      <c r="D19" s="12" t="n">
        <f aca="false">IF(ISBLANK('SUMMARY 1'!F71), "", 'SUMMARY 1'!F71)</f>
        <v>77</v>
      </c>
      <c r="E19" s="12" t="n">
        <f aca="false">IF(ISBLANK('SUMMARY 1'!H71), "", 'SUMMARY 1'!H71)</f>
        <v>74</v>
      </c>
      <c r="F19" s="12" t="n">
        <f aca="false">IF(ISBLANK('SUMMARY 1'!J71), "", 'SUMMARY 1'!J71)</f>
        <v>80</v>
      </c>
      <c r="G19" s="12" t="n">
        <f aca="false">IF(ISBLANK('SUMMARY 1'!L71), "", 'SUMMARY 1'!L71)</f>
        <v>78</v>
      </c>
      <c r="H19" s="12" t="n">
        <f aca="false">IF(ISBLANK('SUMMARY 1'!N71), "", 'SUMMARY 1'!N71)</f>
        <v>87</v>
      </c>
      <c r="I19" s="13" t="n">
        <f aca="false">IF(ISBLANK('SUMMARY 1'!P71), "", 'SUMMARY 1'!P71)</f>
        <v>75</v>
      </c>
      <c r="J19" s="13" t="n">
        <f aca="false">IF(ISBLANK('SUMMARY 1'!R71), "", 'SUMMARY 1'!R71)</f>
        <v>84</v>
      </c>
      <c r="K19" s="12" t="n">
        <f aca="false">IF(ISBLANK('SUMMARY 1'!T71), "", 'SUMMARY 1'!T71)</f>
        <v>78</v>
      </c>
      <c r="L19" s="12" t="n">
        <f aca="false">IF(ISBLANK('SUMMARY 1'!V71), "", 'SUMMARY 1'!V71)</f>
        <v>85</v>
      </c>
      <c r="M19" s="12" t="n">
        <f aca="false">IF(ISBLANK('SUMMARY 1'!X71), "", 'SUMMARY 1'!X71)</f>
        <v>87</v>
      </c>
      <c r="N19" s="12" t="n">
        <f aca="false">IF(ISBLANK('SUMMARY 1'!Z71), "", 'SUMMARY 1'!Z71)</f>
        <v>85</v>
      </c>
    </row>
    <row r="20" customFormat="false" ht="13.8" hidden="false" customHeight="false" outlineLevel="0" collapsed="false">
      <c r="A20" s="11" t="str">
        <f aca="false">IF(ISBLANK('Class-Infos'!C69), "", CONCATENATE("G", 'Class-Infos'!A69))</f>
        <v>G19</v>
      </c>
      <c r="B20" s="0" t="str">
        <f aca="false">IF(ISBLANK('Class-Infos'!C69), "", CONCATENATE('Class-Infos'!C69, IF(ISBLANK('Class-Infos'!F69), "", CONCATENATE(" ", 'Class-Infos'!F69)), ", ", 'Class-Infos'!D69, " ", 'Class-Infos'!E69))</f>
        <v>AXALAN, PRINCESS DENISE CUALES</v>
      </c>
      <c r="C20" s="12" t="n">
        <f aca="false">IF(ISBLANK('SUMMARY 1'!D72), "", 'SUMMARY 1'!D72)</f>
        <v>88</v>
      </c>
      <c r="D20" s="12" t="n">
        <f aca="false">IF(ISBLANK('SUMMARY 1'!F72), "", 'SUMMARY 1'!F72)</f>
        <v>91</v>
      </c>
      <c r="E20" s="12" t="n">
        <f aca="false">IF(ISBLANK('SUMMARY 1'!H72), "", 'SUMMARY 1'!H72)</f>
        <v>84</v>
      </c>
      <c r="F20" s="12" t="n">
        <f aca="false">IF(ISBLANK('SUMMARY 1'!J72), "", 'SUMMARY 1'!J72)</f>
        <v>88</v>
      </c>
      <c r="G20" s="12" t="n">
        <f aca="false">IF(ISBLANK('SUMMARY 1'!L72), "", 'SUMMARY 1'!L72)</f>
        <v>84</v>
      </c>
      <c r="H20" s="12" t="n">
        <f aca="false">IF(ISBLANK('SUMMARY 1'!N72), "", 'SUMMARY 1'!N72)</f>
        <v>92</v>
      </c>
      <c r="I20" s="13" t="n">
        <f aca="false">IF(ISBLANK('SUMMARY 1'!P72), "", 'SUMMARY 1'!P72)</f>
        <v>86</v>
      </c>
      <c r="J20" s="13" t="n">
        <f aca="false">IF(ISBLANK('SUMMARY 1'!R72), "", 'SUMMARY 1'!R72)</f>
        <v>93</v>
      </c>
      <c r="K20" s="12" t="n">
        <f aca="false">IF(ISBLANK('SUMMARY 1'!T72), "", 'SUMMARY 1'!T72)</f>
        <v>94</v>
      </c>
      <c r="L20" s="12" t="n">
        <f aca="false">IF(ISBLANK('SUMMARY 1'!V72), "", 'SUMMARY 1'!V72)</f>
        <v>92</v>
      </c>
      <c r="M20" s="12" t="n">
        <f aca="false">IF(ISBLANK('SUMMARY 1'!X72), "", 'SUMMARY 1'!X72)</f>
        <v>94</v>
      </c>
      <c r="N20" s="12" t="n">
        <f aca="false">IF(ISBLANK('SUMMARY 1'!Z72), "", 'SUMMARY 1'!Z72)</f>
        <v>92</v>
      </c>
    </row>
    <row r="21" customFormat="false" ht="13.8" hidden="false" customHeight="false" outlineLevel="0" collapsed="false">
      <c r="A21" s="11" t="str">
        <f aca="false">IF(ISBLANK('Class-Infos'!C70), "", CONCATENATE("G", 'Class-Infos'!A70))</f>
        <v>G20</v>
      </c>
      <c r="B21" s="0" t="str">
        <f aca="false">IF(ISBLANK('Class-Infos'!C70), "", CONCATENATE('Class-Infos'!C70, IF(ISBLANK('Class-Infos'!F70), "", CONCATENATE(" ", 'Class-Infos'!F70)), ", ", 'Class-Infos'!D70, " ", 'Class-Infos'!E70))</f>
        <v>AYON, JELIAN ALICAWAY</v>
      </c>
      <c r="C21" s="12" t="n">
        <f aca="false">IF(ISBLANK('SUMMARY 1'!D73), "", 'SUMMARY 1'!D73)</f>
        <v>88</v>
      </c>
      <c r="D21" s="12" t="n">
        <f aca="false">IF(ISBLANK('SUMMARY 1'!F73), "", 'SUMMARY 1'!F73)</f>
        <v>85</v>
      </c>
      <c r="E21" s="12" t="n">
        <f aca="false">IF(ISBLANK('SUMMARY 1'!H73), "", 'SUMMARY 1'!H73)</f>
        <v>89</v>
      </c>
      <c r="F21" s="12" t="n">
        <f aca="false">IF(ISBLANK('SUMMARY 1'!J73), "", 'SUMMARY 1'!J73)</f>
        <v>88</v>
      </c>
      <c r="G21" s="12" t="n">
        <f aca="false">IF(ISBLANK('SUMMARY 1'!L73), "", 'SUMMARY 1'!L73)</f>
        <v>84</v>
      </c>
      <c r="H21" s="12" t="n">
        <f aca="false">IF(ISBLANK('SUMMARY 1'!N73), "", 'SUMMARY 1'!N73)</f>
        <v>93</v>
      </c>
      <c r="I21" s="13" t="n">
        <f aca="false">IF(ISBLANK('SUMMARY 1'!P73), "", 'SUMMARY 1'!P73)</f>
        <v>86</v>
      </c>
      <c r="J21" s="13" t="n">
        <f aca="false">IF(ISBLANK('SUMMARY 1'!R73), "", 'SUMMARY 1'!R73)</f>
        <v>85</v>
      </c>
      <c r="K21" s="12" t="n">
        <f aca="false">IF(ISBLANK('SUMMARY 1'!T73), "", 'SUMMARY 1'!T73)</f>
        <v>89</v>
      </c>
      <c r="L21" s="12" t="n">
        <f aca="false">IF(ISBLANK('SUMMARY 1'!V73), "", 'SUMMARY 1'!V73)</f>
        <v>82</v>
      </c>
      <c r="M21" s="12" t="n">
        <f aca="false">IF(ISBLANK('SUMMARY 1'!X73), "", 'SUMMARY 1'!X73)</f>
        <v>89</v>
      </c>
      <c r="N21" s="12" t="n">
        <f aca="false">IF(ISBLANK('SUMMARY 1'!Z73), "", 'SUMMARY 1'!Z73)</f>
        <v>79</v>
      </c>
    </row>
    <row r="22" customFormat="false" ht="13.8" hidden="false" customHeight="false" outlineLevel="0" collapsed="false">
      <c r="A22" s="11" t="str">
        <f aca="false">IF(ISBLANK('Class-Infos'!C71), "", CONCATENATE("G", 'Class-Infos'!A71))</f>
        <v>G21</v>
      </c>
      <c r="B22" s="0" t="str">
        <f aca="false">IF(ISBLANK('Class-Infos'!C71), "", CONCATENATE('Class-Infos'!C71, IF(ISBLANK('Class-Infos'!F71), "", CONCATENATE(" ", 'Class-Infos'!F71)), ", ", 'Class-Infos'!D71, " ", 'Class-Infos'!E71))</f>
        <v>AZUCENAS, JURIELYN</v>
      </c>
      <c r="C22" s="12" t="n">
        <f aca="false">IF(ISBLANK('SUMMARY 1'!D74), "", 'SUMMARY 1'!D74)</f>
        <v>75</v>
      </c>
      <c r="D22" s="12" t="n">
        <f aca="false">IF(ISBLANK('SUMMARY 1'!F74), "", 'SUMMARY 1'!F74)</f>
        <v>78</v>
      </c>
      <c r="E22" s="12" t="n">
        <f aca="false">IF(ISBLANK('SUMMARY 1'!H74), "", 'SUMMARY 1'!H74)</f>
        <v>74</v>
      </c>
      <c r="F22" s="12" t="n">
        <f aca="false">IF(ISBLANK('SUMMARY 1'!J74), "", 'SUMMARY 1'!J74)</f>
        <v>75</v>
      </c>
      <c r="G22" s="12" t="n">
        <f aca="false">IF(ISBLANK('SUMMARY 1'!L74), "", 'SUMMARY 1'!L74)</f>
        <v>75</v>
      </c>
      <c r="H22" s="12" t="n">
        <f aca="false">IF(ISBLANK('SUMMARY 1'!N74), "", 'SUMMARY 1'!N74)</f>
        <v>81</v>
      </c>
      <c r="I22" s="13" t="n">
        <f aca="false">IF(ISBLANK('SUMMARY 1'!P74), "", 'SUMMARY 1'!P74)</f>
        <v>75</v>
      </c>
      <c r="J22" s="13" t="n">
        <f aca="false">IF(ISBLANK('SUMMARY 1'!R74), "", 'SUMMARY 1'!R74)</f>
        <v>78</v>
      </c>
      <c r="K22" s="12" t="n">
        <f aca="false">IF(ISBLANK('SUMMARY 1'!T74), "", 'SUMMARY 1'!T74)</f>
        <v>77</v>
      </c>
      <c r="L22" s="12" t="n">
        <f aca="false">IF(ISBLANK('SUMMARY 1'!V74), "", 'SUMMARY 1'!V74)</f>
        <v>82</v>
      </c>
      <c r="M22" s="12" t="n">
        <f aca="false">IF(ISBLANK('SUMMARY 1'!X74), "", 'SUMMARY 1'!X74)</f>
        <v>77</v>
      </c>
      <c r="N22" s="12" t="n">
        <f aca="false">IF(ISBLANK('SUMMARY 1'!Z74), "", 'SUMMARY 1'!Z74)</f>
        <v>77</v>
      </c>
    </row>
    <row r="23" customFormat="false" ht="13.8" hidden="false" customHeight="false" outlineLevel="0" collapsed="false">
      <c r="A23" s="11" t="str">
        <f aca="false">IF(ISBLANK('Class-Infos'!C72), "", CONCATENATE("G", 'Class-Infos'!A72))</f>
        <v>G22</v>
      </c>
      <c r="B23" s="0" t="str">
        <f aca="false">IF(ISBLANK('Class-Infos'!C72), "", CONCATENATE('Class-Infos'!C72, IF(ISBLANK('Class-Infos'!F72), "", CONCATENATE(" ", 'Class-Infos'!F72)), ", ", 'Class-Infos'!D72, " ", 'Class-Infos'!E72))</f>
        <v>BAGUIO, ELMERA BALANSAG</v>
      </c>
      <c r="C23" s="12" t="n">
        <f aca="false">IF(ISBLANK('SUMMARY 1'!D75), "", 'SUMMARY 1'!D75)</f>
        <v>75</v>
      </c>
      <c r="D23" s="12" t="n">
        <f aca="false">IF(ISBLANK('SUMMARY 1'!F75), "", 'SUMMARY 1'!F75)</f>
        <v>77</v>
      </c>
      <c r="E23" s="12" t="n">
        <f aca="false">IF(ISBLANK('SUMMARY 1'!H75), "", 'SUMMARY 1'!H75)</f>
        <v>74</v>
      </c>
      <c r="F23" s="12" t="n">
        <f aca="false">IF(ISBLANK('SUMMARY 1'!J75), "", 'SUMMARY 1'!J75)</f>
        <v>76</v>
      </c>
      <c r="G23" s="12" t="n">
        <f aca="false">IF(ISBLANK('SUMMARY 1'!L75), "", 'SUMMARY 1'!L75)</f>
        <v>76</v>
      </c>
      <c r="H23" s="12" t="n">
        <f aca="false">IF(ISBLANK('SUMMARY 1'!N75), "", 'SUMMARY 1'!N75)</f>
        <v>83</v>
      </c>
      <c r="I23" s="13" t="n">
        <f aca="false">IF(ISBLANK('SUMMARY 1'!P75), "", 'SUMMARY 1'!P75)</f>
        <v>79</v>
      </c>
      <c r="J23" s="13" t="n">
        <f aca="false">IF(ISBLANK('SUMMARY 1'!R75), "", 'SUMMARY 1'!R75)</f>
        <v>79</v>
      </c>
      <c r="K23" s="12" t="n">
        <f aca="false">IF(ISBLANK('SUMMARY 1'!T75), "", 'SUMMARY 1'!T75)</f>
        <v>79</v>
      </c>
      <c r="L23" s="12" t="n">
        <f aca="false">IF(ISBLANK('SUMMARY 1'!V75), "", 'SUMMARY 1'!V75)</f>
        <v>79</v>
      </c>
      <c r="M23" s="12" t="n">
        <f aca="false">IF(ISBLANK('SUMMARY 1'!X75), "", 'SUMMARY 1'!X75)</f>
        <v>79</v>
      </c>
      <c r="N23" s="12" t="n">
        <f aca="false">IF(ISBLANK('SUMMARY 1'!Z75), "", 'SUMMARY 1'!Z75)</f>
        <v>79</v>
      </c>
    </row>
    <row r="24" customFormat="false" ht="13.8" hidden="false" customHeight="false" outlineLevel="0" collapsed="false">
      <c r="A24" s="11" t="str">
        <f aca="false">IF(ISBLANK('Class-Infos'!C73), "", CONCATENATE("G", 'Class-Infos'!A73))</f>
        <v>G23</v>
      </c>
      <c r="B24" s="0" t="str">
        <f aca="false">IF(ISBLANK('Class-Infos'!C73), "", CONCATENATE('Class-Infos'!C73, IF(ISBLANK('Class-Infos'!F73), "", CONCATENATE(" ", 'Class-Infos'!F73)), ", ", 'Class-Infos'!D73, " ", 'Class-Infos'!E73))</f>
        <v>ILUSTRICIMO, BEA CLAIRE IGNACIO</v>
      </c>
      <c r="C24" s="12" t="n">
        <f aca="false">IF(ISBLANK('SUMMARY 1'!D76), "", 'SUMMARY 1'!D76)</f>
        <v>87</v>
      </c>
      <c r="D24" s="12" t="n">
        <f aca="false">IF(ISBLANK('SUMMARY 1'!F76), "", 'SUMMARY 1'!F76)</f>
        <v>85</v>
      </c>
      <c r="E24" s="12" t="n">
        <f aca="false">IF(ISBLANK('SUMMARY 1'!H76), "", 'SUMMARY 1'!H76)</f>
        <v>82</v>
      </c>
      <c r="F24" s="12" t="n">
        <f aca="false">IF(ISBLANK('SUMMARY 1'!J76), "", 'SUMMARY 1'!J76)</f>
        <v>88</v>
      </c>
      <c r="G24" s="12" t="n">
        <f aca="false">IF(ISBLANK('SUMMARY 1'!L76), "", 'SUMMARY 1'!L76)</f>
        <v>84</v>
      </c>
      <c r="H24" s="12" t="n">
        <f aca="false">IF(ISBLANK('SUMMARY 1'!N76), "", 'SUMMARY 1'!N76)</f>
        <v>92</v>
      </c>
      <c r="I24" s="13" t="n">
        <f aca="false">IF(ISBLANK('SUMMARY 1'!P76), "", 'SUMMARY 1'!P76)</f>
        <v>85</v>
      </c>
      <c r="J24" s="13" t="n">
        <f aca="false">IF(ISBLANK('SUMMARY 1'!R76), "", 'SUMMARY 1'!R76)</f>
        <v>91</v>
      </c>
      <c r="K24" s="12" t="n">
        <f aca="false">IF(ISBLANK('SUMMARY 1'!T76), "", 'SUMMARY 1'!T76)</f>
        <v>90</v>
      </c>
      <c r="L24" s="12" t="n">
        <f aca="false">IF(ISBLANK('SUMMARY 1'!V76), "", 'SUMMARY 1'!V76)</f>
        <v>91</v>
      </c>
      <c r="M24" s="12" t="n">
        <f aca="false">IF(ISBLANK('SUMMARY 1'!X76), "", 'SUMMARY 1'!X76)</f>
        <v>91</v>
      </c>
      <c r="N24" s="12" t="n">
        <f aca="false">IF(ISBLANK('SUMMARY 1'!Z76), "", 'SUMMARY 1'!Z76)</f>
        <v>90</v>
      </c>
    </row>
    <row r="25" customFormat="false" ht="13.8" hidden="false" customHeight="false" outlineLevel="0" collapsed="false">
      <c r="A25" s="11" t="str">
        <f aca="false">IF(ISBLANK('Class-Infos'!C74), "", CONCATENATE("G", 'Class-Infos'!A74))</f>
        <v>G24</v>
      </c>
      <c r="B25" s="0" t="str">
        <f aca="false">IF(ISBLANK('Class-Infos'!C74), "", CONCATENATE('Class-Infos'!C74, IF(ISBLANK('Class-Infos'!F74), "", CONCATENATE(" ", 'Class-Infos'!F74)), ", ", 'Class-Infos'!D74, " ", 'Class-Infos'!E74))</f>
        <v>SARDIDO, GEMMA LEE SORIANO</v>
      </c>
      <c r="C25" s="12" t="n">
        <f aca="false">IF(ISBLANK('SUMMARY 1'!D77), "", 'SUMMARY 1'!D77)</f>
        <v>73</v>
      </c>
      <c r="D25" s="12" t="n">
        <f aca="false">IF(ISBLANK('SUMMARY 1'!F77), "", 'SUMMARY 1'!F77)</f>
        <v>76</v>
      </c>
      <c r="E25" s="12" t="n">
        <f aca="false">IF(ISBLANK('SUMMARY 1'!H77), "", 'SUMMARY 1'!H77)</f>
        <v>74</v>
      </c>
      <c r="F25" s="12" t="n">
        <f aca="false">IF(ISBLANK('SUMMARY 1'!J77), "", 'SUMMARY 1'!J77)</f>
        <v>70</v>
      </c>
      <c r="G25" s="12" t="n">
        <f aca="false">IF(ISBLANK('SUMMARY 1'!L77), "", 'SUMMARY 1'!L77)</f>
        <v>74</v>
      </c>
      <c r="H25" s="12" t="n">
        <f aca="false">IF(ISBLANK('SUMMARY 1'!N77), "", 'SUMMARY 1'!N77)</f>
        <v>70</v>
      </c>
      <c r="I25" s="13" t="n">
        <f aca="false">IF(ISBLANK('SUMMARY 1'!P77), "", 'SUMMARY 1'!P77)</f>
        <v>75</v>
      </c>
      <c r="J25" s="13" t="n">
        <f aca="false">IF(ISBLANK('SUMMARY 1'!R77), "", 'SUMMARY 1'!R77)</f>
        <v>80</v>
      </c>
      <c r="K25" s="12" t="n">
        <f aca="false">IF(ISBLANK('SUMMARY 1'!T77), "", 'SUMMARY 1'!T77)</f>
        <v>80</v>
      </c>
      <c r="L25" s="12" t="n">
        <f aca="false">IF(ISBLANK('SUMMARY 1'!V77), "", 'SUMMARY 1'!V77)</f>
        <v>80</v>
      </c>
      <c r="M25" s="12" t="n">
        <f aca="false">IF(ISBLANK('SUMMARY 1'!X77), "", 'SUMMARY 1'!X77)</f>
        <v>80</v>
      </c>
      <c r="N25" s="12" t="n">
        <f aca="false">IF(ISBLANK('SUMMARY 1'!Z77), "", 'SUMMARY 1'!Z77)</f>
        <v>80</v>
      </c>
    </row>
    <row r="26" customFormat="false" ht="13.8" hidden="false" customHeight="false" outlineLevel="0" collapsed="false">
      <c r="A26" s="11" t="str">
        <f aca="false">IF(ISBLANK('Class-Infos'!C75), "", CONCATENATE("G", 'Class-Infos'!A75))</f>
        <v/>
      </c>
      <c r="B26" s="0" t="str">
        <f aca="false">IF(ISBLANK('Class-Infos'!C75), "", CONCATENATE('Class-Infos'!C75, IF(ISBLANK('Class-Infos'!F75), "", CONCATENATE(" ", 'Class-Infos'!F75)), ", ", 'Class-Infos'!D75, " ", 'Class-Infos'!E75))</f>
        <v/>
      </c>
      <c r="C26" s="12" t="str">
        <f aca="false">IF(ISBLANK('SUMMARY 1'!D78), "", 'SUMMARY 1'!D78)</f>
        <v/>
      </c>
      <c r="D26" s="12" t="str">
        <f aca="false">IF(ISBLANK('SUMMARY 1'!F78), "", 'SUMMARY 1'!F78)</f>
        <v/>
      </c>
      <c r="E26" s="12" t="str">
        <f aca="false">IF(ISBLANK('SUMMARY 1'!H78), "", 'SUMMARY 1'!H78)</f>
        <v/>
      </c>
      <c r="F26" s="12" t="str">
        <f aca="false">IF(ISBLANK('SUMMARY 1'!J78), "", 'SUMMARY 1'!J78)</f>
        <v/>
      </c>
      <c r="G26" s="12" t="str">
        <f aca="false">IF(ISBLANK('SUMMARY 1'!L78), "", 'SUMMARY 1'!L78)</f>
        <v/>
      </c>
      <c r="H26" s="12" t="str">
        <f aca="false">IF(ISBLANK('SUMMARY 1'!N78), "", 'SUMMARY 1'!N78)</f>
        <v/>
      </c>
      <c r="I26" s="13" t="str">
        <f aca="false">IF(ISBLANK('SUMMARY 1'!P78), "", 'SUMMARY 1'!P78)</f>
        <v/>
      </c>
      <c r="J26" s="13" t="str">
        <f aca="false">IF(ISBLANK('SUMMARY 1'!R78), "", 'SUMMARY 1'!R78)</f>
        <v/>
      </c>
      <c r="K26" s="12" t="str">
        <f aca="false">IF(ISBLANK('SUMMARY 1'!T78), "", 'SUMMARY 1'!T78)</f>
        <v/>
      </c>
      <c r="L26" s="12" t="str">
        <f aca="false">IF(ISBLANK('SUMMARY 1'!V78), "", 'SUMMARY 1'!V78)</f>
        <v/>
      </c>
      <c r="M26" s="12" t="str">
        <f aca="false">IF(ISBLANK('SUMMARY 1'!X78), "", 'SUMMARY 1'!X78)</f>
        <v/>
      </c>
      <c r="N26" s="12" t="str">
        <f aca="false">IF(ISBLANK('SUMMARY 1'!Z78), "", 'SUMMARY 1'!Z78)</f>
        <v/>
      </c>
    </row>
    <row r="27" customFormat="false" ht="13.8" hidden="false" customHeight="false" outlineLevel="0" collapsed="false">
      <c r="A27" s="11" t="str">
        <f aca="false">IF(ISBLANK('Class-Infos'!C76), "", CONCATENATE("G", 'Class-Infos'!A76))</f>
        <v/>
      </c>
      <c r="B27" s="0" t="str">
        <f aca="false">IF(ISBLANK('Class-Infos'!C76), "", CONCATENATE('Class-Infos'!C76, IF(ISBLANK('Class-Infos'!F76), "", CONCATENATE(" ", 'Class-Infos'!F76)), ", ", 'Class-Infos'!D76, " ", 'Class-Infos'!E76))</f>
        <v/>
      </c>
      <c r="C27" s="12" t="str">
        <f aca="false">IF(ISBLANK('SUMMARY 1'!D79), "", 'SUMMARY 1'!D79)</f>
        <v/>
      </c>
      <c r="D27" s="12" t="str">
        <f aca="false">IF(ISBLANK('SUMMARY 1'!F79), "", 'SUMMARY 1'!F79)</f>
        <v/>
      </c>
      <c r="E27" s="12" t="str">
        <f aca="false">IF(ISBLANK('SUMMARY 1'!H79), "", 'SUMMARY 1'!H79)</f>
        <v/>
      </c>
      <c r="F27" s="12" t="str">
        <f aca="false">IF(ISBLANK('SUMMARY 1'!J79), "", 'SUMMARY 1'!J79)</f>
        <v/>
      </c>
      <c r="G27" s="12" t="str">
        <f aca="false">IF(ISBLANK('SUMMARY 1'!L79), "", 'SUMMARY 1'!L79)</f>
        <v/>
      </c>
      <c r="H27" s="12" t="str">
        <f aca="false">IF(ISBLANK('SUMMARY 1'!N79), "", 'SUMMARY 1'!N79)</f>
        <v/>
      </c>
      <c r="I27" s="13" t="str">
        <f aca="false">IF(ISBLANK('SUMMARY 1'!P79), "", 'SUMMARY 1'!P79)</f>
        <v/>
      </c>
      <c r="J27" s="13" t="str">
        <f aca="false">IF(ISBLANK('SUMMARY 1'!R79), "", 'SUMMARY 1'!R79)</f>
        <v/>
      </c>
      <c r="K27" s="12" t="str">
        <f aca="false">IF(ISBLANK('SUMMARY 1'!T79), "", 'SUMMARY 1'!T79)</f>
        <v/>
      </c>
      <c r="L27" s="12" t="str">
        <f aca="false">IF(ISBLANK('SUMMARY 1'!V79), "", 'SUMMARY 1'!V79)</f>
        <v/>
      </c>
      <c r="M27" s="12" t="str">
        <f aca="false">IF(ISBLANK('SUMMARY 1'!X79), "", 'SUMMARY 1'!X79)</f>
        <v/>
      </c>
      <c r="N27" s="12" t="str">
        <f aca="false">IF(ISBLANK('SUMMARY 1'!Z79), "", 'SUMMARY 1'!Z79)</f>
        <v/>
      </c>
    </row>
    <row r="28" customFormat="false" ht="13.8" hidden="false" customHeight="false" outlineLevel="0" collapsed="false">
      <c r="A28" s="11" t="str">
        <f aca="false">IF(ISBLANK('Class-Infos'!C77), "", CONCATENATE("G", 'Class-Infos'!A77))</f>
        <v/>
      </c>
      <c r="B28" s="0" t="str">
        <f aca="false">IF(ISBLANK('Class-Infos'!C77), "", CONCATENATE('Class-Infos'!C77, IF(ISBLANK('Class-Infos'!F77), "", CONCATENATE(" ", 'Class-Infos'!F77)), ", ", 'Class-Infos'!D77, " ", 'Class-Infos'!E77))</f>
        <v/>
      </c>
      <c r="C28" s="12" t="str">
        <f aca="false">IF(ISBLANK('SUMMARY 1'!D80), "", 'SUMMARY 1'!D80)</f>
        <v/>
      </c>
      <c r="D28" s="12" t="str">
        <f aca="false">IF(ISBLANK('SUMMARY 1'!F80), "", 'SUMMARY 1'!F80)</f>
        <v/>
      </c>
      <c r="E28" s="12" t="str">
        <f aca="false">IF(ISBLANK('SUMMARY 1'!H80), "", 'SUMMARY 1'!H80)</f>
        <v/>
      </c>
      <c r="F28" s="12" t="str">
        <f aca="false">IF(ISBLANK('SUMMARY 1'!J80), "", 'SUMMARY 1'!J80)</f>
        <v/>
      </c>
      <c r="G28" s="12" t="str">
        <f aca="false">IF(ISBLANK('SUMMARY 1'!L80), "", 'SUMMARY 1'!L80)</f>
        <v/>
      </c>
      <c r="H28" s="12" t="str">
        <f aca="false">IF(ISBLANK('SUMMARY 1'!N80), "", 'SUMMARY 1'!N80)</f>
        <v/>
      </c>
      <c r="I28" s="13" t="str">
        <f aca="false">IF(ISBLANK('SUMMARY 1'!P80), "", 'SUMMARY 1'!P80)</f>
        <v/>
      </c>
      <c r="J28" s="13" t="str">
        <f aca="false">IF(ISBLANK('SUMMARY 1'!R80), "", 'SUMMARY 1'!R80)</f>
        <v/>
      </c>
      <c r="K28" s="12" t="str">
        <f aca="false">IF(ISBLANK('SUMMARY 1'!T80), "", 'SUMMARY 1'!T80)</f>
        <v/>
      </c>
      <c r="L28" s="12" t="str">
        <f aca="false">IF(ISBLANK('SUMMARY 1'!V80), "", 'SUMMARY 1'!V80)</f>
        <v/>
      </c>
      <c r="M28" s="12" t="str">
        <f aca="false">IF(ISBLANK('SUMMARY 1'!X80), "", 'SUMMARY 1'!X80)</f>
        <v/>
      </c>
      <c r="N28" s="12" t="str">
        <f aca="false">IF(ISBLANK('SUMMARY 1'!Z80), "", 'SUMMARY 1'!Z80)</f>
        <v/>
      </c>
    </row>
    <row r="29" customFormat="false" ht="13.8" hidden="false" customHeight="false" outlineLevel="0" collapsed="false">
      <c r="A29" s="11" t="str">
        <f aca="false">IF(ISBLANK('Class-Infos'!C78), "", CONCATENATE("G", 'Class-Infos'!A78))</f>
        <v/>
      </c>
      <c r="B29" s="0" t="str">
        <f aca="false">IF(ISBLANK('Class-Infos'!C78), "", CONCATENATE('Class-Infos'!C78, IF(ISBLANK('Class-Infos'!F78), "", CONCATENATE(" ", 'Class-Infos'!F78)), ", ", 'Class-Infos'!D78, " ", 'Class-Infos'!E78))</f>
        <v/>
      </c>
      <c r="C29" s="12" t="str">
        <f aca="false">IF(ISBLANK('SUMMARY 1'!D81), "", 'SUMMARY 1'!D81)</f>
        <v/>
      </c>
      <c r="D29" s="12" t="str">
        <f aca="false">IF(ISBLANK('SUMMARY 1'!F81), "", 'SUMMARY 1'!F81)</f>
        <v/>
      </c>
      <c r="E29" s="12" t="str">
        <f aca="false">IF(ISBLANK('SUMMARY 1'!H81), "", 'SUMMARY 1'!H81)</f>
        <v/>
      </c>
      <c r="F29" s="12" t="str">
        <f aca="false">IF(ISBLANK('SUMMARY 1'!J81), "", 'SUMMARY 1'!J81)</f>
        <v/>
      </c>
      <c r="G29" s="12" t="str">
        <f aca="false">IF(ISBLANK('SUMMARY 1'!L81), "", 'SUMMARY 1'!L81)</f>
        <v/>
      </c>
      <c r="H29" s="12" t="str">
        <f aca="false">IF(ISBLANK('SUMMARY 1'!N81), "", 'SUMMARY 1'!N81)</f>
        <v/>
      </c>
      <c r="I29" s="13" t="str">
        <f aca="false">IF(ISBLANK('SUMMARY 1'!P81), "", 'SUMMARY 1'!P81)</f>
        <v/>
      </c>
      <c r="J29" s="13" t="str">
        <f aca="false">IF(ISBLANK('SUMMARY 1'!R81), "", 'SUMMARY 1'!R81)</f>
        <v/>
      </c>
      <c r="K29" s="12" t="str">
        <f aca="false">IF(ISBLANK('SUMMARY 1'!T81), "", 'SUMMARY 1'!T81)</f>
        <v/>
      </c>
      <c r="L29" s="12" t="str">
        <f aca="false">IF(ISBLANK('SUMMARY 1'!V81), "", 'SUMMARY 1'!V81)</f>
        <v/>
      </c>
      <c r="M29" s="12" t="str">
        <f aca="false">IF(ISBLANK('SUMMARY 1'!X81), "", 'SUMMARY 1'!X81)</f>
        <v/>
      </c>
      <c r="N29" s="12" t="str">
        <f aca="false">IF(ISBLANK('SUMMARY 1'!Z81), "", 'SUMMARY 1'!Z81)</f>
        <v/>
      </c>
    </row>
    <row r="30" customFormat="false" ht="13.8" hidden="false" customHeight="false" outlineLevel="0" collapsed="false">
      <c r="A30" s="11" t="str">
        <f aca="false">IF(ISBLANK('Class-Infos'!C79), "", CONCATENATE("G", 'Class-Infos'!A79))</f>
        <v/>
      </c>
      <c r="B30" s="0" t="str">
        <f aca="false">IF(ISBLANK('Class-Infos'!C79), "", CONCATENATE('Class-Infos'!C79, IF(ISBLANK('Class-Infos'!F79), "", CONCATENATE(" ", 'Class-Infos'!F79)), ", ", 'Class-Infos'!D79, " ", 'Class-Infos'!E79))</f>
        <v/>
      </c>
      <c r="C30" s="12" t="str">
        <f aca="false">IF(ISBLANK('SUMMARY 1'!D82), "", 'SUMMARY 1'!D82)</f>
        <v/>
      </c>
      <c r="D30" s="12" t="str">
        <f aca="false">IF(ISBLANK('SUMMARY 1'!F82), "", 'SUMMARY 1'!F82)</f>
        <v/>
      </c>
      <c r="E30" s="12" t="str">
        <f aca="false">IF(ISBLANK('SUMMARY 1'!H82), "", 'SUMMARY 1'!H82)</f>
        <v/>
      </c>
      <c r="F30" s="12" t="str">
        <f aca="false">IF(ISBLANK('SUMMARY 1'!J82), "", 'SUMMARY 1'!J82)</f>
        <v/>
      </c>
      <c r="G30" s="12" t="str">
        <f aca="false">IF(ISBLANK('SUMMARY 1'!L82), "", 'SUMMARY 1'!L82)</f>
        <v/>
      </c>
      <c r="H30" s="12" t="str">
        <f aca="false">IF(ISBLANK('SUMMARY 1'!N82), "", 'SUMMARY 1'!N82)</f>
        <v/>
      </c>
      <c r="I30" s="13" t="str">
        <f aca="false">IF(ISBLANK('SUMMARY 1'!P82), "", 'SUMMARY 1'!P82)</f>
        <v/>
      </c>
      <c r="J30" s="13" t="str">
        <f aca="false">IF(ISBLANK('SUMMARY 1'!R82), "", 'SUMMARY 1'!R82)</f>
        <v/>
      </c>
      <c r="K30" s="12" t="str">
        <f aca="false">IF(ISBLANK('SUMMARY 1'!T82), "", 'SUMMARY 1'!T82)</f>
        <v/>
      </c>
      <c r="L30" s="12" t="str">
        <f aca="false">IF(ISBLANK('SUMMARY 1'!V82), "", 'SUMMARY 1'!V82)</f>
        <v/>
      </c>
      <c r="M30" s="12" t="str">
        <f aca="false">IF(ISBLANK('SUMMARY 1'!X82), "", 'SUMMARY 1'!X82)</f>
        <v/>
      </c>
      <c r="N30" s="12" t="str">
        <f aca="false">IF(ISBLANK('SUMMARY 1'!Z82), "", 'SUMMARY 1'!Z82)</f>
        <v/>
      </c>
    </row>
    <row r="31" customFormat="false" ht="13.8" hidden="false" customHeight="false" outlineLevel="0" collapsed="false">
      <c r="A31" s="11" t="str">
        <f aca="false">IF(ISBLANK('Class-Infos'!C80), "", CONCATENATE("G", 'Class-Infos'!A80))</f>
        <v/>
      </c>
      <c r="B31" s="0" t="str">
        <f aca="false">IF(ISBLANK('Class-Infos'!C80), "", CONCATENATE('Class-Infos'!C80, IF(ISBLANK('Class-Infos'!F80), "", CONCATENATE(" ", 'Class-Infos'!F80)), ", ", 'Class-Infos'!D80, " ", 'Class-Infos'!E80))</f>
        <v/>
      </c>
      <c r="C31" s="12" t="str">
        <f aca="false">IF(ISBLANK('SUMMARY 1'!D83), "", 'SUMMARY 1'!D83)</f>
        <v/>
      </c>
      <c r="D31" s="12" t="str">
        <f aca="false">IF(ISBLANK('SUMMARY 1'!F83), "", 'SUMMARY 1'!F83)</f>
        <v/>
      </c>
      <c r="E31" s="12" t="str">
        <f aca="false">IF(ISBLANK('SUMMARY 1'!H83), "", 'SUMMARY 1'!H83)</f>
        <v/>
      </c>
      <c r="F31" s="12" t="str">
        <f aca="false">IF(ISBLANK('SUMMARY 1'!J83), "", 'SUMMARY 1'!J83)</f>
        <v/>
      </c>
      <c r="G31" s="12" t="str">
        <f aca="false">IF(ISBLANK('SUMMARY 1'!L83), "", 'SUMMARY 1'!L83)</f>
        <v/>
      </c>
      <c r="H31" s="12" t="str">
        <f aca="false">IF(ISBLANK('SUMMARY 1'!N83), "", 'SUMMARY 1'!N83)</f>
        <v/>
      </c>
      <c r="I31" s="13" t="str">
        <f aca="false">IF(ISBLANK('SUMMARY 1'!P83), "", 'SUMMARY 1'!P83)</f>
        <v/>
      </c>
      <c r="J31" s="13" t="str">
        <f aca="false">IF(ISBLANK('SUMMARY 1'!R83), "", 'SUMMARY 1'!R83)</f>
        <v/>
      </c>
      <c r="K31" s="12" t="str">
        <f aca="false">IF(ISBLANK('SUMMARY 1'!T83), "", 'SUMMARY 1'!T83)</f>
        <v/>
      </c>
      <c r="L31" s="12" t="str">
        <f aca="false">IF(ISBLANK('SUMMARY 1'!V83), "", 'SUMMARY 1'!V83)</f>
        <v/>
      </c>
      <c r="M31" s="12" t="str">
        <f aca="false">IF(ISBLANK('SUMMARY 1'!X83), "", 'SUMMARY 1'!X83)</f>
        <v/>
      </c>
      <c r="N31" s="12" t="str">
        <f aca="false">IF(ISBLANK('SUMMARY 1'!Z83), "", 'SUMMARY 1'!Z83)</f>
        <v/>
      </c>
    </row>
    <row r="32" customFormat="false" ht="13.8" hidden="false" customHeight="false" outlineLevel="0" collapsed="false">
      <c r="A32" s="11" t="str">
        <f aca="false">IF(ISBLANK('Class-Infos'!C81), "", CONCATENATE("G", 'Class-Infos'!A81))</f>
        <v/>
      </c>
      <c r="B32" s="0" t="str">
        <f aca="false">IF(ISBLANK('Class-Infos'!C81), "", CONCATENATE('Class-Infos'!C81, IF(ISBLANK('Class-Infos'!F81), "", CONCATENATE(" ", 'Class-Infos'!F81)), ", ", 'Class-Infos'!D81, " ", 'Class-Infos'!E81))</f>
        <v/>
      </c>
      <c r="C32" s="12" t="str">
        <f aca="false">IF(ISBLANK('SUMMARY 1'!D84), "", 'SUMMARY 1'!D84)</f>
        <v/>
      </c>
      <c r="D32" s="12" t="str">
        <f aca="false">IF(ISBLANK('SUMMARY 1'!F84), "", 'SUMMARY 1'!F84)</f>
        <v/>
      </c>
      <c r="E32" s="12" t="str">
        <f aca="false">IF(ISBLANK('SUMMARY 1'!H84), "", 'SUMMARY 1'!H84)</f>
        <v/>
      </c>
      <c r="F32" s="12" t="str">
        <f aca="false">IF(ISBLANK('SUMMARY 1'!J84), "", 'SUMMARY 1'!J84)</f>
        <v/>
      </c>
      <c r="G32" s="12" t="str">
        <f aca="false">IF(ISBLANK('SUMMARY 1'!L84), "", 'SUMMARY 1'!L84)</f>
        <v/>
      </c>
      <c r="H32" s="12" t="str">
        <f aca="false">IF(ISBLANK('SUMMARY 1'!N84), "", 'SUMMARY 1'!N84)</f>
        <v/>
      </c>
      <c r="I32" s="13" t="str">
        <f aca="false">IF(ISBLANK('SUMMARY 1'!P84), "", 'SUMMARY 1'!P84)</f>
        <v/>
      </c>
      <c r="J32" s="13" t="str">
        <f aca="false">IF(ISBLANK('SUMMARY 1'!R84), "", 'SUMMARY 1'!R84)</f>
        <v/>
      </c>
      <c r="K32" s="12" t="str">
        <f aca="false">IF(ISBLANK('SUMMARY 1'!T84), "", 'SUMMARY 1'!T84)</f>
        <v/>
      </c>
      <c r="L32" s="12" t="str">
        <f aca="false">IF(ISBLANK('SUMMARY 1'!V84), "", 'SUMMARY 1'!V84)</f>
        <v/>
      </c>
      <c r="M32" s="12" t="str">
        <f aca="false">IF(ISBLANK('SUMMARY 1'!X84), "", 'SUMMARY 1'!X84)</f>
        <v/>
      </c>
      <c r="N32" s="12" t="str">
        <f aca="false">IF(ISBLANK('SUMMARY 1'!Z84), "", 'SUMMARY 1'!Z84)</f>
        <v/>
      </c>
    </row>
    <row r="33" customFormat="false" ht="13.8" hidden="false" customHeight="false" outlineLevel="0" collapsed="false">
      <c r="A33" s="11" t="str">
        <f aca="false">IF(ISBLANK('Class-Infos'!C82), "", CONCATENATE("G", 'Class-Infos'!A82))</f>
        <v/>
      </c>
      <c r="B33" s="0" t="str">
        <f aca="false">IF(ISBLANK('Class-Infos'!C82), "", CONCATENATE('Class-Infos'!C82, IF(ISBLANK('Class-Infos'!F82), "", CONCATENATE(" ", 'Class-Infos'!F82)), ", ", 'Class-Infos'!D82, " ", 'Class-Infos'!E82))</f>
        <v/>
      </c>
      <c r="C33" s="12" t="str">
        <f aca="false">IF(ISBLANK('SUMMARY 1'!D85), "", 'SUMMARY 1'!D85)</f>
        <v/>
      </c>
      <c r="D33" s="12" t="str">
        <f aca="false">IF(ISBLANK('SUMMARY 1'!F85), "", 'SUMMARY 1'!F85)</f>
        <v/>
      </c>
      <c r="E33" s="12" t="str">
        <f aca="false">IF(ISBLANK('SUMMARY 1'!H85), "", 'SUMMARY 1'!H85)</f>
        <v/>
      </c>
      <c r="F33" s="12" t="str">
        <f aca="false">IF(ISBLANK('SUMMARY 1'!J85), "", 'SUMMARY 1'!J85)</f>
        <v/>
      </c>
      <c r="G33" s="12" t="str">
        <f aca="false">IF(ISBLANK('SUMMARY 1'!L85), "", 'SUMMARY 1'!L85)</f>
        <v/>
      </c>
      <c r="H33" s="12" t="str">
        <f aca="false">IF(ISBLANK('SUMMARY 1'!N85), "", 'SUMMARY 1'!N85)</f>
        <v/>
      </c>
      <c r="I33" s="13" t="str">
        <f aca="false">IF(ISBLANK('SUMMARY 1'!P85), "", 'SUMMARY 1'!P85)</f>
        <v/>
      </c>
      <c r="J33" s="13" t="str">
        <f aca="false">IF(ISBLANK('SUMMARY 1'!R85), "", 'SUMMARY 1'!R85)</f>
        <v/>
      </c>
      <c r="K33" s="12" t="str">
        <f aca="false">IF(ISBLANK('SUMMARY 1'!T85), "", 'SUMMARY 1'!T85)</f>
        <v/>
      </c>
      <c r="L33" s="12" t="str">
        <f aca="false">IF(ISBLANK('SUMMARY 1'!V85), "", 'SUMMARY 1'!V85)</f>
        <v/>
      </c>
      <c r="M33" s="12" t="str">
        <f aca="false">IF(ISBLANK('SUMMARY 1'!X85), "", 'SUMMARY 1'!X85)</f>
        <v/>
      </c>
      <c r="N33" s="12" t="str">
        <f aca="false">IF(ISBLANK('SUMMARY 1'!Z85), "", 'SUMMARY 1'!Z85)</f>
        <v/>
      </c>
    </row>
    <row r="34" customFormat="false" ht="13.8" hidden="false" customHeight="false" outlineLevel="0" collapsed="false">
      <c r="A34" s="11" t="str">
        <f aca="false">IF(ISBLANK('Class-Infos'!C83), "", CONCATENATE("G", 'Class-Infos'!A83))</f>
        <v/>
      </c>
      <c r="B34" s="0" t="str">
        <f aca="false">IF(ISBLANK('Class-Infos'!C83), "", CONCATENATE('Class-Infos'!C83, IF(ISBLANK('Class-Infos'!F83), "", CONCATENATE(" ", 'Class-Infos'!F83)), ", ", 'Class-Infos'!D83, " ", 'Class-Infos'!E83))</f>
        <v/>
      </c>
      <c r="C34" s="12" t="str">
        <f aca="false">IF(ISBLANK('SUMMARY 1'!D86), "", 'SUMMARY 1'!D86)</f>
        <v/>
      </c>
      <c r="D34" s="12" t="str">
        <f aca="false">IF(ISBLANK('SUMMARY 1'!F86), "", 'SUMMARY 1'!F86)</f>
        <v/>
      </c>
      <c r="E34" s="12" t="str">
        <f aca="false">IF(ISBLANK('SUMMARY 1'!H86), "", 'SUMMARY 1'!H86)</f>
        <v/>
      </c>
      <c r="F34" s="12" t="str">
        <f aca="false">IF(ISBLANK('SUMMARY 1'!J86), "", 'SUMMARY 1'!J86)</f>
        <v/>
      </c>
      <c r="G34" s="12" t="str">
        <f aca="false">IF(ISBLANK('SUMMARY 1'!L86), "", 'SUMMARY 1'!L86)</f>
        <v/>
      </c>
      <c r="H34" s="12" t="str">
        <f aca="false">IF(ISBLANK('SUMMARY 1'!N86), "", 'SUMMARY 1'!N86)</f>
        <v/>
      </c>
      <c r="I34" s="13" t="str">
        <f aca="false">IF(ISBLANK('SUMMARY 1'!P86), "", 'SUMMARY 1'!P86)</f>
        <v/>
      </c>
      <c r="J34" s="13" t="str">
        <f aca="false">IF(ISBLANK('SUMMARY 1'!R86), "", 'SUMMARY 1'!R86)</f>
        <v/>
      </c>
      <c r="K34" s="12" t="str">
        <f aca="false">IF(ISBLANK('SUMMARY 1'!T86), "", 'SUMMARY 1'!T86)</f>
        <v/>
      </c>
      <c r="L34" s="12" t="str">
        <f aca="false">IF(ISBLANK('SUMMARY 1'!V86), "", 'SUMMARY 1'!V86)</f>
        <v/>
      </c>
      <c r="M34" s="12" t="str">
        <f aca="false">IF(ISBLANK('SUMMARY 1'!X86), "", 'SUMMARY 1'!X86)</f>
        <v/>
      </c>
      <c r="N34" s="12" t="str">
        <f aca="false">IF(ISBLANK('SUMMARY 1'!Z86), "", 'SUMMARY 1'!Z86)</f>
        <v/>
      </c>
    </row>
    <row r="35" customFormat="false" ht="13.8" hidden="false" customHeight="false" outlineLevel="0" collapsed="false">
      <c r="A35" s="11" t="str">
        <f aca="false">IF(ISBLANK('Class-Infos'!C84), "", CONCATENATE("G", 'Class-Infos'!A84))</f>
        <v/>
      </c>
      <c r="B35" s="0" t="str">
        <f aca="false">IF(ISBLANK('Class-Infos'!C84), "", CONCATENATE('Class-Infos'!C84, IF(ISBLANK('Class-Infos'!F84), "", CONCATENATE(" ", 'Class-Infos'!F84)), ", ", 'Class-Infos'!D84, " ", 'Class-Infos'!E84))</f>
        <v/>
      </c>
      <c r="C35" s="12" t="str">
        <f aca="false">IF(ISBLANK('SUMMARY 1'!D87), "", 'SUMMARY 1'!D87)</f>
        <v/>
      </c>
      <c r="D35" s="12" t="str">
        <f aca="false">IF(ISBLANK('SUMMARY 1'!F87), "", 'SUMMARY 1'!F87)</f>
        <v/>
      </c>
      <c r="E35" s="12" t="str">
        <f aca="false">IF(ISBLANK('SUMMARY 1'!H87), "", 'SUMMARY 1'!H87)</f>
        <v/>
      </c>
      <c r="F35" s="12" t="str">
        <f aca="false">IF(ISBLANK('SUMMARY 1'!J87), "", 'SUMMARY 1'!J87)</f>
        <v/>
      </c>
      <c r="G35" s="12" t="str">
        <f aca="false">IF(ISBLANK('SUMMARY 1'!L87), "", 'SUMMARY 1'!L87)</f>
        <v/>
      </c>
      <c r="H35" s="12" t="str">
        <f aca="false">IF(ISBLANK('SUMMARY 1'!N87), "", 'SUMMARY 1'!N87)</f>
        <v/>
      </c>
      <c r="I35" s="13" t="str">
        <f aca="false">IF(ISBLANK('SUMMARY 1'!P87), "", 'SUMMARY 1'!P87)</f>
        <v/>
      </c>
      <c r="J35" s="13" t="str">
        <f aca="false">IF(ISBLANK('SUMMARY 1'!R87), "", 'SUMMARY 1'!R87)</f>
        <v/>
      </c>
      <c r="K35" s="12" t="str">
        <f aca="false">IF(ISBLANK('SUMMARY 1'!T87), "", 'SUMMARY 1'!T87)</f>
        <v/>
      </c>
      <c r="L35" s="12" t="str">
        <f aca="false">IF(ISBLANK('SUMMARY 1'!V87), "", 'SUMMARY 1'!V87)</f>
        <v/>
      </c>
      <c r="M35" s="12" t="str">
        <f aca="false">IF(ISBLANK('SUMMARY 1'!X87), "", 'SUMMARY 1'!X87)</f>
        <v/>
      </c>
      <c r="N35" s="12" t="str">
        <f aca="false">IF(ISBLANK('SUMMARY 1'!Z87), "", 'SUMMARY 1'!Z87)</f>
        <v/>
      </c>
    </row>
    <row r="36" customFormat="false" ht="13.8" hidden="false" customHeight="false" outlineLevel="0" collapsed="false">
      <c r="A36" s="11" t="str">
        <f aca="false">IF(ISBLANK('Class-Infos'!C85), "", CONCATENATE("G", 'Class-Infos'!A85))</f>
        <v/>
      </c>
      <c r="B36" s="0" t="str">
        <f aca="false">IF(ISBLANK('Class-Infos'!C85), "", CONCATENATE('Class-Infos'!C85, IF(ISBLANK('Class-Infos'!F85), "", CONCATENATE(" ", 'Class-Infos'!F85)), ", ", 'Class-Infos'!D85, " ", 'Class-Infos'!E85))</f>
        <v/>
      </c>
      <c r="C36" s="12" t="str">
        <f aca="false">IF(ISBLANK('SUMMARY 1'!D88), "", 'SUMMARY 1'!D88)</f>
        <v/>
      </c>
      <c r="D36" s="12" t="str">
        <f aca="false">IF(ISBLANK('SUMMARY 1'!F88), "", 'SUMMARY 1'!F88)</f>
        <v/>
      </c>
      <c r="E36" s="12" t="str">
        <f aca="false">IF(ISBLANK('SUMMARY 1'!H88), "", 'SUMMARY 1'!H88)</f>
        <v/>
      </c>
      <c r="F36" s="12" t="str">
        <f aca="false">IF(ISBLANK('SUMMARY 1'!J88), "", 'SUMMARY 1'!J88)</f>
        <v/>
      </c>
      <c r="G36" s="12" t="str">
        <f aca="false">IF(ISBLANK('SUMMARY 1'!L88), "", 'SUMMARY 1'!L88)</f>
        <v/>
      </c>
      <c r="H36" s="12" t="str">
        <f aca="false">IF(ISBLANK('SUMMARY 1'!N88), "", 'SUMMARY 1'!N88)</f>
        <v/>
      </c>
      <c r="I36" s="13" t="str">
        <f aca="false">IF(ISBLANK('SUMMARY 1'!P88), "", 'SUMMARY 1'!P88)</f>
        <v/>
      </c>
      <c r="J36" s="13" t="str">
        <f aca="false">IF(ISBLANK('SUMMARY 1'!R88), "", 'SUMMARY 1'!R88)</f>
        <v/>
      </c>
      <c r="K36" s="12" t="str">
        <f aca="false">IF(ISBLANK('SUMMARY 1'!T88), "", 'SUMMARY 1'!T88)</f>
        <v/>
      </c>
      <c r="L36" s="12" t="str">
        <f aca="false">IF(ISBLANK('SUMMARY 1'!V88), "", 'SUMMARY 1'!V88)</f>
        <v/>
      </c>
      <c r="M36" s="12" t="str">
        <f aca="false">IF(ISBLANK('SUMMARY 1'!X88), "", 'SUMMARY 1'!X88)</f>
        <v/>
      </c>
      <c r="N36" s="12" t="str">
        <f aca="false">IF(ISBLANK('SUMMARY 1'!Z88), "", 'SUMMARY 1'!Z88)</f>
        <v/>
      </c>
    </row>
    <row r="37" customFormat="false" ht="13.8" hidden="false" customHeight="false" outlineLevel="0" collapsed="false">
      <c r="A37" s="11" t="str">
        <f aca="false">IF(ISBLANK('Class-Infos'!C86), "", CONCATENATE("G", 'Class-Infos'!A86))</f>
        <v/>
      </c>
      <c r="B37" s="0" t="str">
        <f aca="false">IF(ISBLANK('Class-Infos'!C86), "", CONCATENATE('Class-Infos'!C86, IF(ISBLANK('Class-Infos'!F86), "", CONCATENATE(" ", 'Class-Infos'!F86)), ", ", 'Class-Infos'!D86, " ", 'Class-Infos'!E86))</f>
        <v/>
      </c>
    </row>
    <row r="38" customFormat="false" ht="13.8" hidden="false" customHeight="false" outlineLevel="0" collapsed="false">
      <c r="A38" s="11" t="str">
        <f aca="false">IF(ISBLANK('Class-Infos'!C87), "", CONCATENATE("G", 'Class-Infos'!A87))</f>
        <v/>
      </c>
      <c r="B38" s="0" t="str">
        <f aca="false">IF(ISBLANK('Class-Infos'!C87), "", CONCATENATE('Class-Infos'!C87, IF(ISBLANK('Class-Infos'!F87), "", CONCATENATE(" ", 'Class-Infos'!F87)), ", ", 'Class-Infos'!D87, " ", 'Class-Infos'!E87))</f>
        <v/>
      </c>
    </row>
    <row r="39" customFormat="false" ht="13.8" hidden="false" customHeight="false" outlineLevel="0" collapsed="false">
      <c r="A39" s="11" t="str">
        <f aca="false">IF(ISBLANK('Class-Infos'!C88), "", CONCATENATE("G", 'Class-Infos'!A88))</f>
        <v/>
      </c>
      <c r="B39" s="0" t="str">
        <f aca="false">IF(ISBLANK('Class-Infos'!C88), "", CONCATENATE('Class-Infos'!C88, IF(ISBLANK('Class-Infos'!F88), "", CONCATENATE(" ", 'Class-Infos'!F88)), ", ", 'Class-Infos'!D88, " ", 'Class-Infos'!E88))</f>
        <v/>
      </c>
    </row>
    <row r="40" customFormat="false" ht="13.8" hidden="false" customHeight="false" outlineLevel="0" collapsed="false">
      <c r="A40" s="11" t="str">
        <f aca="false">IF(ISBLANK('Class-Infos'!C89), "", CONCATENATE("G", 'Class-Infos'!A89))</f>
        <v/>
      </c>
      <c r="B40" s="0" t="str">
        <f aca="false">IF(ISBLANK('Class-Infos'!C89), "", CONCATENATE('Class-Infos'!C89, IF(ISBLANK('Class-Infos'!F89), "", CONCATENATE(" ", 'Class-Infos'!F89)), ", ", 'Class-Infos'!D89, " ", 'Class-Infos'!E89))</f>
        <v/>
      </c>
    </row>
    <row r="41" customFormat="false" ht="13.8" hidden="false" customHeight="false" outlineLevel="0" collapsed="false">
      <c r="A41" s="11" t="str">
        <f aca="false">IF(ISBLANK('Class-Infos'!C90), "", CONCATENATE("G", 'Class-Infos'!A90))</f>
        <v/>
      </c>
      <c r="B41" s="0" t="str">
        <f aca="false">IF(ISBLANK('Class-Infos'!C90), "", CONCATENATE('Class-Infos'!C90, IF(ISBLANK('Class-Infos'!F90), "", CONCATENATE(" ", 'Class-Infos'!F90)),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6" activeCellId="0" sqref="C1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12" width="9.14"/>
  </cols>
  <sheetData>
    <row r="1" s="4" customFormat="true" ht="13.8" hidden="false" customHeight="false" outlineLevel="0" collapsed="false">
      <c r="A1" s="4" t="s">
        <v>164</v>
      </c>
      <c r="B1" s="4" t="s">
        <v>165</v>
      </c>
      <c r="C1" s="9" t="s">
        <v>184</v>
      </c>
      <c r="D1" s="9" t="s">
        <v>185</v>
      </c>
      <c r="E1" s="9" t="s">
        <v>186</v>
      </c>
      <c r="F1" s="9" t="s">
        <v>187</v>
      </c>
      <c r="G1" s="9" t="s">
        <v>188</v>
      </c>
      <c r="H1" s="9" t="s">
        <v>189</v>
      </c>
      <c r="I1" s="9" t="s">
        <v>190</v>
      </c>
      <c r="J1" s="9" t="s">
        <v>191</v>
      </c>
      <c r="K1" s="9" t="s">
        <v>192</v>
      </c>
      <c r="L1" s="9" t="s">
        <v>193</v>
      </c>
      <c r="M1" s="9" t="s">
        <v>194</v>
      </c>
      <c r="N1" s="9" t="s">
        <v>195</v>
      </c>
    </row>
    <row r="2" customFormat="false" ht="13.8" hidden="false" customHeight="false" outlineLevel="0" collapsed="false">
      <c r="A2" s="11" t="str">
        <f aca="false">IF(ISBLANK('Class-Infos'!C10), "", CONCATENATE("B", 'Class-Infos'!A10))</f>
        <v>B1</v>
      </c>
      <c r="B2" s="11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2" s="12" t="n">
        <f aca="false">IF(ISBLANK('SUMMARY 2'!D10), "", 'SUMMARY 2'!D10)</f>
        <v>79</v>
      </c>
      <c r="D2" s="12" t="n">
        <f aca="false">IF(ISBLANK('SUMMARY 2'!F10), "", 'SUMMARY 2'!F10)</f>
        <v>81</v>
      </c>
      <c r="E2" s="12" t="n">
        <f aca="false">IF(ISBLANK('SUMMARY 2'!H10), "", 'SUMMARY 2'!H10)</f>
        <v>79</v>
      </c>
      <c r="F2" s="12" t="n">
        <f aca="false">IF(ISBLANK('SUMMARY 2'!J10), "", 'SUMMARY 2'!J10)</f>
        <v>84</v>
      </c>
      <c r="G2" s="12" t="n">
        <f aca="false">IF(ISBLANK('SUMMARY 2'!L10), "", 'SUMMARY 2'!L10)</f>
        <v>76</v>
      </c>
      <c r="H2" s="12" t="n">
        <f aca="false">IF(ISBLANK('SUMMARY 2'!N10), "", 'SUMMARY 2'!N10)</f>
        <v>94</v>
      </c>
      <c r="I2" s="13" t="n">
        <f aca="false">IF(ISBLANK('SUMMARY 2'!P10), "", 'SUMMARY 2'!P10)</f>
        <v>84</v>
      </c>
      <c r="J2" s="13" t="n">
        <f aca="false">IF(ISBLANK('SUMMARY 2'!R10), "", 'SUMMARY 2'!R10)</f>
        <v>85</v>
      </c>
      <c r="K2" s="12" t="n">
        <f aca="false">IF(ISBLANK('SUMMARY 2'!T10), "", 'SUMMARY 2'!T10)</f>
        <v>85</v>
      </c>
      <c r="L2" s="12" t="n">
        <f aca="false">IF(ISBLANK('SUMMARY 2'!V10), "", 'SUMMARY 2'!V10)</f>
        <v>86</v>
      </c>
      <c r="M2" s="12" t="n">
        <f aca="false">IF(ISBLANK('SUMMARY 2'!X10), "", 'SUMMARY 2'!X10)</f>
        <v>85</v>
      </c>
      <c r="N2" s="12" t="n">
        <f aca="false">IF(ISBLANK('SUMMARY 2'!Z10), "", 'SUMMARY 2'!Z10)</f>
        <v>84</v>
      </c>
    </row>
    <row r="3" customFormat="false" ht="13.8" hidden="false" customHeight="false" outlineLevel="0" collapsed="false">
      <c r="A3" s="11" t="str">
        <f aca="false">IF(ISBLANK('Class-Infos'!C11), "", CONCATENATE("B", 'Class-Infos'!A11))</f>
        <v>B2</v>
      </c>
      <c r="B3" s="11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3" s="12" t="n">
        <f aca="false">IF(ISBLANK('SUMMARY 2'!D11), "", 'SUMMARY 2'!D11)</f>
        <v>74</v>
      </c>
      <c r="D3" s="12" t="n">
        <f aca="false">IF(ISBLANK('SUMMARY 2'!F11), "", 'SUMMARY 2'!F11)</f>
        <v>70</v>
      </c>
      <c r="E3" s="12" t="n">
        <f aca="false">IF(ISBLANK('SUMMARY 2'!H11), "", 'SUMMARY 2'!H11)</f>
        <v>70</v>
      </c>
      <c r="F3" s="12" t="n">
        <f aca="false">IF(ISBLANK('SUMMARY 2'!J11), "", 'SUMMARY 2'!J11)</f>
        <v>70</v>
      </c>
      <c r="G3" s="12" t="n">
        <f aca="false">IF(ISBLANK('SUMMARY 2'!L11), "", 'SUMMARY 2'!L11)</f>
        <v>74</v>
      </c>
      <c r="H3" s="12" t="n">
        <f aca="false">IF(ISBLANK('SUMMARY 2'!N11), "", 'SUMMARY 2'!N11)</f>
        <v>70</v>
      </c>
      <c r="I3" s="13" t="n">
        <f aca="false">IF(ISBLANK('SUMMARY 2'!P11), "", 'SUMMARY 2'!P11)</f>
        <v>70</v>
      </c>
      <c r="J3" s="13" t="n">
        <f aca="false">IF(ISBLANK('SUMMARY 2'!R11), "", 'SUMMARY 2'!R11)</f>
        <v>70</v>
      </c>
      <c r="K3" s="12" t="n">
        <f aca="false">IF(ISBLANK('SUMMARY 2'!T11), "", 'SUMMARY 2'!T11)</f>
        <v>70</v>
      </c>
      <c r="L3" s="12" t="n">
        <f aca="false">IF(ISBLANK('SUMMARY 2'!V11), "", 'SUMMARY 2'!V11)</f>
        <v>70</v>
      </c>
      <c r="M3" s="12" t="n">
        <f aca="false">IF(ISBLANK('SUMMARY 2'!X11), "", 'SUMMARY 2'!X11)</f>
        <v>70</v>
      </c>
      <c r="N3" s="12" t="n">
        <f aca="false">IF(ISBLANK('SUMMARY 2'!Z11), "", 'SUMMARY 2'!Z11)</f>
        <v>70</v>
      </c>
    </row>
    <row r="4" customFormat="false" ht="13.8" hidden="false" customHeight="false" outlineLevel="0" collapsed="false">
      <c r="A4" s="11" t="str">
        <f aca="false">IF(ISBLANK('Class-Infos'!C12), "", CONCATENATE("B", 'Class-Infos'!A12))</f>
        <v>B3</v>
      </c>
      <c r="B4" s="11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4" s="12" t="n">
        <f aca="false">IF(ISBLANK('SUMMARY 2'!D12), "", 'SUMMARY 2'!D12)</f>
        <v>73</v>
      </c>
      <c r="D4" s="12" t="n">
        <f aca="false">IF(ISBLANK('SUMMARY 2'!F12), "", 'SUMMARY 2'!F12)</f>
        <v>79</v>
      </c>
      <c r="E4" s="12" t="n">
        <f aca="false">IF(ISBLANK('SUMMARY 2'!H12), "", 'SUMMARY 2'!H12)</f>
        <v>74</v>
      </c>
      <c r="F4" s="12" t="n">
        <f aca="false">IF(ISBLANK('SUMMARY 2'!J12), "", 'SUMMARY 2'!J12)</f>
        <v>80</v>
      </c>
      <c r="G4" s="12" t="n">
        <f aca="false">IF(ISBLANK('SUMMARY 2'!L12), "", 'SUMMARY 2'!L12)</f>
        <v>75</v>
      </c>
      <c r="H4" s="12" t="n">
        <f aca="false">IF(ISBLANK('SUMMARY 2'!N12), "", 'SUMMARY 2'!N12)</f>
        <v>73</v>
      </c>
      <c r="I4" s="13" t="n">
        <f aca="false">IF(ISBLANK('SUMMARY 2'!P12), "", 'SUMMARY 2'!P12)</f>
        <v>75</v>
      </c>
      <c r="J4" s="13" t="n">
        <f aca="false">IF(ISBLANK('SUMMARY 2'!R12), "", 'SUMMARY 2'!R12)</f>
        <v>75</v>
      </c>
      <c r="K4" s="12" t="n">
        <f aca="false">IF(ISBLANK('SUMMARY 2'!T12), "", 'SUMMARY 2'!T12)</f>
        <v>75</v>
      </c>
      <c r="L4" s="12" t="n">
        <f aca="false">IF(ISBLANK('SUMMARY 2'!V12), "", 'SUMMARY 2'!V12)</f>
        <v>75</v>
      </c>
      <c r="M4" s="12" t="n">
        <f aca="false">IF(ISBLANK('SUMMARY 2'!X12), "", 'SUMMARY 2'!X12)</f>
        <v>75</v>
      </c>
      <c r="N4" s="12" t="n">
        <f aca="false">IF(ISBLANK('SUMMARY 2'!Z12), "", 'SUMMARY 2'!Z12)</f>
        <v>75</v>
      </c>
    </row>
    <row r="5" customFormat="false" ht="13.8" hidden="false" customHeight="false" outlineLevel="0" collapsed="false">
      <c r="A5" s="11" t="str">
        <f aca="false">IF(ISBLANK('Class-Infos'!C13), "", CONCATENATE("B", 'Class-Infos'!A13))</f>
        <v>B4</v>
      </c>
      <c r="B5" s="11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5" s="12" t="n">
        <f aca="false">IF(ISBLANK('SUMMARY 2'!D13), "", 'SUMMARY 2'!D13)</f>
        <v>75</v>
      </c>
      <c r="D5" s="12" t="n">
        <f aca="false">IF(ISBLANK('SUMMARY 2'!F13), "", 'SUMMARY 2'!F13)</f>
        <v>77</v>
      </c>
      <c r="E5" s="12" t="n">
        <f aca="false">IF(ISBLANK('SUMMARY 2'!H13), "", 'SUMMARY 2'!H13)</f>
        <v>74</v>
      </c>
      <c r="F5" s="12" t="n">
        <f aca="false">IF(ISBLANK('SUMMARY 2'!J13), "", 'SUMMARY 2'!J13)</f>
        <v>79</v>
      </c>
      <c r="G5" s="12" t="n">
        <f aca="false">IF(ISBLANK('SUMMARY 2'!L13), "", 'SUMMARY 2'!L13)</f>
        <v>81</v>
      </c>
      <c r="H5" s="12" t="n">
        <f aca="false">IF(ISBLANK('SUMMARY 2'!N13), "", 'SUMMARY 2'!N13)</f>
        <v>83</v>
      </c>
      <c r="I5" s="13" t="n">
        <f aca="false">IF(ISBLANK('SUMMARY 2'!P13), "", 'SUMMARY 2'!P13)</f>
        <v>75</v>
      </c>
      <c r="J5" s="13" t="n">
        <f aca="false">IF(ISBLANK('SUMMARY 2'!R13), "", 'SUMMARY 2'!R13)</f>
        <v>75</v>
      </c>
      <c r="K5" s="12" t="n">
        <f aca="false">IF(ISBLANK('SUMMARY 2'!T13), "", 'SUMMARY 2'!T13)</f>
        <v>75</v>
      </c>
      <c r="L5" s="12" t="n">
        <f aca="false">IF(ISBLANK('SUMMARY 2'!V13), "", 'SUMMARY 2'!V13)</f>
        <v>75</v>
      </c>
      <c r="M5" s="12" t="n">
        <f aca="false">IF(ISBLANK('SUMMARY 2'!X13), "", 'SUMMARY 2'!X13)</f>
        <v>75</v>
      </c>
      <c r="N5" s="12" t="n">
        <f aca="false">IF(ISBLANK('SUMMARY 2'!Z13), "", 'SUMMARY 2'!Z13)</f>
        <v>75</v>
      </c>
    </row>
    <row r="6" customFormat="false" ht="13.8" hidden="false" customHeight="false" outlineLevel="0" collapsed="false">
      <c r="A6" s="11" t="str">
        <f aca="false">IF(ISBLANK('Class-Infos'!C14), "", CONCATENATE("B", 'Class-Infos'!A14))</f>
        <v>B5</v>
      </c>
      <c r="B6" s="11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6" s="12" t="n">
        <f aca="false">IF(ISBLANK('SUMMARY 2'!D14), "", 'SUMMARY 2'!D14)</f>
        <v>77</v>
      </c>
      <c r="D6" s="12" t="n">
        <f aca="false">IF(ISBLANK('SUMMARY 2'!F14), "", 'SUMMARY 2'!F14)</f>
        <v>81</v>
      </c>
      <c r="E6" s="12" t="n">
        <f aca="false">IF(ISBLANK('SUMMARY 2'!H14), "", 'SUMMARY 2'!H14)</f>
        <v>74</v>
      </c>
      <c r="F6" s="12" t="n">
        <f aca="false">IF(ISBLANK('SUMMARY 2'!J14), "", 'SUMMARY 2'!J14)</f>
        <v>78</v>
      </c>
      <c r="G6" s="12" t="n">
        <f aca="false">IF(ISBLANK('SUMMARY 2'!L14), "", 'SUMMARY 2'!L14)</f>
        <v>75</v>
      </c>
      <c r="H6" s="12" t="n">
        <f aca="false">IF(ISBLANK('SUMMARY 2'!N14), "", 'SUMMARY 2'!N14)</f>
        <v>73</v>
      </c>
      <c r="I6" s="13" t="n">
        <f aca="false">IF(ISBLANK('SUMMARY 2'!P14), "", 'SUMMARY 2'!P14)</f>
        <v>76</v>
      </c>
      <c r="J6" s="13" t="n">
        <f aca="false">IF(ISBLANK('SUMMARY 2'!R14), "", 'SUMMARY 2'!R14)</f>
        <v>75</v>
      </c>
      <c r="K6" s="12" t="n">
        <f aca="false">IF(ISBLANK('SUMMARY 2'!T14), "", 'SUMMARY 2'!T14)</f>
        <v>75</v>
      </c>
      <c r="L6" s="12" t="n">
        <f aca="false">IF(ISBLANK('SUMMARY 2'!V14), "", 'SUMMARY 2'!V14)</f>
        <v>75</v>
      </c>
      <c r="M6" s="12" t="n">
        <f aca="false">IF(ISBLANK('SUMMARY 2'!X14), "", 'SUMMARY 2'!X14)</f>
        <v>75</v>
      </c>
      <c r="N6" s="12" t="n">
        <f aca="false">IF(ISBLANK('SUMMARY 2'!Z14), "", 'SUMMARY 2'!Z14)</f>
        <v>75</v>
      </c>
    </row>
    <row r="7" customFormat="false" ht="13.8" hidden="false" customHeight="false" outlineLevel="0" collapsed="false">
      <c r="A7" s="11" t="str">
        <f aca="false">IF(ISBLANK('Class-Infos'!C15), "", CONCATENATE("B", 'Class-Infos'!A15))</f>
        <v>B6</v>
      </c>
      <c r="B7" s="11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7" s="12" t="n">
        <f aca="false">IF(ISBLANK('SUMMARY 2'!D15), "", 'SUMMARY 2'!D15)</f>
        <v>83</v>
      </c>
      <c r="D7" s="12" t="n">
        <f aca="false">IF(ISBLANK('SUMMARY 2'!F15), "", 'SUMMARY 2'!F15)</f>
        <v>88</v>
      </c>
      <c r="E7" s="12" t="n">
        <f aca="false">IF(ISBLANK('SUMMARY 2'!H15), "", 'SUMMARY 2'!H15)</f>
        <v>85</v>
      </c>
      <c r="F7" s="12" t="n">
        <f aca="false">IF(ISBLANK('SUMMARY 2'!J15), "", 'SUMMARY 2'!J15)</f>
        <v>85</v>
      </c>
      <c r="G7" s="12" t="n">
        <f aca="false">IF(ISBLANK('SUMMARY 2'!L15), "", 'SUMMARY 2'!L15)</f>
        <v>79</v>
      </c>
      <c r="H7" s="12" t="n">
        <f aca="false">IF(ISBLANK('SUMMARY 2'!N15), "", 'SUMMARY 2'!N15)</f>
        <v>93</v>
      </c>
      <c r="I7" s="13" t="n">
        <f aca="false">IF(ISBLANK('SUMMARY 2'!P15), "", 'SUMMARY 2'!P15)</f>
        <v>90</v>
      </c>
      <c r="J7" s="13" t="n">
        <f aca="false">IF(ISBLANK('SUMMARY 2'!R15), "", 'SUMMARY 2'!R15)</f>
        <v>87</v>
      </c>
      <c r="K7" s="12" t="n">
        <f aca="false">IF(ISBLANK('SUMMARY 2'!T15), "", 'SUMMARY 2'!T15)</f>
        <v>85</v>
      </c>
      <c r="L7" s="12" t="n">
        <f aca="false">IF(ISBLANK('SUMMARY 2'!V15), "", 'SUMMARY 2'!V15)</f>
        <v>92</v>
      </c>
      <c r="M7" s="12" t="n">
        <f aca="false">IF(ISBLANK('SUMMARY 2'!X15), "", 'SUMMARY 2'!X15)</f>
        <v>85</v>
      </c>
      <c r="N7" s="12" t="n">
        <f aca="false">IF(ISBLANK('SUMMARY 2'!Z15), "", 'SUMMARY 2'!Z15)</f>
        <v>86</v>
      </c>
    </row>
    <row r="8" customFormat="false" ht="13.8" hidden="false" customHeight="false" outlineLevel="0" collapsed="false">
      <c r="A8" s="11" t="str">
        <f aca="false">IF(ISBLANK('Class-Infos'!C16), "", CONCATENATE("B", 'Class-Infos'!A16))</f>
        <v>B7</v>
      </c>
      <c r="B8" s="11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8" s="12" t="n">
        <f aca="false">IF(ISBLANK('SUMMARY 2'!D16), "", 'SUMMARY 2'!D16)</f>
        <v>75</v>
      </c>
      <c r="D8" s="12" t="n">
        <f aca="false">IF(ISBLANK('SUMMARY 2'!F16), "", 'SUMMARY 2'!F16)</f>
        <v>76</v>
      </c>
      <c r="E8" s="12" t="n">
        <f aca="false">IF(ISBLANK('SUMMARY 2'!H16), "", 'SUMMARY 2'!H16)</f>
        <v>74</v>
      </c>
      <c r="F8" s="12" t="n">
        <f aca="false">IF(ISBLANK('SUMMARY 2'!J16), "", 'SUMMARY 2'!J16)</f>
        <v>76</v>
      </c>
      <c r="G8" s="12" t="n">
        <f aca="false">IF(ISBLANK('SUMMARY 2'!L16), "", 'SUMMARY 2'!L16)</f>
        <v>75</v>
      </c>
      <c r="H8" s="12" t="n">
        <f aca="false">IF(ISBLANK('SUMMARY 2'!N16), "", 'SUMMARY 2'!N16)</f>
        <v>81</v>
      </c>
      <c r="I8" s="13" t="n">
        <f aca="false">IF(ISBLANK('SUMMARY 2'!P16), "", 'SUMMARY 2'!P16)</f>
        <v>75</v>
      </c>
      <c r="J8" s="13" t="n">
        <f aca="false">IF(ISBLANK('SUMMARY 2'!R16), "", 'SUMMARY 2'!R16)</f>
        <v>75</v>
      </c>
      <c r="K8" s="12" t="n">
        <f aca="false">IF(ISBLANK('SUMMARY 2'!T16), "", 'SUMMARY 2'!T16)</f>
        <v>75</v>
      </c>
      <c r="L8" s="12" t="n">
        <f aca="false">IF(ISBLANK('SUMMARY 2'!V16), "", 'SUMMARY 2'!V16)</f>
        <v>75</v>
      </c>
      <c r="M8" s="12" t="n">
        <f aca="false">IF(ISBLANK('SUMMARY 2'!X16), "", 'SUMMARY 2'!X16)</f>
        <v>75</v>
      </c>
      <c r="N8" s="12" t="n">
        <f aca="false">IF(ISBLANK('SUMMARY 2'!Z16), "", 'SUMMARY 2'!Z16)</f>
        <v>75</v>
      </c>
    </row>
    <row r="9" customFormat="false" ht="13.8" hidden="false" customHeight="false" outlineLevel="0" collapsed="false">
      <c r="A9" s="11" t="str">
        <f aca="false">IF(ISBLANK('Class-Infos'!C17), "", CONCATENATE("B", 'Class-Infos'!A17))</f>
        <v>B8</v>
      </c>
      <c r="B9" s="11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9" s="12" t="n">
        <f aca="false">IF(ISBLANK('SUMMARY 2'!D17), "", 'SUMMARY 2'!D17)</f>
        <v>75</v>
      </c>
      <c r="D9" s="12" t="n">
        <f aca="false">IF(ISBLANK('SUMMARY 2'!F17), "", 'SUMMARY 2'!F17)</f>
        <v>75</v>
      </c>
      <c r="E9" s="12" t="n">
        <f aca="false">IF(ISBLANK('SUMMARY 2'!H17), "", 'SUMMARY 2'!H17)</f>
        <v>78</v>
      </c>
      <c r="F9" s="12" t="n">
        <f aca="false">IF(ISBLANK('SUMMARY 2'!J17), "", 'SUMMARY 2'!J17)</f>
        <v>78</v>
      </c>
      <c r="G9" s="12" t="n">
        <f aca="false">IF(ISBLANK('SUMMARY 2'!L17), "", 'SUMMARY 2'!L17)</f>
        <v>75</v>
      </c>
      <c r="H9" s="12" t="n">
        <f aca="false">IF(ISBLANK('SUMMARY 2'!N17), "", 'SUMMARY 2'!N17)</f>
        <v>86</v>
      </c>
      <c r="I9" s="13" t="n">
        <f aca="false">IF(ISBLANK('SUMMARY 2'!P17), "", 'SUMMARY 2'!P17)</f>
        <v>75</v>
      </c>
      <c r="J9" s="13" t="n">
        <f aca="false">IF(ISBLANK('SUMMARY 2'!R17), "", 'SUMMARY 2'!R17)</f>
        <v>76</v>
      </c>
      <c r="K9" s="12" t="n">
        <f aca="false">IF(ISBLANK('SUMMARY 2'!T17), "", 'SUMMARY 2'!T17)</f>
        <v>75</v>
      </c>
      <c r="L9" s="12" t="n">
        <f aca="false">IF(ISBLANK('SUMMARY 2'!V17), "", 'SUMMARY 2'!V17)</f>
        <v>77</v>
      </c>
      <c r="M9" s="12" t="n">
        <f aca="false">IF(ISBLANK('SUMMARY 2'!X17), "", 'SUMMARY 2'!X17)</f>
        <v>75</v>
      </c>
      <c r="N9" s="12" t="n">
        <f aca="false">IF(ISBLANK('SUMMARY 2'!Z17), "", 'SUMMARY 2'!Z17)</f>
        <v>75</v>
      </c>
    </row>
    <row r="10" customFormat="false" ht="13.8" hidden="false" customHeight="false" outlineLevel="0" collapsed="false">
      <c r="A10" s="11" t="str">
        <f aca="false">IF(ISBLANK('Class-Infos'!C18), "", CONCATENATE("B", 'Class-Infos'!A18))</f>
        <v>B9</v>
      </c>
      <c r="B10" s="11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0" s="12" t="n">
        <f aca="false">IF(ISBLANK('SUMMARY 2'!D18), "", 'SUMMARY 2'!D18)</f>
        <v>74</v>
      </c>
      <c r="D10" s="12" t="n">
        <f aca="false">IF(ISBLANK('SUMMARY 2'!F18), "", 'SUMMARY 2'!F18)</f>
        <v>70</v>
      </c>
      <c r="E10" s="12" t="n">
        <f aca="false">IF(ISBLANK('SUMMARY 2'!H18), "", 'SUMMARY 2'!H18)</f>
        <v>70</v>
      </c>
      <c r="F10" s="12" t="n">
        <f aca="false">IF(ISBLANK('SUMMARY 2'!J18), "", 'SUMMARY 2'!J18)</f>
        <v>76</v>
      </c>
      <c r="G10" s="12" t="n">
        <f aca="false">IF(ISBLANK('SUMMARY 2'!L18), "", 'SUMMARY 2'!L18)</f>
        <v>74</v>
      </c>
      <c r="H10" s="12" t="n">
        <f aca="false">IF(ISBLANK('SUMMARY 2'!N18), "", 'SUMMARY 2'!N18)</f>
        <v>70</v>
      </c>
      <c r="I10" s="13" t="n">
        <f aca="false">IF(ISBLANK('SUMMARY 2'!P18), "", 'SUMMARY 2'!P18)</f>
        <v>70</v>
      </c>
      <c r="J10" s="13" t="n">
        <f aca="false">IF(ISBLANK('SUMMARY 2'!R18), "", 'SUMMARY 2'!R18)</f>
        <v>70</v>
      </c>
      <c r="K10" s="12" t="n">
        <f aca="false">IF(ISBLANK('SUMMARY 2'!T18), "", 'SUMMARY 2'!T18)</f>
        <v>70</v>
      </c>
      <c r="L10" s="12" t="n">
        <f aca="false">IF(ISBLANK('SUMMARY 2'!V18), "", 'SUMMARY 2'!V18)</f>
        <v>70</v>
      </c>
      <c r="M10" s="12" t="n">
        <f aca="false">IF(ISBLANK('SUMMARY 2'!X18), "", 'SUMMARY 2'!X18)</f>
        <v>70</v>
      </c>
      <c r="N10" s="12" t="n">
        <f aca="false">IF(ISBLANK('SUMMARY 2'!Z18), "", 'SUMMARY 2'!Z18)</f>
        <v>70</v>
      </c>
    </row>
    <row r="11" customFormat="false" ht="13.8" hidden="false" customHeight="false" outlineLevel="0" collapsed="false">
      <c r="A11" s="11" t="str">
        <f aca="false">IF(ISBLANK('Class-Infos'!C19), "", CONCATENATE("B", 'Class-Infos'!A19))</f>
        <v>B10</v>
      </c>
      <c r="B11" s="11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1" s="12" t="n">
        <f aca="false">IF(ISBLANK('SUMMARY 2'!D19), "", 'SUMMARY 2'!D19)</f>
        <v>76</v>
      </c>
      <c r="D11" s="12" t="n">
        <f aca="false">IF(ISBLANK('SUMMARY 2'!F19), "", 'SUMMARY 2'!F19)</f>
        <v>77</v>
      </c>
      <c r="E11" s="12" t="n">
        <f aca="false">IF(ISBLANK('SUMMARY 2'!H19), "", 'SUMMARY 2'!H19)</f>
        <v>81</v>
      </c>
      <c r="F11" s="12" t="n">
        <f aca="false">IF(ISBLANK('SUMMARY 2'!J19), "", 'SUMMARY 2'!J19)</f>
        <v>78</v>
      </c>
      <c r="G11" s="12" t="n">
        <f aca="false">IF(ISBLANK('SUMMARY 2'!L19), "", 'SUMMARY 2'!L19)</f>
        <v>85</v>
      </c>
      <c r="H11" s="12" t="n">
        <f aca="false">IF(ISBLANK('SUMMARY 2'!N19), "", 'SUMMARY 2'!N19)</f>
        <v>88</v>
      </c>
      <c r="I11" s="13" t="n">
        <f aca="false">IF(ISBLANK('SUMMARY 2'!P19), "", 'SUMMARY 2'!P19)</f>
        <v>82</v>
      </c>
      <c r="J11" s="13" t="n">
        <f aca="false">IF(ISBLANK('SUMMARY 2'!R19), "", 'SUMMARY 2'!R19)</f>
        <v>79</v>
      </c>
      <c r="K11" s="12" t="n">
        <f aca="false">IF(ISBLANK('SUMMARY 2'!T19), "", 'SUMMARY 2'!T19)</f>
        <v>75</v>
      </c>
      <c r="L11" s="12" t="n">
        <f aca="false">IF(ISBLANK('SUMMARY 2'!V19), "", 'SUMMARY 2'!V19)</f>
        <v>83</v>
      </c>
      <c r="M11" s="12" t="n">
        <f aca="false">IF(ISBLANK('SUMMARY 2'!X19), "", 'SUMMARY 2'!X19)</f>
        <v>78</v>
      </c>
      <c r="N11" s="12" t="n">
        <f aca="false">IF(ISBLANK('SUMMARY 2'!Z19), "", 'SUMMARY 2'!Z19)</f>
        <v>78</v>
      </c>
    </row>
    <row r="12" customFormat="false" ht="13.8" hidden="false" customHeight="false" outlineLevel="0" collapsed="false">
      <c r="A12" s="11" t="str">
        <f aca="false">IF(ISBLANK('Class-Infos'!C20), "", CONCATENATE("B", 'Class-Infos'!A20))</f>
        <v>B11</v>
      </c>
      <c r="B12" s="11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2" s="12" t="n">
        <f aca="false">IF(ISBLANK('SUMMARY 2'!D20), "", 'SUMMARY 2'!D20)</f>
        <v>75</v>
      </c>
      <c r="D12" s="12" t="n">
        <f aca="false">IF(ISBLANK('SUMMARY 2'!F20), "", 'SUMMARY 2'!F20)</f>
        <v>75</v>
      </c>
      <c r="E12" s="12" t="n">
        <f aca="false">IF(ISBLANK('SUMMARY 2'!H20), "", 'SUMMARY 2'!H20)</f>
        <v>76</v>
      </c>
      <c r="F12" s="12" t="n">
        <f aca="false">IF(ISBLANK('SUMMARY 2'!J20), "", 'SUMMARY 2'!J20)</f>
        <v>80</v>
      </c>
      <c r="G12" s="12" t="n">
        <f aca="false">IF(ISBLANK('SUMMARY 2'!L20), "", 'SUMMARY 2'!L20)</f>
        <v>75</v>
      </c>
      <c r="H12" s="12" t="n">
        <f aca="false">IF(ISBLANK('SUMMARY 2'!N20), "", 'SUMMARY 2'!N20)</f>
        <v>86</v>
      </c>
      <c r="I12" s="13" t="n">
        <f aca="false">IF(ISBLANK('SUMMARY 2'!P20), "", 'SUMMARY 2'!P20)</f>
        <v>75</v>
      </c>
      <c r="J12" s="13" t="n">
        <f aca="false">IF(ISBLANK('SUMMARY 2'!R20), "", 'SUMMARY 2'!R20)</f>
        <v>83</v>
      </c>
      <c r="K12" s="12" t="n">
        <f aca="false">IF(ISBLANK('SUMMARY 2'!T20), "", 'SUMMARY 2'!T20)</f>
        <v>84</v>
      </c>
      <c r="L12" s="12" t="n">
        <f aca="false">IF(ISBLANK('SUMMARY 2'!V20), "", 'SUMMARY 2'!V20)</f>
        <v>79</v>
      </c>
      <c r="M12" s="12" t="n">
        <f aca="false">IF(ISBLANK('SUMMARY 2'!X20), "", 'SUMMARY 2'!X20)</f>
        <v>84</v>
      </c>
      <c r="N12" s="12" t="n">
        <f aca="false">IF(ISBLANK('SUMMARY 2'!Z20), "", 'SUMMARY 2'!Z20)</f>
        <v>83</v>
      </c>
    </row>
    <row r="13" customFormat="false" ht="13.8" hidden="false" customHeight="false" outlineLevel="0" collapsed="false">
      <c r="A13" s="11" t="str">
        <f aca="false">IF(ISBLANK('Class-Infos'!C21), "", CONCATENATE("B", 'Class-Infos'!A21))</f>
        <v>B12</v>
      </c>
      <c r="B13" s="11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3" s="12" t="n">
        <f aca="false">IF(ISBLANK('SUMMARY 2'!D21), "", 'SUMMARY 2'!D21)</f>
        <v>75</v>
      </c>
      <c r="D13" s="12" t="n">
        <f aca="false">IF(ISBLANK('SUMMARY 2'!F21), "", 'SUMMARY 2'!F21)</f>
        <v>75</v>
      </c>
      <c r="E13" s="12" t="n">
        <f aca="false">IF(ISBLANK('SUMMARY 2'!H21), "", 'SUMMARY 2'!H21)</f>
        <v>76</v>
      </c>
      <c r="F13" s="12" t="n">
        <f aca="false">IF(ISBLANK('SUMMARY 2'!J21), "", 'SUMMARY 2'!J21)</f>
        <v>78</v>
      </c>
      <c r="G13" s="12" t="n">
        <f aca="false">IF(ISBLANK('SUMMARY 2'!L21), "", 'SUMMARY 2'!L21)</f>
        <v>75</v>
      </c>
      <c r="H13" s="12" t="n">
        <f aca="false">IF(ISBLANK('SUMMARY 2'!N21), "", 'SUMMARY 2'!N21)</f>
        <v>87</v>
      </c>
      <c r="I13" s="13" t="n">
        <f aca="false">IF(ISBLANK('SUMMARY 2'!P21), "", 'SUMMARY 2'!P21)</f>
        <v>75</v>
      </c>
      <c r="J13" s="13" t="n">
        <f aca="false">IF(ISBLANK('SUMMARY 2'!R21), "", 'SUMMARY 2'!R21)</f>
        <v>75</v>
      </c>
      <c r="K13" s="12" t="n">
        <f aca="false">IF(ISBLANK('SUMMARY 2'!T21), "", 'SUMMARY 2'!T21)</f>
        <v>75</v>
      </c>
      <c r="L13" s="12" t="n">
        <f aca="false">IF(ISBLANK('SUMMARY 2'!V21), "", 'SUMMARY 2'!V21)</f>
        <v>75</v>
      </c>
      <c r="M13" s="12" t="n">
        <f aca="false">IF(ISBLANK('SUMMARY 2'!X21), "", 'SUMMARY 2'!X21)</f>
        <v>75</v>
      </c>
      <c r="N13" s="12" t="n">
        <f aca="false">IF(ISBLANK('SUMMARY 2'!Z21), "", 'SUMMARY 2'!Z21)</f>
        <v>75</v>
      </c>
    </row>
    <row r="14" customFormat="false" ht="13.8" hidden="false" customHeight="false" outlineLevel="0" collapsed="false">
      <c r="A14" s="11" t="str">
        <f aca="false">IF(ISBLANK('Class-Infos'!C22), "", CONCATENATE("B", 'Class-Infos'!A22))</f>
        <v>B13</v>
      </c>
      <c r="B14" s="11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4" s="12" t="n">
        <f aca="false">IF(ISBLANK('SUMMARY 2'!D22), "", 'SUMMARY 2'!D22)</f>
        <v>75</v>
      </c>
      <c r="D14" s="12" t="n">
        <f aca="false">IF(ISBLANK('SUMMARY 2'!F22), "", 'SUMMARY 2'!F22)</f>
        <v>79</v>
      </c>
      <c r="E14" s="12" t="n">
        <f aca="false">IF(ISBLANK('SUMMARY 2'!H22), "", 'SUMMARY 2'!H22)</f>
        <v>78</v>
      </c>
      <c r="F14" s="12" t="n">
        <f aca="false">IF(ISBLANK('SUMMARY 2'!J22), "", 'SUMMARY 2'!J22)</f>
        <v>78</v>
      </c>
      <c r="G14" s="12" t="n">
        <f aca="false">IF(ISBLANK('SUMMARY 2'!L22), "", 'SUMMARY 2'!L22)</f>
        <v>75</v>
      </c>
      <c r="H14" s="12" t="n">
        <f aca="false">IF(ISBLANK('SUMMARY 2'!N22), "", 'SUMMARY 2'!N22)</f>
        <v>82</v>
      </c>
      <c r="I14" s="13" t="n">
        <f aca="false">IF(ISBLANK('SUMMARY 2'!P22), "", 'SUMMARY 2'!P22)</f>
        <v>75</v>
      </c>
      <c r="J14" s="13" t="n">
        <f aca="false">IF(ISBLANK('SUMMARY 2'!R22), "", 'SUMMARY 2'!R22)</f>
        <v>75</v>
      </c>
      <c r="K14" s="12" t="n">
        <f aca="false">IF(ISBLANK('SUMMARY 2'!T22), "", 'SUMMARY 2'!T22)</f>
        <v>75</v>
      </c>
      <c r="L14" s="12" t="n">
        <f aca="false">IF(ISBLANK('SUMMARY 2'!V22), "", 'SUMMARY 2'!V22)</f>
        <v>75</v>
      </c>
      <c r="M14" s="12" t="n">
        <f aca="false">IF(ISBLANK('SUMMARY 2'!X22), "", 'SUMMARY 2'!X22)</f>
        <v>75</v>
      </c>
      <c r="N14" s="12" t="n">
        <f aca="false">IF(ISBLANK('SUMMARY 2'!Z22), "", 'SUMMARY 2'!Z22)</f>
        <v>75</v>
      </c>
    </row>
    <row r="15" customFormat="false" ht="13.8" hidden="false" customHeight="false" outlineLevel="0" collapsed="false">
      <c r="A15" s="11" t="str">
        <f aca="false">IF(ISBLANK('Class-Infos'!C23), "", CONCATENATE("B", 'Class-Infos'!A23))</f>
        <v>B14</v>
      </c>
      <c r="B15" s="11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5" s="12" t="n">
        <f aca="false">IF(ISBLANK('SUMMARY 2'!D23), "", 'SUMMARY 2'!D23)</f>
        <v>79</v>
      </c>
      <c r="D15" s="12" t="n">
        <f aca="false">IF(ISBLANK('SUMMARY 2'!F23), "", 'SUMMARY 2'!F23)</f>
        <v>83</v>
      </c>
      <c r="E15" s="12" t="n">
        <f aca="false">IF(ISBLANK('SUMMARY 2'!H23), "", 'SUMMARY 2'!H23)</f>
        <v>82</v>
      </c>
      <c r="F15" s="12" t="n">
        <f aca="false">IF(ISBLANK('SUMMARY 2'!J23), "", 'SUMMARY 2'!J23)</f>
        <v>79</v>
      </c>
      <c r="G15" s="12" t="n">
        <f aca="false">IF(ISBLANK('SUMMARY 2'!L23), "", 'SUMMARY 2'!L23)</f>
        <v>84</v>
      </c>
      <c r="H15" s="12" t="n">
        <f aca="false">IF(ISBLANK('SUMMARY 2'!N23), "", 'SUMMARY 2'!N23)</f>
        <v>88</v>
      </c>
      <c r="I15" s="13" t="n">
        <f aca="false">IF(ISBLANK('SUMMARY 2'!P23), "", 'SUMMARY 2'!P23)</f>
        <v>84</v>
      </c>
      <c r="J15" s="13" t="n">
        <f aca="false">IF(ISBLANK('SUMMARY 2'!R23), "", 'SUMMARY 2'!R23)</f>
        <v>85</v>
      </c>
      <c r="K15" s="12" t="n">
        <f aca="false">IF(ISBLANK('SUMMARY 2'!T23), "", 'SUMMARY 2'!T23)</f>
        <v>85</v>
      </c>
      <c r="L15" s="12" t="n">
        <f aca="false">IF(ISBLANK('SUMMARY 2'!V23), "", 'SUMMARY 2'!V23)</f>
        <v>87</v>
      </c>
      <c r="M15" s="12" t="n">
        <f aca="false">IF(ISBLANK('SUMMARY 2'!X23), "", 'SUMMARY 2'!X23)</f>
        <v>85</v>
      </c>
      <c r="N15" s="12" t="n">
        <f aca="false">IF(ISBLANK('SUMMARY 2'!Z23), "", 'SUMMARY 2'!Z23)</f>
        <v>84</v>
      </c>
    </row>
    <row r="16" customFormat="false" ht="13.8" hidden="false" customHeight="false" outlineLevel="0" collapsed="false">
      <c r="A16" s="11" t="str">
        <f aca="false">IF(ISBLANK('Class-Infos'!C24), "", CONCATENATE("B", 'Class-Infos'!A24))</f>
        <v>B15</v>
      </c>
      <c r="B16" s="11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6" s="12" t="n">
        <f aca="false">IF(ISBLANK('SUMMARY 2'!D24), "", 'SUMMARY 2'!D24)</f>
        <v>76</v>
      </c>
      <c r="D16" s="12" t="n">
        <f aca="false">IF(ISBLANK('SUMMARY 2'!F24), "", 'SUMMARY 2'!F24)</f>
        <v>76</v>
      </c>
      <c r="E16" s="12" t="n">
        <f aca="false">IF(ISBLANK('SUMMARY 2'!H24), "", 'SUMMARY 2'!H24)</f>
        <v>77</v>
      </c>
      <c r="F16" s="12" t="n">
        <f aca="false">IF(ISBLANK('SUMMARY 2'!J24), "", 'SUMMARY 2'!J24)</f>
        <v>79</v>
      </c>
      <c r="G16" s="12" t="n">
        <f aca="false">IF(ISBLANK('SUMMARY 2'!L24), "", 'SUMMARY 2'!L24)</f>
        <v>79</v>
      </c>
      <c r="H16" s="12" t="n">
        <f aca="false">IF(ISBLANK('SUMMARY 2'!N24), "", 'SUMMARY 2'!N24)</f>
        <v>84</v>
      </c>
      <c r="I16" s="13" t="n">
        <f aca="false">IF(ISBLANK('SUMMARY 2'!P24), "", 'SUMMARY 2'!P24)</f>
        <v>76</v>
      </c>
      <c r="J16" s="13" t="n">
        <f aca="false">IF(ISBLANK('SUMMARY 2'!R24), "", 'SUMMARY 2'!R24)</f>
        <v>75</v>
      </c>
      <c r="K16" s="12" t="n">
        <f aca="false">IF(ISBLANK('SUMMARY 2'!T24), "", 'SUMMARY 2'!T24)</f>
        <v>75</v>
      </c>
      <c r="L16" s="12" t="n">
        <f aca="false">IF(ISBLANK('SUMMARY 2'!V24), "", 'SUMMARY 2'!V24)</f>
        <v>75</v>
      </c>
      <c r="M16" s="12" t="n">
        <f aca="false">IF(ISBLANK('SUMMARY 2'!X24), "", 'SUMMARY 2'!X24)</f>
        <v>75</v>
      </c>
      <c r="N16" s="12" t="n">
        <f aca="false">IF(ISBLANK('SUMMARY 2'!Z24), "", 'SUMMARY 2'!Z24)</f>
        <v>75</v>
      </c>
    </row>
    <row r="17" customFormat="false" ht="13.8" hidden="false" customHeight="false" outlineLevel="0" collapsed="false">
      <c r="A17" s="11" t="str">
        <f aca="false">IF(ISBLANK('Class-Infos'!C25), "", CONCATENATE("B", 'Class-Infos'!A25))</f>
        <v>B16</v>
      </c>
      <c r="B17" s="11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7" s="12" t="n">
        <f aca="false">IF(ISBLANK('SUMMARY 2'!D25), "", 'SUMMARY 2'!D25)</f>
        <v>81</v>
      </c>
      <c r="D17" s="12" t="n">
        <f aca="false">IF(ISBLANK('SUMMARY 2'!F25), "", 'SUMMARY 2'!F25)</f>
        <v>81</v>
      </c>
      <c r="E17" s="12" t="n">
        <f aca="false">IF(ISBLANK('SUMMARY 2'!H25), "", 'SUMMARY 2'!H25)</f>
        <v>80</v>
      </c>
      <c r="F17" s="12" t="n">
        <f aca="false">IF(ISBLANK('SUMMARY 2'!J25), "", 'SUMMARY 2'!J25)</f>
        <v>85</v>
      </c>
      <c r="G17" s="12" t="n">
        <f aca="false">IF(ISBLANK('SUMMARY 2'!L25), "", 'SUMMARY 2'!L25)</f>
        <v>87</v>
      </c>
      <c r="H17" s="12" t="n">
        <f aca="false">IF(ISBLANK('SUMMARY 2'!N25), "", 'SUMMARY 2'!N25)</f>
        <v>92</v>
      </c>
      <c r="I17" s="13" t="n">
        <f aca="false">IF(ISBLANK('SUMMARY 2'!P25), "", 'SUMMARY 2'!P25)</f>
        <v>84</v>
      </c>
      <c r="J17" s="13" t="n">
        <f aca="false">IF(ISBLANK('SUMMARY 2'!R25), "", 'SUMMARY 2'!R25)</f>
        <v>85</v>
      </c>
      <c r="K17" s="12" t="n">
        <f aca="false">IF(ISBLANK('SUMMARY 2'!T25), "", 'SUMMARY 2'!T25)</f>
        <v>86</v>
      </c>
      <c r="L17" s="12" t="n">
        <f aca="false">IF(ISBLANK('SUMMARY 2'!V25), "", 'SUMMARY 2'!V25)</f>
        <v>92</v>
      </c>
      <c r="M17" s="12" t="n">
        <f aca="false">IF(ISBLANK('SUMMARY 2'!X25), "", 'SUMMARY 2'!X25)</f>
        <v>84</v>
      </c>
      <c r="N17" s="12" t="n">
        <f aca="false">IF(ISBLANK('SUMMARY 2'!Z25), "", 'SUMMARY 2'!Z25)</f>
        <v>79</v>
      </c>
    </row>
    <row r="18" customFormat="false" ht="13.8" hidden="false" customHeight="false" outlineLevel="0" collapsed="false">
      <c r="A18" s="11" t="str">
        <f aca="false">IF(ISBLANK('Class-Infos'!C26), "", CONCATENATE("B", 'Class-Infos'!A26))</f>
        <v>B17</v>
      </c>
      <c r="B18" s="11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8" s="12" t="n">
        <f aca="false">IF(ISBLANK('SUMMARY 2'!D26), "", 'SUMMARY 2'!D26)</f>
        <v>75</v>
      </c>
      <c r="D18" s="12" t="n">
        <f aca="false">IF(ISBLANK('SUMMARY 2'!F26), "", 'SUMMARY 2'!F26)</f>
        <v>81</v>
      </c>
      <c r="E18" s="12" t="n">
        <f aca="false">IF(ISBLANK('SUMMARY 2'!H26), "", 'SUMMARY 2'!H26)</f>
        <v>76</v>
      </c>
      <c r="F18" s="12" t="n">
        <f aca="false">IF(ISBLANK('SUMMARY 2'!J26), "", 'SUMMARY 2'!J26)</f>
        <v>77</v>
      </c>
      <c r="G18" s="12" t="n">
        <f aca="false">IF(ISBLANK('SUMMARY 2'!L26), "", 'SUMMARY 2'!L26)</f>
        <v>83</v>
      </c>
      <c r="H18" s="12" t="n">
        <f aca="false">IF(ISBLANK('SUMMARY 2'!N26), "", 'SUMMARY 2'!N26)</f>
        <v>84</v>
      </c>
      <c r="I18" s="13" t="n">
        <f aca="false">IF(ISBLANK('SUMMARY 2'!P26), "", 'SUMMARY 2'!P26)</f>
        <v>78</v>
      </c>
      <c r="J18" s="13" t="n">
        <f aca="false">IF(ISBLANK('SUMMARY 2'!R26), "", 'SUMMARY 2'!R26)</f>
        <v>75</v>
      </c>
      <c r="K18" s="12" t="n">
        <f aca="false">IF(ISBLANK('SUMMARY 2'!T26), "", 'SUMMARY 2'!T26)</f>
        <v>75</v>
      </c>
      <c r="L18" s="12" t="n">
        <f aca="false">IF(ISBLANK('SUMMARY 2'!V26), "", 'SUMMARY 2'!V26)</f>
        <v>75</v>
      </c>
      <c r="M18" s="12" t="n">
        <f aca="false">IF(ISBLANK('SUMMARY 2'!X26), "", 'SUMMARY 2'!X26)</f>
        <v>75</v>
      </c>
      <c r="N18" s="12" t="n">
        <f aca="false">IF(ISBLANK('SUMMARY 2'!Z26), "", 'SUMMARY 2'!Z26)</f>
        <v>75</v>
      </c>
    </row>
    <row r="19" customFormat="false" ht="13.8" hidden="false" customHeight="false" outlineLevel="0" collapsed="false">
      <c r="A19" s="11" t="str">
        <f aca="false">IF(ISBLANK('Class-Infos'!C27), "", CONCATENATE("B", 'Class-Infos'!A27))</f>
        <v>B18</v>
      </c>
      <c r="B19" s="11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19" s="12" t="n">
        <f aca="false">IF(ISBLANK('SUMMARY 2'!D27), "", 'SUMMARY 2'!D27)</f>
        <v>77</v>
      </c>
      <c r="D19" s="12" t="n">
        <f aca="false">IF(ISBLANK('SUMMARY 2'!F27), "", 'SUMMARY 2'!F27)</f>
        <v>80</v>
      </c>
      <c r="E19" s="12" t="n">
        <f aca="false">IF(ISBLANK('SUMMARY 2'!H27), "", 'SUMMARY 2'!H27)</f>
        <v>77</v>
      </c>
      <c r="F19" s="12" t="n">
        <f aca="false">IF(ISBLANK('SUMMARY 2'!J27), "", 'SUMMARY 2'!J27)</f>
        <v>82</v>
      </c>
      <c r="G19" s="12" t="n">
        <f aca="false">IF(ISBLANK('SUMMARY 2'!L27), "", 'SUMMARY 2'!L27)</f>
        <v>75</v>
      </c>
      <c r="H19" s="12" t="n">
        <f aca="false">IF(ISBLANK('SUMMARY 2'!N27), "", 'SUMMARY 2'!N27)</f>
        <v>88</v>
      </c>
      <c r="I19" s="13" t="n">
        <f aca="false">IF(ISBLANK('SUMMARY 2'!P27), "", 'SUMMARY 2'!P27)</f>
        <v>79</v>
      </c>
      <c r="J19" s="13" t="n">
        <f aca="false">IF(ISBLANK('SUMMARY 2'!R27), "", 'SUMMARY 2'!R27)</f>
        <v>76</v>
      </c>
      <c r="K19" s="12" t="n">
        <f aca="false">IF(ISBLANK('SUMMARY 2'!T27), "", 'SUMMARY 2'!T27)</f>
        <v>75</v>
      </c>
      <c r="L19" s="12" t="n">
        <f aca="false">IF(ISBLANK('SUMMARY 2'!V27), "", 'SUMMARY 2'!V27)</f>
        <v>75</v>
      </c>
      <c r="M19" s="12" t="n">
        <f aca="false">IF(ISBLANK('SUMMARY 2'!X27), "", 'SUMMARY 2'!X27)</f>
        <v>79</v>
      </c>
      <c r="N19" s="12" t="n">
        <f aca="false">IF(ISBLANK('SUMMARY 2'!Z27), "", 'SUMMARY 2'!Z27)</f>
        <v>76</v>
      </c>
    </row>
    <row r="20" customFormat="false" ht="13.8" hidden="false" customHeight="false" outlineLevel="0" collapsed="false">
      <c r="A20" s="11" t="str">
        <f aca="false">IF(ISBLANK('Class-Infos'!C28), "", CONCATENATE("B", 'Class-Infos'!A28))</f>
        <v>B19</v>
      </c>
      <c r="B20" s="11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0" s="12" t="n">
        <f aca="false">IF(ISBLANK('SUMMARY 2'!D28), "", 'SUMMARY 2'!D28)</f>
        <v>76</v>
      </c>
      <c r="D20" s="12" t="n">
        <f aca="false">IF(ISBLANK('SUMMARY 2'!F28), "", 'SUMMARY 2'!F28)</f>
        <v>76</v>
      </c>
      <c r="E20" s="12" t="n">
        <f aca="false">IF(ISBLANK('SUMMARY 2'!H28), "", 'SUMMARY 2'!H28)</f>
        <v>74</v>
      </c>
      <c r="F20" s="12" t="n">
        <f aca="false">IF(ISBLANK('SUMMARY 2'!J28), "", 'SUMMARY 2'!J28)</f>
        <v>79</v>
      </c>
      <c r="G20" s="12" t="n">
        <f aca="false">IF(ISBLANK('SUMMARY 2'!L28), "", 'SUMMARY 2'!L28)</f>
        <v>75</v>
      </c>
      <c r="H20" s="12" t="n">
        <f aca="false">IF(ISBLANK('SUMMARY 2'!N28), "", 'SUMMARY 2'!N28)</f>
        <v>83</v>
      </c>
      <c r="I20" s="13" t="n">
        <f aca="false">IF(ISBLANK('SUMMARY 2'!P28), "", 'SUMMARY 2'!P28)</f>
        <v>80</v>
      </c>
      <c r="J20" s="13" t="n">
        <f aca="false">IF(ISBLANK('SUMMARY 2'!R28), "", 'SUMMARY 2'!R28)</f>
        <v>75</v>
      </c>
      <c r="K20" s="12" t="n">
        <f aca="false">IF(ISBLANK('SUMMARY 2'!T28), "", 'SUMMARY 2'!T28)</f>
        <v>75</v>
      </c>
      <c r="L20" s="12" t="n">
        <f aca="false">IF(ISBLANK('SUMMARY 2'!V28), "", 'SUMMARY 2'!V28)</f>
        <v>75</v>
      </c>
      <c r="M20" s="12" t="n">
        <f aca="false">IF(ISBLANK('SUMMARY 2'!X28), "", 'SUMMARY 2'!X28)</f>
        <v>75</v>
      </c>
      <c r="N20" s="12" t="n">
        <f aca="false">IF(ISBLANK('SUMMARY 2'!Z28), "", 'SUMMARY 2'!Z28)</f>
        <v>75</v>
      </c>
    </row>
    <row r="21" customFormat="false" ht="13.8" hidden="false" customHeight="false" outlineLevel="0" collapsed="false">
      <c r="A21" s="11" t="str">
        <f aca="false">IF(ISBLANK('Class-Infos'!C29), "", CONCATENATE("B", 'Class-Infos'!A29))</f>
        <v>B20</v>
      </c>
      <c r="B21" s="11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1" s="12" t="n">
        <f aca="false">IF(ISBLANK('SUMMARY 2'!D29), "", 'SUMMARY 2'!D29)</f>
        <v>73</v>
      </c>
      <c r="D21" s="12" t="n">
        <f aca="false">IF(ISBLANK('SUMMARY 2'!F29), "", 'SUMMARY 2'!F29)</f>
        <v>77</v>
      </c>
      <c r="E21" s="12" t="n">
        <f aca="false">IF(ISBLANK('SUMMARY 2'!H29), "", 'SUMMARY 2'!H29)</f>
        <v>74</v>
      </c>
      <c r="F21" s="12" t="n">
        <f aca="false">IF(ISBLANK('SUMMARY 2'!J29), "", 'SUMMARY 2'!J29)</f>
        <v>76</v>
      </c>
      <c r="G21" s="12" t="n">
        <f aca="false">IF(ISBLANK('SUMMARY 2'!L29), "", 'SUMMARY 2'!L29)</f>
        <v>75</v>
      </c>
      <c r="H21" s="12" t="n">
        <f aca="false">IF(ISBLANK('SUMMARY 2'!N29), "", 'SUMMARY 2'!N29)</f>
        <v>75</v>
      </c>
      <c r="I21" s="13" t="n">
        <f aca="false">IF(ISBLANK('SUMMARY 2'!P29), "", 'SUMMARY 2'!P29)</f>
        <v>76</v>
      </c>
      <c r="J21" s="13" t="n">
        <f aca="false">IF(ISBLANK('SUMMARY 2'!R29), "", 'SUMMARY 2'!R29)</f>
        <v>85</v>
      </c>
      <c r="K21" s="12" t="n">
        <f aca="false">IF(ISBLANK('SUMMARY 2'!T29), "", 'SUMMARY 2'!T29)</f>
        <v>86</v>
      </c>
      <c r="L21" s="12" t="n">
        <f aca="false">IF(ISBLANK('SUMMARY 2'!V29), "", 'SUMMARY 2'!V29)</f>
        <v>85</v>
      </c>
      <c r="M21" s="12" t="n">
        <f aca="false">IF(ISBLANK('SUMMARY 2'!X29), "", 'SUMMARY 2'!X29)</f>
        <v>83</v>
      </c>
      <c r="N21" s="12" t="n">
        <f aca="false">IF(ISBLANK('SUMMARY 2'!Z29), "", 'SUMMARY 2'!Z29)</f>
        <v>86</v>
      </c>
    </row>
    <row r="22" customFormat="false" ht="13.8" hidden="false" customHeight="false" outlineLevel="0" collapsed="false">
      <c r="A22" s="11" t="str">
        <f aca="false">IF(ISBLANK('Class-Infos'!C30), "", CONCATENATE("B", 'Class-Infos'!A30))</f>
        <v>B21</v>
      </c>
      <c r="B22" s="11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2" s="12" t="n">
        <f aca="false">IF(ISBLANK('SUMMARY 2'!D30), "", 'SUMMARY 2'!D30)</f>
        <v>75</v>
      </c>
      <c r="D22" s="12" t="n">
        <f aca="false">IF(ISBLANK('SUMMARY 2'!F30), "", 'SUMMARY 2'!F30)</f>
        <v>76</v>
      </c>
      <c r="E22" s="12" t="n">
        <f aca="false">IF(ISBLANK('SUMMARY 2'!H30), "", 'SUMMARY 2'!H30)</f>
        <v>75</v>
      </c>
      <c r="F22" s="12" t="n">
        <f aca="false">IF(ISBLANK('SUMMARY 2'!J30), "", 'SUMMARY 2'!J30)</f>
        <v>78</v>
      </c>
      <c r="G22" s="12" t="n">
        <f aca="false">IF(ISBLANK('SUMMARY 2'!L30), "", 'SUMMARY 2'!L30)</f>
        <v>78</v>
      </c>
      <c r="H22" s="12" t="n">
        <f aca="false">IF(ISBLANK('SUMMARY 2'!N30), "", 'SUMMARY 2'!N30)</f>
        <v>85</v>
      </c>
      <c r="I22" s="13" t="n">
        <f aca="false">IF(ISBLANK('SUMMARY 2'!P30), "", 'SUMMARY 2'!P30)</f>
        <v>75</v>
      </c>
      <c r="J22" s="13" t="n">
        <f aca="false">IF(ISBLANK('SUMMARY 2'!R30), "", 'SUMMARY 2'!R30)</f>
        <v>75</v>
      </c>
      <c r="K22" s="12" t="n">
        <f aca="false">IF(ISBLANK('SUMMARY 2'!T30), "", 'SUMMARY 2'!T30)</f>
        <v>75</v>
      </c>
      <c r="L22" s="12" t="n">
        <f aca="false">IF(ISBLANK('SUMMARY 2'!V30), "", 'SUMMARY 2'!V30)</f>
        <v>75</v>
      </c>
      <c r="M22" s="12" t="n">
        <f aca="false">IF(ISBLANK('SUMMARY 2'!X30), "", 'SUMMARY 2'!X30)</f>
        <v>75</v>
      </c>
      <c r="N22" s="12" t="n">
        <f aca="false">IF(ISBLANK('SUMMARY 2'!Z30), "", 'SUMMARY 2'!Z30)</f>
        <v>75</v>
      </c>
    </row>
    <row r="23" customFormat="false" ht="13.8" hidden="false" customHeight="false" outlineLevel="0" collapsed="false">
      <c r="A23" s="11" t="str">
        <f aca="false">IF(ISBLANK('Class-Infos'!C31), "", CONCATENATE("B", 'Class-Infos'!A31))</f>
        <v/>
      </c>
      <c r="B23" s="11" t="str">
        <f aca="false">IF(ISBLANK('Class-Infos'!C31), "", CONCATENATE('Class-Infos'!C31, IF(ISBLANK('Class-Infos'!F31), "", CONCATENATE(" ", 'Class-Infos'!F31)), ", ", 'Class-Infos'!D31, " ", 'Class-Infos'!E31))</f>
        <v/>
      </c>
      <c r="C23" s="12" t="str">
        <f aca="false">IF(ISBLANK('SUMMARY 2'!D31), "", 'SUMMARY 2'!D31)</f>
        <v/>
      </c>
      <c r="D23" s="12" t="str">
        <f aca="false">IF(ISBLANK('SUMMARY 2'!F31), "", 'SUMMARY 2'!F31)</f>
        <v/>
      </c>
      <c r="E23" s="12" t="str">
        <f aca="false">IF(ISBLANK('SUMMARY 2'!H31), "", 'SUMMARY 2'!H31)</f>
        <v/>
      </c>
      <c r="F23" s="12" t="str">
        <f aca="false">IF(ISBLANK('SUMMARY 2'!J31), "", 'SUMMARY 2'!J31)</f>
        <v/>
      </c>
      <c r="G23" s="12" t="str">
        <f aca="false">IF(ISBLANK('SUMMARY 2'!L31), "", 'SUMMARY 2'!L31)</f>
        <v/>
      </c>
      <c r="H23" s="12" t="str">
        <f aca="false">IF(ISBLANK('SUMMARY 2'!N31), "", 'SUMMARY 2'!N31)</f>
        <v/>
      </c>
      <c r="I23" s="13" t="str">
        <f aca="false">IF(ISBLANK('SUMMARY 2'!P31), "", 'SUMMARY 2'!P31)</f>
        <v/>
      </c>
      <c r="J23" s="13" t="str">
        <f aca="false">IF(ISBLANK('SUMMARY 2'!R31), "", 'SUMMARY 2'!R31)</f>
        <v/>
      </c>
      <c r="K23" s="12" t="str">
        <f aca="false">IF(ISBLANK('SUMMARY 2'!T31), "", 'SUMMARY 2'!T31)</f>
        <v/>
      </c>
      <c r="L23" s="12" t="str">
        <f aca="false">IF(ISBLANK('SUMMARY 2'!V31), "", 'SUMMARY 2'!V31)</f>
        <v/>
      </c>
      <c r="M23" s="12" t="str">
        <f aca="false">IF(ISBLANK('SUMMARY 2'!X31), "", 'SUMMARY 2'!X31)</f>
        <v/>
      </c>
      <c r="N23" s="12" t="str">
        <f aca="false">IF(ISBLANK('SUMMARY 2'!Z31), "", 'SUMMARY 2'!Z31)</f>
        <v/>
      </c>
    </row>
    <row r="24" customFormat="false" ht="13.8" hidden="false" customHeight="false" outlineLevel="0" collapsed="false">
      <c r="A24" s="11" t="str">
        <f aca="false">IF(ISBLANK('Class-Infos'!C32), "", CONCATENATE("B", 'Class-Infos'!A32))</f>
        <v/>
      </c>
      <c r="B24" s="11" t="str">
        <f aca="false">IF(ISBLANK('Class-Infos'!C32), "", CONCATENATE('Class-Infos'!C32, IF(ISBLANK('Class-Infos'!F32), "", CONCATENATE(" ", 'Class-Infos'!F32)), ", ", 'Class-Infos'!D32, " ", 'Class-Infos'!E32))</f>
        <v/>
      </c>
      <c r="C24" s="12" t="str">
        <f aca="false">IF(ISBLANK('SUMMARY 2'!D32), "", 'SUMMARY 2'!D32)</f>
        <v/>
      </c>
      <c r="D24" s="12" t="str">
        <f aca="false">IF(ISBLANK('SUMMARY 2'!F32), "", 'SUMMARY 2'!F32)</f>
        <v/>
      </c>
      <c r="E24" s="12" t="str">
        <f aca="false">IF(ISBLANK('SUMMARY 2'!H32), "", 'SUMMARY 2'!H32)</f>
        <v/>
      </c>
      <c r="F24" s="12" t="str">
        <f aca="false">IF(ISBLANK('SUMMARY 2'!J32), "", 'SUMMARY 2'!J32)</f>
        <v/>
      </c>
      <c r="G24" s="12" t="str">
        <f aca="false">IF(ISBLANK('SUMMARY 2'!L32), "", 'SUMMARY 2'!L32)</f>
        <v/>
      </c>
      <c r="H24" s="12" t="str">
        <f aca="false">IF(ISBLANK('SUMMARY 2'!N32), "", 'SUMMARY 2'!N32)</f>
        <v/>
      </c>
      <c r="I24" s="13" t="str">
        <f aca="false">IF(ISBLANK('SUMMARY 2'!P32), "", 'SUMMARY 2'!P32)</f>
        <v/>
      </c>
      <c r="J24" s="13" t="str">
        <f aca="false">IF(ISBLANK('SUMMARY 2'!R32), "", 'SUMMARY 2'!R32)</f>
        <v/>
      </c>
      <c r="K24" s="12" t="str">
        <f aca="false">IF(ISBLANK('SUMMARY 2'!T32), "", 'SUMMARY 2'!T32)</f>
        <v/>
      </c>
      <c r="L24" s="12" t="str">
        <f aca="false">IF(ISBLANK('SUMMARY 2'!V32), "", 'SUMMARY 2'!V32)</f>
        <v/>
      </c>
      <c r="M24" s="12" t="str">
        <f aca="false">IF(ISBLANK('SUMMARY 2'!X32), "", 'SUMMARY 2'!X32)</f>
        <v/>
      </c>
      <c r="N24" s="12" t="str">
        <f aca="false">IF(ISBLANK('SUMMARY 2'!Z32), "", 'SUMMARY 2'!Z32)</f>
        <v/>
      </c>
    </row>
    <row r="25" customFormat="false" ht="13.8" hidden="false" customHeight="false" outlineLevel="0" collapsed="false">
      <c r="A25" s="11" t="str">
        <f aca="false">IF(ISBLANK('Class-Infos'!C33), "", CONCATENATE("B", 'Class-Infos'!A33))</f>
        <v/>
      </c>
      <c r="B25" s="11" t="str">
        <f aca="false">IF(ISBLANK('Class-Infos'!C33), "", CONCATENATE('Class-Infos'!C33, IF(ISBLANK('Class-Infos'!F33), "", CONCATENATE(" ", 'Class-Infos'!F33)), ", ", 'Class-Infos'!D33, " ", 'Class-Infos'!E33))</f>
        <v/>
      </c>
      <c r="C25" s="12" t="str">
        <f aca="false">IF(ISBLANK('SUMMARY 2'!D33), "", 'SUMMARY 2'!D33)</f>
        <v/>
      </c>
      <c r="D25" s="12" t="str">
        <f aca="false">IF(ISBLANK('SUMMARY 2'!F33), "", 'SUMMARY 2'!F33)</f>
        <v/>
      </c>
      <c r="E25" s="12" t="str">
        <f aca="false">IF(ISBLANK('SUMMARY 2'!H33), "", 'SUMMARY 2'!H33)</f>
        <v/>
      </c>
      <c r="F25" s="12" t="str">
        <f aca="false">IF(ISBLANK('SUMMARY 2'!J33), "", 'SUMMARY 2'!J33)</f>
        <v/>
      </c>
      <c r="G25" s="12" t="str">
        <f aca="false">IF(ISBLANK('SUMMARY 2'!L33), "", 'SUMMARY 2'!L33)</f>
        <v/>
      </c>
      <c r="H25" s="12" t="str">
        <f aca="false">IF(ISBLANK('SUMMARY 2'!N33), "", 'SUMMARY 2'!N33)</f>
        <v/>
      </c>
      <c r="I25" s="13" t="str">
        <f aca="false">IF(ISBLANK('SUMMARY 2'!P33), "", 'SUMMARY 2'!P33)</f>
        <v/>
      </c>
      <c r="J25" s="13" t="str">
        <f aca="false">IF(ISBLANK('SUMMARY 2'!R33), "", 'SUMMARY 2'!R33)</f>
        <v/>
      </c>
      <c r="K25" s="12" t="str">
        <f aca="false">IF(ISBLANK('SUMMARY 2'!T33), "", 'SUMMARY 2'!T33)</f>
        <v/>
      </c>
      <c r="L25" s="12" t="str">
        <f aca="false">IF(ISBLANK('SUMMARY 2'!V33), "", 'SUMMARY 2'!V33)</f>
        <v/>
      </c>
      <c r="M25" s="12" t="str">
        <f aca="false">IF(ISBLANK('SUMMARY 2'!X33), "", 'SUMMARY 2'!X33)</f>
        <v/>
      </c>
      <c r="N25" s="12" t="str">
        <f aca="false">IF(ISBLANK('SUMMARY 2'!Z33), "", 'SUMMARY 2'!Z33)</f>
        <v/>
      </c>
    </row>
    <row r="26" customFormat="false" ht="13.8" hidden="false" customHeight="false" outlineLevel="0" collapsed="false">
      <c r="A26" s="11" t="str">
        <f aca="false">IF(ISBLANK('Class-Infos'!C34), "", CONCATENATE("B", 'Class-Infos'!A34))</f>
        <v/>
      </c>
      <c r="B26" s="11" t="str">
        <f aca="false">IF(ISBLANK('Class-Infos'!C34), "", CONCATENATE('Class-Infos'!C34, IF(ISBLANK('Class-Infos'!F34), "", CONCATENATE(" ", 'Class-Infos'!F34)), ", ", 'Class-Infos'!D34, " ", 'Class-Infos'!E34))</f>
        <v/>
      </c>
      <c r="C26" s="12" t="str">
        <f aca="false">IF(ISBLANK('SUMMARY 2'!D34), "", 'SUMMARY 2'!D34)</f>
        <v/>
      </c>
      <c r="D26" s="12" t="str">
        <f aca="false">IF(ISBLANK('SUMMARY 2'!F34), "", 'SUMMARY 2'!F34)</f>
        <v/>
      </c>
      <c r="E26" s="12" t="str">
        <f aca="false">IF(ISBLANK('SUMMARY 2'!H34), "", 'SUMMARY 2'!H34)</f>
        <v/>
      </c>
      <c r="F26" s="12" t="str">
        <f aca="false">IF(ISBLANK('SUMMARY 2'!J34), "", 'SUMMARY 2'!J34)</f>
        <v/>
      </c>
      <c r="G26" s="12" t="str">
        <f aca="false">IF(ISBLANK('SUMMARY 2'!L34), "", 'SUMMARY 2'!L34)</f>
        <v/>
      </c>
      <c r="H26" s="12" t="str">
        <f aca="false">IF(ISBLANK('SUMMARY 2'!N34), "", 'SUMMARY 2'!N34)</f>
        <v/>
      </c>
      <c r="I26" s="13" t="str">
        <f aca="false">IF(ISBLANK('SUMMARY 2'!P34), "", 'SUMMARY 2'!P34)</f>
        <v/>
      </c>
      <c r="J26" s="13" t="str">
        <f aca="false">IF(ISBLANK('SUMMARY 2'!R34), "", 'SUMMARY 2'!R34)</f>
        <v/>
      </c>
      <c r="K26" s="12" t="str">
        <f aca="false">IF(ISBLANK('SUMMARY 2'!T34), "", 'SUMMARY 2'!T34)</f>
        <v/>
      </c>
      <c r="L26" s="12" t="str">
        <f aca="false">IF(ISBLANK('SUMMARY 2'!V34), "", 'SUMMARY 2'!V34)</f>
        <v/>
      </c>
      <c r="M26" s="12" t="str">
        <f aca="false">IF(ISBLANK('SUMMARY 2'!X34), "", 'SUMMARY 2'!X34)</f>
        <v/>
      </c>
      <c r="N26" s="12" t="str">
        <f aca="false">IF(ISBLANK('SUMMARY 2'!Z34), "", 'SUMMARY 2'!Z34)</f>
        <v/>
      </c>
    </row>
    <row r="27" customFormat="false" ht="13.8" hidden="false" customHeight="false" outlineLevel="0" collapsed="false">
      <c r="A27" s="11" t="str">
        <f aca="false">IF(ISBLANK('Class-Infos'!C35), "", CONCATENATE("B", 'Class-Infos'!A35))</f>
        <v/>
      </c>
      <c r="B27" s="11" t="str">
        <f aca="false">IF(ISBLANK('Class-Infos'!C35), "", CONCATENATE('Class-Infos'!C35, IF(ISBLANK('Class-Infos'!F35), "", CONCATENATE(" ", 'Class-Infos'!F35)), ", ", 'Class-Infos'!D35, " ", 'Class-Infos'!E35))</f>
        <v/>
      </c>
      <c r="C27" s="12" t="str">
        <f aca="false">IF(ISBLANK('SUMMARY 2'!D35), "", 'SUMMARY 2'!D35)</f>
        <v/>
      </c>
      <c r="D27" s="12" t="str">
        <f aca="false">IF(ISBLANK('SUMMARY 2'!F35), "", 'SUMMARY 2'!F35)</f>
        <v/>
      </c>
      <c r="E27" s="12" t="str">
        <f aca="false">IF(ISBLANK('SUMMARY 2'!H35), "", 'SUMMARY 2'!H35)</f>
        <v/>
      </c>
      <c r="F27" s="12" t="str">
        <f aca="false">IF(ISBLANK('SUMMARY 2'!J35), "", 'SUMMARY 2'!J35)</f>
        <v/>
      </c>
      <c r="G27" s="12" t="str">
        <f aca="false">IF(ISBLANK('SUMMARY 2'!L35), "", 'SUMMARY 2'!L35)</f>
        <v/>
      </c>
      <c r="H27" s="12" t="str">
        <f aca="false">IF(ISBLANK('SUMMARY 2'!N35), "", 'SUMMARY 2'!N35)</f>
        <v/>
      </c>
      <c r="I27" s="13" t="str">
        <f aca="false">IF(ISBLANK('SUMMARY 2'!P35), "", 'SUMMARY 2'!P35)</f>
        <v/>
      </c>
      <c r="J27" s="13" t="str">
        <f aca="false">IF(ISBLANK('SUMMARY 2'!R35), "", 'SUMMARY 2'!R35)</f>
        <v/>
      </c>
      <c r="K27" s="12" t="str">
        <f aca="false">IF(ISBLANK('SUMMARY 2'!T35), "", 'SUMMARY 2'!T35)</f>
        <v/>
      </c>
      <c r="L27" s="12" t="str">
        <f aca="false">IF(ISBLANK('SUMMARY 2'!V35), "", 'SUMMARY 2'!V35)</f>
        <v/>
      </c>
      <c r="M27" s="12" t="str">
        <f aca="false">IF(ISBLANK('SUMMARY 2'!X35), "", 'SUMMARY 2'!X35)</f>
        <v/>
      </c>
      <c r="N27" s="12" t="str">
        <f aca="false">IF(ISBLANK('SUMMARY 2'!Z35), "", 'SUMMARY 2'!Z35)</f>
        <v/>
      </c>
    </row>
    <row r="28" customFormat="false" ht="13.8" hidden="false" customHeight="false" outlineLevel="0" collapsed="false">
      <c r="A28" s="11" t="str">
        <f aca="false">IF(ISBLANK('Class-Infos'!C36), "", CONCATENATE("B", 'Class-Infos'!A36))</f>
        <v/>
      </c>
      <c r="B28" s="11" t="str">
        <f aca="false">IF(ISBLANK('Class-Infos'!C36), "", CONCATENATE('Class-Infos'!C36, IF(ISBLANK('Class-Infos'!F36), "", CONCATENATE(" ", 'Class-Infos'!F36)), ", ", 'Class-Infos'!D36, " ", 'Class-Infos'!E36))</f>
        <v/>
      </c>
      <c r="C28" s="12" t="str">
        <f aca="false">IF(ISBLANK('SUMMARY 2'!D36), "", 'SUMMARY 2'!D36)</f>
        <v/>
      </c>
      <c r="D28" s="12" t="str">
        <f aca="false">IF(ISBLANK('SUMMARY 2'!F36), "", 'SUMMARY 2'!F36)</f>
        <v/>
      </c>
      <c r="E28" s="12" t="str">
        <f aca="false">IF(ISBLANK('SUMMARY 2'!H36), "", 'SUMMARY 2'!H36)</f>
        <v/>
      </c>
      <c r="F28" s="12" t="str">
        <f aca="false">IF(ISBLANK('SUMMARY 2'!J36), "", 'SUMMARY 2'!J36)</f>
        <v/>
      </c>
      <c r="G28" s="12" t="str">
        <f aca="false">IF(ISBLANK('SUMMARY 2'!L36), "", 'SUMMARY 2'!L36)</f>
        <v/>
      </c>
      <c r="H28" s="12" t="str">
        <f aca="false">IF(ISBLANK('SUMMARY 2'!N36), "", 'SUMMARY 2'!N36)</f>
        <v/>
      </c>
      <c r="I28" s="13" t="str">
        <f aca="false">IF(ISBLANK('SUMMARY 2'!P36), "", 'SUMMARY 2'!P36)</f>
        <v/>
      </c>
      <c r="J28" s="13" t="str">
        <f aca="false">IF(ISBLANK('SUMMARY 2'!R36), "", 'SUMMARY 2'!R36)</f>
        <v/>
      </c>
      <c r="K28" s="12" t="str">
        <f aca="false">IF(ISBLANK('SUMMARY 2'!T36), "", 'SUMMARY 2'!T36)</f>
        <v/>
      </c>
      <c r="L28" s="12" t="str">
        <f aca="false">IF(ISBLANK('SUMMARY 2'!V36), "", 'SUMMARY 2'!V36)</f>
        <v/>
      </c>
      <c r="M28" s="12" t="str">
        <f aca="false">IF(ISBLANK('SUMMARY 2'!X36), "", 'SUMMARY 2'!X36)</f>
        <v/>
      </c>
      <c r="N28" s="12" t="str">
        <f aca="false">IF(ISBLANK('SUMMARY 2'!Z36), "", 'SUMMARY 2'!Z36)</f>
        <v/>
      </c>
    </row>
    <row r="29" customFormat="false" ht="13.8" hidden="false" customHeight="false" outlineLevel="0" collapsed="false">
      <c r="A29" s="11" t="str">
        <f aca="false">IF(ISBLANK('Class-Infos'!C37), "", CONCATENATE("B", 'Class-Infos'!A37))</f>
        <v/>
      </c>
      <c r="B29" s="11" t="str">
        <f aca="false">IF(ISBLANK('Class-Infos'!C37), "", CONCATENATE('Class-Infos'!C37, IF(ISBLANK('Class-Infos'!F37), "", CONCATENATE(" ", 'Class-Infos'!F37)), ", ", 'Class-Infos'!D37, " ", 'Class-Infos'!E37))</f>
        <v/>
      </c>
      <c r="C29" s="12" t="str">
        <f aca="false">IF(ISBLANK('SUMMARY 2'!D37), "", 'SUMMARY 2'!D37)</f>
        <v/>
      </c>
      <c r="D29" s="12" t="str">
        <f aca="false">IF(ISBLANK('SUMMARY 2'!F37), "", 'SUMMARY 2'!F37)</f>
        <v/>
      </c>
      <c r="E29" s="12" t="str">
        <f aca="false">IF(ISBLANK('SUMMARY 2'!H37), "", 'SUMMARY 2'!H37)</f>
        <v/>
      </c>
      <c r="F29" s="12" t="str">
        <f aca="false">IF(ISBLANK('SUMMARY 2'!J37), "", 'SUMMARY 2'!J37)</f>
        <v/>
      </c>
      <c r="G29" s="12" t="str">
        <f aca="false">IF(ISBLANK('SUMMARY 2'!L37), "", 'SUMMARY 2'!L37)</f>
        <v/>
      </c>
      <c r="H29" s="12" t="str">
        <f aca="false">IF(ISBLANK('SUMMARY 2'!N37), "", 'SUMMARY 2'!N37)</f>
        <v/>
      </c>
      <c r="I29" s="13" t="str">
        <f aca="false">IF(ISBLANK('SUMMARY 2'!P37), "", 'SUMMARY 2'!P37)</f>
        <v/>
      </c>
      <c r="J29" s="13" t="str">
        <f aca="false">IF(ISBLANK('SUMMARY 2'!R37), "", 'SUMMARY 2'!R37)</f>
        <v/>
      </c>
      <c r="K29" s="12" t="str">
        <f aca="false">IF(ISBLANK('SUMMARY 2'!T37), "", 'SUMMARY 2'!T37)</f>
        <v/>
      </c>
      <c r="L29" s="12" t="str">
        <f aca="false">IF(ISBLANK('SUMMARY 2'!V37), "", 'SUMMARY 2'!V37)</f>
        <v/>
      </c>
      <c r="M29" s="12" t="str">
        <f aca="false">IF(ISBLANK('SUMMARY 2'!X37), "", 'SUMMARY 2'!X37)</f>
        <v/>
      </c>
      <c r="N29" s="12" t="str">
        <f aca="false">IF(ISBLANK('SUMMARY 2'!Z37), "", 'SUMMARY 2'!Z37)</f>
        <v/>
      </c>
    </row>
    <row r="30" customFormat="false" ht="13.8" hidden="false" customHeight="false" outlineLevel="0" collapsed="false">
      <c r="A30" s="11" t="str">
        <f aca="false">IF(ISBLANK('Class-Infos'!C38), "", CONCATENATE("B", 'Class-Infos'!A38))</f>
        <v/>
      </c>
      <c r="B30" s="11" t="str">
        <f aca="false">IF(ISBLANK('Class-Infos'!C38), "", CONCATENATE('Class-Infos'!C38, IF(ISBLANK('Class-Infos'!F38), "", CONCATENATE(" ", 'Class-Infos'!F38)), ", ", 'Class-Infos'!D38, " ", 'Class-Infos'!E38))</f>
        <v/>
      </c>
      <c r="C30" s="12" t="str">
        <f aca="false">IF(ISBLANK('SUMMARY 2'!D38), "", 'SUMMARY 2'!D38)</f>
        <v/>
      </c>
      <c r="D30" s="12" t="str">
        <f aca="false">IF(ISBLANK('SUMMARY 2'!F38), "", 'SUMMARY 2'!F38)</f>
        <v/>
      </c>
      <c r="E30" s="12" t="str">
        <f aca="false">IF(ISBLANK('SUMMARY 2'!H38), "", 'SUMMARY 2'!H38)</f>
        <v/>
      </c>
      <c r="F30" s="12" t="str">
        <f aca="false">IF(ISBLANK('SUMMARY 2'!J38), "", 'SUMMARY 2'!J38)</f>
        <v/>
      </c>
      <c r="G30" s="12" t="str">
        <f aca="false">IF(ISBLANK('SUMMARY 2'!L38), "", 'SUMMARY 2'!L38)</f>
        <v/>
      </c>
      <c r="H30" s="12" t="str">
        <f aca="false">IF(ISBLANK('SUMMARY 2'!N38), "", 'SUMMARY 2'!N38)</f>
        <v/>
      </c>
      <c r="I30" s="13" t="str">
        <f aca="false">IF(ISBLANK('SUMMARY 2'!P38), "", 'SUMMARY 2'!P38)</f>
        <v/>
      </c>
      <c r="J30" s="13" t="str">
        <f aca="false">IF(ISBLANK('SUMMARY 2'!R38), "", 'SUMMARY 2'!R38)</f>
        <v/>
      </c>
      <c r="K30" s="12" t="str">
        <f aca="false">IF(ISBLANK('SUMMARY 2'!T38), "", 'SUMMARY 2'!T38)</f>
        <v/>
      </c>
      <c r="L30" s="12" t="str">
        <f aca="false">IF(ISBLANK('SUMMARY 2'!V38), "", 'SUMMARY 2'!V38)</f>
        <v/>
      </c>
      <c r="M30" s="12" t="str">
        <f aca="false">IF(ISBLANK('SUMMARY 2'!X38), "", 'SUMMARY 2'!X38)</f>
        <v/>
      </c>
      <c r="N30" s="12" t="str">
        <f aca="false">IF(ISBLANK('SUMMARY 2'!Z38), "", 'SUMMARY 2'!Z38)</f>
        <v/>
      </c>
    </row>
    <row r="31" customFormat="false" ht="13.8" hidden="false" customHeight="false" outlineLevel="0" collapsed="false">
      <c r="A31" s="11" t="str">
        <f aca="false">IF(ISBLANK('Class-Infos'!C39), "", CONCATENATE("B", 'Class-Infos'!A39))</f>
        <v/>
      </c>
      <c r="B31" s="11" t="str">
        <f aca="false">IF(ISBLANK('Class-Infos'!C39), "", CONCATENATE('Class-Infos'!C39, IF(ISBLANK('Class-Infos'!F39), "", CONCATENATE(" ", 'Class-Infos'!F39)), ", ", 'Class-Infos'!D39, " ", 'Class-Infos'!E39))</f>
        <v/>
      </c>
      <c r="C31" s="12" t="str">
        <f aca="false">IF(ISBLANK('SUMMARY 2'!D39), "", 'SUMMARY 2'!D39)</f>
        <v/>
      </c>
      <c r="D31" s="12" t="str">
        <f aca="false">IF(ISBLANK('SUMMARY 2'!F39), "", 'SUMMARY 2'!F39)</f>
        <v/>
      </c>
      <c r="E31" s="12" t="str">
        <f aca="false">IF(ISBLANK('SUMMARY 2'!H39), "", 'SUMMARY 2'!H39)</f>
        <v/>
      </c>
      <c r="F31" s="12" t="str">
        <f aca="false">IF(ISBLANK('SUMMARY 2'!J39), "", 'SUMMARY 2'!J39)</f>
        <v/>
      </c>
      <c r="G31" s="12" t="str">
        <f aca="false">IF(ISBLANK('SUMMARY 2'!L39), "", 'SUMMARY 2'!L39)</f>
        <v/>
      </c>
      <c r="H31" s="12" t="str">
        <f aca="false">IF(ISBLANK('SUMMARY 2'!N39), "", 'SUMMARY 2'!N39)</f>
        <v/>
      </c>
      <c r="I31" s="13" t="str">
        <f aca="false">IF(ISBLANK('SUMMARY 2'!P39), "", 'SUMMARY 2'!P39)</f>
        <v/>
      </c>
      <c r="J31" s="13" t="str">
        <f aca="false">IF(ISBLANK('SUMMARY 2'!R39), "", 'SUMMARY 2'!R39)</f>
        <v/>
      </c>
      <c r="K31" s="12" t="str">
        <f aca="false">IF(ISBLANK('SUMMARY 2'!T39), "", 'SUMMARY 2'!T39)</f>
        <v/>
      </c>
      <c r="L31" s="12" t="str">
        <f aca="false">IF(ISBLANK('SUMMARY 2'!V39), "", 'SUMMARY 2'!V39)</f>
        <v/>
      </c>
      <c r="M31" s="12" t="str">
        <f aca="false">IF(ISBLANK('SUMMARY 2'!X39), "", 'SUMMARY 2'!X39)</f>
        <v/>
      </c>
      <c r="N31" s="12" t="str">
        <f aca="false">IF(ISBLANK('SUMMARY 2'!Z39), "", 'SUMMARY 2'!Z39)</f>
        <v/>
      </c>
    </row>
    <row r="32" customFormat="false" ht="13.8" hidden="false" customHeight="false" outlineLevel="0" collapsed="false">
      <c r="A32" s="11" t="str">
        <f aca="false">IF(ISBLANK('Class-Infos'!C40), "", CONCATENATE("B", 'Class-Infos'!A40))</f>
        <v/>
      </c>
      <c r="B32" s="11" t="str">
        <f aca="false">IF(ISBLANK('Class-Infos'!C40), "", CONCATENATE('Class-Infos'!C40, IF(ISBLANK('Class-Infos'!F40), "", CONCATENATE(" ", 'Class-Infos'!F40)), ", ", 'Class-Infos'!D40, " ", 'Class-Infos'!E40))</f>
        <v/>
      </c>
      <c r="C32" s="12" t="str">
        <f aca="false">IF(ISBLANK('SUMMARY 2'!D40), "", 'SUMMARY 2'!D40)</f>
        <v/>
      </c>
      <c r="D32" s="12" t="str">
        <f aca="false">IF(ISBLANK('SUMMARY 2'!F40), "", 'SUMMARY 2'!F40)</f>
        <v/>
      </c>
      <c r="E32" s="12" t="str">
        <f aca="false">IF(ISBLANK('SUMMARY 2'!H40), "", 'SUMMARY 2'!H40)</f>
        <v/>
      </c>
      <c r="F32" s="12" t="str">
        <f aca="false">IF(ISBLANK('SUMMARY 2'!J40), "", 'SUMMARY 2'!J40)</f>
        <v/>
      </c>
      <c r="G32" s="12" t="str">
        <f aca="false">IF(ISBLANK('SUMMARY 2'!L40), "", 'SUMMARY 2'!L40)</f>
        <v/>
      </c>
      <c r="H32" s="12" t="str">
        <f aca="false">IF(ISBLANK('SUMMARY 2'!N40), "", 'SUMMARY 2'!N40)</f>
        <v/>
      </c>
      <c r="I32" s="13" t="str">
        <f aca="false">IF(ISBLANK('SUMMARY 2'!P40), "", 'SUMMARY 2'!P40)</f>
        <v/>
      </c>
      <c r="J32" s="13" t="str">
        <f aca="false">IF(ISBLANK('SUMMARY 2'!R40), "", 'SUMMARY 2'!R40)</f>
        <v/>
      </c>
      <c r="K32" s="12" t="str">
        <f aca="false">IF(ISBLANK('SUMMARY 2'!T40), "", 'SUMMARY 2'!T40)</f>
        <v/>
      </c>
      <c r="L32" s="12" t="str">
        <f aca="false">IF(ISBLANK('SUMMARY 2'!V40), "", 'SUMMARY 2'!V40)</f>
        <v/>
      </c>
      <c r="M32" s="12" t="str">
        <f aca="false">IF(ISBLANK('SUMMARY 2'!X40), "", 'SUMMARY 2'!X40)</f>
        <v/>
      </c>
      <c r="N32" s="12" t="str">
        <f aca="false">IF(ISBLANK('SUMMARY 2'!Z40), "", 'SUMMARY 2'!Z40)</f>
        <v/>
      </c>
    </row>
    <row r="33" customFormat="false" ht="13.8" hidden="false" customHeight="false" outlineLevel="0" collapsed="false">
      <c r="A33" s="11" t="str">
        <f aca="false">IF(ISBLANK('Class-Infos'!C41), "", CONCATENATE("B", 'Class-Infos'!A41))</f>
        <v/>
      </c>
      <c r="B33" s="11" t="str">
        <f aca="false">IF(ISBLANK('Class-Infos'!C41), "", CONCATENATE('Class-Infos'!C41, IF(ISBLANK('Class-Infos'!F41), "", CONCATENATE(" ", 'Class-Infos'!F41)), ", ", 'Class-Infos'!D41, " ", 'Class-Infos'!E41))</f>
        <v/>
      </c>
      <c r="C33" s="12" t="str">
        <f aca="false">IF(ISBLANK('SUMMARY 2'!D41), "", 'SUMMARY 2'!D41)</f>
        <v/>
      </c>
      <c r="D33" s="12" t="str">
        <f aca="false">IF(ISBLANK('SUMMARY 2'!F41), "", 'SUMMARY 2'!F41)</f>
        <v/>
      </c>
      <c r="E33" s="12" t="str">
        <f aca="false">IF(ISBLANK('SUMMARY 2'!H41), "", 'SUMMARY 2'!H41)</f>
        <v/>
      </c>
      <c r="F33" s="12" t="str">
        <f aca="false">IF(ISBLANK('SUMMARY 2'!J41), "", 'SUMMARY 2'!J41)</f>
        <v/>
      </c>
      <c r="G33" s="12" t="str">
        <f aca="false">IF(ISBLANK('SUMMARY 2'!L41), "", 'SUMMARY 2'!L41)</f>
        <v/>
      </c>
      <c r="H33" s="12" t="str">
        <f aca="false">IF(ISBLANK('SUMMARY 2'!N41), "", 'SUMMARY 2'!N41)</f>
        <v/>
      </c>
      <c r="I33" s="13" t="str">
        <f aca="false">IF(ISBLANK('SUMMARY 2'!P41), "", 'SUMMARY 2'!P41)</f>
        <v/>
      </c>
      <c r="J33" s="13" t="str">
        <f aca="false">IF(ISBLANK('SUMMARY 2'!R41), "", 'SUMMARY 2'!R41)</f>
        <v/>
      </c>
      <c r="K33" s="12" t="str">
        <f aca="false">IF(ISBLANK('SUMMARY 2'!T41), "", 'SUMMARY 2'!T41)</f>
        <v/>
      </c>
      <c r="L33" s="12" t="str">
        <f aca="false">IF(ISBLANK('SUMMARY 2'!V41), "", 'SUMMARY 2'!V41)</f>
        <v/>
      </c>
      <c r="M33" s="12" t="str">
        <f aca="false">IF(ISBLANK('SUMMARY 2'!X41), "", 'SUMMARY 2'!X41)</f>
        <v/>
      </c>
      <c r="N33" s="12" t="str">
        <f aca="false">IF(ISBLANK('SUMMARY 2'!Z41), "", 'SUMMARY 2'!Z41)</f>
        <v/>
      </c>
    </row>
    <row r="34" customFormat="false" ht="13.8" hidden="false" customHeight="false" outlineLevel="0" collapsed="false">
      <c r="A34" s="11" t="str">
        <f aca="false">IF(ISBLANK('Class-Infos'!C42), "", CONCATENATE("B", 'Class-Infos'!A42))</f>
        <v/>
      </c>
      <c r="B34" s="11" t="str">
        <f aca="false">IF(ISBLANK('Class-Infos'!C42), "", CONCATENATE('Class-Infos'!C42, IF(ISBLANK('Class-Infos'!F42), "", CONCATENATE(" ", 'Class-Infos'!F42)), ", ", 'Class-Infos'!D42, " ", 'Class-Infos'!E42))</f>
        <v/>
      </c>
      <c r="C34" s="12" t="str">
        <f aca="false">IF(ISBLANK('SUMMARY 2'!D42), "", 'SUMMARY 2'!D42)</f>
        <v/>
      </c>
      <c r="D34" s="12" t="str">
        <f aca="false">IF(ISBLANK('SUMMARY 2'!F42), "", 'SUMMARY 2'!F42)</f>
        <v/>
      </c>
      <c r="E34" s="12" t="str">
        <f aca="false">IF(ISBLANK('SUMMARY 2'!H42), "", 'SUMMARY 2'!H42)</f>
        <v/>
      </c>
      <c r="F34" s="12" t="str">
        <f aca="false">IF(ISBLANK('SUMMARY 2'!J42), "", 'SUMMARY 2'!J42)</f>
        <v/>
      </c>
      <c r="G34" s="12" t="str">
        <f aca="false">IF(ISBLANK('SUMMARY 2'!L42), "", 'SUMMARY 2'!L42)</f>
        <v/>
      </c>
      <c r="H34" s="12" t="str">
        <f aca="false">IF(ISBLANK('SUMMARY 2'!N42), "", 'SUMMARY 2'!N42)</f>
        <v/>
      </c>
      <c r="I34" s="13" t="str">
        <f aca="false">IF(ISBLANK('SUMMARY 2'!P42), "", 'SUMMARY 2'!P42)</f>
        <v/>
      </c>
      <c r="J34" s="13" t="str">
        <f aca="false">IF(ISBLANK('SUMMARY 2'!R42), "", 'SUMMARY 2'!R42)</f>
        <v/>
      </c>
      <c r="K34" s="12" t="str">
        <f aca="false">IF(ISBLANK('SUMMARY 2'!T42), "", 'SUMMARY 2'!T42)</f>
        <v/>
      </c>
      <c r="L34" s="12" t="str">
        <f aca="false">IF(ISBLANK('SUMMARY 2'!V42), "", 'SUMMARY 2'!V42)</f>
        <v/>
      </c>
      <c r="M34" s="12" t="str">
        <f aca="false">IF(ISBLANK('SUMMARY 2'!X42), "", 'SUMMARY 2'!X42)</f>
        <v/>
      </c>
      <c r="N34" s="12" t="str">
        <f aca="false">IF(ISBLANK('SUMMARY 2'!Z42), "", 'SUMMARY 2'!Z42)</f>
        <v/>
      </c>
    </row>
    <row r="35" customFormat="false" ht="13.8" hidden="false" customHeight="false" outlineLevel="0" collapsed="false">
      <c r="A35" s="11" t="str">
        <f aca="false">IF(ISBLANK('Class-Infos'!C43), "", CONCATENATE("B", 'Class-Infos'!A43))</f>
        <v/>
      </c>
      <c r="B35" s="11" t="str">
        <f aca="false">IF(ISBLANK('Class-Infos'!C43), "", CONCATENATE('Class-Infos'!C43, IF(ISBLANK('Class-Infos'!F43), "", CONCATENATE(" ", 'Class-Infos'!F43)), ", ", 'Class-Infos'!D43, " ", 'Class-Infos'!E43))</f>
        <v/>
      </c>
      <c r="C35" s="12" t="str">
        <f aca="false">IF(ISBLANK('SUMMARY 2'!D43), "", 'SUMMARY 2'!D43)</f>
        <v/>
      </c>
      <c r="D35" s="12" t="str">
        <f aca="false">IF(ISBLANK('SUMMARY 2'!F43), "", 'SUMMARY 2'!F43)</f>
        <v/>
      </c>
      <c r="E35" s="12" t="str">
        <f aca="false">IF(ISBLANK('SUMMARY 2'!H43), "", 'SUMMARY 2'!H43)</f>
        <v/>
      </c>
      <c r="F35" s="12" t="str">
        <f aca="false">IF(ISBLANK('SUMMARY 2'!J43), "", 'SUMMARY 2'!J43)</f>
        <v/>
      </c>
      <c r="G35" s="12" t="str">
        <f aca="false">IF(ISBLANK('SUMMARY 2'!L43), "", 'SUMMARY 2'!L43)</f>
        <v/>
      </c>
      <c r="H35" s="12" t="str">
        <f aca="false">IF(ISBLANK('SUMMARY 2'!N43), "", 'SUMMARY 2'!N43)</f>
        <v/>
      </c>
      <c r="I35" s="13" t="str">
        <f aca="false">IF(ISBLANK('SUMMARY 2'!P43), "", 'SUMMARY 2'!P43)</f>
        <v/>
      </c>
      <c r="J35" s="13" t="str">
        <f aca="false">IF(ISBLANK('SUMMARY 2'!R43), "", 'SUMMARY 2'!R43)</f>
        <v/>
      </c>
      <c r="K35" s="12" t="str">
        <f aca="false">IF(ISBLANK('SUMMARY 2'!T43), "", 'SUMMARY 2'!T43)</f>
        <v/>
      </c>
      <c r="L35" s="12" t="str">
        <f aca="false">IF(ISBLANK('SUMMARY 2'!V43), "", 'SUMMARY 2'!V43)</f>
        <v/>
      </c>
      <c r="M35" s="12" t="str">
        <f aca="false">IF(ISBLANK('SUMMARY 2'!X43), "", 'SUMMARY 2'!X43)</f>
        <v/>
      </c>
      <c r="N35" s="12" t="str">
        <f aca="false">IF(ISBLANK('SUMMARY 2'!Z43), "", 'SUMMARY 2'!Z43)</f>
        <v/>
      </c>
    </row>
    <row r="36" customFormat="false" ht="13.8" hidden="false" customHeight="false" outlineLevel="0" collapsed="false">
      <c r="A36" s="11" t="str">
        <f aca="false">IF(ISBLANK('Class-Infos'!C44), "", CONCATENATE("B", 'Class-Infos'!A44))</f>
        <v/>
      </c>
      <c r="B36" s="11" t="str">
        <f aca="false">IF(ISBLANK('Class-Infos'!C44), "", CONCATENATE('Class-Infos'!C44, IF(ISBLANK('Class-Infos'!F44), "", CONCATENATE(" ", 'Class-Infos'!F44)), ", ", 'Class-Infos'!D44, " ", 'Class-Infos'!E44))</f>
        <v/>
      </c>
      <c r="C36" s="12" t="str">
        <f aca="false">IF(ISBLANK('SUMMARY 2'!D44), "", 'SUMMARY 2'!D44)</f>
        <v/>
      </c>
      <c r="D36" s="12" t="str">
        <f aca="false">IF(ISBLANK('SUMMARY 2'!F44), "", 'SUMMARY 2'!F44)</f>
        <v/>
      </c>
      <c r="E36" s="12" t="str">
        <f aca="false">IF(ISBLANK('SUMMARY 2'!H44), "", 'SUMMARY 2'!H44)</f>
        <v/>
      </c>
      <c r="F36" s="12" t="str">
        <f aca="false">IF(ISBLANK('SUMMARY 2'!J44), "", 'SUMMARY 2'!J44)</f>
        <v/>
      </c>
      <c r="G36" s="12" t="str">
        <f aca="false">IF(ISBLANK('SUMMARY 2'!L44), "", 'SUMMARY 2'!L44)</f>
        <v/>
      </c>
      <c r="H36" s="12" t="str">
        <f aca="false">IF(ISBLANK('SUMMARY 2'!N44), "", 'SUMMARY 2'!N44)</f>
        <v/>
      </c>
      <c r="I36" s="13" t="str">
        <f aca="false">IF(ISBLANK('SUMMARY 2'!P44), "", 'SUMMARY 2'!P44)</f>
        <v/>
      </c>
      <c r="J36" s="13" t="str">
        <f aca="false">IF(ISBLANK('SUMMARY 2'!R44), "", 'SUMMARY 2'!R44)</f>
        <v/>
      </c>
      <c r="K36" s="12" t="str">
        <f aca="false">IF(ISBLANK('SUMMARY 2'!T44), "", 'SUMMARY 2'!T44)</f>
        <v/>
      </c>
      <c r="L36" s="12" t="str">
        <f aca="false">IF(ISBLANK('SUMMARY 2'!V44), "", 'SUMMARY 2'!V44)</f>
        <v/>
      </c>
      <c r="M36" s="12" t="str">
        <f aca="false">IF(ISBLANK('SUMMARY 2'!X44), "", 'SUMMARY 2'!X44)</f>
        <v/>
      </c>
      <c r="N36" s="12" t="str">
        <f aca="false">IF(ISBLANK('SUMMARY 2'!Z44), "", 'SUMMARY 2'!Z44)</f>
        <v/>
      </c>
    </row>
    <row r="37" customFormat="false" ht="13.8" hidden="false" customHeight="false" outlineLevel="0" collapsed="false">
      <c r="A37" s="11" t="str">
        <f aca="false">IF(ISBLANK('Class-Infos'!C45), "", CONCATENATE("B", 'Class-Infos'!A45))</f>
        <v/>
      </c>
      <c r="B37" s="11" t="str">
        <f aca="false">IF(ISBLANK('Class-Infos'!C45), "", CONCATENATE('Class-Infos'!C45, IF(ISBLANK('Class-Infos'!F45), "", CONCATENATE(" ", 'Class-Infos'!F45)), ", ", 'Class-Infos'!D45, " ", 'Class-Infos'!E45))</f>
        <v/>
      </c>
    </row>
    <row r="38" customFormat="false" ht="13.8" hidden="false" customHeight="false" outlineLevel="0" collapsed="false">
      <c r="A38" s="11" t="str">
        <f aca="false">IF(ISBLANK('Class-Infos'!C46), "", CONCATENATE("B", 'Class-Infos'!A46))</f>
        <v/>
      </c>
      <c r="B38" s="11" t="str">
        <f aca="false">IF(ISBLANK('Class-Infos'!C46), "", CONCATENATE('Class-Infos'!C46, IF(ISBLANK('Class-Infos'!F46), "", CONCATENATE(" ", 'Class-Infos'!F46)), ", ", 'Class-Infos'!D46, " ", 'Class-Infos'!E46))</f>
        <v/>
      </c>
    </row>
    <row r="39" customFormat="false" ht="13.8" hidden="false" customHeight="false" outlineLevel="0" collapsed="false">
      <c r="A39" s="11" t="str">
        <f aca="false">IF(ISBLANK('Class-Infos'!C47), "", CONCATENATE("B", 'Class-Infos'!A47))</f>
        <v/>
      </c>
      <c r="B39" s="11" t="str">
        <f aca="false">IF(ISBLANK('Class-Infos'!C47), "", CONCATENATE('Class-Infos'!C47, IF(ISBLANK('Class-Infos'!F47), "", CONCATENATE(" ", 'Class-Infos'!F47)), ", ", 'Class-Infos'!D47, " ", 'Class-Infos'!E47))</f>
        <v/>
      </c>
    </row>
    <row r="40" customFormat="false" ht="13.8" hidden="false" customHeight="false" outlineLevel="0" collapsed="false">
      <c r="A40" s="11" t="str">
        <f aca="false">IF(ISBLANK('Class-Infos'!C48), "", CONCATENATE("B", 'Class-Infos'!A48))</f>
        <v/>
      </c>
      <c r="B40" s="11" t="str">
        <f aca="false">IF(ISBLANK('Class-Infos'!C48), "", CONCATENATE('Class-Infos'!C48, IF(ISBLANK('Class-Infos'!F48), "", CONCATENATE(" ", 'Class-Infos'!F48)), ", ", 'Class-Infos'!D48, " ", 'Class-Infos'!E48))</f>
        <v/>
      </c>
    </row>
    <row r="41" customFormat="false" ht="13.8" hidden="false" customHeight="false" outlineLevel="0" collapsed="false">
      <c r="A41" s="11" t="str">
        <f aca="false">IF(ISBLANK('Class-Infos'!C49), "", CONCATENATE("B", 'Class-Infos'!A49))</f>
        <v/>
      </c>
      <c r="B41" s="11" t="str">
        <f aca="false">IF(ISBLANK('Class-Infos'!C49), "", CONCATENATE('Class-Infos'!C49, IF(ISBLANK('Class-Infos'!F49), "", CONCATENATE(" ", 'Class-Infos'!F49)),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0" activeCellId="0" sqref="A1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12" width="9.14"/>
  </cols>
  <sheetData>
    <row r="1" s="4" customFormat="true" ht="13.8" hidden="false" customHeight="false" outlineLevel="0" collapsed="false">
      <c r="A1" s="4" t="s">
        <v>164</v>
      </c>
      <c r="B1" s="4" t="s">
        <v>165</v>
      </c>
      <c r="C1" s="9" t="s">
        <v>184</v>
      </c>
      <c r="D1" s="9" t="s">
        <v>185</v>
      </c>
      <c r="E1" s="9" t="s">
        <v>186</v>
      </c>
      <c r="F1" s="9" t="s">
        <v>187</v>
      </c>
      <c r="G1" s="9" t="s">
        <v>188</v>
      </c>
      <c r="H1" s="9" t="s">
        <v>189</v>
      </c>
      <c r="I1" s="9" t="s">
        <v>190</v>
      </c>
      <c r="J1" s="9" t="s">
        <v>191</v>
      </c>
      <c r="K1" s="9" t="s">
        <v>192</v>
      </c>
      <c r="L1" s="9" t="s">
        <v>193</v>
      </c>
      <c r="M1" s="9" t="s">
        <v>194</v>
      </c>
      <c r="N1" s="9" t="s">
        <v>195</v>
      </c>
    </row>
    <row r="2" customFormat="false" ht="13.8" hidden="false" customHeight="false" outlineLevel="0" collapsed="false">
      <c r="A2" s="11" t="str">
        <f aca="false">IF(ISBLANK('Class-Infos'!C51), "", CONCATENATE("G", 'Class-Infos'!A51))</f>
        <v>G1</v>
      </c>
      <c r="B2" s="0" t="str">
        <f aca="false">IF(ISBLANK('Class-Infos'!C51), "", CONCATENATE('Class-Infos'!C51, IF(ISBLANK('Class-Infos'!F51), "", CONCATENATE(" ", 'Class-Infos'!F51)), ", ", 'Class-Infos'!D51, " ", 'Class-Infos'!E51))</f>
        <v>ABELINDE, LEIRA MAE LEGASPI</v>
      </c>
      <c r="C2" s="12" t="n">
        <f aca="false">IF(ISBLANK('SUMMARY 2'!D54), "", 'SUMMARY 2'!D54)</f>
        <v>81</v>
      </c>
      <c r="D2" s="12" t="n">
        <f aca="false">IF(ISBLANK('SUMMARY 2'!F54), "", 'SUMMARY 2'!F54)</f>
        <v>84</v>
      </c>
      <c r="E2" s="12" t="n">
        <f aca="false">IF(ISBLANK('SUMMARY 2'!H54), "", 'SUMMARY 2'!H54)</f>
        <v>84</v>
      </c>
      <c r="F2" s="12" t="n">
        <f aca="false">IF(ISBLANK('SUMMARY 2'!J54), "", 'SUMMARY 2'!J54)</f>
        <v>85</v>
      </c>
      <c r="G2" s="12" t="n">
        <f aca="false">IF(ISBLANK('SUMMARY 2'!L54), "", 'SUMMARY 2'!L54)</f>
        <v>86</v>
      </c>
      <c r="H2" s="12" t="n">
        <f aca="false">IF(ISBLANK('SUMMARY 2'!N54), "", 'SUMMARY 2'!N54)</f>
        <v>93</v>
      </c>
      <c r="I2" s="13" t="n">
        <f aca="false">IF(ISBLANK('SUMMARY 2'!P54), "", 'SUMMARY 2'!P54)</f>
        <v>89</v>
      </c>
      <c r="J2" s="13" t="n">
        <f aca="false">IF(ISBLANK('SUMMARY 2'!R54), "", 'SUMMARY 2'!R54)</f>
        <v>87</v>
      </c>
      <c r="K2" s="12" t="n">
        <f aca="false">IF(ISBLANK('SUMMARY 2'!T54), "", 'SUMMARY 2'!T54)</f>
        <v>96</v>
      </c>
      <c r="L2" s="12" t="n">
        <f aca="false">IF(ISBLANK('SUMMARY 2'!V54), "", 'SUMMARY 2'!V54)</f>
        <v>86</v>
      </c>
      <c r="M2" s="12" t="n">
        <f aca="false">IF(ISBLANK('SUMMARY 2'!X54), "", 'SUMMARY 2'!X54)</f>
        <v>80</v>
      </c>
      <c r="N2" s="12" t="n">
        <f aca="false">IF(ISBLANK('SUMMARY 2'!Z54), "", 'SUMMARY 2'!Z54)</f>
        <v>84</v>
      </c>
    </row>
    <row r="3" customFormat="false" ht="13.8" hidden="false" customHeight="false" outlineLevel="0" collapsed="false">
      <c r="A3" s="11" t="str">
        <f aca="false">IF(ISBLANK('Class-Infos'!C52), "", CONCATENATE("G", 'Class-Infos'!A52))</f>
        <v>G2</v>
      </c>
      <c r="B3" s="0" t="str">
        <f aca="false">IF(ISBLANK('Class-Infos'!C52), "", CONCATENATE('Class-Infos'!C52, IF(ISBLANK('Class-Infos'!F52), "", CONCATENATE(" ", 'Class-Infos'!F52)), ", ", 'Class-Infos'!D52, " ", 'Class-Infos'!E52))</f>
        <v>ABOT, ALISSA KAYL CUSTODIO</v>
      </c>
      <c r="C3" s="12" t="n">
        <f aca="false">IF(ISBLANK('SUMMARY 2'!D55), "", 'SUMMARY 2'!D55)</f>
        <v>78</v>
      </c>
      <c r="D3" s="12" t="n">
        <f aca="false">IF(ISBLANK('SUMMARY 2'!F55), "", 'SUMMARY 2'!F55)</f>
        <v>80</v>
      </c>
      <c r="E3" s="12" t="n">
        <f aca="false">IF(ISBLANK('SUMMARY 2'!H55), "", 'SUMMARY 2'!H55)</f>
        <v>75</v>
      </c>
      <c r="F3" s="12" t="n">
        <f aca="false">IF(ISBLANK('SUMMARY 2'!J55), "", 'SUMMARY 2'!J55)</f>
        <v>78</v>
      </c>
      <c r="G3" s="12" t="n">
        <f aca="false">IF(ISBLANK('SUMMARY 2'!L55), "", 'SUMMARY 2'!L55)</f>
        <v>75</v>
      </c>
      <c r="H3" s="12" t="n">
        <f aca="false">IF(ISBLANK('SUMMARY 2'!N55), "", 'SUMMARY 2'!N55)</f>
        <v>92</v>
      </c>
      <c r="I3" s="13" t="n">
        <f aca="false">IF(ISBLANK('SUMMARY 2'!P55), "", 'SUMMARY 2'!P55)</f>
        <v>85</v>
      </c>
      <c r="J3" s="13" t="n">
        <f aca="false">IF(ISBLANK('SUMMARY 2'!R55), "", 'SUMMARY 2'!R55)</f>
        <v>81</v>
      </c>
      <c r="K3" s="12" t="n">
        <f aca="false">IF(ISBLANK('SUMMARY 2'!T55), "", 'SUMMARY 2'!T55)</f>
        <v>85</v>
      </c>
      <c r="L3" s="12" t="n">
        <f aca="false">IF(ISBLANK('SUMMARY 2'!V55), "", 'SUMMARY 2'!V55)</f>
        <v>90</v>
      </c>
      <c r="M3" s="12" t="n">
        <f aca="false">IF(ISBLANK('SUMMARY 2'!X55), "", 'SUMMARY 2'!X55)</f>
        <v>75</v>
      </c>
      <c r="N3" s="12" t="n">
        <f aca="false">IF(ISBLANK('SUMMARY 2'!Z55), "", 'SUMMARY 2'!Z55)</f>
        <v>75</v>
      </c>
    </row>
    <row r="4" customFormat="false" ht="13.8" hidden="false" customHeight="false" outlineLevel="0" collapsed="false">
      <c r="A4" s="11" t="str">
        <f aca="false">IF(ISBLANK('Class-Infos'!C53), "", CONCATENATE("G", 'Class-Infos'!A53))</f>
        <v>G3</v>
      </c>
      <c r="B4" s="0" t="str">
        <f aca="false">IF(ISBLANK('Class-Infos'!C53), "", CONCATENATE('Class-Infos'!C53, IF(ISBLANK('Class-Infos'!F53), "", CONCATENATE(" ", 'Class-Infos'!F53)), ", ", 'Class-Infos'!D53, " ", 'Class-Infos'!E53))</f>
        <v>ADONA, PRINCESS LUMAWIG</v>
      </c>
      <c r="C4" s="12" t="n">
        <f aca="false">IF(ISBLANK('SUMMARY 2'!D56), "", 'SUMMARY 2'!D56)</f>
        <v>77</v>
      </c>
      <c r="D4" s="12" t="n">
        <f aca="false">IF(ISBLANK('SUMMARY 2'!F56), "", 'SUMMARY 2'!F56)</f>
        <v>79</v>
      </c>
      <c r="E4" s="12" t="n">
        <f aca="false">IF(ISBLANK('SUMMARY 2'!H56), "", 'SUMMARY 2'!H56)</f>
        <v>77</v>
      </c>
      <c r="F4" s="12" t="n">
        <f aca="false">IF(ISBLANK('SUMMARY 2'!J56), "", 'SUMMARY 2'!J56)</f>
        <v>80</v>
      </c>
      <c r="G4" s="12" t="n">
        <f aca="false">IF(ISBLANK('SUMMARY 2'!L56), "", 'SUMMARY 2'!L56)</f>
        <v>86</v>
      </c>
      <c r="H4" s="12" t="n">
        <f aca="false">IF(ISBLANK('SUMMARY 2'!N56), "", 'SUMMARY 2'!N56)</f>
        <v>87</v>
      </c>
      <c r="I4" s="13" t="n">
        <f aca="false">IF(ISBLANK('SUMMARY 2'!P56), "", 'SUMMARY 2'!P56)</f>
        <v>85</v>
      </c>
      <c r="J4" s="13" t="n">
        <f aca="false">IF(ISBLANK('SUMMARY 2'!R56), "", 'SUMMARY 2'!R56)</f>
        <v>85</v>
      </c>
      <c r="K4" s="12" t="n">
        <f aca="false">IF(ISBLANK('SUMMARY 2'!T56), "", 'SUMMARY 2'!T56)</f>
        <v>79</v>
      </c>
      <c r="L4" s="12" t="n">
        <f aca="false">IF(ISBLANK('SUMMARY 2'!V56), "", 'SUMMARY 2'!V56)</f>
        <v>91</v>
      </c>
      <c r="M4" s="12" t="n">
        <f aca="false">IF(ISBLANK('SUMMARY 2'!X56), "", 'SUMMARY 2'!X56)</f>
        <v>81</v>
      </c>
      <c r="N4" s="12" t="n">
        <f aca="false">IF(ISBLANK('SUMMARY 2'!Z56), "", 'SUMMARY 2'!Z56)</f>
        <v>90</v>
      </c>
    </row>
    <row r="5" customFormat="false" ht="13.8" hidden="false" customHeight="false" outlineLevel="0" collapsed="false">
      <c r="A5" s="11" t="str">
        <f aca="false">IF(ISBLANK('Class-Infos'!C54), "", CONCATENATE("G", 'Class-Infos'!A54))</f>
        <v>G4</v>
      </c>
      <c r="B5" s="0" t="str">
        <f aca="false">IF(ISBLANK('Class-Infos'!C54), "", CONCATENATE('Class-Infos'!C54, IF(ISBLANK('Class-Infos'!F54), "", CONCATENATE(" ", 'Class-Infos'!F54)), ", ", 'Class-Infos'!D54, " ", 'Class-Infos'!E54))</f>
        <v>AGAM, AIZEN CHING</v>
      </c>
      <c r="C5" s="12" t="n">
        <f aca="false">IF(ISBLANK('SUMMARY 2'!D57), "", 'SUMMARY 2'!D57)</f>
        <v>93</v>
      </c>
      <c r="D5" s="12" t="n">
        <f aca="false">IF(ISBLANK('SUMMARY 2'!F57), "", 'SUMMARY 2'!F57)</f>
        <v>93</v>
      </c>
      <c r="E5" s="12" t="n">
        <f aca="false">IF(ISBLANK('SUMMARY 2'!H57), "", 'SUMMARY 2'!H57)</f>
        <v>93</v>
      </c>
      <c r="F5" s="12" t="n">
        <f aca="false">IF(ISBLANK('SUMMARY 2'!J57), "", 'SUMMARY 2'!J57)</f>
        <v>92</v>
      </c>
      <c r="G5" s="12" t="n">
        <f aca="false">IF(ISBLANK('SUMMARY 2'!L57), "", 'SUMMARY 2'!L57)</f>
        <v>89</v>
      </c>
      <c r="H5" s="12" t="n">
        <f aca="false">IF(ISBLANK('SUMMARY 2'!N57), "", 'SUMMARY 2'!N57)</f>
        <v>97</v>
      </c>
      <c r="I5" s="13" t="n">
        <f aca="false">IF(ISBLANK('SUMMARY 2'!P57), "", 'SUMMARY 2'!P57)</f>
        <v>94</v>
      </c>
      <c r="J5" s="13" t="n">
        <f aca="false">IF(ISBLANK('SUMMARY 2'!R57), "", 'SUMMARY 2'!R57)</f>
        <v>96</v>
      </c>
      <c r="K5" s="12" t="n">
        <f aca="false">IF(ISBLANK('SUMMARY 2'!T57), "", 'SUMMARY 2'!T57)</f>
        <v>95</v>
      </c>
      <c r="L5" s="12" t="n">
        <f aca="false">IF(ISBLANK('SUMMARY 2'!V57), "", 'SUMMARY 2'!V57)</f>
        <v>96</v>
      </c>
      <c r="M5" s="12" t="n">
        <f aca="false">IF(ISBLANK('SUMMARY 2'!X57), "", 'SUMMARY 2'!X57)</f>
        <v>97</v>
      </c>
      <c r="N5" s="12" t="n">
        <f aca="false">IF(ISBLANK('SUMMARY 2'!Z57), "", 'SUMMARY 2'!Z57)</f>
        <v>97</v>
      </c>
    </row>
    <row r="6" customFormat="false" ht="13.8" hidden="false" customHeight="false" outlineLevel="0" collapsed="false">
      <c r="A6" s="11" t="str">
        <f aca="false">IF(ISBLANK('Class-Infos'!C55), "", CONCATENATE("G", 'Class-Infos'!A55))</f>
        <v>G5</v>
      </c>
      <c r="B6" s="0" t="str">
        <f aca="false">IF(ISBLANK('Class-Infos'!C55), "", CONCATENATE('Class-Infos'!C55, IF(ISBLANK('Class-Infos'!F55), "", CONCATENATE(" ", 'Class-Infos'!F55)), ", ", 'Class-Infos'!D55, " ", 'Class-Infos'!E55))</f>
        <v>AGUTAYA, DOREEN FAJARDO</v>
      </c>
      <c r="C6" s="12" t="n">
        <f aca="false">IF(ISBLANK('SUMMARY 2'!D58), "", 'SUMMARY 2'!D58)</f>
        <v>82</v>
      </c>
      <c r="D6" s="12" t="n">
        <f aca="false">IF(ISBLANK('SUMMARY 2'!F58), "", 'SUMMARY 2'!F58)</f>
        <v>89</v>
      </c>
      <c r="E6" s="12" t="n">
        <f aca="false">IF(ISBLANK('SUMMARY 2'!H58), "", 'SUMMARY 2'!H58)</f>
        <v>75</v>
      </c>
      <c r="F6" s="12" t="n">
        <f aca="false">IF(ISBLANK('SUMMARY 2'!J58), "", 'SUMMARY 2'!J58)</f>
        <v>89</v>
      </c>
      <c r="G6" s="12" t="n">
        <f aca="false">IF(ISBLANK('SUMMARY 2'!L58), "", 'SUMMARY 2'!L58)</f>
        <v>84</v>
      </c>
      <c r="H6" s="12" t="n">
        <f aca="false">IF(ISBLANK('SUMMARY 2'!N58), "", 'SUMMARY 2'!N58)</f>
        <v>92</v>
      </c>
      <c r="I6" s="13" t="n">
        <f aca="false">IF(ISBLANK('SUMMARY 2'!P58), "", 'SUMMARY 2'!P58)</f>
        <v>83</v>
      </c>
      <c r="J6" s="13" t="n">
        <f aca="false">IF(ISBLANK('SUMMARY 2'!R58), "", 'SUMMARY 2'!R58)</f>
        <v>78</v>
      </c>
      <c r="K6" s="12" t="n">
        <f aca="false">IF(ISBLANK('SUMMARY 2'!T58), "", 'SUMMARY 2'!T58)</f>
        <v>75</v>
      </c>
      <c r="L6" s="12" t="n">
        <f aca="false">IF(ISBLANK('SUMMARY 2'!V58), "", 'SUMMARY 2'!V58)</f>
        <v>85</v>
      </c>
      <c r="M6" s="12" t="n">
        <f aca="false">IF(ISBLANK('SUMMARY 2'!X58), "", 'SUMMARY 2'!X58)</f>
        <v>75</v>
      </c>
      <c r="N6" s="12" t="n">
        <f aca="false">IF(ISBLANK('SUMMARY 2'!Z58), "", 'SUMMARY 2'!Z58)</f>
        <v>75</v>
      </c>
    </row>
    <row r="7" customFormat="false" ht="13.8" hidden="false" customHeight="false" outlineLevel="0" collapsed="false">
      <c r="A7" s="11" t="str">
        <f aca="false">IF(ISBLANK('Class-Infos'!C56), "", CONCATENATE("G", 'Class-Infos'!A56))</f>
        <v>G6</v>
      </c>
      <c r="B7" s="0" t="str">
        <f aca="false">IF(ISBLANK('Class-Infos'!C56), "", CONCATENATE('Class-Infos'!C56, IF(ISBLANK('Class-Infos'!F56), "", CONCATENATE(" ", 'Class-Infos'!F56)), ", ", 'Class-Infos'!D56, " ", 'Class-Infos'!E56))</f>
        <v>ALANANO, XYRIE LOUISE GRATA</v>
      </c>
      <c r="C7" s="12" t="n">
        <f aca="false">IF(ISBLANK('SUMMARY 2'!D59), "", 'SUMMARY 2'!D59)</f>
        <v>90</v>
      </c>
      <c r="D7" s="12" t="n">
        <f aca="false">IF(ISBLANK('SUMMARY 2'!F59), "", 'SUMMARY 2'!F59)</f>
        <v>90</v>
      </c>
      <c r="E7" s="12" t="n">
        <f aca="false">IF(ISBLANK('SUMMARY 2'!H59), "", 'SUMMARY 2'!H59)</f>
        <v>86</v>
      </c>
      <c r="F7" s="12" t="n">
        <f aca="false">IF(ISBLANK('SUMMARY 2'!J59), "", 'SUMMARY 2'!J59)</f>
        <v>91</v>
      </c>
      <c r="G7" s="12" t="n">
        <f aca="false">IF(ISBLANK('SUMMARY 2'!L59), "", 'SUMMARY 2'!L59)</f>
        <v>85</v>
      </c>
      <c r="H7" s="12" t="n">
        <f aca="false">IF(ISBLANK('SUMMARY 2'!N59), "", 'SUMMARY 2'!N59)</f>
        <v>95</v>
      </c>
      <c r="I7" s="13" t="n">
        <f aca="false">IF(ISBLANK('SUMMARY 2'!P59), "", 'SUMMARY 2'!P59)</f>
        <v>86</v>
      </c>
      <c r="J7" s="13" t="n">
        <f aca="false">IF(ISBLANK('SUMMARY 2'!R59), "", 'SUMMARY 2'!R59)</f>
        <v>89</v>
      </c>
      <c r="K7" s="12" t="n">
        <f aca="false">IF(ISBLANK('SUMMARY 2'!T59), "", 'SUMMARY 2'!T59)</f>
        <v>91</v>
      </c>
      <c r="L7" s="12" t="n">
        <f aca="false">IF(ISBLANK('SUMMARY 2'!V59), "", 'SUMMARY 2'!V59)</f>
        <v>84</v>
      </c>
      <c r="M7" s="12" t="n">
        <f aca="false">IF(ISBLANK('SUMMARY 2'!X59), "", 'SUMMARY 2'!X59)</f>
        <v>89</v>
      </c>
      <c r="N7" s="12" t="n">
        <f aca="false">IF(ISBLANK('SUMMARY 2'!Z59), "", 'SUMMARY 2'!Z59)</f>
        <v>90</v>
      </c>
    </row>
    <row r="8" customFormat="false" ht="13.8" hidden="false" customHeight="false" outlineLevel="0" collapsed="false">
      <c r="A8" s="11" t="str">
        <f aca="false">IF(ISBLANK('Class-Infos'!C57), "", CONCATENATE("G", 'Class-Infos'!A57))</f>
        <v>G7</v>
      </c>
      <c r="B8" s="0" t="str">
        <f aca="false">IF(ISBLANK('Class-Infos'!C57), "", CONCATENATE('Class-Infos'!C57, IF(ISBLANK('Class-Infos'!F57), "", CONCATENATE(" ", 'Class-Infos'!F57)), ", ", 'Class-Infos'!D57, " ", 'Class-Infos'!E57))</f>
        <v>ALBAO, PRISCILA JOY APALIT</v>
      </c>
      <c r="C8" s="12" t="n">
        <f aca="false">IF(ISBLANK('SUMMARY 2'!D60), "", 'SUMMARY 2'!D60)</f>
        <v>76</v>
      </c>
      <c r="D8" s="12" t="n">
        <f aca="false">IF(ISBLANK('SUMMARY 2'!F60), "", 'SUMMARY 2'!F60)</f>
        <v>83</v>
      </c>
      <c r="E8" s="12" t="n">
        <f aca="false">IF(ISBLANK('SUMMARY 2'!H60), "", 'SUMMARY 2'!H60)</f>
        <v>76</v>
      </c>
      <c r="F8" s="12" t="n">
        <f aca="false">IF(ISBLANK('SUMMARY 2'!J60), "", 'SUMMARY 2'!J60)</f>
        <v>91</v>
      </c>
      <c r="G8" s="12" t="n">
        <f aca="false">IF(ISBLANK('SUMMARY 2'!L60), "", 'SUMMARY 2'!L60)</f>
        <v>75</v>
      </c>
      <c r="H8" s="12" t="n">
        <f aca="false">IF(ISBLANK('SUMMARY 2'!N60), "", 'SUMMARY 2'!N60)</f>
        <v>86</v>
      </c>
      <c r="I8" s="13" t="n">
        <f aca="false">IF(ISBLANK('SUMMARY 2'!P60), "", 'SUMMARY 2'!P60)</f>
        <v>80</v>
      </c>
      <c r="J8" s="13" t="n">
        <f aca="false">IF(ISBLANK('SUMMARY 2'!R60), "", 'SUMMARY 2'!R60)</f>
        <v>84</v>
      </c>
      <c r="K8" s="12" t="n">
        <f aca="false">IF(ISBLANK('SUMMARY 2'!T60), "", 'SUMMARY 2'!T60)</f>
        <v>85</v>
      </c>
      <c r="L8" s="12" t="n">
        <f aca="false">IF(ISBLANK('SUMMARY 2'!V60), "", 'SUMMARY 2'!V60)</f>
        <v>83</v>
      </c>
      <c r="M8" s="12" t="n">
        <f aca="false">IF(ISBLANK('SUMMARY 2'!X60), "", 'SUMMARY 2'!X60)</f>
        <v>85</v>
      </c>
      <c r="N8" s="12" t="n">
        <f aca="false">IF(ISBLANK('SUMMARY 2'!Z60), "", 'SUMMARY 2'!Z60)</f>
        <v>84</v>
      </c>
    </row>
    <row r="9" customFormat="false" ht="13.8" hidden="false" customHeight="false" outlineLevel="0" collapsed="false">
      <c r="A9" s="11" t="str">
        <f aca="false">IF(ISBLANK('Class-Infos'!C58), "", CONCATENATE("G", 'Class-Infos'!A58))</f>
        <v>G8</v>
      </c>
      <c r="B9" s="0" t="str">
        <f aca="false">IF(ISBLANK('Class-Infos'!C58), "", CONCATENATE('Class-Infos'!C58, IF(ISBLANK('Class-Infos'!F58), "", CONCATENATE(" ", 'Class-Infos'!F58)), ", ", 'Class-Infos'!D58, " ", 'Class-Infos'!E58))</f>
        <v>ALBIOLA, PRINCES DIANE FACTOR</v>
      </c>
      <c r="C9" s="12" t="n">
        <f aca="false">IF(ISBLANK('SUMMARY 2'!D61), "", 'SUMMARY 2'!D61)</f>
        <v>74</v>
      </c>
      <c r="D9" s="12" t="n">
        <f aca="false">IF(ISBLANK('SUMMARY 2'!F61), "", 'SUMMARY 2'!F61)</f>
        <v>70</v>
      </c>
      <c r="E9" s="12" t="n">
        <f aca="false">IF(ISBLANK('SUMMARY 2'!H61), "", 'SUMMARY 2'!H61)</f>
        <v>70</v>
      </c>
      <c r="F9" s="12" t="n">
        <f aca="false">IF(ISBLANK('SUMMARY 2'!J61), "", 'SUMMARY 2'!J61)</f>
        <v>76</v>
      </c>
      <c r="G9" s="12" t="n">
        <f aca="false">IF(ISBLANK('SUMMARY 2'!L61), "", 'SUMMARY 2'!L61)</f>
        <v>74</v>
      </c>
      <c r="H9" s="12" t="n">
        <f aca="false">IF(ISBLANK('SUMMARY 2'!N61), "", 'SUMMARY 2'!N61)</f>
        <v>70</v>
      </c>
      <c r="I9" s="13" t="n">
        <f aca="false">IF(ISBLANK('SUMMARY 2'!P61), "", 'SUMMARY 2'!P61)</f>
        <v>70</v>
      </c>
      <c r="J9" s="13" t="n">
        <f aca="false">IF(ISBLANK('SUMMARY 2'!R61), "", 'SUMMARY 2'!R61)</f>
        <v>70</v>
      </c>
      <c r="K9" s="12" t="n">
        <f aca="false">IF(ISBLANK('SUMMARY 2'!T61), "", 'SUMMARY 2'!T61)</f>
        <v>70</v>
      </c>
      <c r="L9" s="12" t="n">
        <f aca="false">IF(ISBLANK('SUMMARY 2'!V61), "", 'SUMMARY 2'!V61)</f>
        <v>70</v>
      </c>
      <c r="M9" s="12" t="n">
        <f aca="false">IF(ISBLANK('SUMMARY 2'!X61), "", 'SUMMARY 2'!X61)</f>
        <v>70</v>
      </c>
      <c r="N9" s="12" t="n">
        <f aca="false">IF(ISBLANK('SUMMARY 2'!Z61), "", 'SUMMARY 2'!Z61)</f>
        <v>70</v>
      </c>
    </row>
    <row r="10" customFormat="false" ht="13.8" hidden="false" customHeight="false" outlineLevel="0" collapsed="false">
      <c r="A10" s="11" t="str">
        <f aca="false">IF(ISBLANK('Class-Infos'!C59), "", CONCATENATE("G", 'Class-Infos'!A59))</f>
        <v>G9</v>
      </c>
      <c r="B10" s="0" t="str">
        <f aca="false">IF(ISBLANK('Class-Infos'!C59), "", CONCATENATE('Class-Infos'!C59, IF(ISBLANK('Class-Infos'!F59), "", CONCATENATE(" ", 'Class-Infos'!F59)), ", ", 'Class-Infos'!D59, " ", 'Class-Infos'!E59))</f>
        <v>ALCANTARA, MICHAELLA JEN RODELAS</v>
      </c>
      <c r="C10" s="12" t="n">
        <f aca="false">IF(ISBLANK('SUMMARY 2'!D62), "", 'SUMMARY 2'!D62)</f>
        <v>74</v>
      </c>
      <c r="D10" s="12" t="n">
        <f aca="false">IF(ISBLANK('SUMMARY 2'!F62), "", 'SUMMARY 2'!F62)</f>
        <v>70</v>
      </c>
      <c r="E10" s="12" t="n">
        <f aca="false">IF(ISBLANK('SUMMARY 2'!H62), "", 'SUMMARY 2'!H62)</f>
        <v>70</v>
      </c>
      <c r="F10" s="12" t="n">
        <f aca="false">IF(ISBLANK('SUMMARY 2'!J62), "", 'SUMMARY 2'!J62)</f>
        <v>79</v>
      </c>
      <c r="G10" s="12" t="n">
        <f aca="false">IF(ISBLANK('SUMMARY 2'!L62), "", 'SUMMARY 2'!L62)</f>
        <v>74</v>
      </c>
      <c r="H10" s="12" t="n">
        <f aca="false">IF(ISBLANK('SUMMARY 2'!N62), "", 'SUMMARY 2'!N62)</f>
        <v>70</v>
      </c>
      <c r="I10" s="13" t="n">
        <f aca="false">IF(ISBLANK('SUMMARY 2'!P62), "", 'SUMMARY 2'!P62)</f>
        <v>75</v>
      </c>
      <c r="J10" s="13" t="n">
        <f aca="false">IF(ISBLANK('SUMMARY 2'!R62), "", 'SUMMARY 2'!R62)</f>
        <v>70</v>
      </c>
      <c r="K10" s="12" t="n">
        <f aca="false">IF(ISBLANK('SUMMARY 2'!T62), "", 'SUMMARY 2'!T62)</f>
        <v>70</v>
      </c>
      <c r="L10" s="12" t="n">
        <f aca="false">IF(ISBLANK('SUMMARY 2'!V62), "", 'SUMMARY 2'!V62)</f>
        <v>70</v>
      </c>
      <c r="M10" s="12" t="n">
        <f aca="false">IF(ISBLANK('SUMMARY 2'!X62), "", 'SUMMARY 2'!X62)</f>
        <v>70</v>
      </c>
      <c r="N10" s="12" t="n">
        <f aca="false">IF(ISBLANK('SUMMARY 2'!Z62), "", 'SUMMARY 2'!Z62)</f>
        <v>70</v>
      </c>
    </row>
    <row r="11" customFormat="false" ht="13.8" hidden="false" customHeight="false" outlineLevel="0" collapsed="false">
      <c r="A11" s="11" t="str">
        <f aca="false">IF(ISBLANK('Class-Infos'!C60), "", CONCATENATE("G", 'Class-Infos'!A60))</f>
        <v>G10</v>
      </c>
      <c r="B11" s="0" t="str">
        <f aca="false">IF(ISBLANK('Class-Infos'!C60), "", CONCATENATE('Class-Infos'!C60, IF(ISBLANK('Class-Infos'!F60), "", CONCATENATE(" ", 'Class-Infos'!F60)), ", ", 'Class-Infos'!D60, " ", 'Class-Infos'!E60))</f>
        <v>ALCANTARA, ZYLEE ANGELA MATILLANO</v>
      </c>
      <c r="C11" s="12" t="n">
        <f aca="false">IF(ISBLANK('SUMMARY 2'!D63), "", 'SUMMARY 2'!D63)</f>
        <v>87</v>
      </c>
      <c r="D11" s="12" t="n">
        <f aca="false">IF(ISBLANK('SUMMARY 2'!F63), "", 'SUMMARY 2'!F63)</f>
        <v>90</v>
      </c>
      <c r="E11" s="12" t="n">
        <f aca="false">IF(ISBLANK('SUMMARY 2'!H63), "", 'SUMMARY 2'!H63)</f>
        <v>80</v>
      </c>
      <c r="F11" s="12" t="n">
        <f aca="false">IF(ISBLANK('SUMMARY 2'!J63), "", 'SUMMARY 2'!J63)</f>
        <v>90</v>
      </c>
      <c r="G11" s="12" t="n">
        <f aca="false">IF(ISBLANK('SUMMARY 2'!L63), "", 'SUMMARY 2'!L63)</f>
        <v>87</v>
      </c>
      <c r="H11" s="12" t="n">
        <f aca="false">IF(ISBLANK('SUMMARY 2'!N63), "", 'SUMMARY 2'!N63)</f>
        <v>95</v>
      </c>
      <c r="I11" s="13" t="n">
        <f aca="false">IF(ISBLANK('SUMMARY 2'!P63), "", 'SUMMARY 2'!P63)</f>
        <v>92</v>
      </c>
      <c r="J11" s="13" t="n">
        <f aca="false">IF(ISBLANK('SUMMARY 2'!R63), "", 'SUMMARY 2'!R63)</f>
        <v>88</v>
      </c>
      <c r="K11" s="12" t="n">
        <f aca="false">IF(ISBLANK('SUMMARY 2'!T63), "", 'SUMMARY 2'!T63)</f>
        <v>91</v>
      </c>
      <c r="L11" s="12" t="n">
        <f aca="false">IF(ISBLANK('SUMMARY 2'!V63), "", 'SUMMARY 2'!V63)</f>
        <v>90</v>
      </c>
      <c r="M11" s="12" t="n">
        <f aca="false">IF(ISBLANK('SUMMARY 2'!X63), "", 'SUMMARY 2'!X63)</f>
        <v>78</v>
      </c>
      <c r="N11" s="12" t="n">
        <f aca="false">IF(ISBLANK('SUMMARY 2'!Z63), "", 'SUMMARY 2'!Z63)</f>
        <v>91</v>
      </c>
    </row>
    <row r="12" customFormat="false" ht="13.8" hidden="false" customHeight="false" outlineLevel="0" collapsed="false">
      <c r="A12" s="11" t="str">
        <f aca="false">IF(ISBLANK('Class-Infos'!C61), "", CONCATENATE("G", 'Class-Infos'!A61))</f>
        <v>G11</v>
      </c>
      <c r="B12" s="0" t="str">
        <f aca="false">IF(ISBLANK('Class-Infos'!C61), "", CONCATENATE('Class-Infos'!C61, IF(ISBLANK('Class-Infos'!F61), "", CONCATENATE(" ", 'Class-Infos'!F61)), ", ", 'Class-Infos'!D61, " ", 'Class-Infos'!E61))</f>
        <v>ALCAZARIN, JILLIANE FLORES</v>
      </c>
      <c r="C12" s="12" t="n">
        <f aca="false">IF(ISBLANK('SUMMARY 2'!D64), "", 'SUMMARY 2'!D64)</f>
        <v>75</v>
      </c>
      <c r="D12" s="12" t="n">
        <f aca="false">IF(ISBLANK('SUMMARY 2'!F64), "", 'SUMMARY 2'!F64)</f>
        <v>82</v>
      </c>
      <c r="E12" s="12" t="n">
        <f aca="false">IF(ISBLANK('SUMMARY 2'!H64), "", 'SUMMARY 2'!H64)</f>
        <v>74</v>
      </c>
      <c r="F12" s="12" t="n">
        <f aca="false">IF(ISBLANK('SUMMARY 2'!J64), "", 'SUMMARY 2'!J64)</f>
        <v>87</v>
      </c>
      <c r="G12" s="12" t="n">
        <f aca="false">IF(ISBLANK('SUMMARY 2'!L64), "", 'SUMMARY 2'!L64)</f>
        <v>75</v>
      </c>
      <c r="H12" s="12" t="n">
        <f aca="false">IF(ISBLANK('SUMMARY 2'!N64), "", 'SUMMARY 2'!N64)</f>
        <v>88</v>
      </c>
      <c r="I12" s="13" t="n">
        <f aca="false">IF(ISBLANK('SUMMARY 2'!P64), "", 'SUMMARY 2'!P64)</f>
        <v>88</v>
      </c>
      <c r="J12" s="13" t="n">
        <f aca="false">IF(ISBLANK('SUMMARY 2'!R64), "", 'SUMMARY 2'!R64)</f>
        <v>85</v>
      </c>
      <c r="K12" s="12" t="n">
        <f aca="false">IF(ISBLANK('SUMMARY 2'!T64), "", 'SUMMARY 2'!T64)</f>
        <v>86</v>
      </c>
      <c r="L12" s="12" t="n">
        <f aca="false">IF(ISBLANK('SUMMARY 2'!V64), "", 'SUMMARY 2'!V64)</f>
        <v>84</v>
      </c>
      <c r="M12" s="12" t="n">
        <f aca="false">IF(ISBLANK('SUMMARY 2'!X64), "", 'SUMMARY 2'!X64)</f>
        <v>85</v>
      </c>
      <c r="N12" s="12" t="n">
        <f aca="false">IF(ISBLANK('SUMMARY 2'!Z64), "", 'SUMMARY 2'!Z64)</f>
        <v>85</v>
      </c>
    </row>
    <row r="13" customFormat="false" ht="13.8" hidden="false" customHeight="false" outlineLevel="0" collapsed="false">
      <c r="A13" s="11" t="str">
        <f aca="false">IF(ISBLANK('Class-Infos'!C62), "", CONCATENATE("G", 'Class-Infos'!A62))</f>
        <v>G12</v>
      </c>
      <c r="B13" s="0" t="str">
        <f aca="false">IF(ISBLANK('Class-Infos'!C62), "", CONCATENATE('Class-Infos'!C62, IF(ISBLANK('Class-Infos'!F62), "", CONCATENATE(" ", 'Class-Infos'!F62)), ", ", 'Class-Infos'!D62, " ", 'Class-Infos'!E62))</f>
        <v>AMBULO, PRINCESS ANNE BASILIO</v>
      </c>
      <c r="C13" s="12" t="n">
        <f aca="false">IF(ISBLANK('SUMMARY 2'!D65), "", 'SUMMARY 2'!D65)</f>
        <v>74</v>
      </c>
      <c r="D13" s="12" t="n">
        <f aca="false">IF(ISBLANK('SUMMARY 2'!F65), "", 'SUMMARY 2'!F65)</f>
        <v>80</v>
      </c>
      <c r="E13" s="12" t="n">
        <f aca="false">IF(ISBLANK('SUMMARY 2'!H65), "", 'SUMMARY 2'!H65)</f>
        <v>76</v>
      </c>
      <c r="F13" s="12" t="n">
        <f aca="false">IF(ISBLANK('SUMMARY 2'!J65), "", 'SUMMARY 2'!J65)</f>
        <v>79</v>
      </c>
      <c r="G13" s="12" t="n">
        <f aca="false">IF(ISBLANK('SUMMARY 2'!L65), "", 'SUMMARY 2'!L65)</f>
        <v>75</v>
      </c>
      <c r="H13" s="12" t="n">
        <f aca="false">IF(ISBLANK('SUMMARY 2'!N65), "", 'SUMMARY 2'!N65)</f>
        <v>72</v>
      </c>
      <c r="I13" s="13" t="n">
        <f aca="false">IF(ISBLANK('SUMMARY 2'!P65), "", 'SUMMARY 2'!P65)</f>
        <v>75</v>
      </c>
      <c r="J13" s="13" t="n">
        <f aca="false">IF(ISBLANK('SUMMARY 2'!R65), "", 'SUMMARY 2'!R65)</f>
        <v>75</v>
      </c>
      <c r="K13" s="12" t="n">
        <f aca="false">IF(ISBLANK('SUMMARY 2'!T65), "", 'SUMMARY 2'!T65)</f>
        <v>75</v>
      </c>
      <c r="L13" s="12" t="n">
        <f aca="false">IF(ISBLANK('SUMMARY 2'!V65), "", 'SUMMARY 2'!V65)</f>
        <v>75</v>
      </c>
      <c r="M13" s="12" t="n">
        <f aca="false">IF(ISBLANK('SUMMARY 2'!X65), "", 'SUMMARY 2'!X65)</f>
        <v>75</v>
      </c>
      <c r="N13" s="12" t="n">
        <f aca="false">IF(ISBLANK('SUMMARY 2'!Z65), "", 'SUMMARY 2'!Z65)</f>
        <v>75</v>
      </c>
    </row>
    <row r="14" customFormat="false" ht="13.8" hidden="false" customHeight="false" outlineLevel="0" collapsed="false">
      <c r="A14" s="11" t="str">
        <f aca="false">IF(ISBLANK('Class-Infos'!C63), "", CONCATENATE("G", 'Class-Infos'!A63))</f>
        <v>G13</v>
      </c>
      <c r="B14" s="0" t="str">
        <f aca="false">IF(ISBLANK('Class-Infos'!C63), "", CONCATENATE('Class-Infos'!C63, IF(ISBLANK('Class-Infos'!F63), "", CONCATENATE(" ", 'Class-Infos'!F63)), ", ", 'Class-Infos'!D63, " ", 'Class-Infos'!E63))</f>
        <v>APOCAY, MA LORRIENE PATAUEG</v>
      </c>
      <c r="C14" s="12" t="n">
        <f aca="false">IF(ISBLANK('SUMMARY 2'!D66), "", 'SUMMARY 2'!D66)</f>
        <v>83</v>
      </c>
      <c r="D14" s="12" t="n">
        <f aca="false">IF(ISBLANK('SUMMARY 2'!F66), "", 'SUMMARY 2'!F66)</f>
        <v>80</v>
      </c>
      <c r="E14" s="12" t="n">
        <f aca="false">IF(ISBLANK('SUMMARY 2'!H66), "", 'SUMMARY 2'!H66)</f>
        <v>77</v>
      </c>
      <c r="F14" s="12" t="n">
        <f aca="false">IF(ISBLANK('SUMMARY 2'!J66), "", 'SUMMARY 2'!J66)</f>
        <v>79</v>
      </c>
      <c r="G14" s="12" t="n">
        <f aca="false">IF(ISBLANK('SUMMARY 2'!L66), "", 'SUMMARY 2'!L66)</f>
        <v>83</v>
      </c>
      <c r="H14" s="12" t="n">
        <f aca="false">IF(ISBLANK('SUMMARY 2'!N66), "", 'SUMMARY 2'!N66)</f>
        <v>87</v>
      </c>
      <c r="I14" s="13" t="n">
        <f aca="false">IF(ISBLANK('SUMMARY 2'!P66), "", 'SUMMARY 2'!P66)</f>
        <v>86</v>
      </c>
      <c r="J14" s="13" t="n">
        <f aca="false">IF(ISBLANK('SUMMARY 2'!R66), "", 'SUMMARY 2'!R66)</f>
        <v>80</v>
      </c>
      <c r="K14" s="12" t="n">
        <f aca="false">IF(ISBLANK('SUMMARY 2'!T66), "", 'SUMMARY 2'!T66)</f>
        <v>76</v>
      </c>
      <c r="L14" s="12" t="n">
        <f aca="false">IF(ISBLANK('SUMMARY 2'!V66), "", 'SUMMARY 2'!V66)</f>
        <v>78</v>
      </c>
      <c r="M14" s="12" t="n">
        <f aca="false">IF(ISBLANK('SUMMARY 2'!X66), "", 'SUMMARY 2'!X66)</f>
        <v>81</v>
      </c>
      <c r="N14" s="12" t="n">
        <f aca="false">IF(ISBLANK('SUMMARY 2'!Z66), "", 'SUMMARY 2'!Z66)</f>
        <v>83</v>
      </c>
    </row>
    <row r="15" customFormat="false" ht="13.8" hidden="false" customHeight="false" outlineLevel="0" collapsed="false">
      <c r="A15" s="11" t="str">
        <f aca="false">IF(ISBLANK('Class-Infos'!C64), "", CONCATENATE("G", 'Class-Infos'!A64))</f>
        <v>G14</v>
      </c>
      <c r="B15" s="0" t="str">
        <f aca="false">IF(ISBLANK('Class-Infos'!C64), "", CONCATENATE('Class-Infos'!C64, IF(ISBLANK('Class-Infos'!F64), "", CONCATENATE(" ", 'Class-Infos'!F64)), ", ", 'Class-Infos'!D64, " ", 'Class-Infos'!E64))</f>
        <v>ARANDA, MARY ANGEL PILARCA</v>
      </c>
      <c r="C15" s="12" t="n">
        <f aca="false">IF(ISBLANK('SUMMARY 2'!D67), "", 'SUMMARY 2'!D67)</f>
        <v>79</v>
      </c>
      <c r="D15" s="12" t="n">
        <f aca="false">IF(ISBLANK('SUMMARY 2'!F67), "", 'SUMMARY 2'!F67)</f>
        <v>82</v>
      </c>
      <c r="E15" s="12" t="n">
        <f aca="false">IF(ISBLANK('SUMMARY 2'!H67), "", 'SUMMARY 2'!H67)</f>
        <v>82</v>
      </c>
      <c r="F15" s="12" t="n">
        <f aca="false">IF(ISBLANK('SUMMARY 2'!J67), "", 'SUMMARY 2'!J67)</f>
        <v>81</v>
      </c>
      <c r="G15" s="12" t="n">
        <f aca="false">IF(ISBLANK('SUMMARY 2'!L67), "", 'SUMMARY 2'!L67)</f>
        <v>85</v>
      </c>
      <c r="H15" s="12" t="n">
        <f aca="false">IF(ISBLANK('SUMMARY 2'!N67), "", 'SUMMARY 2'!N67)</f>
        <v>86</v>
      </c>
      <c r="I15" s="13" t="n">
        <f aca="false">IF(ISBLANK('SUMMARY 2'!P67), "", 'SUMMARY 2'!P67)</f>
        <v>82</v>
      </c>
      <c r="J15" s="13" t="n">
        <f aca="false">IF(ISBLANK('SUMMARY 2'!R67), "", 'SUMMARY 2'!R67)</f>
        <v>82</v>
      </c>
      <c r="K15" s="12" t="n">
        <f aca="false">IF(ISBLANK('SUMMARY 2'!T67), "", 'SUMMARY 2'!T67)</f>
        <v>86</v>
      </c>
      <c r="L15" s="12" t="n">
        <f aca="false">IF(ISBLANK('SUMMARY 2'!V67), "", 'SUMMARY 2'!V67)</f>
        <v>81</v>
      </c>
      <c r="M15" s="12" t="n">
        <f aca="false">IF(ISBLANK('SUMMARY 2'!X67), "", 'SUMMARY 2'!X67)</f>
        <v>81</v>
      </c>
      <c r="N15" s="12" t="n">
        <f aca="false">IF(ISBLANK('SUMMARY 2'!Z67), "", 'SUMMARY 2'!Z67)</f>
        <v>81</v>
      </c>
    </row>
    <row r="16" customFormat="false" ht="13.8" hidden="false" customHeight="false" outlineLevel="0" collapsed="false">
      <c r="A16" s="11" t="str">
        <f aca="false">IF(ISBLANK('Class-Infos'!C65), "", CONCATENATE("G", 'Class-Infos'!A65))</f>
        <v>G15</v>
      </c>
      <c r="B16" s="0" t="str">
        <f aca="false">IF(ISBLANK('Class-Infos'!C65), "", CONCATENATE('Class-Infos'!C65, IF(ISBLANK('Class-Infos'!F65), "", CONCATENATE(" ", 'Class-Infos'!F65)), ", ", 'Class-Infos'!D65, " ", 'Class-Infos'!E65))</f>
        <v>ARCANGEL, MIKA ELLA CAMIGLA</v>
      </c>
      <c r="C16" s="12" t="n">
        <f aca="false">IF(ISBLANK('SUMMARY 2'!D68), "", 'SUMMARY 2'!D68)</f>
        <v>75</v>
      </c>
      <c r="D16" s="12" t="n">
        <f aca="false">IF(ISBLANK('SUMMARY 2'!F68), "", 'SUMMARY 2'!F68)</f>
        <v>83</v>
      </c>
      <c r="E16" s="12" t="n">
        <f aca="false">IF(ISBLANK('SUMMARY 2'!H68), "", 'SUMMARY 2'!H68)</f>
        <v>85</v>
      </c>
      <c r="F16" s="12" t="n">
        <f aca="false">IF(ISBLANK('SUMMARY 2'!J68), "", 'SUMMARY 2'!J68)</f>
        <v>82</v>
      </c>
      <c r="G16" s="12" t="n">
        <f aca="false">IF(ISBLANK('SUMMARY 2'!L68), "", 'SUMMARY 2'!L68)</f>
        <v>79</v>
      </c>
      <c r="H16" s="12" t="n">
        <f aca="false">IF(ISBLANK('SUMMARY 2'!N68), "", 'SUMMARY 2'!N68)</f>
        <v>91</v>
      </c>
      <c r="I16" s="13" t="n">
        <f aca="false">IF(ISBLANK('SUMMARY 2'!P68), "", 'SUMMARY 2'!P68)</f>
        <v>75</v>
      </c>
      <c r="J16" s="13" t="n">
        <f aca="false">IF(ISBLANK('SUMMARY 2'!R68), "", 'SUMMARY 2'!R68)</f>
        <v>85</v>
      </c>
      <c r="K16" s="12" t="n">
        <f aca="false">IF(ISBLANK('SUMMARY 2'!T68), "", 'SUMMARY 2'!T68)</f>
        <v>86</v>
      </c>
      <c r="L16" s="12" t="n">
        <f aca="false">IF(ISBLANK('SUMMARY 2'!V68), "", 'SUMMARY 2'!V68)</f>
        <v>83</v>
      </c>
      <c r="M16" s="12" t="n">
        <f aca="false">IF(ISBLANK('SUMMARY 2'!X68), "", 'SUMMARY 2'!X68)</f>
        <v>85</v>
      </c>
      <c r="N16" s="12" t="n">
        <f aca="false">IF(ISBLANK('SUMMARY 2'!Z68), "", 'SUMMARY 2'!Z68)</f>
        <v>86</v>
      </c>
    </row>
    <row r="17" customFormat="false" ht="13.8" hidden="false" customHeight="false" outlineLevel="0" collapsed="false">
      <c r="A17" s="11" t="str">
        <f aca="false">IF(ISBLANK('Class-Infos'!C66), "", CONCATENATE("G", 'Class-Infos'!A66))</f>
        <v>G16</v>
      </c>
      <c r="B17" s="0" t="str">
        <f aca="false">IF(ISBLANK('Class-Infos'!C66), "", CONCATENATE('Class-Infos'!C66, IF(ISBLANK('Class-Infos'!F66), "", CONCATENATE(" ", 'Class-Infos'!F66)), ", ", 'Class-Infos'!D66, " ", 'Class-Infos'!E66))</f>
        <v>AREVALO, MA. GLAIZA CAMERO</v>
      </c>
      <c r="C17" s="12" t="n">
        <f aca="false">IF(ISBLANK('SUMMARY 2'!D69), "", 'SUMMARY 2'!D69)</f>
        <v>92</v>
      </c>
      <c r="D17" s="12" t="n">
        <f aca="false">IF(ISBLANK('SUMMARY 2'!F69), "", 'SUMMARY 2'!F69)</f>
        <v>93</v>
      </c>
      <c r="E17" s="12" t="n">
        <f aca="false">IF(ISBLANK('SUMMARY 2'!H69), "", 'SUMMARY 2'!H69)</f>
        <v>96</v>
      </c>
      <c r="F17" s="12" t="n">
        <f aca="false">IF(ISBLANK('SUMMARY 2'!J69), "", 'SUMMARY 2'!J69)</f>
        <v>90</v>
      </c>
      <c r="G17" s="12" t="n">
        <f aca="false">IF(ISBLANK('SUMMARY 2'!L69), "", 'SUMMARY 2'!L69)</f>
        <v>88</v>
      </c>
      <c r="H17" s="12" t="n">
        <f aca="false">IF(ISBLANK('SUMMARY 2'!N69), "", 'SUMMARY 2'!N69)</f>
        <v>98</v>
      </c>
      <c r="I17" s="13" t="n">
        <f aca="false">IF(ISBLANK('SUMMARY 2'!P69), "", 'SUMMARY 2'!P69)</f>
        <v>94</v>
      </c>
      <c r="J17" s="13" t="n">
        <f aca="false">IF(ISBLANK('SUMMARY 2'!R69), "", 'SUMMARY 2'!R69)</f>
        <v>96</v>
      </c>
      <c r="K17" s="12" t="n">
        <f aca="false">IF(ISBLANK('SUMMARY 2'!T69), "", 'SUMMARY 2'!T69)</f>
        <v>96</v>
      </c>
      <c r="L17" s="12" t="n">
        <f aca="false">IF(ISBLANK('SUMMARY 2'!V69), "", 'SUMMARY 2'!V69)</f>
        <v>95</v>
      </c>
      <c r="M17" s="12" t="n">
        <f aca="false">IF(ISBLANK('SUMMARY 2'!X69), "", 'SUMMARY 2'!X69)</f>
        <v>96</v>
      </c>
      <c r="N17" s="12" t="n">
        <f aca="false">IF(ISBLANK('SUMMARY 2'!Z69), "", 'SUMMARY 2'!Z69)</f>
        <v>95</v>
      </c>
    </row>
    <row r="18" customFormat="false" ht="13.8" hidden="false" customHeight="false" outlineLevel="0" collapsed="false">
      <c r="A18" s="11" t="str">
        <f aca="false">IF(ISBLANK('Class-Infos'!C67), "", CONCATENATE("G", 'Class-Infos'!A67))</f>
        <v>G17</v>
      </c>
      <c r="B18" s="0" t="str">
        <f aca="false">IF(ISBLANK('Class-Infos'!C67), "", CONCATENATE('Class-Infos'!C67, IF(ISBLANK('Class-Infos'!F67), "", CONCATENATE(" ", 'Class-Infos'!F67)), ", ", 'Class-Infos'!D67, " ", 'Class-Infos'!E67))</f>
        <v>ATCHOCO, CHRISTINE NARCISO</v>
      </c>
      <c r="C18" s="12" t="n">
        <f aca="false">IF(ISBLANK('SUMMARY 2'!D70), "", 'SUMMARY 2'!D70)</f>
        <v>78</v>
      </c>
      <c r="D18" s="12" t="n">
        <f aca="false">IF(ISBLANK('SUMMARY 2'!F70), "", 'SUMMARY 2'!F70)</f>
        <v>80</v>
      </c>
      <c r="E18" s="12" t="n">
        <f aca="false">IF(ISBLANK('SUMMARY 2'!H70), "", 'SUMMARY 2'!H70)</f>
        <v>80</v>
      </c>
      <c r="F18" s="12" t="n">
        <f aca="false">IF(ISBLANK('SUMMARY 2'!J70), "", 'SUMMARY 2'!J70)</f>
        <v>84</v>
      </c>
      <c r="G18" s="12" t="n">
        <f aca="false">IF(ISBLANK('SUMMARY 2'!L70), "", 'SUMMARY 2'!L70)</f>
        <v>78</v>
      </c>
      <c r="H18" s="12" t="n">
        <f aca="false">IF(ISBLANK('SUMMARY 2'!N70), "", 'SUMMARY 2'!N70)</f>
        <v>85</v>
      </c>
      <c r="I18" s="13" t="n">
        <f aca="false">IF(ISBLANK('SUMMARY 2'!P70), "", 'SUMMARY 2'!P70)</f>
        <v>80</v>
      </c>
      <c r="J18" s="13" t="n">
        <f aca="false">IF(ISBLANK('SUMMARY 2'!R70), "", 'SUMMARY 2'!R70)</f>
        <v>75</v>
      </c>
      <c r="K18" s="12" t="n">
        <f aca="false">IF(ISBLANK('SUMMARY 2'!T70), "", 'SUMMARY 2'!T70)</f>
        <v>75</v>
      </c>
      <c r="L18" s="12" t="n">
        <f aca="false">IF(ISBLANK('SUMMARY 2'!V70), "", 'SUMMARY 2'!V70)</f>
        <v>75</v>
      </c>
      <c r="M18" s="12" t="n">
        <f aca="false">IF(ISBLANK('SUMMARY 2'!X70), "", 'SUMMARY 2'!X70)</f>
        <v>75</v>
      </c>
      <c r="N18" s="12" t="n">
        <f aca="false">IF(ISBLANK('SUMMARY 2'!Z70), "", 'SUMMARY 2'!Z70)</f>
        <v>75</v>
      </c>
    </row>
    <row r="19" customFormat="false" ht="13.8" hidden="false" customHeight="false" outlineLevel="0" collapsed="false">
      <c r="A19" s="11" t="str">
        <f aca="false">IF(ISBLANK('Class-Infos'!C68), "", CONCATENATE("G", 'Class-Infos'!A68))</f>
        <v>G18</v>
      </c>
      <c r="B19" s="0" t="str">
        <f aca="false">IF(ISBLANK('Class-Infos'!C68), "", CONCATENATE('Class-Infos'!C68, IF(ISBLANK('Class-Infos'!F68), "", CONCATENATE(" ", 'Class-Infos'!F68)), ", ", 'Class-Infos'!D68, " ", 'Class-Infos'!E68))</f>
        <v>AVECILLA, JEAN RAIZHEN SALAZAR</v>
      </c>
      <c r="C19" s="12" t="n">
        <f aca="false">IF(ISBLANK('SUMMARY 2'!D71), "", 'SUMMARY 2'!D71)</f>
        <v>76</v>
      </c>
      <c r="D19" s="12" t="n">
        <f aca="false">IF(ISBLANK('SUMMARY 2'!F71), "", 'SUMMARY 2'!F71)</f>
        <v>80</v>
      </c>
      <c r="E19" s="12" t="n">
        <f aca="false">IF(ISBLANK('SUMMARY 2'!H71), "", 'SUMMARY 2'!H71)</f>
        <v>77</v>
      </c>
      <c r="F19" s="12" t="n">
        <f aca="false">IF(ISBLANK('SUMMARY 2'!J71), "", 'SUMMARY 2'!J71)</f>
        <v>83</v>
      </c>
      <c r="G19" s="12" t="n">
        <f aca="false">IF(ISBLANK('SUMMARY 2'!L71), "", 'SUMMARY 2'!L71)</f>
        <v>78</v>
      </c>
      <c r="H19" s="12" t="n">
        <f aca="false">IF(ISBLANK('SUMMARY 2'!N71), "", 'SUMMARY 2'!N71)</f>
        <v>89</v>
      </c>
      <c r="I19" s="13" t="n">
        <f aca="false">IF(ISBLANK('SUMMARY 2'!P71), "", 'SUMMARY 2'!P71)</f>
        <v>79</v>
      </c>
      <c r="J19" s="13" t="n">
        <f aca="false">IF(ISBLANK('SUMMARY 2'!R71), "", 'SUMMARY 2'!R71)</f>
        <v>78</v>
      </c>
      <c r="K19" s="12" t="n">
        <f aca="false">IF(ISBLANK('SUMMARY 2'!T71), "", 'SUMMARY 2'!T71)</f>
        <v>75</v>
      </c>
      <c r="L19" s="12" t="n">
        <f aca="false">IF(ISBLANK('SUMMARY 2'!V71), "", 'SUMMARY 2'!V71)</f>
        <v>83</v>
      </c>
      <c r="M19" s="12" t="n">
        <f aca="false">IF(ISBLANK('SUMMARY 2'!X71), "", 'SUMMARY 2'!X71)</f>
        <v>75</v>
      </c>
      <c r="N19" s="12" t="n">
        <f aca="false">IF(ISBLANK('SUMMARY 2'!Z71), "", 'SUMMARY 2'!Z71)</f>
        <v>78</v>
      </c>
    </row>
    <row r="20" customFormat="false" ht="13.8" hidden="false" customHeight="false" outlineLevel="0" collapsed="false">
      <c r="A20" s="11" t="str">
        <f aca="false">IF(ISBLANK('Class-Infos'!C69), "", CONCATENATE("G", 'Class-Infos'!A69))</f>
        <v>G19</v>
      </c>
      <c r="B20" s="0" t="str">
        <f aca="false">IF(ISBLANK('Class-Infos'!C69), "", CONCATENATE('Class-Infos'!C69, IF(ISBLANK('Class-Infos'!F69), "", CONCATENATE(" ", 'Class-Infos'!F69)), ", ", 'Class-Infos'!D69, " ", 'Class-Infos'!E69))</f>
        <v>AXALAN, PRINCESS DENISE CUALES</v>
      </c>
      <c r="C20" s="12" t="n">
        <f aca="false">IF(ISBLANK('SUMMARY 2'!D72), "", 'SUMMARY 2'!D72)</f>
        <v>92</v>
      </c>
      <c r="D20" s="12" t="n">
        <f aca="false">IF(ISBLANK('SUMMARY 2'!F72), "", 'SUMMARY 2'!F72)</f>
        <v>91</v>
      </c>
      <c r="E20" s="12" t="n">
        <f aca="false">IF(ISBLANK('SUMMARY 2'!H72), "", 'SUMMARY 2'!H72)</f>
        <v>82</v>
      </c>
      <c r="F20" s="12" t="n">
        <f aca="false">IF(ISBLANK('SUMMARY 2'!J72), "", 'SUMMARY 2'!J72)</f>
        <v>91</v>
      </c>
      <c r="G20" s="12" t="n">
        <f aca="false">IF(ISBLANK('SUMMARY 2'!L72), "", 'SUMMARY 2'!L72)</f>
        <v>89</v>
      </c>
      <c r="H20" s="12" t="n">
        <f aca="false">IF(ISBLANK('SUMMARY 2'!N72), "", 'SUMMARY 2'!N72)</f>
        <v>96</v>
      </c>
      <c r="I20" s="13" t="n">
        <f aca="false">IF(ISBLANK('SUMMARY 2'!P72), "", 'SUMMARY 2'!P72)</f>
        <v>94</v>
      </c>
      <c r="J20" s="13" t="n">
        <f aca="false">IF(ISBLANK('SUMMARY 2'!R72), "", 'SUMMARY 2'!R72)</f>
        <v>91</v>
      </c>
      <c r="K20" s="12" t="n">
        <f aca="false">IF(ISBLANK('SUMMARY 2'!T72), "", 'SUMMARY 2'!T72)</f>
        <v>92</v>
      </c>
      <c r="L20" s="12" t="n">
        <f aca="false">IF(ISBLANK('SUMMARY 2'!V72), "", 'SUMMARY 2'!V72)</f>
        <v>91</v>
      </c>
      <c r="M20" s="12" t="n">
        <f aca="false">IF(ISBLANK('SUMMARY 2'!X72), "", 'SUMMARY 2'!X72)</f>
        <v>91</v>
      </c>
      <c r="N20" s="12" t="n">
        <f aca="false">IF(ISBLANK('SUMMARY 2'!Z72), "", 'SUMMARY 2'!Z72)</f>
        <v>90</v>
      </c>
    </row>
    <row r="21" customFormat="false" ht="13.8" hidden="false" customHeight="false" outlineLevel="0" collapsed="false">
      <c r="A21" s="11" t="str">
        <f aca="false">IF(ISBLANK('Class-Infos'!C70), "", CONCATENATE("G", 'Class-Infos'!A70))</f>
        <v>G20</v>
      </c>
      <c r="B21" s="0" t="str">
        <f aca="false">IF(ISBLANK('Class-Infos'!C70), "", CONCATENATE('Class-Infos'!C70, IF(ISBLANK('Class-Infos'!F70), "", CONCATENATE(" ", 'Class-Infos'!F70)), ", ", 'Class-Infos'!D70, " ", 'Class-Infos'!E70))</f>
        <v>AYON, JELIAN ALICAWAY</v>
      </c>
      <c r="C21" s="12" t="n">
        <f aca="false">IF(ISBLANK('SUMMARY 2'!D73), "", 'SUMMARY 2'!D73)</f>
        <v>93</v>
      </c>
      <c r="D21" s="12" t="n">
        <f aca="false">IF(ISBLANK('SUMMARY 2'!F73), "", 'SUMMARY 2'!F73)</f>
        <v>89</v>
      </c>
      <c r="E21" s="12" t="n">
        <f aca="false">IF(ISBLANK('SUMMARY 2'!H73), "", 'SUMMARY 2'!H73)</f>
        <v>87</v>
      </c>
      <c r="F21" s="12" t="n">
        <f aca="false">IF(ISBLANK('SUMMARY 2'!J73), "", 'SUMMARY 2'!J73)</f>
        <v>89</v>
      </c>
      <c r="G21" s="12" t="n">
        <f aca="false">IF(ISBLANK('SUMMARY 2'!L73), "", 'SUMMARY 2'!L73)</f>
        <v>86</v>
      </c>
      <c r="H21" s="12" t="n">
        <f aca="false">IF(ISBLANK('SUMMARY 2'!N73), "", 'SUMMARY 2'!N73)</f>
        <v>96</v>
      </c>
      <c r="I21" s="13" t="n">
        <f aca="false">IF(ISBLANK('SUMMARY 2'!P73), "", 'SUMMARY 2'!P73)</f>
        <v>91</v>
      </c>
      <c r="J21" s="13" t="n">
        <f aca="false">IF(ISBLANK('SUMMARY 2'!R73), "", 'SUMMARY 2'!R73)</f>
        <v>94</v>
      </c>
      <c r="K21" s="12" t="n">
        <f aca="false">IF(ISBLANK('SUMMARY 2'!T73), "", 'SUMMARY 2'!T73)</f>
        <v>95</v>
      </c>
      <c r="L21" s="12" t="n">
        <f aca="false">IF(ISBLANK('SUMMARY 2'!V73), "", 'SUMMARY 2'!V73)</f>
        <v>92</v>
      </c>
      <c r="M21" s="12" t="n">
        <f aca="false">IF(ISBLANK('SUMMARY 2'!X73), "", 'SUMMARY 2'!X73)</f>
        <v>95</v>
      </c>
      <c r="N21" s="12" t="n">
        <f aca="false">IF(ISBLANK('SUMMARY 2'!Z73), "", 'SUMMARY 2'!Z73)</f>
        <v>95</v>
      </c>
    </row>
    <row r="22" customFormat="false" ht="13.8" hidden="false" customHeight="false" outlineLevel="0" collapsed="false">
      <c r="A22" s="11" t="str">
        <f aca="false">IF(ISBLANK('Class-Infos'!C71), "", CONCATENATE("G", 'Class-Infos'!A71))</f>
        <v>G21</v>
      </c>
      <c r="B22" s="0" t="str">
        <f aca="false">IF(ISBLANK('Class-Infos'!C71), "", CONCATENATE('Class-Infos'!C71, IF(ISBLANK('Class-Infos'!F71), "", CONCATENATE(" ", 'Class-Infos'!F71)), ", ", 'Class-Infos'!D71, " ", 'Class-Infos'!E71))</f>
        <v>AZUCENAS, JURIELYN</v>
      </c>
      <c r="C22" s="12" t="n">
        <f aca="false">IF(ISBLANK('SUMMARY 2'!D74), "", 'SUMMARY 2'!D74)</f>
        <v>75</v>
      </c>
      <c r="D22" s="12" t="n">
        <f aca="false">IF(ISBLANK('SUMMARY 2'!F74), "", 'SUMMARY 2'!F74)</f>
        <v>79</v>
      </c>
      <c r="E22" s="12" t="n">
        <f aca="false">IF(ISBLANK('SUMMARY 2'!H74), "", 'SUMMARY 2'!H74)</f>
        <v>76</v>
      </c>
      <c r="F22" s="12" t="n">
        <f aca="false">IF(ISBLANK('SUMMARY 2'!J74), "", 'SUMMARY 2'!J74)</f>
        <v>77</v>
      </c>
      <c r="G22" s="12" t="n">
        <f aca="false">IF(ISBLANK('SUMMARY 2'!L74), "", 'SUMMARY 2'!L74)</f>
        <v>76</v>
      </c>
      <c r="H22" s="12" t="n">
        <f aca="false">IF(ISBLANK('SUMMARY 2'!N74), "", 'SUMMARY 2'!N74)</f>
        <v>82</v>
      </c>
      <c r="I22" s="13" t="n">
        <f aca="false">IF(ISBLANK('SUMMARY 2'!P74), "", 'SUMMARY 2'!P74)</f>
        <v>95</v>
      </c>
      <c r="J22" s="13" t="n">
        <f aca="false">IF(ISBLANK('SUMMARY 2'!R74), "", 'SUMMARY 2'!R74)</f>
        <v>75</v>
      </c>
      <c r="K22" s="12" t="n">
        <f aca="false">IF(ISBLANK('SUMMARY 2'!T74), "", 'SUMMARY 2'!T74)</f>
        <v>75</v>
      </c>
      <c r="L22" s="12" t="n">
        <f aca="false">IF(ISBLANK('SUMMARY 2'!V74), "", 'SUMMARY 2'!V74)</f>
        <v>75</v>
      </c>
      <c r="M22" s="12" t="n">
        <f aca="false">IF(ISBLANK('SUMMARY 2'!X74), "", 'SUMMARY 2'!X74)</f>
        <v>75</v>
      </c>
      <c r="N22" s="12" t="n">
        <f aca="false">IF(ISBLANK('SUMMARY 2'!Z74), "", 'SUMMARY 2'!Z74)</f>
        <v>75</v>
      </c>
    </row>
    <row r="23" customFormat="false" ht="13.8" hidden="false" customHeight="false" outlineLevel="0" collapsed="false">
      <c r="A23" s="11" t="str">
        <f aca="false">IF(ISBLANK('Class-Infos'!C72), "", CONCATENATE("G", 'Class-Infos'!A72))</f>
        <v>G22</v>
      </c>
      <c r="B23" s="0" t="str">
        <f aca="false">IF(ISBLANK('Class-Infos'!C72), "", CONCATENATE('Class-Infos'!C72, IF(ISBLANK('Class-Infos'!F72), "", CONCATENATE(" ", 'Class-Infos'!F72)), ", ", 'Class-Infos'!D72, " ", 'Class-Infos'!E72))</f>
        <v>BAGUIO, ELMERA BALANSAG</v>
      </c>
      <c r="C23" s="12" t="n">
        <f aca="false">IF(ISBLANK('SUMMARY 2'!D75), "", 'SUMMARY 2'!D75)</f>
        <v>75</v>
      </c>
      <c r="D23" s="12" t="n">
        <f aca="false">IF(ISBLANK('SUMMARY 2'!F75), "", 'SUMMARY 2'!F75)</f>
        <v>74</v>
      </c>
      <c r="E23" s="12" t="n">
        <f aca="false">IF(ISBLANK('SUMMARY 2'!H75), "", 'SUMMARY 2'!H75)</f>
        <v>74</v>
      </c>
      <c r="F23" s="12" t="n">
        <f aca="false">IF(ISBLANK('SUMMARY 2'!J75), "", 'SUMMARY 2'!J75)</f>
        <v>77</v>
      </c>
      <c r="G23" s="12" t="n">
        <f aca="false">IF(ISBLANK('SUMMARY 2'!L75), "", 'SUMMARY 2'!L75)</f>
        <v>75</v>
      </c>
      <c r="H23" s="12" t="n">
        <f aca="false">IF(ISBLANK('SUMMARY 2'!N75), "", 'SUMMARY 2'!N75)</f>
        <v>82</v>
      </c>
      <c r="I23" s="13" t="n">
        <f aca="false">IF(ISBLANK('SUMMARY 2'!P75), "", 'SUMMARY 2'!P75)</f>
        <v>78</v>
      </c>
      <c r="J23" s="13" t="n">
        <f aca="false">IF(ISBLANK('SUMMARY 2'!R75), "", 'SUMMARY 2'!R75)</f>
        <v>75</v>
      </c>
      <c r="K23" s="12" t="n">
        <f aca="false">IF(ISBLANK('SUMMARY 2'!T75), "", 'SUMMARY 2'!T75)</f>
        <v>75</v>
      </c>
      <c r="L23" s="12" t="n">
        <f aca="false">IF(ISBLANK('SUMMARY 2'!V75), "", 'SUMMARY 2'!V75)</f>
        <v>75</v>
      </c>
      <c r="M23" s="12" t="n">
        <f aca="false">IF(ISBLANK('SUMMARY 2'!X75), "", 'SUMMARY 2'!X75)</f>
        <v>75</v>
      </c>
      <c r="N23" s="12" t="n">
        <f aca="false">IF(ISBLANK('SUMMARY 2'!Z75), "", 'SUMMARY 2'!Z75)</f>
        <v>75</v>
      </c>
    </row>
    <row r="24" customFormat="false" ht="13.8" hidden="false" customHeight="false" outlineLevel="0" collapsed="false">
      <c r="A24" s="11" t="str">
        <f aca="false">IF(ISBLANK('Class-Infos'!C73), "", CONCATENATE("G", 'Class-Infos'!A73))</f>
        <v>G23</v>
      </c>
      <c r="B24" s="0" t="str">
        <f aca="false">IF(ISBLANK('Class-Infos'!C73), "", CONCATENATE('Class-Infos'!C73, IF(ISBLANK('Class-Infos'!F73), "", CONCATENATE(" ", 'Class-Infos'!F73)), ", ", 'Class-Infos'!D73, " ", 'Class-Infos'!E73))</f>
        <v>ILUSTRICIMO, BEA CLAIRE IGNACIO</v>
      </c>
      <c r="C24" s="12" t="n">
        <f aca="false">IF(ISBLANK('SUMMARY 2'!D76), "", 'SUMMARY 2'!D76)</f>
        <v>92</v>
      </c>
      <c r="D24" s="12" t="n">
        <f aca="false">IF(ISBLANK('SUMMARY 2'!F76), "", 'SUMMARY 2'!F76)</f>
        <v>86</v>
      </c>
      <c r="E24" s="12" t="n">
        <f aca="false">IF(ISBLANK('SUMMARY 2'!H76), "", 'SUMMARY 2'!H76)</f>
        <v>83</v>
      </c>
      <c r="F24" s="12" t="n">
        <f aca="false">IF(ISBLANK('SUMMARY 2'!J76), "", 'SUMMARY 2'!J76)</f>
        <v>91</v>
      </c>
      <c r="G24" s="12" t="n">
        <f aca="false">IF(ISBLANK('SUMMARY 2'!L76), "", 'SUMMARY 2'!L76)</f>
        <v>89</v>
      </c>
      <c r="H24" s="12" t="n">
        <f aca="false">IF(ISBLANK('SUMMARY 2'!N76), "", 'SUMMARY 2'!N76)</f>
        <v>94</v>
      </c>
      <c r="I24" s="13" t="n">
        <f aca="false">IF(ISBLANK('SUMMARY 2'!P76), "", 'SUMMARY 2'!P76)</f>
        <v>92</v>
      </c>
      <c r="J24" s="13" t="n">
        <f aca="false">IF(ISBLANK('SUMMARY 2'!R76), "", 'SUMMARY 2'!R76)</f>
        <v>92</v>
      </c>
      <c r="K24" s="12" t="n">
        <f aca="false">IF(ISBLANK('SUMMARY 2'!T76), "", 'SUMMARY 2'!T76)</f>
        <v>95</v>
      </c>
      <c r="L24" s="12" t="n">
        <f aca="false">IF(ISBLANK('SUMMARY 2'!V76), "", 'SUMMARY 2'!V76)</f>
        <v>94</v>
      </c>
      <c r="M24" s="12" t="n">
        <f aca="false">IF(ISBLANK('SUMMARY 2'!X76), "", 'SUMMARY 2'!X76)</f>
        <v>88</v>
      </c>
      <c r="N24" s="12" t="n">
        <f aca="false">IF(ISBLANK('SUMMARY 2'!Z76), "", 'SUMMARY 2'!Z76)</f>
        <v>90</v>
      </c>
    </row>
    <row r="25" customFormat="false" ht="13.8" hidden="false" customHeight="false" outlineLevel="0" collapsed="false">
      <c r="A25" s="11" t="str">
        <f aca="false">IF(ISBLANK('Class-Infos'!C74), "", CONCATENATE("G", 'Class-Infos'!A74))</f>
        <v>G24</v>
      </c>
      <c r="B25" s="0" t="str">
        <f aca="false">IF(ISBLANK('Class-Infos'!C74), "", CONCATENATE('Class-Infos'!C74, IF(ISBLANK('Class-Infos'!F74), "", CONCATENATE(" ", 'Class-Infos'!F74)), ", ", 'Class-Infos'!D74, " ", 'Class-Infos'!E74))</f>
        <v>SARDIDO, GEMMA LEE SORIANO</v>
      </c>
      <c r="C25" s="12" t="n">
        <f aca="false">IF(ISBLANK('SUMMARY 2'!D77), "", 'SUMMARY 2'!D77)</f>
        <v>75</v>
      </c>
      <c r="D25" s="12" t="n">
        <f aca="false">IF(ISBLANK('SUMMARY 2'!F77), "", 'SUMMARY 2'!F77)</f>
        <v>78</v>
      </c>
      <c r="E25" s="12" t="n">
        <f aca="false">IF(ISBLANK('SUMMARY 2'!H77), "", 'SUMMARY 2'!H77)</f>
        <v>74</v>
      </c>
      <c r="F25" s="12" t="n">
        <f aca="false">IF(ISBLANK('SUMMARY 2'!J77), "", 'SUMMARY 2'!J77)</f>
        <v>70</v>
      </c>
      <c r="G25" s="12" t="n">
        <f aca="false">IF(ISBLANK('SUMMARY 2'!L77), "", 'SUMMARY 2'!L77)</f>
        <v>75</v>
      </c>
      <c r="H25" s="12" t="n">
        <f aca="false">IF(ISBLANK('SUMMARY 2'!N77), "", 'SUMMARY 2'!N77)</f>
        <v>89</v>
      </c>
      <c r="I25" s="13" t="n">
        <f aca="false">IF(ISBLANK('SUMMARY 2'!P77), "", 'SUMMARY 2'!P77)</f>
        <v>83</v>
      </c>
      <c r="J25" s="13" t="n">
        <f aca="false">IF(ISBLANK('SUMMARY 2'!R77), "", 'SUMMARY 2'!R77)</f>
        <v>78</v>
      </c>
      <c r="K25" s="12" t="n">
        <f aca="false">IF(ISBLANK('SUMMARY 2'!T77), "", 'SUMMARY 2'!T77)</f>
        <v>75</v>
      </c>
      <c r="L25" s="12" t="n">
        <f aca="false">IF(ISBLANK('SUMMARY 2'!V77), "", 'SUMMARY 2'!V77)</f>
        <v>85</v>
      </c>
      <c r="M25" s="12" t="n">
        <f aca="false">IF(ISBLANK('SUMMARY 2'!X77), "", 'SUMMARY 2'!X77)</f>
        <v>75</v>
      </c>
      <c r="N25" s="12" t="n">
        <f aca="false">IF(ISBLANK('SUMMARY 2'!Z77), "", 'SUMMARY 2'!Z77)</f>
        <v>75</v>
      </c>
    </row>
    <row r="26" customFormat="false" ht="13.8" hidden="false" customHeight="false" outlineLevel="0" collapsed="false">
      <c r="A26" s="11" t="str">
        <f aca="false">IF(ISBLANK('Class-Infos'!C75), "", CONCATENATE("G", 'Class-Infos'!A75))</f>
        <v/>
      </c>
      <c r="B26" s="0" t="str">
        <f aca="false">IF(ISBLANK('Class-Infos'!C75), "", CONCATENATE('Class-Infos'!C75, IF(ISBLANK('Class-Infos'!F75), "", CONCATENATE(" ", 'Class-Infos'!F75)), ", ", 'Class-Infos'!D75, " ", 'Class-Infos'!E75))</f>
        <v/>
      </c>
      <c r="C26" s="12" t="str">
        <f aca="false">IF(ISBLANK('SUMMARY 2'!D78), "", 'SUMMARY 2'!D78)</f>
        <v/>
      </c>
      <c r="D26" s="12" t="str">
        <f aca="false">IF(ISBLANK('SUMMARY 2'!F78), "", 'SUMMARY 2'!F78)</f>
        <v/>
      </c>
      <c r="E26" s="12" t="str">
        <f aca="false">IF(ISBLANK('SUMMARY 2'!H78), "", 'SUMMARY 2'!H78)</f>
        <v/>
      </c>
      <c r="F26" s="12" t="str">
        <f aca="false">IF(ISBLANK('SUMMARY 2'!J78), "", 'SUMMARY 2'!J78)</f>
        <v/>
      </c>
      <c r="G26" s="12" t="str">
        <f aca="false">IF(ISBLANK('SUMMARY 2'!L78), "", 'SUMMARY 2'!L78)</f>
        <v/>
      </c>
      <c r="H26" s="12" t="str">
        <f aca="false">IF(ISBLANK('SUMMARY 2'!N78), "", 'SUMMARY 2'!N78)</f>
        <v/>
      </c>
      <c r="I26" s="13" t="str">
        <f aca="false">IF(ISBLANK('SUMMARY 2'!P78), "", 'SUMMARY 2'!P78)</f>
        <v/>
      </c>
      <c r="J26" s="13" t="str">
        <f aca="false">IF(ISBLANK('SUMMARY 2'!R78), "", 'SUMMARY 2'!R78)</f>
        <v/>
      </c>
      <c r="K26" s="12" t="str">
        <f aca="false">IF(ISBLANK('SUMMARY 2'!T78), "", 'SUMMARY 2'!T78)</f>
        <v/>
      </c>
      <c r="L26" s="12" t="str">
        <f aca="false">IF(ISBLANK('SUMMARY 2'!V78), "", 'SUMMARY 2'!V78)</f>
        <v/>
      </c>
      <c r="M26" s="12" t="str">
        <f aca="false">IF(ISBLANK('SUMMARY 2'!X78), "", 'SUMMARY 2'!X78)</f>
        <v/>
      </c>
      <c r="N26" s="12" t="str">
        <f aca="false">IF(ISBLANK('SUMMARY 2'!Z78), "", 'SUMMARY 2'!Z78)</f>
        <v/>
      </c>
    </row>
    <row r="27" customFormat="false" ht="13.8" hidden="false" customHeight="false" outlineLevel="0" collapsed="false">
      <c r="A27" s="11" t="str">
        <f aca="false">IF(ISBLANK('Class-Infos'!C76), "", CONCATENATE("G", 'Class-Infos'!A76))</f>
        <v/>
      </c>
      <c r="B27" s="0" t="str">
        <f aca="false">IF(ISBLANK('Class-Infos'!C76), "", CONCATENATE('Class-Infos'!C76, IF(ISBLANK('Class-Infos'!F76), "", CONCATENATE(" ", 'Class-Infos'!F76)), ", ", 'Class-Infos'!D76, " ", 'Class-Infos'!E76))</f>
        <v/>
      </c>
      <c r="C27" s="12" t="str">
        <f aca="false">IF(ISBLANK('SUMMARY 2'!D79), "", 'SUMMARY 2'!D79)</f>
        <v/>
      </c>
      <c r="D27" s="12" t="str">
        <f aca="false">IF(ISBLANK('SUMMARY 2'!F79), "", 'SUMMARY 2'!F79)</f>
        <v/>
      </c>
      <c r="E27" s="12" t="str">
        <f aca="false">IF(ISBLANK('SUMMARY 2'!H79), "", 'SUMMARY 2'!H79)</f>
        <v/>
      </c>
      <c r="F27" s="12" t="str">
        <f aca="false">IF(ISBLANK('SUMMARY 2'!J79), "", 'SUMMARY 2'!J79)</f>
        <v/>
      </c>
      <c r="G27" s="12" t="str">
        <f aca="false">IF(ISBLANK('SUMMARY 2'!L79), "", 'SUMMARY 2'!L79)</f>
        <v/>
      </c>
      <c r="H27" s="12" t="str">
        <f aca="false">IF(ISBLANK('SUMMARY 2'!N79), "", 'SUMMARY 2'!N79)</f>
        <v/>
      </c>
      <c r="I27" s="13" t="str">
        <f aca="false">IF(ISBLANK('SUMMARY 2'!P79), "", 'SUMMARY 2'!P79)</f>
        <v/>
      </c>
      <c r="J27" s="13" t="str">
        <f aca="false">IF(ISBLANK('SUMMARY 2'!R79), "", 'SUMMARY 2'!R79)</f>
        <v/>
      </c>
      <c r="K27" s="12" t="str">
        <f aca="false">IF(ISBLANK('SUMMARY 2'!T79), "", 'SUMMARY 2'!T79)</f>
        <v/>
      </c>
      <c r="L27" s="12" t="str">
        <f aca="false">IF(ISBLANK('SUMMARY 2'!V79), "", 'SUMMARY 2'!V79)</f>
        <v/>
      </c>
      <c r="M27" s="12" t="str">
        <f aca="false">IF(ISBLANK('SUMMARY 2'!X79), "", 'SUMMARY 2'!X79)</f>
        <v/>
      </c>
      <c r="N27" s="12" t="str">
        <f aca="false">IF(ISBLANK('SUMMARY 2'!Z79), "", 'SUMMARY 2'!Z79)</f>
        <v/>
      </c>
    </row>
    <row r="28" customFormat="false" ht="13.8" hidden="false" customHeight="false" outlineLevel="0" collapsed="false">
      <c r="A28" s="11" t="str">
        <f aca="false">IF(ISBLANK('Class-Infos'!C77), "", CONCATENATE("G", 'Class-Infos'!A77))</f>
        <v/>
      </c>
      <c r="B28" s="0" t="str">
        <f aca="false">IF(ISBLANK('Class-Infos'!C77), "", CONCATENATE('Class-Infos'!C77, IF(ISBLANK('Class-Infos'!F77), "", CONCATENATE(" ", 'Class-Infos'!F77)), ", ", 'Class-Infos'!D77, " ", 'Class-Infos'!E77))</f>
        <v/>
      </c>
      <c r="C28" s="12" t="str">
        <f aca="false">IF(ISBLANK('SUMMARY 2'!D80), "", 'SUMMARY 2'!D80)</f>
        <v/>
      </c>
      <c r="D28" s="12" t="str">
        <f aca="false">IF(ISBLANK('SUMMARY 2'!F80), "", 'SUMMARY 2'!F80)</f>
        <v/>
      </c>
      <c r="E28" s="12" t="str">
        <f aca="false">IF(ISBLANK('SUMMARY 2'!H80), "", 'SUMMARY 2'!H80)</f>
        <v/>
      </c>
      <c r="F28" s="12" t="str">
        <f aca="false">IF(ISBLANK('SUMMARY 2'!J80), "", 'SUMMARY 2'!J80)</f>
        <v/>
      </c>
      <c r="G28" s="12" t="str">
        <f aca="false">IF(ISBLANK('SUMMARY 2'!L80), "", 'SUMMARY 2'!L80)</f>
        <v/>
      </c>
      <c r="H28" s="12" t="str">
        <f aca="false">IF(ISBLANK('SUMMARY 2'!N80), "", 'SUMMARY 2'!N80)</f>
        <v/>
      </c>
      <c r="I28" s="13" t="str">
        <f aca="false">IF(ISBLANK('SUMMARY 2'!P80), "", 'SUMMARY 2'!P80)</f>
        <v/>
      </c>
      <c r="J28" s="13" t="str">
        <f aca="false">IF(ISBLANK('SUMMARY 2'!R80), "", 'SUMMARY 2'!R80)</f>
        <v/>
      </c>
      <c r="K28" s="12" t="str">
        <f aca="false">IF(ISBLANK('SUMMARY 2'!T80), "", 'SUMMARY 2'!T80)</f>
        <v/>
      </c>
      <c r="L28" s="12" t="str">
        <f aca="false">IF(ISBLANK('SUMMARY 2'!V80), "", 'SUMMARY 2'!V80)</f>
        <v/>
      </c>
      <c r="M28" s="12" t="str">
        <f aca="false">IF(ISBLANK('SUMMARY 2'!X80), "", 'SUMMARY 2'!X80)</f>
        <v/>
      </c>
      <c r="N28" s="12" t="str">
        <f aca="false">IF(ISBLANK('SUMMARY 2'!Z80), "", 'SUMMARY 2'!Z80)</f>
        <v/>
      </c>
    </row>
    <row r="29" customFormat="false" ht="13.8" hidden="false" customHeight="false" outlineLevel="0" collapsed="false">
      <c r="A29" s="11" t="str">
        <f aca="false">IF(ISBLANK('Class-Infos'!C78), "", CONCATENATE("G", 'Class-Infos'!A78))</f>
        <v/>
      </c>
      <c r="B29" s="0" t="str">
        <f aca="false">IF(ISBLANK('Class-Infos'!C78), "", CONCATENATE('Class-Infos'!C78, IF(ISBLANK('Class-Infos'!F78), "", CONCATENATE(" ", 'Class-Infos'!F78)), ", ", 'Class-Infos'!D78, " ", 'Class-Infos'!E78))</f>
        <v/>
      </c>
      <c r="C29" s="12" t="str">
        <f aca="false">IF(ISBLANK('SUMMARY 2'!D81), "", 'SUMMARY 2'!D81)</f>
        <v/>
      </c>
      <c r="D29" s="12" t="str">
        <f aca="false">IF(ISBLANK('SUMMARY 2'!F81), "", 'SUMMARY 2'!F81)</f>
        <v/>
      </c>
      <c r="E29" s="12" t="str">
        <f aca="false">IF(ISBLANK('SUMMARY 2'!H81), "", 'SUMMARY 2'!H81)</f>
        <v/>
      </c>
      <c r="F29" s="12" t="str">
        <f aca="false">IF(ISBLANK('SUMMARY 2'!J81), "", 'SUMMARY 2'!J81)</f>
        <v/>
      </c>
      <c r="G29" s="12" t="str">
        <f aca="false">IF(ISBLANK('SUMMARY 2'!L81), "", 'SUMMARY 2'!L81)</f>
        <v/>
      </c>
      <c r="H29" s="12" t="str">
        <f aca="false">IF(ISBLANK('SUMMARY 2'!N81), "", 'SUMMARY 2'!N81)</f>
        <v/>
      </c>
      <c r="I29" s="13" t="str">
        <f aca="false">IF(ISBLANK('SUMMARY 2'!P81), "", 'SUMMARY 2'!P81)</f>
        <v/>
      </c>
      <c r="J29" s="13" t="str">
        <f aca="false">IF(ISBLANK('SUMMARY 2'!R81), "", 'SUMMARY 2'!R81)</f>
        <v/>
      </c>
      <c r="K29" s="12" t="str">
        <f aca="false">IF(ISBLANK('SUMMARY 2'!T81), "", 'SUMMARY 2'!T81)</f>
        <v/>
      </c>
      <c r="L29" s="12" t="str">
        <f aca="false">IF(ISBLANK('SUMMARY 2'!V81), "", 'SUMMARY 2'!V81)</f>
        <v/>
      </c>
      <c r="M29" s="12" t="str">
        <f aca="false">IF(ISBLANK('SUMMARY 2'!X81), "", 'SUMMARY 2'!X81)</f>
        <v/>
      </c>
      <c r="N29" s="12" t="str">
        <f aca="false">IF(ISBLANK('SUMMARY 2'!Z81), "", 'SUMMARY 2'!Z81)</f>
        <v/>
      </c>
    </row>
    <row r="30" customFormat="false" ht="13.8" hidden="false" customHeight="false" outlineLevel="0" collapsed="false">
      <c r="A30" s="11" t="str">
        <f aca="false">IF(ISBLANK('Class-Infos'!C79), "", CONCATENATE("G", 'Class-Infos'!A79))</f>
        <v/>
      </c>
      <c r="B30" s="0" t="str">
        <f aca="false">IF(ISBLANK('Class-Infos'!C79), "", CONCATENATE('Class-Infos'!C79, IF(ISBLANK('Class-Infos'!F79), "", CONCATENATE(" ", 'Class-Infos'!F79)), ", ", 'Class-Infos'!D79, " ", 'Class-Infos'!E79))</f>
        <v/>
      </c>
      <c r="C30" s="12" t="str">
        <f aca="false">IF(ISBLANK('SUMMARY 2'!D82), "", 'SUMMARY 2'!D82)</f>
        <v/>
      </c>
      <c r="D30" s="12" t="str">
        <f aca="false">IF(ISBLANK('SUMMARY 2'!F82), "", 'SUMMARY 2'!F82)</f>
        <v/>
      </c>
      <c r="E30" s="12" t="str">
        <f aca="false">IF(ISBLANK('SUMMARY 2'!H82), "", 'SUMMARY 2'!H82)</f>
        <v/>
      </c>
      <c r="F30" s="12" t="str">
        <f aca="false">IF(ISBLANK('SUMMARY 2'!J82), "", 'SUMMARY 2'!J82)</f>
        <v/>
      </c>
      <c r="G30" s="12" t="str">
        <f aca="false">IF(ISBLANK('SUMMARY 2'!L82), "", 'SUMMARY 2'!L82)</f>
        <v/>
      </c>
      <c r="H30" s="12" t="str">
        <f aca="false">IF(ISBLANK('SUMMARY 2'!N82), "", 'SUMMARY 2'!N82)</f>
        <v/>
      </c>
      <c r="I30" s="13" t="str">
        <f aca="false">IF(ISBLANK('SUMMARY 2'!P82), "", 'SUMMARY 2'!P82)</f>
        <v/>
      </c>
      <c r="J30" s="13" t="str">
        <f aca="false">IF(ISBLANK('SUMMARY 2'!R82), "", 'SUMMARY 2'!R82)</f>
        <v/>
      </c>
      <c r="K30" s="12" t="str">
        <f aca="false">IF(ISBLANK('SUMMARY 2'!T82), "", 'SUMMARY 2'!T82)</f>
        <v/>
      </c>
      <c r="L30" s="12" t="str">
        <f aca="false">IF(ISBLANK('SUMMARY 2'!V82), "", 'SUMMARY 2'!V82)</f>
        <v/>
      </c>
      <c r="M30" s="12" t="str">
        <f aca="false">IF(ISBLANK('SUMMARY 2'!X82), "", 'SUMMARY 2'!X82)</f>
        <v/>
      </c>
      <c r="N30" s="12" t="str">
        <f aca="false">IF(ISBLANK('SUMMARY 2'!Z82), "", 'SUMMARY 2'!Z82)</f>
        <v/>
      </c>
    </row>
    <row r="31" customFormat="false" ht="13.8" hidden="false" customHeight="false" outlineLevel="0" collapsed="false">
      <c r="A31" s="11" t="str">
        <f aca="false">IF(ISBLANK('Class-Infos'!C80), "", CONCATENATE("G", 'Class-Infos'!A80))</f>
        <v/>
      </c>
      <c r="B31" s="0" t="str">
        <f aca="false">IF(ISBLANK('Class-Infos'!C80), "", CONCATENATE('Class-Infos'!C80, IF(ISBLANK('Class-Infos'!F80), "", CONCATENATE(" ", 'Class-Infos'!F80)), ", ", 'Class-Infos'!D80, " ", 'Class-Infos'!E80))</f>
        <v/>
      </c>
      <c r="C31" s="12" t="str">
        <f aca="false">IF(ISBLANK('SUMMARY 2'!D83), "", 'SUMMARY 2'!D83)</f>
        <v/>
      </c>
      <c r="D31" s="12" t="str">
        <f aca="false">IF(ISBLANK('SUMMARY 2'!F83), "", 'SUMMARY 2'!F83)</f>
        <v/>
      </c>
      <c r="E31" s="12" t="str">
        <f aca="false">IF(ISBLANK('SUMMARY 2'!H83), "", 'SUMMARY 2'!H83)</f>
        <v/>
      </c>
      <c r="F31" s="12" t="str">
        <f aca="false">IF(ISBLANK('SUMMARY 2'!J83), "", 'SUMMARY 2'!J83)</f>
        <v/>
      </c>
      <c r="G31" s="12" t="str">
        <f aca="false">IF(ISBLANK('SUMMARY 2'!L83), "", 'SUMMARY 2'!L83)</f>
        <v/>
      </c>
      <c r="H31" s="12" t="str">
        <f aca="false">IF(ISBLANK('SUMMARY 2'!N83), "", 'SUMMARY 2'!N83)</f>
        <v/>
      </c>
      <c r="I31" s="13" t="str">
        <f aca="false">IF(ISBLANK('SUMMARY 2'!P83), "", 'SUMMARY 2'!P83)</f>
        <v/>
      </c>
      <c r="J31" s="13" t="str">
        <f aca="false">IF(ISBLANK('SUMMARY 2'!R83), "", 'SUMMARY 2'!R83)</f>
        <v/>
      </c>
      <c r="K31" s="12" t="str">
        <f aca="false">IF(ISBLANK('SUMMARY 2'!T83), "", 'SUMMARY 2'!T83)</f>
        <v/>
      </c>
      <c r="L31" s="12" t="str">
        <f aca="false">IF(ISBLANK('SUMMARY 2'!V83), "", 'SUMMARY 2'!V83)</f>
        <v/>
      </c>
      <c r="M31" s="12" t="str">
        <f aca="false">IF(ISBLANK('SUMMARY 2'!X83), "", 'SUMMARY 2'!X83)</f>
        <v/>
      </c>
      <c r="N31" s="12" t="str">
        <f aca="false">IF(ISBLANK('SUMMARY 2'!Z83), "", 'SUMMARY 2'!Z83)</f>
        <v/>
      </c>
    </row>
    <row r="32" customFormat="false" ht="13.8" hidden="false" customHeight="false" outlineLevel="0" collapsed="false">
      <c r="A32" s="11" t="str">
        <f aca="false">IF(ISBLANK('Class-Infos'!C81), "", CONCATENATE("G", 'Class-Infos'!A81))</f>
        <v/>
      </c>
      <c r="B32" s="0" t="str">
        <f aca="false">IF(ISBLANK('Class-Infos'!C81), "", CONCATENATE('Class-Infos'!C81, IF(ISBLANK('Class-Infos'!F81), "", CONCATENATE(" ", 'Class-Infos'!F81)), ", ", 'Class-Infos'!D81, " ", 'Class-Infos'!E81))</f>
        <v/>
      </c>
      <c r="C32" s="12" t="str">
        <f aca="false">IF(ISBLANK('SUMMARY 2'!D84), "", 'SUMMARY 2'!D84)</f>
        <v/>
      </c>
      <c r="D32" s="12" t="str">
        <f aca="false">IF(ISBLANK('SUMMARY 2'!F84), "", 'SUMMARY 2'!F84)</f>
        <v/>
      </c>
      <c r="E32" s="12" t="str">
        <f aca="false">IF(ISBLANK('SUMMARY 2'!H84), "", 'SUMMARY 2'!H84)</f>
        <v/>
      </c>
      <c r="F32" s="12" t="str">
        <f aca="false">IF(ISBLANK('SUMMARY 2'!J84), "", 'SUMMARY 2'!J84)</f>
        <v/>
      </c>
      <c r="G32" s="12" t="str">
        <f aca="false">IF(ISBLANK('SUMMARY 2'!L84), "", 'SUMMARY 2'!L84)</f>
        <v/>
      </c>
      <c r="H32" s="12" t="str">
        <f aca="false">IF(ISBLANK('SUMMARY 2'!N84), "", 'SUMMARY 2'!N84)</f>
        <v/>
      </c>
      <c r="I32" s="13" t="str">
        <f aca="false">IF(ISBLANK('SUMMARY 2'!P84), "", 'SUMMARY 2'!P84)</f>
        <v/>
      </c>
      <c r="J32" s="13" t="str">
        <f aca="false">IF(ISBLANK('SUMMARY 2'!R84), "", 'SUMMARY 2'!R84)</f>
        <v/>
      </c>
      <c r="K32" s="12" t="str">
        <f aca="false">IF(ISBLANK('SUMMARY 2'!T84), "", 'SUMMARY 2'!T84)</f>
        <v/>
      </c>
      <c r="L32" s="12" t="str">
        <f aca="false">IF(ISBLANK('SUMMARY 2'!V84), "", 'SUMMARY 2'!V84)</f>
        <v/>
      </c>
      <c r="M32" s="12" t="str">
        <f aca="false">IF(ISBLANK('SUMMARY 2'!X84), "", 'SUMMARY 2'!X84)</f>
        <v/>
      </c>
      <c r="N32" s="12" t="str">
        <f aca="false">IF(ISBLANK('SUMMARY 2'!Z84), "", 'SUMMARY 2'!Z84)</f>
        <v/>
      </c>
    </row>
    <row r="33" customFormat="false" ht="13.8" hidden="false" customHeight="false" outlineLevel="0" collapsed="false">
      <c r="A33" s="11" t="str">
        <f aca="false">IF(ISBLANK('Class-Infos'!C82), "", CONCATENATE("G", 'Class-Infos'!A82))</f>
        <v/>
      </c>
      <c r="B33" s="0" t="str">
        <f aca="false">IF(ISBLANK('Class-Infos'!C82), "", CONCATENATE('Class-Infos'!C82, IF(ISBLANK('Class-Infos'!F82), "", CONCATENATE(" ", 'Class-Infos'!F82)), ", ", 'Class-Infos'!D82, " ", 'Class-Infos'!E82))</f>
        <v/>
      </c>
      <c r="C33" s="12" t="str">
        <f aca="false">IF(ISBLANK('SUMMARY 2'!D85), "", 'SUMMARY 2'!D85)</f>
        <v/>
      </c>
      <c r="D33" s="12" t="str">
        <f aca="false">IF(ISBLANK('SUMMARY 2'!F85), "", 'SUMMARY 2'!F85)</f>
        <v/>
      </c>
      <c r="E33" s="12" t="str">
        <f aca="false">IF(ISBLANK('SUMMARY 2'!H85), "", 'SUMMARY 2'!H85)</f>
        <v/>
      </c>
      <c r="F33" s="12" t="str">
        <f aca="false">IF(ISBLANK('SUMMARY 2'!J85), "", 'SUMMARY 2'!J85)</f>
        <v/>
      </c>
      <c r="G33" s="12" t="str">
        <f aca="false">IF(ISBLANK('SUMMARY 2'!L85), "", 'SUMMARY 2'!L85)</f>
        <v/>
      </c>
      <c r="H33" s="12" t="str">
        <f aca="false">IF(ISBLANK('SUMMARY 2'!N85), "", 'SUMMARY 2'!N85)</f>
        <v/>
      </c>
      <c r="I33" s="13" t="str">
        <f aca="false">IF(ISBLANK('SUMMARY 2'!P85), "", 'SUMMARY 2'!P85)</f>
        <v/>
      </c>
      <c r="J33" s="13" t="str">
        <f aca="false">IF(ISBLANK('SUMMARY 2'!R85), "", 'SUMMARY 2'!R85)</f>
        <v/>
      </c>
      <c r="K33" s="12" t="str">
        <f aca="false">IF(ISBLANK('SUMMARY 2'!T85), "", 'SUMMARY 2'!T85)</f>
        <v/>
      </c>
      <c r="L33" s="12" t="str">
        <f aca="false">IF(ISBLANK('SUMMARY 2'!V85), "", 'SUMMARY 2'!V85)</f>
        <v/>
      </c>
      <c r="M33" s="12" t="str">
        <f aca="false">IF(ISBLANK('SUMMARY 2'!X85), "", 'SUMMARY 2'!X85)</f>
        <v/>
      </c>
      <c r="N33" s="12" t="str">
        <f aca="false">IF(ISBLANK('SUMMARY 2'!Z85), "", 'SUMMARY 2'!Z85)</f>
        <v/>
      </c>
    </row>
    <row r="34" customFormat="false" ht="13.8" hidden="false" customHeight="false" outlineLevel="0" collapsed="false">
      <c r="A34" s="11" t="str">
        <f aca="false">IF(ISBLANK('Class-Infos'!C83), "", CONCATENATE("G", 'Class-Infos'!A83))</f>
        <v/>
      </c>
      <c r="B34" s="0" t="str">
        <f aca="false">IF(ISBLANK('Class-Infos'!C83), "", CONCATENATE('Class-Infos'!C83, IF(ISBLANK('Class-Infos'!F83), "", CONCATENATE(" ", 'Class-Infos'!F83)), ", ", 'Class-Infos'!D83, " ", 'Class-Infos'!E83))</f>
        <v/>
      </c>
      <c r="C34" s="12" t="str">
        <f aca="false">IF(ISBLANK('SUMMARY 2'!D86), "", 'SUMMARY 2'!D86)</f>
        <v/>
      </c>
      <c r="D34" s="12" t="str">
        <f aca="false">IF(ISBLANK('SUMMARY 2'!F86), "", 'SUMMARY 2'!F86)</f>
        <v/>
      </c>
      <c r="E34" s="12" t="str">
        <f aca="false">IF(ISBLANK('SUMMARY 2'!H86), "", 'SUMMARY 2'!H86)</f>
        <v/>
      </c>
      <c r="F34" s="12" t="str">
        <f aca="false">IF(ISBLANK('SUMMARY 2'!J86), "", 'SUMMARY 2'!J86)</f>
        <v/>
      </c>
      <c r="G34" s="12" t="str">
        <f aca="false">IF(ISBLANK('SUMMARY 2'!L86), "", 'SUMMARY 2'!L86)</f>
        <v/>
      </c>
      <c r="H34" s="12" t="str">
        <f aca="false">IF(ISBLANK('SUMMARY 2'!N86), "", 'SUMMARY 2'!N86)</f>
        <v/>
      </c>
      <c r="I34" s="13" t="str">
        <f aca="false">IF(ISBLANK('SUMMARY 2'!P86), "", 'SUMMARY 2'!P86)</f>
        <v/>
      </c>
      <c r="J34" s="13" t="str">
        <f aca="false">IF(ISBLANK('SUMMARY 2'!R86), "", 'SUMMARY 2'!R86)</f>
        <v/>
      </c>
      <c r="K34" s="12" t="str">
        <f aca="false">IF(ISBLANK('SUMMARY 2'!T86), "", 'SUMMARY 2'!T86)</f>
        <v/>
      </c>
      <c r="L34" s="12" t="str">
        <f aca="false">IF(ISBLANK('SUMMARY 2'!V86), "", 'SUMMARY 2'!V86)</f>
        <v/>
      </c>
      <c r="M34" s="12" t="str">
        <f aca="false">IF(ISBLANK('SUMMARY 2'!X86), "", 'SUMMARY 2'!X86)</f>
        <v/>
      </c>
      <c r="N34" s="12" t="str">
        <f aca="false">IF(ISBLANK('SUMMARY 2'!Z86), "", 'SUMMARY 2'!Z86)</f>
        <v/>
      </c>
    </row>
    <row r="35" customFormat="false" ht="13.8" hidden="false" customHeight="false" outlineLevel="0" collapsed="false">
      <c r="A35" s="11" t="str">
        <f aca="false">IF(ISBLANK('Class-Infos'!C84), "", CONCATENATE("G", 'Class-Infos'!A84))</f>
        <v/>
      </c>
      <c r="B35" s="0" t="str">
        <f aca="false">IF(ISBLANK('Class-Infos'!C84), "", CONCATENATE('Class-Infos'!C84, IF(ISBLANK('Class-Infos'!F84), "", CONCATENATE(" ", 'Class-Infos'!F84)), ", ", 'Class-Infos'!D84, " ", 'Class-Infos'!E84))</f>
        <v/>
      </c>
      <c r="C35" s="12" t="str">
        <f aca="false">IF(ISBLANK('SUMMARY 2'!D87), "", 'SUMMARY 2'!D87)</f>
        <v/>
      </c>
      <c r="D35" s="12" t="str">
        <f aca="false">IF(ISBLANK('SUMMARY 2'!F87), "", 'SUMMARY 2'!F87)</f>
        <v/>
      </c>
      <c r="E35" s="12" t="str">
        <f aca="false">IF(ISBLANK('SUMMARY 2'!H87), "", 'SUMMARY 2'!H87)</f>
        <v/>
      </c>
      <c r="F35" s="12" t="str">
        <f aca="false">IF(ISBLANK('SUMMARY 2'!J87), "", 'SUMMARY 2'!J87)</f>
        <v/>
      </c>
      <c r="G35" s="12" t="str">
        <f aca="false">IF(ISBLANK('SUMMARY 2'!L87), "", 'SUMMARY 2'!L87)</f>
        <v/>
      </c>
      <c r="H35" s="12" t="str">
        <f aca="false">IF(ISBLANK('SUMMARY 2'!N87), "", 'SUMMARY 2'!N87)</f>
        <v/>
      </c>
      <c r="I35" s="13" t="str">
        <f aca="false">IF(ISBLANK('SUMMARY 2'!P87), "", 'SUMMARY 2'!P87)</f>
        <v/>
      </c>
      <c r="J35" s="13" t="str">
        <f aca="false">IF(ISBLANK('SUMMARY 2'!R87), "", 'SUMMARY 2'!R87)</f>
        <v/>
      </c>
      <c r="K35" s="12" t="str">
        <f aca="false">IF(ISBLANK('SUMMARY 2'!T87), "", 'SUMMARY 2'!T87)</f>
        <v/>
      </c>
      <c r="L35" s="12" t="str">
        <f aca="false">IF(ISBLANK('SUMMARY 2'!V87), "", 'SUMMARY 2'!V87)</f>
        <v/>
      </c>
      <c r="M35" s="12" t="str">
        <f aca="false">IF(ISBLANK('SUMMARY 2'!X87), "", 'SUMMARY 2'!X87)</f>
        <v/>
      </c>
      <c r="N35" s="12" t="str">
        <f aca="false">IF(ISBLANK('SUMMARY 2'!Z87), "", 'SUMMARY 2'!Z87)</f>
        <v/>
      </c>
    </row>
    <row r="36" customFormat="false" ht="13.8" hidden="false" customHeight="false" outlineLevel="0" collapsed="false">
      <c r="A36" s="11" t="str">
        <f aca="false">IF(ISBLANK('Class-Infos'!C85), "", CONCATENATE("G", 'Class-Infos'!A85))</f>
        <v/>
      </c>
      <c r="B36" s="0" t="str">
        <f aca="false">IF(ISBLANK('Class-Infos'!C85), "", CONCATENATE('Class-Infos'!C85, IF(ISBLANK('Class-Infos'!F85), "", CONCATENATE(" ", 'Class-Infos'!F85)), ", ", 'Class-Infos'!D85, " ", 'Class-Infos'!E85))</f>
        <v/>
      </c>
      <c r="C36" s="12" t="str">
        <f aca="false">IF(ISBLANK('SUMMARY 2'!D88), "", 'SUMMARY 2'!D88)</f>
        <v/>
      </c>
      <c r="D36" s="12" t="str">
        <f aca="false">IF(ISBLANK('SUMMARY 2'!F88), "", 'SUMMARY 2'!F88)</f>
        <v/>
      </c>
      <c r="E36" s="12" t="str">
        <f aca="false">IF(ISBLANK('SUMMARY 2'!H88), "", 'SUMMARY 2'!H88)</f>
        <v/>
      </c>
      <c r="F36" s="12" t="str">
        <f aca="false">IF(ISBLANK('SUMMARY 2'!J88), "", 'SUMMARY 2'!J88)</f>
        <v/>
      </c>
      <c r="G36" s="12" t="str">
        <f aca="false">IF(ISBLANK('SUMMARY 2'!L88), "", 'SUMMARY 2'!L88)</f>
        <v/>
      </c>
      <c r="H36" s="12" t="str">
        <f aca="false">IF(ISBLANK('SUMMARY 2'!N88), "", 'SUMMARY 2'!N88)</f>
        <v/>
      </c>
      <c r="I36" s="13" t="str">
        <f aca="false">IF(ISBLANK('SUMMARY 2'!P88), "", 'SUMMARY 2'!P88)</f>
        <v/>
      </c>
      <c r="J36" s="13" t="str">
        <f aca="false">IF(ISBLANK('SUMMARY 2'!R88), "", 'SUMMARY 2'!R88)</f>
        <v/>
      </c>
      <c r="K36" s="12" t="str">
        <f aca="false">IF(ISBLANK('SUMMARY 2'!T88), "", 'SUMMARY 2'!T88)</f>
        <v/>
      </c>
      <c r="L36" s="12" t="str">
        <f aca="false">IF(ISBLANK('SUMMARY 2'!V88), "", 'SUMMARY 2'!V88)</f>
        <v/>
      </c>
      <c r="M36" s="12" t="str">
        <f aca="false">IF(ISBLANK('SUMMARY 2'!X88), "", 'SUMMARY 2'!X88)</f>
        <v/>
      </c>
      <c r="N36" s="12" t="str">
        <f aca="false">IF(ISBLANK('SUMMARY 2'!Z88), "", 'SUMMARY 2'!Z88)</f>
        <v/>
      </c>
    </row>
    <row r="37" customFormat="false" ht="13.8" hidden="false" customHeight="false" outlineLevel="0" collapsed="false">
      <c r="A37" s="11" t="str">
        <f aca="false">IF(ISBLANK('Class-Infos'!C86), "", CONCATENATE("G", 'Class-Infos'!A86))</f>
        <v/>
      </c>
      <c r="B37" s="0" t="str">
        <f aca="false">IF(ISBLANK('Class-Infos'!C86), "", CONCATENATE('Class-Infos'!C86, IF(ISBLANK('Class-Infos'!F86), "", CONCATENATE(" ", 'Class-Infos'!F86)), ", ", 'Class-Infos'!D86, " ", 'Class-Infos'!E86))</f>
        <v/>
      </c>
    </row>
    <row r="38" customFormat="false" ht="13.8" hidden="false" customHeight="false" outlineLevel="0" collapsed="false">
      <c r="A38" s="11" t="str">
        <f aca="false">IF(ISBLANK('Class-Infos'!C87), "", CONCATENATE("G", 'Class-Infos'!A87))</f>
        <v/>
      </c>
      <c r="B38" s="0" t="str">
        <f aca="false">IF(ISBLANK('Class-Infos'!C87), "", CONCATENATE('Class-Infos'!C87, IF(ISBLANK('Class-Infos'!F87), "", CONCATENATE(" ", 'Class-Infos'!F87)), ", ", 'Class-Infos'!D87, " ", 'Class-Infos'!E87))</f>
        <v/>
      </c>
    </row>
    <row r="39" customFormat="false" ht="13.8" hidden="false" customHeight="false" outlineLevel="0" collapsed="false">
      <c r="A39" s="11" t="str">
        <f aca="false">IF(ISBLANK('Class-Infos'!C88), "", CONCATENATE("G", 'Class-Infos'!A88))</f>
        <v/>
      </c>
      <c r="B39" s="0" t="str">
        <f aca="false">IF(ISBLANK('Class-Infos'!C88), "", CONCATENATE('Class-Infos'!C88, IF(ISBLANK('Class-Infos'!F88), "", CONCATENATE(" ", 'Class-Infos'!F88)), ", ", 'Class-Infos'!D88, " ", 'Class-Infos'!E88))</f>
        <v/>
      </c>
    </row>
    <row r="40" customFormat="false" ht="13.8" hidden="false" customHeight="false" outlineLevel="0" collapsed="false">
      <c r="A40" s="11" t="str">
        <f aca="false">IF(ISBLANK('Class-Infos'!C89), "", CONCATENATE("G", 'Class-Infos'!A89))</f>
        <v/>
      </c>
      <c r="B40" s="0" t="str">
        <f aca="false">IF(ISBLANK('Class-Infos'!C89), "", CONCATENATE('Class-Infos'!C89, IF(ISBLANK('Class-Infos'!F89), "", CONCATENATE(" ", 'Class-Infos'!F89)), ", ", 'Class-Infos'!D89, " ", 'Class-Infos'!E89))</f>
        <v/>
      </c>
    </row>
    <row r="41" customFormat="false" ht="13.8" hidden="false" customHeight="false" outlineLevel="0" collapsed="false">
      <c r="A41" s="11" t="str">
        <f aca="false">IF(ISBLANK('Class-Infos'!C90), "", CONCATENATE("G", 'Class-Infos'!A90))</f>
        <v/>
      </c>
      <c r="B41" s="0" t="str">
        <f aca="false">IF(ISBLANK('Class-Infos'!C90), "", CONCATENATE('Class-Infos'!C90, IF(ISBLANK('Class-Infos'!F90), "", CONCATENATE(" ", 'Class-Infos'!F90)),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8" activeCellId="0" sqref="C8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12" width="9.14"/>
  </cols>
  <sheetData>
    <row r="1" s="4" customFormat="true" ht="13.8" hidden="false" customHeight="false" outlineLevel="0" collapsed="false">
      <c r="A1" s="4" t="s">
        <v>164</v>
      </c>
      <c r="B1" s="4" t="s">
        <v>165</v>
      </c>
      <c r="C1" s="9" t="s">
        <v>196</v>
      </c>
      <c r="D1" s="9" t="s">
        <v>197</v>
      </c>
      <c r="E1" s="9" t="s">
        <v>198</v>
      </c>
      <c r="F1" s="9" t="s">
        <v>199</v>
      </c>
      <c r="G1" s="9" t="s">
        <v>200</v>
      </c>
      <c r="H1" s="9" t="s">
        <v>201</v>
      </c>
      <c r="I1" s="9" t="s">
        <v>202</v>
      </c>
      <c r="J1" s="9" t="s">
        <v>203</v>
      </c>
      <c r="K1" s="9" t="s">
        <v>204</v>
      </c>
      <c r="L1" s="9" t="s">
        <v>205</v>
      </c>
      <c r="M1" s="9" t="s">
        <v>206</v>
      </c>
      <c r="N1" s="9" t="s">
        <v>207</v>
      </c>
    </row>
    <row r="2" customFormat="false" ht="13.8" hidden="false" customHeight="false" outlineLevel="0" collapsed="false">
      <c r="A2" s="11" t="str">
        <f aca="false">IF(ISBLANK('Class-Infos'!C10), "", CONCATENATE("B", 'Class-Infos'!A10))</f>
        <v>B1</v>
      </c>
      <c r="B2" s="11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2" s="12" t="n">
        <f aca="false">IF(ISBLANK('SUMMARY 3'!D10), "", 'SUMMARY 3'!D10)</f>
        <v>84</v>
      </c>
      <c r="D2" s="12" t="n">
        <f aca="false">IF(ISBLANK('SUMMARY 3'!F10), "", 'SUMMARY 3'!F10)</f>
        <v>80</v>
      </c>
      <c r="E2" s="12" t="n">
        <f aca="false">IF(ISBLANK('SUMMARY 3'!H10), "", 'SUMMARY 3'!H10)</f>
        <v>76</v>
      </c>
      <c r="F2" s="12" t="n">
        <f aca="false">IF(ISBLANK('SUMMARY 3'!J10), "", 'SUMMARY 3'!J10)</f>
        <v>78</v>
      </c>
      <c r="G2" s="12" t="n">
        <f aca="false">IF(ISBLANK('SUMMARY 3'!L10), "", 'SUMMARY 3'!L10)</f>
        <v>80</v>
      </c>
      <c r="H2" s="12" t="n">
        <f aca="false">IF(ISBLANK('SUMMARY 3'!N10), "", 'SUMMARY 3'!N10)</f>
        <v>89</v>
      </c>
      <c r="I2" s="13" t="n">
        <f aca="false">IF(ISBLANK('SUMMARY 3'!P10), "", 'SUMMARY 3'!P10)</f>
        <v>82</v>
      </c>
      <c r="J2" s="13" t="n">
        <f aca="false">IF(ISBLANK('SUMMARY 3'!R10), "", 'SUMMARY 3'!R10)</f>
        <v>80</v>
      </c>
      <c r="K2" s="12" t="n">
        <f aca="false">IF(ISBLANK('SUMMARY 3'!T10), "", 'SUMMARY 3'!T10)</f>
        <v>80</v>
      </c>
      <c r="L2" s="12" t="n">
        <f aca="false">IF(ISBLANK('SUMMARY 3'!V10), "", 'SUMMARY 3'!V10)</f>
        <v>91</v>
      </c>
      <c r="M2" s="12" t="n">
        <f aca="false">IF(ISBLANK('SUMMARY 3'!X10), "", 'SUMMARY 3'!X10)</f>
        <v>75</v>
      </c>
      <c r="N2" s="12" t="n">
        <f aca="false">IF(ISBLANK('SUMMARY 3'!Z10), "", 'SUMMARY 3'!Z10)</f>
        <v>75</v>
      </c>
    </row>
    <row r="3" customFormat="false" ht="13.8" hidden="false" customHeight="false" outlineLevel="0" collapsed="false">
      <c r="A3" s="11" t="str">
        <f aca="false">IF(ISBLANK('Class-Infos'!C11), "", CONCATENATE("B", 'Class-Infos'!A11))</f>
        <v>B2</v>
      </c>
      <c r="B3" s="11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3" s="12" t="n">
        <f aca="false">IF(ISBLANK('SUMMARY 3'!D11), "", 'SUMMARY 3'!D11)</f>
        <v>70</v>
      </c>
      <c r="D3" s="12" t="n">
        <f aca="false">IF(ISBLANK('SUMMARY 3'!F11), "", 'SUMMARY 3'!F11)</f>
        <v>70</v>
      </c>
      <c r="E3" s="12" t="n">
        <f aca="false">IF(ISBLANK('SUMMARY 3'!H11), "", 'SUMMARY 3'!H11)</f>
        <v>70</v>
      </c>
      <c r="F3" s="12" t="n">
        <f aca="false">IF(ISBLANK('SUMMARY 3'!J11), "", 'SUMMARY 3'!J11)</f>
        <v>74</v>
      </c>
      <c r="G3" s="12" t="n">
        <f aca="false">IF(ISBLANK('SUMMARY 3'!L11), "", 'SUMMARY 3'!L11)</f>
        <v>74</v>
      </c>
      <c r="H3" s="12" t="n">
        <f aca="false">IF(ISBLANK('SUMMARY 3'!N11), "", 'SUMMARY 3'!N11)</f>
        <v>70</v>
      </c>
      <c r="I3" s="13" t="n">
        <f aca="false">IF(ISBLANK('SUMMARY 3'!P11), "", 'SUMMARY 3'!P11)</f>
        <v>70</v>
      </c>
      <c r="J3" s="13" t="n">
        <f aca="false">IF(ISBLANK('SUMMARY 3'!R11), "", 'SUMMARY 3'!R11)</f>
        <v>70</v>
      </c>
      <c r="K3" s="12" t="n">
        <f aca="false">IF(ISBLANK('SUMMARY 3'!T11), "", 'SUMMARY 3'!T11)</f>
        <v>70</v>
      </c>
      <c r="L3" s="12" t="n">
        <f aca="false">IF(ISBLANK('SUMMARY 3'!V11), "", 'SUMMARY 3'!V11)</f>
        <v>70</v>
      </c>
      <c r="M3" s="12" t="n">
        <f aca="false">IF(ISBLANK('SUMMARY 3'!X11), "", 'SUMMARY 3'!X11)</f>
        <v>70</v>
      </c>
      <c r="N3" s="12" t="n">
        <f aca="false">IF(ISBLANK('SUMMARY 3'!Z11), "", 'SUMMARY 3'!Z11)</f>
        <v>70</v>
      </c>
    </row>
    <row r="4" customFormat="false" ht="13.8" hidden="false" customHeight="false" outlineLevel="0" collapsed="false">
      <c r="A4" s="11" t="str">
        <f aca="false">IF(ISBLANK('Class-Infos'!C12), "", CONCATENATE("B", 'Class-Infos'!A12))</f>
        <v>B3</v>
      </c>
      <c r="B4" s="11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4" s="12" t="n">
        <f aca="false">IF(ISBLANK('SUMMARY 3'!D12), "", 'SUMMARY 3'!D12)</f>
        <v>77</v>
      </c>
      <c r="D4" s="12" t="n">
        <f aca="false">IF(ISBLANK('SUMMARY 3'!F12), "", 'SUMMARY 3'!F12)</f>
        <v>79</v>
      </c>
      <c r="E4" s="12" t="n">
        <f aca="false">IF(ISBLANK('SUMMARY 3'!H12), "", 'SUMMARY 3'!H12)</f>
        <v>79</v>
      </c>
      <c r="F4" s="12" t="n">
        <f aca="false">IF(ISBLANK('SUMMARY 3'!J12), "", 'SUMMARY 3'!J12)</f>
        <v>75</v>
      </c>
      <c r="G4" s="12" t="n">
        <f aca="false">IF(ISBLANK('SUMMARY 3'!L12), "", 'SUMMARY 3'!L12)</f>
        <v>75</v>
      </c>
      <c r="H4" s="12" t="n">
        <f aca="false">IF(ISBLANK('SUMMARY 3'!N12), "", 'SUMMARY 3'!N12)</f>
        <v>85</v>
      </c>
      <c r="I4" s="13" t="n">
        <f aca="false">IF(ISBLANK('SUMMARY 3'!P12), "", 'SUMMARY 3'!P12)</f>
        <v>75</v>
      </c>
      <c r="J4" s="13" t="n">
        <f aca="false">IF(ISBLANK('SUMMARY 3'!R12), "", 'SUMMARY 3'!R12)</f>
        <v>75</v>
      </c>
      <c r="K4" s="12" t="n">
        <f aca="false">IF(ISBLANK('SUMMARY 3'!T12), "", 'SUMMARY 3'!T12)</f>
        <v>75</v>
      </c>
      <c r="L4" s="12" t="n">
        <f aca="false">IF(ISBLANK('SUMMARY 3'!V12), "", 'SUMMARY 3'!V12)</f>
        <v>75</v>
      </c>
      <c r="M4" s="12" t="n">
        <f aca="false">IF(ISBLANK('SUMMARY 3'!X12), "", 'SUMMARY 3'!X12)</f>
        <v>75</v>
      </c>
      <c r="N4" s="12" t="n">
        <f aca="false">IF(ISBLANK('SUMMARY 3'!Z12), "", 'SUMMARY 3'!Z12)</f>
        <v>75</v>
      </c>
    </row>
    <row r="5" customFormat="false" ht="13.8" hidden="false" customHeight="false" outlineLevel="0" collapsed="false">
      <c r="A5" s="11" t="str">
        <f aca="false">IF(ISBLANK('Class-Infos'!C13), "", CONCATENATE("B", 'Class-Infos'!A13))</f>
        <v>B4</v>
      </c>
      <c r="B5" s="11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5" s="12" t="n">
        <f aca="false">IF(ISBLANK('SUMMARY 3'!D13), "", 'SUMMARY 3'!D13)</f>
        <v>75</v>
      </c>
      <c r="D5" s="12" t="n">
        <f aca="false">IF(ISBLANK('SUMMARY 3'!F13), "", 'SUMMARY 3'!F13)</f>
        <v>77</v>
      </c>
      <c r="E5" s="12" t="n">
        <f aca="false">IF(ISBLANK('SUMMARY 3'!H13), "", 'SUMMARY 3'!H13)</f>
        <v>74</v>
      </c>
      <c r="F5" s="12" t="n">
        <f aca="false">IF(ISBLANK('SUMMARY 3'!J13), "", 'SUMMARY 3'!J13)</f>
        <v>75</v>
      </c>
      <c r="G5" s="12" t="n">
        <f aca="false">IF(ISBLANK('SUMMARY 3'!L13), "", 'SUMMARY 3'!L13)</f>
        <v>77</v>
      </c>
      <c r="H5" s="12" t="n">
        <f aca="false">IF(ISBLANK('SUMMARY 3'!N13), "", 'SUMMARY 3'!N13)</f>
        <v>82</v>
      </c>
      <c r="I5" s="13" t="n">
        <f aca="false">IF(ISBLANK('SUMMARY 3'!P13), "", 'SUMMARY 3'!P13)</f>
        <v>75</v>
      </c>
      <c r="J5" s="13" t="n">
        <f aca="false">IF(ISBLANK('SUMMARY 3'!R13), "", 'SUMMARY 3'!R13)</f>
        <v>75</v>
      </c>
      <c r="K5" s="12" t="n">
        <f aca="false">IF(ISBLANK('SUMMARY 3'!T13), "", 'SUMMARY 3'!T13)</f>
        <v>75</v>
      </c>
      <c r="L5" s="12" t="n">
        <f aca="false">IF(ISBLANK('SUMMARY 3'!V13), "", 'SUMMARY 3'!V13)</f>
        <v>75</v>
      </c>
      <c r="M5" s="12" t="n">
        <f aca="false">IF(ISBLANK('SUMMARY 3'!X13), "", 'SUMMARY 3'!X13)</f>
        <v>75</v>
      </c>
      <c r="N5" s="12" t="n">
        <f aca="false">IF(ISBLANK('SUMMARY 3'!Z13), "", 'SUMMARY 3'!Z13)</f>
        <v>75</v>
      </c>
    </row>
    <row r="6" customFormat="false" ht="13.8" hidden="false" customHeight="false" outlineLevel="0" collapsed="false">
      <c r="A6" s="11" t="str">
        <f aca="false">IF(ISBLANK('Class-Infos'!C14), "", CONCATENATE("B", 'Class-Infos'!A14))</f>
        <v>B5</v>
      </c>
      <c r="B6" s="11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6" s="12" t="n">
        <f aca="false">IF(ISBLANK('SUMMARY 3'!D14), "", 'SUMMARY 3'!D14)</f>
        <v>76</v>
      </c>
      <c r="D6" s="12" t="n">
        <f aca="false">IF(ISBLANK('SUMMARY 3'!F14), "", 'SUMMARY 3'!F14)</f>
        <v>80</v>
      </c>
      <c r="E6" s="12" t="n">
        <f aca="false">IF(ISBLANK('SUMMARY 3'!H14), "", 'SUMMARY 3'!H14)</f>
        <v>74</v>
      </c>
      <c r="F6" s="12" t="n">
        <f aca="false">IF(ISBLANK('SUMMARY 3'!J14), "", 'SUMMARY 3'!J14)</f>
        <v>75</v>
      </c>
      <c r="G6" s="12" t="n">
        <f aca="false">IF(ISBLANK('SUMMARY 3'!L14), "", 'SUMMARY 3'!L14)</f>
        <v>76</v>
      </c>
      <c r="H6" s="12" t="n">
        <f aca="false">IF(ISBLANK('SUMMARY 3'!N14), "", 'SUMMARY 3'!N14)</f>
        <v>83</v>
      </c>
      <c r="I6" s="13" t="n">
        <f aca="false">IF(ISBLANK('SUMMARY 3'!P14), "", 'SUMMARY 3'!P14)</f>
        <v>75</v>
      </c>
      <c r="J6" s="13" t="n">
        <f aca="false">IF(ISBLANK('SUMMARY 3'!R14), "", 'SUMMARY 3'!R14)</f>
        <v>75</v>
      </c>
      <c r="K6" s="12" t="n">
        <f aca="false">IF(ISBLANK('SUMMARY 3'!T14), "", 'SUMMARY 3'!T14)</f>
        <v>75</v>
      </c>
      <c r="L6" s="12" t="n">
        <f aca="false">IF(ISBLANK('SUMMARY 3'!V14), "", 'SUMMARY 3'!V14)</f>
        <v>75</v>
      </c>
      <c r="M6" s="12" t="n">
        <f aca="false">IF(ISBLANK('SUMMARY 3'!X14), "", 'SUMMARY 3'!X14)</f>
        <v>75</v>
      </c>
      <c r="N6" s="12" t="n">
        <f aca="false">IF(ISBLANK('SUMMARY 3'!Z14), "", 'SUMMARY 3'!Z14)</f>
        <v>75</v>
      </c>
    </row>
    <row r="7" customFormat="false" ht="13.8" hidden="false" customHeight="false" outlineLevel="0" collapsed="false">
      <c r="A7" s="11" t="str">
        <f aca="false">IF(ISBLANK('Class-Infos'!C15), "", CONCATENATE("B", 'Class-Infos'!A15))</f>
        <v>B6</v>
      </c>
      <c r="B7" s="11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7" s="12" t="n">
        <f aca="false">IF(ISBLANK('SUMMARY 3'!D15), "", 'SUMMARY 3'!D15)</f>
        <v>79</v>
      </c>
      <c r="D7" s="12" t="n">
        <f aca="false">IF(ISBLANK('SUMMARY 3'!F15), "", 'SUMMARY 3'!F15)</f>
        <v>88</v>
      </c>
      <c r="E7" s="12" t="n">
        <f aca="false">IF(ISBLANK('SUMMARY 3'!H15), "", 'SUMMARY 3'!H15)</f>
        <v>83</v>
      </c>
      <c r="F7" s="12" t="n">
        <f aca="false">IF(ISBLANK('SUMMARY 3'!J15), "", 'SUMMARY 3'!J15)</f>
        <v>84</v>
      </c>
      <c r="G7" s="12" t="n">
        <f aca="false">IF(ISBLANK('SUMMARY 3'!L15), "", 'SUMMARY 3'!L15)</f>
        <v>81</v>
      </c>
      <c r="H7" s="12" t="n">
        <f aca="false">IF(ISBLANK('SUMMARY 3'!N15), "", 'SUMMARY 3'!N15)</f>
        <v>95</v>
      </c>
      <c r="I7" s="13" t="n">
        <f aca="false">IF(ISBLANK('SUMMARY 3'!P15), "", 'SUMMARY 3'!P15)</f>
        <v>84</v>
      </c>
      <c r="J7" s="13" t="n">
        <f aca="false">IF(ISBLANK('SUMMARY 3'!R15), "", 'SUMMARY 3'!R15)</f>
        <v>92</v>
      </c>
      <c r="K7" s="12" t="n">
        <f aca="false">IF(ISBLANK('SUMMARY 3'!T15), "", 'SUMMARY 3'!T15)</f>
        <v>93</v>
      </c>
      <c r="L7" s="12" t="n">
        <f aca="false">IF(ISBLANK('SUMMARY 3'!V15), "", 'SUMMARY 3'!V15)</f>
        <v>95</v>
      </c>
      <c r="M7" s="12" t="n">
        <f aca="false">IF(ISBLANK('SUMMARY 3'!X15), "", 'SUMMARY 3'!X15)</f>
        <v>89</v>
      </c>
      <c r="N7" s="12" t="n">
        <f aca="false">IF(ISBLANK('SUMMARY 3'!Z15), "", 'SUMMARY 3'!Z15)</f>
        <v>92</v>
      </c>
    </row>
    <row r="8" customFormat="false" ht="13.8" hidden="false" customHeight="false" outlineLevel="0" collapsed="false">
      <c r="A8" s="11" t="str">
        <f aca="false">IF(ISBLANK('Class-Infos'!C16), "", CONCATENATE("B", 'Class-Infos'!A16))</f>
        <v>B7</v>
      </c>
      <c r="B8" s="11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8" s="12" t="n">
        <f aca="false">IF(ISBLANK('SUMMARY 3'!D16), "", 'SUMMARY 3'!D16)</f>
        <v>76</v>
      </c>
      <c r="D8" s="12" t="n">
        <f aca="false">IF(ISBLANK('SUMMARY 3'!F16), "", 'SUMMARY 3'!F16)</f>
        <v>76</v>
      </c>
      <c r="E8" s="12" t="n">
        <f aca="false">IF(ISBLANK('SUMMARY 3'!H16), "", 'SUMMARY 3'!H16)</f>
        <v>74</v>
      </c>
      <c r="F8" s="12" t="n">
        <f aca="false">IF(ISBLANK('SUMMARY 3'!J16), "", 'SUMMARY 3'!J16)</f>
        <v>75</v>
      </c>
      <c r="G8" s="12" t="n">
        <f aca="false">IF(ISBLANK('SUMMARY 3'!L16), "", 'SUMMARY 3'!L16)</f>
        <v>76</v>
      </c>
      <c r="H8" s="12" t="n">
        <f aca="false">IF(ISBLANK('SUMMARY 3'!N16), "", 'SUMMARY 3'!N16)</f>
        <v>84</v>
      </c>
      <c r="I8" s="13" t="n">
        <f aca="false">IF(ISBLANK('SUMMARY 3'!P16), "", 'SUMMARY 3'!P16)</f>
        <v>75</v>
      </c>
      <c r="J8" s="13" t="n">
        <f aca="false">IF(ISBLANK('SUMMARY 3'!R16), "", 'SUMMARY 3'!R16)</f>
        <v>75</v>
      </c>
      <c r="K8" s="12" t="n">
        <f aca="false">IF(ISBLANK('SUMMARY 3'!T16), "", 'SUMMARY 3'!T16)</f>
        <v>75</v>
      </c>
      <c r="L8" s="12" t="n">
        <f aca="false">IF(ISBLANK('SUMMARY 3'!V16), "", 'SUMMARY 3'!V16)</f>
        <v>75</v>
      </c>
      <c r="M8" s="12" t="n">
        <f aca="false">IF(ISBLANK('SUMMARY 3'!X16), "", 'SUMMARY 3'!X16)</f>
        <v>75</v>
      </c>
      <c r="N8" s="12" t="n">
        <f aca="false">IF(ISBLANK('SUMMARY 3'!Z16), "", 'SUMMARY 3'!Z16)</f>
        <v>75</v>
      </c>
    </row>
    <row r="9" customFormat="false" ht="13.8" hidden="false" customHeight="false" outlineLevel="0" collapsed="false">
      <c r="A9" s="11" t="str">
        <f aca="false">IF(ISBLANK('Class-Infos'!C17), "", CONCATENATE("B", 'Class-Infos'!A17))</f>
        <v>B8</v>
      </c>
      <c r="B9" s="11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9" s="12" t="n">
        <f aca="false">IF(ISBLANK('SUMMARY 3'!D17), "", 'SUMMARY 3'!D17)</f>
        <v>78</v>
      </c>
      <c r="D9" s="12" t="n">
        <f aca="false">IF(ISBLANK('SUMMARY 3'!F17), "", 'SUMMARY 3'!F17)</f>
        <v>75</v>
      </c>
      <c r="E9" s="12" t="n">
        <f aca="false">IF(ISBLANK('SUMMARY 3'!H17), "", 'SUMMARY 3'!H17)</f>
        <v>74</v>
      </c>
      <c r="F9" s="12" t="n">
        <f aca="false">IF(ISBLANK('SUMMARY 3'!J17), "", 'SUMMARY 3'!J17)</f>
        <v>80</v>
      </c>
      <c r="G9" s="12" t="n">
        <f aca="false">IF(ISBLANK('SUMMARY 3'!L17), "", 'SUMMARY 3'!L17)</f>
        <v>78</v>
      </c>
      <c r="H9" s="12" t="n">
        <f aca="false">IF(ISBLANK('SUMMARY 3'!N17), "", 'SUMMARY 3'!N17)</f>
        <v>84</v>
      </c>
      <c r="I9" s="13" t="n">
        <f aca="false">IF(ISBLANK('SUMMARY 3'!P17), "", 'SUMMARY 3'!P17)</f>
        <v>75</v>
      </c>
      <c r="J9" s="13" t="n">
        <f aca="false">IF(ISBLANK('SUMMARY 3'!R17), "", 'SUMMARY 3'!R17)</f>
        <v>75</v>
      </c>
      <c r="K9" s="12" t="n">
        <f aca="false">IF(ISBLANK('SUMMARY 3'!T17), "", 'SUMMARY 3'!T17)</f>
        <v>75</v>
      </c>
      <c r="L9" s="12" t="n">
        <f aca="false">IF(ISBLANK('SUMMARY 3'!V17), "", 'SUMMARY 3'!V17)</f>
        <v>75</v>
      </c>
      <c r="M9" s="12" t="n">
        <f aca="false">IF(ISBLANK('SUMMARY 3'!X17), "", 'SUMMARY 3'!X17)</f>
        <v>75</v>
      </c>
      <c r="N9" s="12" t="n">
        <f aca="false">IF(ISBLANK('SUMMARY 3'!Z17), "", 'SUMMARY 3'!Z17)</f>
        <v>75</v>
      </c>
    </row>
    <row r="10" customFormat="false" ht="13.8" hidden="false" customHeight="false" outlineLevel="0" collapsed="false">
      <c r="A10" s="11" t="str">
        <f aca="false">IF(ISBLANK('Class-Infos'!C18), "", CONCATENATE("B", 'Class-Infos'!A18))</f>
        <v>B9</v>
      </c>
      <c r="B10" s="11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0" s="12" t="n">
        <f aca="false">IF(ISBLANK('SUMMARY 3'!D18), "", 'SUMMARY 3'!D18)</f>
        <v>70</v>
      </c>
      <c r="D10" s="12" t="n">
        <f aca="false">IF(ISBLANK('SUMMARY 3'!F18), "", 'SUMMARY 3'!F18)</f>
        <v>70</v>
      </c>
      <c r="E10" s="12" t="n">
        <f aca="false">IF(ISBLANK('SUMMARY 3'!H18), "", 'SUMMARY 3'!H18)</f>
        <v>70</v>
      </c>
      <c r="F10" s="12" t="n">
        <f aca="false">IF(ISBLANK('SUMMARY 3'!J18), "", 'SUMMARY 3'!J18)</f>
        <v>74</v>
      </c>
      <c r="G10" s="12" t="n">
        <f aca="false">IF(ISBLANK('SUMMARY 3'!L18), "", 'SUMMARY 3'!L18)</f>
        <v>70</v>
      </c>
      <c r="H10" s="12" t="n">
        <f aca="false">IF(ISBLANK('SUMMARY 3'!N18), "", 'SUMMARY 3'!N18)</f>
        <v>70</v>
      </c>
      <c r="I10" s="13" t="n">
        <f aca="false">IF(ISBLANK('SUMMARY 3'!P18), "", 'SUMMARY 3'!P18)</f>
        <v>70</v>
      </c>
      <c r="J10" s="13" t="n">
        <f aca="false">IF(ISBLANK('SUMMARY 3'!R18), "", 'SUMMARY 3'!R18)</f>
        <v>70</v>
      </c>
      <c r="K10" s="12" t="n">
        <f aca="false">IF(ISBLANK('SUMMARY 3'!T18), "", 'SUMMARY 3'!T18)</f>
        <v>70</v>
      </c>
      <c r="L10" s="12" t="n">
        <f aca="false">IF(ISBLANK('SUMMARY 3'!V18), "", 'SUMMARY 3'!V18)</f>
        <v>70</v>
      </c>
      <c r="M10" s="12" t="n">
        <f aca="false">IF(ISBLANK('SUMMARY 3'!X18), "", 'SUMMARY 3'!X18)</f>
        <v>70</v>
      </c>
      <c r="N10" s="12" t="n">
        <f aca="false">IF(ISBLANK('SUMMARY 3'!Z18), "", 'SUMMARY 3'!Z18)</f>
        <v>70</v>
      </c>
    </row>
    <row r="11" customFormat="false" ht="13.8" hidden="false" customHeight="false" outlineLevel="0" collapsed="false">
      <c r="A11" s="11" t="str">
        <f aca="false">IF(ISBLANK('Class-Infos'!C19), "", CONCATENATE("B", 'Class-Infos'!A19))</f>
        <v>B10</v>
      </c>
      <c r="B11" s="11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1" s="12" t="n">
        <f aca="false">IF(ISBLANK('SUMMARY 3'!D19), "", 'SUMMARY 3'!D19)</f>
        <v>76</v>
      </c>
      <c r="D11" s="12" t="n">
        <f aca="false">IF(ISBLANK('SUMMARY 3'!F19), "", 'SUMMARY 3'!F19)</f>
        <v>82</v>
      </c>
      <c r="E11" s="12" t="n">
        <f aca="false">IF(ISBLANK('SUMMARY 3'!H19), "", 'SUMMARY 3'!H19)</f>
        <v>79</v>
      </c>
      <c r="F11" s="12" t="n">
        <f aca="false">IF(ISBLANK('SUMMARY 3'!J19), "", 'SUMMARY 3'!J19)</f>
        <v>76</v>
      </c>
      <c r="G11" s="12" t="n">
        <f aca="false">IF(ISBLANK('SUMMARY 3'!L19), "", 'SUMMARY 3'!L19)</f>
        <v>80</v>
      </c>
      <c r="H11" s="12" t="n">
        <f aca="false">IF(ISBLANK('SUMMARY 3'!N19), "", 'SUMMARY 3'!N19)</f>
        <v>90</v>
      </c>
      <c r="I11" s="13" t="n">
        <f aca="false">IF(ISBLANK('SUMMARY 3'!P19), "", 'SUMMARY 3'!P19)</f>
        <v>79</v>
      </c>
      <c r="J11" s="13" t="n">
        <f aca="false">IF(ISBLANK('SUMMARY 3'!R19), "", 'SUMMARY 3'!R19)</f>
        <v>78</v>
      </c>
      <c r="K11" s="12" t="n">
        <f aca="false">IF(ISBLANK('SUMMARY 3'!T19), "", 'SUMMARY 3'!T19)</f>
        <v>75</v>
      </c>
      <c r="L11" s="12" t="n">
        <f aca="false">IF(ISBLANK('SUMMARY 3'!V19), "", 'SUMMARY 3'!V19)</f>
        <v>83</v>
      </c>
      <c r="M11" s="12" t="n">
        <f aca="false">IF(ISBLANK('SUMMARY 3'!X19), "", 'SUMMARY 3'!X19)</f>
        <v>75</v>
      </c>
      <c r="N11" s="12" t="n">
        <f aca="false">IF(ISBLANK('SUMMARY 3'!Z19), "", 'SUMMARY 3'!Z19)</f>
        <v>77</v>
      </c>
    </row>
    <row r="12" customFormat="false" ht="13.8" hidden="false" customHeight="false" outlineLevel="0" collapsed="false">
      <c r="A12" s="11" t="str">
        <f aca="false">IF(ISBLANK('Class-Infos'!C20), "", CONCATENATE("B", 'Class-Infos'!A20))</f>
        <v>B11</v>
      </c>
      <c r="B12" s="11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2" s="12" t="n">
        <f aca="false">IF(ISBLANK('SUMMARY 3'!D20), "", 'SUMMARY 3'!D20)</f>
        <v>78</v>
      </c>
      <c r="D12" s="12" t="n">
        <f aca="false">IF(ISBLANK('SUMMARY 3'!F20), "", 'SUMMARY 3'!F20)</f>
        <v>75</v>
      </c>
      <c r="E12" s="12" t="n">
        <f aca="false">IF(ISBLANK('SUMMARY 3'!H20), "", 'SUMMARY 3'!H20)</f>
        <v>81</v>
      </c>
      <c r="F12" s="12" t="n">
        <f aca="false">IF(ISBLANK('SUMMARY 3'!J20), "", 'SUMMARY 3'!J20)</f>
        <v>78</v>
      </c>
      <c r="G12" s="12" t="n">
        <f aca="false">IF(ISBLANK('SUMMARY 3'!L20), "", 'SUMMARY 3'!L20)</f>
        <v>78</v>
      </c>
      <c r="H12" s="12" t="n">
        <f aca="false">IF(ISBLANK('SUMMARY 3'!N20), "", 'SUMMARY 3'!N20)</f>
        <v>90</v>
      </c>
      <c r="I12" s="13" t="n">
        <f aca="false">IF(ISBLANK('SUMMARY 3'!P20), "", 'SUMMARY 3'!P20)</f>
        <v>75</v>
      </c>
      <c r="J12" s="13" t="n">
        <f aca="false">IF(ISBLANK('SUMMARY 3'!R20), "", 'SUMMARY 3'!R20)</f>
        <v>75</v>
      </c>
      <c r="K12" s="12" t="n">
        <f aca="false">IF(ISBLANK('SUMMARY 3'!T20), "", 'SUMMARY 3'!T20)</f>
        <v>75</v>
      </c>
      <c r="L12" s="12" t="n">
        <f aca="false">IF(ISBLANK('SUMMARY 3'!V20), "", 'SUMMARY 3'!V20)</f>
        <v>75</v>
      </c>
      <c r="M12" s="12" t="n">
        <f aca="false">IF(ISBLANK('SUMMARY 3'!X20), "", 'SUMMARY 3'!X20)</f>
        <v>75</v>
      </c>
      <c r="N12" s="12" t="n">
        <f aca="false">IF(ISBLANK('SUMMARY 3'!Z20), "", 'SUMMARY 3'!Z20)</f>
        <v>75</v>
      </c>
    </row>
    <row r="13" customFormat="false" ht="13.8" hidden="false" customHeight="false" outlineLevel="0" collapsed="false">
      <c r="A13" s="11" t="str">
        <f aca="false">IF(ISBLANK('Class-Infos'!C21), "", CONCATENATE("B", 'Class-Infos'!A21))</f>
        <v>B12</v>
      </c>
      <c r="B13" s="11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3" s="12" t="n">
        <f aca="false">IF(ISBLANK('SUMMARY 3'!D21), "", 'SUMMARY 3'!D21)</f>
        <v>78</v>
      </c>
      <c r="D13" s="12" t="n">
        <f aca="false">IF(ISBLANK('SUMMARY 3'!F21), "", 'SUMMARY 3'!F21)</f>
        <v>76</v>
      </c>
      <c r="E13" s="12" t="n">
        <f aca="false">IF(ISBLANK('SUMMARY 3'!H21), "", 'SUMMARY 3'!H21)</f>
        <v>74</v>
      </c>
      <c r="F13" s="12" t="n">
        <f aca="false">IF(ISBLANK('SUMMARY 3'!J21), "", 'SUMMARY 3'!J21)</f>
        <v>75</v>
      </c>
      <c r="G13" s="12" t="n">
        <f aca="false">IF(ISBLANK('SUMMARY 3'!L21), "", 'SUMMARY 3'!L21)</f>
        <v>76</v>
      </c>
      <c r="H13" s="12" t="n">
        <f aca="false">IF(ISBLANK('SUMMARY 3'!N21), "", 'SUMMARY 3'!N21)</f>
        <v>73</v>
      </c>
      <c r="I13" s="13" t="n">
        <f aca="false">IF(ISBLANK('SUMMARY 3'!P21), "", 'SUMMARY 3'!P21)</f>
        <v>75</v>
      </c>
      <c r="J13" s="13" t="n">
        <f aca="false">IF(ISBLANK('SUMMARY 3'!R21), "", 'SUMMARY 3'!R21)</f>
        <v>75</v>
      </c>
      <c r="K13" s="12" t="n">
        <f aca="false">IF(ISBLANK('SUMMARY 3'!T21), "", 'SUMMARY 3'!T21)</f>
        <v>75</v>
      </c>
      <c r="L13" s="12" t="n">
        <f aca="false">IF(ISBLANK('SUMMARY 3'!V21), "", 'SUMMARY 3'!V21)</f>
        <v>75</v>
      </c>
      <c r="M13" s="12" t="n">
        <f aca="false">IF(ISBLANK('SUMMARY 3'!X21), "", 'SUMMARY 3'!X21)</f>
        <v>75</v>
      </c>
      <c r="N13" s="12" t="n">
        <f aca="false">IF(ISBLANK('SUMMARY 3'!Z21), "", 'SUMMARY 3'!Z21)</f>
        <v>75</v>
      </c>
    </row>
    <row r="14" customFormat="false" ht="13.8" hidden="false" customHeight="false" outlineLevel="0" collapsed="false">
      <c r="A14" s="11" t="str">
        <f aca="false">IF(ISBLANK('Class-Infos'!C22), "", CONCATENATE("B", 'Class-Infos'!A22))</f>
        <v>B13</v>
      </c>
      <c r="B14" s="11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4" s="12" t="n">
        <f aca="false">IF(ISBLANK('SUMMARY 3'!D22), "", 'SUMMARY 3'!D22)</f>
        <v>75</v>
      </c>
      <c r="D14" s="12" t="n">
        <f aca="false">IF(ISBLANK('SUMMARY 3'!F22), "", 'SUMMARY 3'!F22)</f>
        <v>79</v>
      </c>
      <c r="E14" s="12" t="n">
        <f aca="false">IF(ISBLANK('SUMMARY 3'!H22), "", 'SUMMARY 3'!H22)</f>
        <v>79</v>
      </c>
      <c r="F14" s="12" t="n">
        <f aca="false">IF(ISBLANK('SUMMARY 3'!J22), "", 'SUMMARY 3'!J22)</f>
        <v>76</v>
      </c>
      <c r="G14" s="12" t="n">
        <f aca="false">IF(ISBLANK('SUMMARY 3'!L22), "", 'SUMMARY 3'!L22)</f>
        <v>79</v>
      </c>
      <c r="H14" s="12" t="n">
        <f aca="false">IF(ISBLANK('SUMMARY 3'!N22), "", 'SUMMARY 3'!N22)</f>
        <v>88</v>
      </c>
      <c r="I14" s="13" t="n">
        <f aca="false">IF(ISBLANK('SUMMARY 3'!P22), "", 'SUMMARY 3'!P22)</f>
        <v>84</v>
      </c>
      <c r="J14" s="13" t="n">
        <f aca="false">IF(ISBLANK('SUMMARY 3'!R22), "", 'SUMMARY 3'!R22)</f>
        <v>78</v>
      </c>
      <c r="K14" s="12" t="n">
        <f aca="false">IF(ISBLANK('SUMMARY 3'!T22), "", 'SUMMARY 3'!T22)</f>
        <v>80</v>
      </c>
      <c r="L14" s="12" t="n">
        <f aca="false">IF(ISBLANK('SUMMARY 3'!V22), "", 'SUMMARY 3'!V22)</f>
        <v>75</v>
      </c>
      <c r="M14" s="12" t="n">
        <f aca="false">IF(ISBLANK('SUMMARY 3'!X22), "", 'SUMMARY 3'!X22)</f>
        <v>79</v>
      </c>
      <c r="N14" s="12" t="n">
        <f aca="false">IF(ISBLANK('SUMMARY 3'!Z22), "", 'SUMMARY 3'!Z22)</f>
        <v>78</v>
      </c>
    </row>
    <row r="15" customFormat="false" ht="13.8" hidden="false" customHeight="false" outlineLevel="0" collapsed="false">
      <c r="A15" s="11" t="str">
        <f aca="false">IF(ISBLANK('Class-Infos'!C23), "", CONCATENATE("B", 'Class-Infos'!A23))</f>
        <v>B14</v>
      </c>
      <c r="B15" s="11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5" s="12" t="n">
        <f aca="false">IF(ISBLANK('SUMMARY 3'!D23), "", 'SUMMARY 3'!D23)</f>
        <v>74</v>
      </c>
      <c r="D15" s="12" t="n">
        <f aca="false">IF(ISBLANK('SUMMARY 3'!F23), "", 'SUMMARY 3'!F23)</f>
        <v>79</v>
      </c>
      <c r="E15" s="12" t="n">
        <f aca="false">IF(ISBLANK('SUMMARY 3'!H23), "", 'SUMMARY 3'!H23)</f>
        <v>74</v>
      </c>
      <c r="F15" s="12" t="n">
        <f aca="false">IF(ISBLANK('SUMMARY 3'!J23), "", 'SUMMARY 3'!J23)</f>
        <v>74</v>
      </c>
      <c r="G15" s="12" t="n">
        <f aca="false">IF(ISBLANK('SUMMARY 3'!L23), "", 'SUMMARY 3'!L23)</f>
        <v>80</v>
      </c>
      <c r="H15" s="12" t="n">
        <f aca="false">IF(ISBLANK('SUMMARY 3'!N23), "", 'SUMMARY 3'!N23)</f>
        <v>75</v>
      </c>
      <c r="I15" s="13" t="n">
        <f aca="false">IF(ISBLANK('SUMMARY 3'!P23), "", 'SUMMARY 3'!P23)</f>
        <v>75</v>
      </c>
      <c r="J15" s="13" t="n">
        <f aca="false">IF(ISBLANK('SUMMARY 3'!R23), "", 'SUMMARY 3'!R23)</f>
        <v>75</v>
      </c>
      <c r="K15" s="12" t="n">
        <f aca="false">IF(ISBLANK('SUMMARY 3'!T23), "", 'SUMMARY 3'!T23)</f>
        <v>75</v>
      </c>
      <c r="L15" s="12" t="n">
        <f aca="false">IF(ISBLANK('SUMMARY 3'!V23), "", 'SUMMARY 3'!V23)</f>
        <v>75</v>
      </c>
      <c r="M15" s="12" t="n">
        <f aca="false">IF(ISBLANK('SUMMARY 3'!X23), "", 'SUMMARY 3'!X23)</f>
        <v>75</v>
      </c>
      <c r="N15" s="12" t="n">
        <f aca="false">IF(ISBLANK('SUMMARY 3'!Z23), "", 'SUMMARY 3'!Z23)</f>
        <v>75</v>
      </c>
    </row>
    <row r="16" customFormat="false" ht="13.8" hidden="false" customHeight="false" outlineLevel="0" collapsed="false">
      <c r="A16" s="11" t="str">
        <f aca="false">IF(ISBLANK('Class-Infos'!C24), "", CONCATENATE("B", 'Class-Infos'!A24))</f>
        <v>B15</v>
      </c>
      <c r="B16" s="11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6" s="12" t="n">
        <f aca="false">IF(ISBLANK('SUMMARY 3'!D24), "", 'SUMMARY 3'!D24)</f>
        <v>78</v>
      </c>
      <c r="D16" s="12" t="n">
        <f aca="false">IF(ISBLANK('SUMMARY 3'!F24), "", 'SUMMARY 3'!F24)</f>
        <v>75</v>
      </c>
      <c r="E16" s="12" t="n">
        <f aca="false">IF(ISBLANK('SUMMARY 3'!H24), "", 'SUMMARY 3'!H24)</f>
        <v>76</v>
      </c>
      <c r="F16" s="12" t="n">
        <f aca="false">IF(ISBLANK('SUMMARY 3'!J24), "", 'SUMMARY 3'!J24)</f>
        <v>75</v>
      </c>
      <c r="G16" s="12" t="n">
        <f aca="false">IF(ISBLANK('SUMMARY 3'!L24), "", 'SUMMARY 3'!L24)</f>
        <v>75</v>
      </c>
      <c r="H16" s="12" t="n">
        <f aca="false">IF(ISBLANK('SUMMARY 3'!N24), "", 'SUMMARY 3'!N24)</f>
        <v>73</v>
      </c>
      <c r="I16" s="13" t="n">
        <f aca="false">IF(ISBLANK('SUMMARY 3'!P24), "", 'SUMMARY 3'!P24)</f>
        <v>75</v>
      </c>
      <c r="J16" s="13" t="n">
        <f aca="false">IF(ISBLANK('SUMMARY 3'!R24), "", 'SUMMARY 3'!R24)</f>
        <v>75</v>
      </c>
      <c r="K16" s="12" t="n">
        <f aca="false">IF(ISBLANK('SUMMARY 3'!T24), "", 'SUMMARY 3'!T24)</f>
        <v>75</v>
      </c>
      <c r="L16" s="12" t="n">
        <f aca="false">IF(ISBLANK('SUMMARY 3'!V24), "", 'SUMMARY 3'!V24)</f>
        <v>75</v>
      </c>
      <c r="M16" s="12" t="n">
        <f aca="false">IF(ISBLANK('SUMMARY 3'!X24), "", 'SUMMARY 3'!X24)</f>
        <v>75</v>
      </c>
      <c r="N16" s="12" t="n">
        <f aca="false">IF(ISBLANK('SUMMARY 3'!Z24), "", 'SUMMARY 3'!Z24)</f>
        <v>75</v>
      </c>
    </row>
    <row r="17" customFormat="false" ht="13.8" hidden="false" customHeight="false" outlineLevel="0" collapsed="false">
      <c r="A17" s="11" t="str">
        <f aca="false">IF(ISBLANK('Class-Infos'!C25), "", CONCATENATE("B", 'Class-Infos'!A25))</f>
        <v>B16</v>
      </c>
      <c r="B17" s="11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7" s="12" t="n">
        <f aca="false">IF(ISBLANK('SUMMARY 3'!D25), "", 'SUMMARY 3'!D25)</f>
        <v>79</v>
      </c>
      <c r="D17" s="12" t="n">
        <f aca="false">IF(ISBLANK('SUMMARY 3'!F25), "", 'SUMMARY 3'!F25)</f>
        <v>83</v>
      </c>
      <c r="E17" s="12" t="n">
        <f aca="false">IF(ISBLANK('SUMMARY 3'!H25), "", 'SUMMARY 3'!H25)</f>
        <v>77</v>
      </c>
      <c r="F17" s="12" t="n">
        <f aca="false">IF(ISBLANK('SUMMARY 3'!J25), "", 'SUMMARY 3'!J25)</f>
        <v>86</v>
      </c>
      <c r="G17" s="12" t="n">
        <f aca="false">IF(ISBLANK('SUMMARY 3'!L25), "", 'SUMMARY 3'!L25)</f>
        <v>83</v>
      </c>
      <c r="H17" s="12" t="n">
        <f aca="false">IF(ISBLANK('SUMMARY 3'!N25), "", 'SUMMARY 3'!N25)</f>
        <v>94</v>
      </c>
      <c r="I17" s="13" t="n">
        <f aca="false">IF(ISBLANK('SUMMARY 3'!P25), "", 'SUMMARY 3'!P25)</f>
        <v>87</v>
      </c>
      <c r="J17" s="13" t="n">
        <f aca="false">IF(ISBLANK('SUMMARY 3'!R25), "", 'SUMMARY 3'!R25)</f>
        <v>86</v>
      </c>
      <c r="K17" s="12" t="n">
        <f aca="false">IF(ISBLANK('SUMMARY 3'!T25), "", 'SUMMARY 3'!T25)</f>
        <v>84</v>
      </c>
      <c r="L17" s="12" t="n">
        <f aca="false">IF(ISBLANK('SUMMARY 3'!V25), "", 'SUMMARY 3'!V25)</f>
        <v>86</v>
      </c>
      <c r="M17" s="12" t="n">
        <f aca="false">IF(ISBLANK('SUMMARY 3'!X25), "", 'SUMMARY 3'!X25)</f>
        <v>83</v>
      </c>
      <c r="N17" s="12" t="n">
        <f aca="false">IF(ISBLANK('SUMMARY 3'!Z25), "", 'SUMMARY 3'!Z25)</f>
        <v>89</v>
      </c>
    </row>
    <row r="18" customFormat="false" ht="13.8" hidden="false" customHeight="false" outlineLevel="0" collapsed="false">
      <c r="A18" s="11" t="str">
        <f aca="false">IF(ISBLANK('Class-Infos'!C26), "", CONCATENATE("B", 'Class-Infos'!A26))</f>
        <v>B17</v>
      </c>
      <c r="B18" s="11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8" s="12" t="n">
        <f aca="false">IF(ISBLANK('SUMMARY 3'!D26), "", 'SUMMARY 3'!D26)</f>
        <v>75</v>
      </c>
      <c r="D18" s="12" t="n">
        <f aca="false">IF(ISBLANK('SUMMARY 3'!F26), "", 'SUMMARY 3'!F26)</f>
        <v>78</v>
      </c>
      <c r="E18" s="12" t="n">
        <f aca="false">IF(ISBLANK('SUMMARY 3'!H26), "", 'SUMMARY 3'!H26)</f>
        <v>74</v>
      </c>
      <c r="F18" s="12" t="n">
        <f aca="false">IF(ISBLANK('SUMMARY 3'!J26), "", 'SUMMARY 3'!J26)</f>
        <v>74</v>
      </c>
      <c r="G18" s="12" t="n">
        <f aca="false">IF(ISBLANK('SUMMARY 3'!L26), "", 'SUMMARY 3'!L26)</f>
        <v>79</v>
      </c>
      <c r="H18" s="12" t="n">
        <f aca="false">IF(ISBLANK('SUMMARY 3'!N26), "", 'SUMMARY 3'!N26)</f>
        <v>82</v>
      </c>
      <c r="I18" s="13" t="n">
        <f aca="false">IF(ISBLANK('SUMMARY 3'!P26), "", 'SUMMARY 3'!P26)</f>
        <v>77</v>
      </c>
      <c r="J18" s="13" t="n">
        <f aca="false">IF(ISBLANK('SUMMARY 3'!R26), "", 'SUMMARY 3'!R26)</f>
        <v>75</v>
      </c>
      <c r="K18" s="12" t="n">
        <f aca="false">IF(ISBLANK('SUMMARY 3'!T26), "", 'SUMMARY 3'!T26)</f>
        <v>75</v>
      </c>
      <c r="L18" s="12" t="n">
        <f aca="false">IF(ISBLANK('SUMMARY 3'!V26), "", 'SUMMARY 3'!V26)</f>
        <v>75</v>
      </c>
      <c r="M18" s="12" t="n">
        <f aca="false">IF(ISBLANK('SUMMARY 3'!X26), "", 'SUMMARY 3'!X26)</f>
        <v>75</v>
      </c>
      <c r="N18" s="12" t="n">
        <f aca="false">IF(ISBLANK('SUMMARY 3'!Z26), "", 'SUMMARY 3'!Z26)</f>
        <v>76</v>
      </c>
    </row>
    <row r="19" customFormat="false" ht="13.8" hidden="false" customHeight="false" outlineLevel="0" collapsed="false">
      <c r="A19" s="11" t="str">
        <f aca="false">IF(ISBLANK('Class-Infos'!C27), "", CONCATENATE("B", 'Class-Infos'!A27))</f>
        <v>B18</v>
      </c>
      <c r="B19" s="11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19" s="12" t="n">
        <f aca="false">IF(ISBLANK('SUMMARY 3'!D27), "", 'SUMMARY 3'!D27)</f>
        <v>78</v>
      </c>
      <c r="D19" s="12" t="n">
        <f aca="false">IF(ISBLANK('SUMMARY 3'!F27), "", 'SUMMARY 3'!F27)</f>
        <v>77</v>
      </c>
      <c r="E19" s="12" t="n">
        <f aca="false">IF(ISBLANK('SUMMARY 3'!H27), "", 'SUMMARY 3'!H27)</f>
        <v>74</v>
      </c>
      <c r="F19" s="12" t="n">
        <f aca="false">IF(ISBLANK('SUMMARY 3'!J27), "", 'SUMMARY 3'!J27)</f>
        <v>75</v>
      </c>
      <c r="G19" s="12" t="n">
        <f aca="false">IF(ISBLANK('SUMMARY 3'!L27), "", 'SUMMARY 3'!L27)</f>
        <v>75</v>
      </c>
      <c r="H19" s="12" t="n">
        <f aca="false">IF(ISBLANK('SUMMARY 3'!N27), "", 'SUMMARY 3'!N27)</f>
        <v>86</v>
      </c>
      <c r="I19" s="13" t="n">
        <f aca="false">IF(ISBLANK('SUMMARY 3'!P27), "", 'SUMMARY 3'!P27)</f>
        <v>75</v>
      </c>
      <c r="J19" s="13" t="n">
        <f aca="false">IF(ISBLANK('SUMMARY 3'!R27), "", 'SUMMARY 3'!R27)</f>
        <v>75</v>
      </c>
      <c r="K19" s="12" t="n">
        <f aca="false">IF(ISBLANK('SUMMARY 3'!T27), "", 'SUMMARY 3'!T27)</f>
        <v>75</v>
      </c>
      <c r="L19" s="12" t="n">
        <f aca="false">IF(ISBLANK('SUMMARY 3'!V27), "", 'SUMMARY 3'!V27)</f>
        <v>75</v>
      </c>
      <c r="M19" s="12" t="n">
        <f aca="false">IF(ISBLANK('SUMMARY 3'!X27), "", 'SUMMARY 3'!X27)</f>
        <v>75</v>
      </c>
      <c r="N19" s="12" t="n">
        <f aca="false">IF(ISBLANK('SUMMARY 3'!Z27), "", 'SUMMARY 3'!Z27)</f>
        <v>75</v>
      </c>
    </row>
    <row r="20" customFormat="false" ht="13.8" hidden="false" customHeight="false" outlineLevel="0" collapsed="false">
      <c r="A20" s="11" t="str">
        <f aca="false">IF(ISBLANK('Class-Infos'!C28), "", CONCATENATE("B", 'Class-Infos'!A28))</f>
        <v>B19</v>
      </c>
      <c r="B20" s="11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0" s="12" t="n">
        <f aca="false">IF(ISBLANK('SUMMARY 3'!D28), "", 'SUMMARY 3'!D28)</f>
        <v>76</v>
      </c>
      <c r="D20" s="12" t="n">
        <f aca="false">IF(ISBLANK('SUMMARY 3'!F28), "", 'SUMMARY 3'!F28)</f>
        <v>76</v>
      </c>
      <c r="E20" s="12" t="n">
        <f aca="false">IF(ISBLANK('SUMMARY 3'!H28), "", 'SUMMARY 3'!H28)</f>
        <v>74</v>
      </c>
      <c r="F20" s="12" t="n">
        <f aca="false">IF(ISBLANK('SUMMARY 3'!J28), "", 'SUMMARY 3'!J28)</f>
        <v>75</v>
      </c>
      <c r="G20" s="12" t="n">
        <f aca="false">IF(ISBLANK('SUMMARY 3'!L28), "", 'SUMMARY 3'!L28)</f>
        <v>76</v>
      </c>
      <c r="H20" s="12" t="n">
        <f aca="false">IF(ISBLANK('SUMMARY 3'!N28), "", 'SUMMARY 3'!N28)</f>
        <v>87</v>
      </c>
      <c r="I20" s="13" t="n">
        <f aca="false">IF(ISBLANK('SUMMARY 3'!P28), "", 'SUMMARY 3'!P28)</f>
        <v>75</v>
      </c>
      <c r="J20" s="13" t="n">
        <f aca="false">IF(ISBLANK('SUMMARY 3'!R28), "", 'SUMMARY 3'!R28)</f>
        <v>75</v>
      </c>
      <c r="K20" s="12" t="n">
        <f aca="false">IF(ISBLANK('SUMMARY 3'!T28), "", 'SUMMARY 3'!T28)</f>
        <v>75</v>
      </c>
      <c r="L20" s="12" t="n">
        <f aca="false">IF(ISBLANK('SUMMARY 3'!V28), "", 'SUMMARY 3'!V28)</f>
        <v>75</v>
      </c>
      <c r="M20" s="12" t="n">
        <f aca="false">IF(ISBLANK('SUMMARY 3'!X28), "", 'SUMMARY 3'!X28)</f>
        <v>75</v>
      </c>
      <c r="N20" s="12" t="n">
        <f aca="false">IF(ISBLANK('SUMMARY 3'!Z28), "", 'SUMMARY 3'!Z28)</f>
        <v>75</v>
      </c>
    </row>
    <row r="21" customFormat="false" ht="13.8" hidden="false" customHeight="false" outlineLevel="0" collapsed="false">
      <c r="A21" s="11" t="str">
        <f aca="false">IF(ISBLANK('Class-Infos'!C29), "", CONCATENATE("B", 'Class-Infos'!A29))</f>
        <v>B20</v>
      </c>
      <c r="B21" s="11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1" s="12" t="n">
        <f aca="false">IF(ISBLANK('SUMMARY 3'!D29), "", 'SUMMARY 3'!D29)</f>
        <v>74</v>
      </c>
      <c r="D21" s="12" t="n">
        <f aca="false">IF(ISBLANK('SUMMARY 3'!F29), "", 'SUMMARY 3'!F29)</f>
        <v>76</v>
      </c>
      <c r="E21" s="12" t="n">
        <f aca="false">IF(ISBLANK('SUMMARY 3'!H29), "", 'SUMMARY 3'!H29)</f>
        <v>74</v>
      </c>
      <c r="F21" s="12" t="n">
        <f aca="false">IF(ISBLANK('SUMMARY 3'!J29), "", 'SUMMARY 3'!J29)</f>
        <v>74</v>
      </c>
      <c r="G21" s="12" t="n">
        <f aca="false">IF(ISBLANK('SUMMARY 3'!L29), "", 'SUMMARY 3'!L29)</f>
        <v>74</v>
      </c>
      <c r="H21" s="12" t="n">
        <f aca="false">IF(ISBLANK('SUMMARY 3'!N29), "", 'SUMMARY 3'!N29)</f>
        <v>73</v>
      </c>
      <c r="I21" s="13" t="n">
        <f aca="false">IF(ISBLANK('SUMMARY 3'!P29), "", 'SUMMARY 3'!P29)</f>
        <v>74</v>
      </c>
      <c r="J21" s="13" t="n">
        <f aca="false">IF(ISBLANK('SUMMARY 3'!R29), "", 'SUMMARY 3'!R29)</f>
        <v>75</v>
      </c>
      <c r="K21" s="12" t="n">
        <f aca="false">IF(ISBLANK('SUMMARY 3'!T29), "", 'SUMMARY 3'!T29)</f>
        <v>75</v>
      </c>
      <c r="L21" s="12" t="n">
        <f aca="false">IF(ISBLANK('SUMMARY 3'!V29), "", 'SUMMARY 3'!V29)</f>
        <v>75</v>
      </c>
      <c r="M21" s="12" t="n">
        <f aca="false">IF(ISBLANK('SUMMARY 3'!X29), "", 'SUMMARY 3'!X29)</f>
        <v>75</v>
      </c>
      <c r="N21" s="12" t="n">
        <f aca="false">IF(ISBLANK('SUMMARY 3'!Z29), "", 'SUMMARY 3'!Z29)</f>
        <v>75</v>
      </c>
    </row>
    <row r="22" customFormat="false" ht="13.8" hidden="false" customHeight="false" outlineLevel="0" collapsed="false">
      <c r="A22" s="11" t="str">
        <f aca="false">IF(ISBLANK('Class-Infos'!C30), "", CONCATENATE("B", 'Class-Infos'!A30))</f>
        <v>B21</v>
      </c>
      <c r="B22" s="11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2" s="12" t="n">
        <f aca="false">IF(ISBLANK('SUMMARY 3'!D30), "", 'SUMMARY 3'!D30)</f>
        <v>77</v>
      </c>
      <c r="D22" s="12" t="n">
        <f aca="false">IF(ISBLANK('SUMMARY 3'!F30), "", 'SUMMARY 3'!F30)</f>
        <v>75</v>
      </c>
      <c r="E22" s="12" t="n">
        <f aca="false">IF(ISBLANK('SUMMARY 3'!H30), "", 'SUMMARY 3'!H30)</f>
        <v>75</v>
      </c>
      <c r="F22" s="12" t="n">
        <f aca="false">IF(ISBLANK('SUMMARY 3'!J30), "", 'SUMMARY 3'!J30)</f>
        <v>75</v>
      </c>
      <c r="G22" s="12" t="n">
        <f aca="false">IF(ISBLANK('SUMMARY 3'!L30), "", 'SUMMARY 3'!L30)</f>
        <v>77</v>
      </c>
      <c r="H22" s="12" t="n">
        <f aca="false">IF(ISBLANK('SUMMARY 3'!N30), "", 'SUMMARY 3'!N30)</f>
        <v>82</v>
      </c>
      <c r="I22" s="13" t="n">
        <f aca="false">IF(ISBLANK('SUMMARY 3'!P30), "", 'SUMMARY 3'!P30)</f>
        <v>75</v>
      </c>
      <c r="J22" s="13" t="n">
        <f aca="false">IF(ISBLANK('SUMMARY 3'!R30), "", 'SUMMARY 3'!R30)</f>
        <v>75</v>
      </c>
      <c r="K22" s="12" t="n">
        <f aca="false">IF(ISBLANK('SUMMARY 3'!T30), "", 'SUMMARY 3'!T30)</f>
        <v>75</v>
      </c>
      <c r="L22" s="12" t="n">
        <f aca="false">IF(ISBLANK('SUMMARY 3'!V30), "", 'SUMMARY 3'!V30)</f>
        <v>75</v>
      </c>
      <c r="M22" s="12" t="n">
        <f aca="false">IF(ISBLANK('SUMMARY 3'!X30), "", 'SUMMARY 3'!X30)</f>
        <v>75</v>
      </c>
      <c r="N22" s="12" t="n">
        <f aca="false">IF(ISBLANK('SUMMARY 3'!Z30), "", 'SUMMARY 3'!Z30)</f>
        <v>75</v>
      </c>
    </row>
    <row r="23" customFormat="false" ht="13.8" hidden="false" customHeight="false" outlineLevel="0" collapsed="false">
      <c r="A23" s="11" t="str">
        <f aca="false">IF(ISBLANK('Class-Infos'!C31), "", CONCATENATE("B", 'Class-Infos'!A31))</f>
        <v/>
      </c>
      <c r="B23" s="11" t="str">
        <f aca="false">IF(ISBLANK('Class-Infos'!C31), "", CONCATENATE('Class-Infos'!C31, IF(ISBLANK('Class-Infos'!F31), "", CONCATENATE(" ", 'Class-Infos'!F31)), ", ", 'Class-Infos'!D31, " ", 'Class-Infos'!E31))</f>
        <v/>
      </c>
      <c r="C23" s="12" t="str">
        <f aca="false">IF(ISBLANK('SUMMARY 3'!D31), "", 'SUMMARY 3'!D31)</f>
        <v/>
      </c>
      <c r="D23" s="12" t="str">
        <f aca="false">IF(ISBLANK('SUMMARY 3'!F31), "", 'SUMMARY 3'!F31)</f>
        <v/>
      </c>
      <c r="E23" s="12" t="str">
        <f aca="false">IF(ISBLANK('SUMMARY 3'!H31), "", 'SUMMARY 3'!H31)</f>
        <v/>
      </c>
      <c r="F23" s="12" t="str">
        <f aca="false">IF(ISBLANK('SUMMARY 3'!J31), "", 'SUMMARY 3'!J31)</f>
        <v/>
      </c>
      <c r="G23" s="12" t="str">
        <f aca="false">IF(ISBLANK('SUMMARY 3'!L31), "", 'SUMMARY 3'!L31)</f>
        <v/>
      </c>
      <c r="H23" s="12" t="str">
        <f aca="false">IF(ISBLANK('SUMMARY 3'!N31), "", 'SUMMARY 3'!N31)</f>
        <v/>
      </c>
      <c r="I23" s="13" t="str">
        <f aca="false">IF(ISBLANK('SUMMARY 3'!P31), "", 'SUMMARY 3'!P31)</f>
        <v/>
      </c>
      <c r="J23" s="13" t="str">
        <f aca="false">IF(ISBLANK('SUMMARY 3'!R31), "", 'SUMMARY 3'!R31)</f>
        <v/>
      </c>
      <c r="K23" s="12" t="str">
        <f aca="false">IF(ISBLANK('SUMMARY 3'!T31), "", 'SUMMARY 3'!T31)</f>
        <v/>
      </c>
      <c r="L23" s="12" t="str">
        <f aca="false">IF(ISBLANK('SUMMARY 3'!V31), "", 'SUMMARY 3'!V31)</f>
        <v/>
      </c>
      <c r="M23" s="12" t="str">
        <f aca="false">IF(ISBLANK('SUMMARY 3'!X31), "", 'SUMMARY 3'!X31)</f>
        <v/>
      </c>
      <c r="N23" s="12" t="str">
        <f aca="false">IF(ISBLANK('SUMMARY 3'!Z31), "", 'SUMMARY 3'!Z31)</f>
        <v/>
      </c>
    </row>
    <row r="24" customFormat="false" ht="13.8" hidden="false" customHeight="false" outlineLevel="0" collapsed="false">
      <c r="A24" s="11" t="str">
        <f aca="false">IF(ISBLANK('Class-Infos'!C32), "", CONCATENATE("B", 'Class-Infos'!A32))</f>
        <v/>
      </c>
      <c r="B24" s="11" t="str">
        <f aca="false">IF(ISBLANK('Class-Infos'!C32), "", CONCATENATE('Class-Infos'!C32, IF(ISBLANK('Class-Infos'!F32), "", CONCATENATE(" ", 'Class-Infos'!F32)), ", ", 'Class-Infos'!D32, " ", 'Class-Infos'!E32))</f>
        <v/>
      </c>
      <c r="C24" s="12" t="str">
        <f aca="false">IF(ISBLANK('SUMMARY 3'!D32), "", 'SUMMARY 3'!D32)</f>
        <v/>
      </c>
      <c r="D24" s="12" t="str">
        <f aca="false">IF(ISBLANK('SUMMARY 3'!F32), "", 'SUMMARY 3'!F32)</f>
        <v/>
      </c>
      <c r="E24" s="12" t="str">
        <f aca="false">IF(ISBLANK('SUMMARY 3'!H32), "", 'SUMMARY 3'!H32)</f>
        <v/>
      </c>
      <c r="F24" s="12" t="str">
        <f aca="false">IF(ISBLANK('SUMMARY 3'!J32), "", 'SUMMARY 3'!J32)</f>
        <v/>
      </c>
      <c r="G24" s="12" t="str">
        <f aca="false">IF(ISBLANK('SUMMARY 3'!L32), "", 'SUMMARY 3'!L32)</f>
        <v/>
      </c>
      <c r="H24" s="12" t="str">
        <f aca="false">IF(ISBLANK('SUMMARY 3'!N32), "", 'SUMMARY 3'!N32)</f>
        <v/>
      </c>
      <c r="I24" s="13" t="str">
        <f aca="false">IF(ISBLANK('SUMMARY 3'!P32), "", 'SUMMARY 3'!P32)</f>
        <v/>
      </c>
      <c r="J24" s="13" t="str">
        <f aca="false">IF(ISBLANK('SUMMARY 3'!R32), "", 'SUMMARY 3'!R32)</f>
        <v/>
      </c>
      <c r="K24" s="12" t="str">
        <f aca="false">IF(ISBLANK('SUMMARY 3'!T32), "", 'SUMMARY 3'!T32)</f>
        <v/>
      </c>
      <c r="L24" s="12" t="str">
        <f aca="false">IF(ISBLANK('SUMMARY 3'!V32), "", 'SUMMARY 3'!V32)</f>
        <v/>
      </c>
      <c r="M24" s="12" t="str">
        <f aca="false">IF(ISBLANK('SUMMARY 3'!X32), "", 'SUMMARY 3'!X32)</f>
        <v/>
      </c>
      <c r="N24" s="12" t="str">
        <f aca="false">IF(ISBLANK('SUMMARY 3'!Z32), "", 'SUMMARY 3'!Z32)</f>
        <v/>
      </c>
    </row>
    <row r="25" customFormat="false" ht="13.8" hidden="false" customHeight="false" outlineLevel="0" collapsed="false">
      <c r="A25" s="11" t="str">
        <f aca="false">IF(ISBLANK('Class-Infos'!C33), "", CONCATENATE("B", 'Class-Infos'!A33))</f>
        <v/>
      </c>
      <c r="B25" s="11" t="str">
        <f aca="false">IF(ISBLANK('Class-Infos'!C33), "", CONCATENATE('Class-Infos'!C33, IF(ISBLANK('Class-Infos'!F33), "", CONCATENATE(" ", 'Class-Infos'!F33)), ", ", 'Class-Infos'!D33, " ", 'Class-Infos'!E33))</f>
        <v/>
      </c>
      <c r="C25" s="12" t="str">
        <f aca="false">IF(ISBLANK('SUMMARY 3'!D33), "", 'SUMMARY 3'!D33)</f>
        <v/>
      </c>
      <c r="D25" s="12" t="str">
        <f aca="false">IF(ISBLANK('SUMMARY 3'!F33), "", 'SUMMARY 3'!F33)</f>
        <v/>
      </c>
      <c r="E25" s="12" t="str">
        <f aca="false">IF(ISBLANK('SUMMARY 3'!H33), "", 'SUMMARY 3'!H33)</f>
        <v/>
      </c>
      <c r="F25" s="12" t="str">
        <f aca="false">IF(ISBLANK('SUMMARY 3'!J33), "", 'SUMMARY 3'!J33)</f>
        <v/>
      </c>
      <c r="G25" s="12" t="str">
        <f aca="false">IF(ISBLANK('SUMMARY 3'!L33), "", 'SUMMARY 3'!L33)</f>
        <v/>
      </c>
      <c r="H25" s="12" t="str">
        <f aca="false">IF(ISBLANK('SUMMARY 3'!N33), "", 'SUMMARY 3'!N33)</f>
        <v/>
      </c>
      <c r="I25" s="13" t="str">
        <f aca="false">IF(ISBLANK('SUMMARY 3'!P33), "", 'SUMMARY 3'!P33)</f>
        <v/>
      </c>
      <c r="J25" s="13" t="str">
        <f aca="false">IF(ISBLANK('SUMMARY 3'!R33), "", 'SUMMARY 3'!R33)</f>
        <v/>
      </c>
      <c r="K25" s="12" t="str">
        <f aca="false">IF(ISBLANK('SUMMARY 3'!T33), "", 'SUMMARY 3'!T33)</f>
        <v/>
      </c>
      <c r="L25" s="12" t="str">
        <f aca="false">IF(ISBLANK('SUMMARY 3'!V33), "", 'SUMMARY 3'!V33)</f>
        <v/>
      </c>
      <c r="M25" s="12" t="str">
        <f aca="false">IF(ISBLANK('SUMMARY 3'!X33), "", 'SUMMARY 3'!X33)</f>
        <v/>
      </c>
      <c r="N25" s="12" t="str">
        <f aca="false">IF(ISBLANK('SUMMARY 3'!Z33), "", 'SUMMARY 3'!Z33)</f>
        <v/>
      </c>
    </row>
    <row r="26" customFormat="false" ht="13.8" hidden="false" customHeight="false" outlineLevel="0" collapsed="false">
      <c r="A26" s="11" t="str">
        <f aca="false">IF(ISBLANK('Class-Infos'!C34), "", CONCATENATE("B", 'Class-Infos'!A34))</f>
        <v/>
      </c>
      <c r="B26" s="11" t="str">
        <f aca="false">IF(ISBLANK('Class-Infos'!C34), "", CONCATENATE('Class-Infos'!C34, IF(ISBLANK('Class-Infos'!F34), "", CONCATENATE(" ", 'Class-Infos'!F34)), ", ", 'Class-Infos'!D34, " ", 'Class-Infos'!E34))</f>
        <v/>
      </c>
      <c r="C26" s="12" t="str">
        <f aca="false">IF(ISBLANK('SUMMARY 3'!D34), "", 'SUMMARY 3'!D34)</f>
        <v/>
      </c>
      <c r="D26" s="12" t="str">
        <f aca="false">IF(ISBLANK('SUMMARY 3'!F34), "", 'SUMMARY 3'!F34)</f>
        <v/>
      </c>
      <c r="E26" s="12" t="str">
        <f aca="false">IF(ISBLANK('SUMMARY 3'!H34), "", 'SUMMARY 3'!H34)</f>
        <v/>
      </c>
      <c r="F26" s="12" t="str">
        <f aca="false">IF(ISBLANK('SUMMARY 3'!J34), "", 'SUMMARY 3'!J34)</f>
        <v/>
      </c>
      <c r="G26" s="12" t="str">
        <f aca="false">IF(ISBLANK('SUMMARY 3'!L34), "", 'SUMMARY 3'!L34)</f>
        <v/>
      </c>
      <c r="H26" s="12" t="str">
        <f aca="false">IF(ISBLANK('SUMMARY 3'!N34), "", 'SUMMARY 3'!N34)</f>
        <v/>
      </c>
      <c r="I26" s="13" t="str">
        <f aca="false">IF(ISBLANK('SUMMARY 3'!P34), "", 'SUMMARY 3'!P34)</f>
        <v/>
      </c>
      <c r="J26" s="13" t="str">
        <f aca="false">IF(ISBLANK('SUMMARY 3'!R34), "", 'SUMMARY 3'!R34)</f>
        <v/>
      </c>
      <c r="K26" s="12" t="str">
        <f aca="false">IF(ISBLANK('SUMMARY 3'!T34), "", 'SUMMARY 3'!T34)</f>
        <v/>
      </c>
      <c r="L26" s="12" t="str">
        <f aca="false">IF(ISBLANK('SUMMARY 3'!V34), "", 'SUMMARY 3'!V34)</f>
        <v/>
      </c>
      <c r="M26" s="12" t="str">
        <f aca="false">IF(ISBLANK('SUMMARY 3'!X34), "", 'SUMMARY 3'!X34)</f>
        <v/>
      </c>
      <c r="N26" s="12" t="str">
        <f aca="false">IF(ISBLANK('SUMMARY 3'!Z34), "", 'SUMMARY 3'!Z34)</f>
        <v/>
      </c>
    </row>
    <row r="27" customFormat="false" ht="13.8" hidden="false" customHeight="false" outlineLevel="0" collapsed="false">
      <c r="A27" s="11" t="str">
        <f aca="false">IF(ISBLANK('Class-Infos'!C35), "", CONCATENATE("B", 'Class-Infos'!A35))</f>
        <v/>
      </c>
      <c r="B27" s="11" t="str">
        <f aca="false">IF(ISBLANK('Class-Infos'!C35), "", CONCATENATE('Class-Infos'!C35, IF(ISBLANK('Class-Infos'!F35), "", CONCATENATE(" ", 'Class-Infos'!F35)), ", ", 'Class-Infos'!D35, " ", 'Class-Infos'!E35))</f>
        <v/>
      </c>
      <c r="C27" s="12" t="str">
        <f aca="false">IF(ISBLANK('SUMMARY 3'!D35), "", 'SUMMARY 3'!D35)</f>
        <v/>
      </c>
      <c r="D27" s="12" t="str">
        <f aca="false">IF(ISBLANK('SUMMARY 3'!F35), "", 'SUMMARY 3'!F35)</f>
        <v/>
      </c>
      <c r="E27" s="12" t="str">
        <f aca="false">IF(ISBLANK('SUMMARY 3'!H35), "", 'SUMMARY 3'!H35)</f>
        <v/>
      </c>
      <c r="F27" s="12" t="str">
        <f aca="false">IF(ISBLANK('SUMMARY 3'!J35), "", 'SUMMARY 3'!J35)</f>
        <v/>
      </c>
      <c r="G27" s="12" t="str">
        <f aca="false">IF(ISBLANK('SUMMARY 3'!L35), "", 'SUMMARY 3'!L35)</f>
        <v/>
      </c>
      <c r="H27" s="12" t="str">
        <f aca="false">IF(ISBLANK('SUMMARY 3'!N35), "", 'SUMMARY 3'!N35)</f>
        <v/>
      </c>
      <c r="I27" s="13" t="str">
        <f aca="false">IF(ISBLANK('SUMMARY 3'!P35), "", 'SUMMARY 3'!P35)</f>
        <v/>
      </c>
      <c r="J27" s="13" t="str">
        <f aca="false">IF(ISBLANK('SUMMARY 3'!R35), "", 'SUMMARY 3'!R35)</f>
        <v/>
      </c>
      <c r="K27" s="12" t="str">
        <f aca="false">IF(ISBLANK('SUMMARY 3'!T35), "", 'SUMMARY 3'!T35)</f>
        <v/>
      </c>
      <c r="L27" s="12" t="str">
        <f aca="false">IF(ISBLANK('SUMMARY 3'!V35), "", 'SUMMARY 3'!V35)</f>
        <v/>
      </c>
      <c r="M27" s="12" t="str">
        <f aca="false">IF(ISBLANK('SUMMARY 3'!X35), "", 'SUMMARY 3'!X35)</f>
        <v/>
      </c>
      <c r="N27" s="12" t="str">
        <f aca="false">IF(ISBLANK('SUMMARY 3'!Z35), "", 'SUMMARY 3'!Z35)</f>
        <v/>
      </c>
    </row>
    <row r="28" customFormat="false" ht="13.8" hidden="false" customHeight="false" outlineLevel="0" collapsed="false">
      <c r="A28" s="11" t="str">
        <f aca="false">IF(ISBLANK('Class-Infos'!C36), "", CONCATENATE("B", 'Class-Infos'!A36))</f>
        <v/>
      </c>
      <c r="B28" s="11" t="str">
        <f aca="false">IF(ISBLANK('Class-Infos'!C36), "", CONCATENATE('Class-Infos'!C36, IF(ISBLANK('Class-Infos'!F36), "", CONCATENATE(" ", 'Class-Infos'!F36)), ", ", 'Class-Infos'!D36, " ", 'Class-Infos'!E36))</f>
        <v/>
      </c>
      <c r="C28" s="12" t="str">
        <f aca="false">IF(ISBLANK('SUMMARY 3'!D36), "", 'SUMMARY 3'!D36)</f>
        <v/>
      </c>
      <c r="D28" s="12" t="str">
        <f aca="false">IF(ISBLANK('SUMMARY 3'!F36), "", 'SUMMARY 3'!F36)</f>
        <v/>
      </c>
      <c r="E28" s="12" t="str">
        <f aca="false">IF(ISBLANK('SUMMARY 3'!H36), "", 'SUMMARY 3'!H36)</f>
        <v/>
      </c>
      <c r="F28" s="12" t="str">
        <f aca="false">IF(ISBLANK('SUMMARY 3'!J36), "", 'SUMMARY 3'!J36)</f>
        <v/>
      </c>
      <c r="G28" s="12" t="str">
        <f aca="false">IF(ISBLANK('SUMMARY 3'!L36), "", 'SUMMARY 3'!L36)</f>
        <v/>
      </c>
      <c r="H28" s="12" t="str">
        <f aca="false">IF(ISBLANK('SUMMARY 3'!N36), "", 'SUMMARY 3'!N36)</f>
        <v/>
      </c>
      <c r="I28" s="13" t="str">
        <f aca="false">IF(ISBLANK('SUMMARY 3'!P36), "", 'SUMMARY 3'!P36)</f>
        <v/>
      </c>
      <c r="J28" s="13" t="str">
        <f aca="false">IF(ISBLANK('SUMMARY 3'!R36), "", 'SUMMARY 3'!R36)</f>
        <v/>
      </c>
      <c r="K28" s="12" t="str">
        <f aca="false">IF(ISBLANK('SUMMARY 3'!T36), "", 'SUMMARY 3'!T36)</f>
        <v/>
      </c>
      <c r="L28" s="12" t="str">
        <f aca="false">IF(ISBLANK('SUMMARY 3'!V36), "", 'SUMMARY 3'!V36)</f>
        <v/>
      </c>
      <c r="M28" s="12" t="str">
        <f aca="false">IF(ISBLANK('SUMMARY 3'!X36), "", 'SUMMARY 3'!X36)</f>
        <v/>
      </c>
      <c r="N28" s="12" t="str">
        <f aca="false">IF(ISBLANK('SUMMARY 3'!Z36), "", 'SUMMARY 3'!Z36)</f>
        <v/>
      </c>
    </row>
    <row r="29" customFormat="false" ht="13.8" hidden="false" customHeight="false" outlineLevel="0" collapsed="false">
      <c r="A29" s="11" t="str">
        <f aca="false">IF(ISBLANK('Class-Infos'!C37), "", CONCATENATE("B", 'Class-Infos'!A37))</f>
        <v/>
      </c>
      <c r="B29" s="11" t="str">
        <f aca="false">IF(ISBLANK('Class-Infos'!C37), "", CONCATENATE('Class-Infos'!C37, IF(ISBLANK('Class-Infos'!F37), "", CONCATENATE(" ", 'Class-Infos'!F37)), ", ", 'Class-Infos'!D37, " ", 'Class-Infos'!E37))</f>
        <v/>
      </c>
      <c r="C29" s="12" t="str">
        <f aca="false">IF(ISBLANK('SUMMARY 3'!D37), "", 'SUMMARY 3'!D37)</f>
        <v/>
      </c>
      <c r="D29" s="12" t="str">
        <f aca="false">IF(ISBLANK('SUMMARY 3'!F37), "", 'SUMMARY 3'!F37)</f>
        <v/>
      </c>
      <c r="E29" s="12" t="str">
        <f aca="false">IF(ISBLANK('SUMMARY 3'!H37), "", 'SUMMARY 3'!H37)</f>
        <v/>
      </c>
      <c r="F29" s="12" t="str">
        <f aca="false">IF(ISBLANK('SUMMARY 3'!J37), "", 'SUMMARY 3'!J37)</f>
        <v/>
      </c>
      <c r="G29" s="12" t="str">
        <f aca="false">IF(ISBLANK('SUMMARY 3'!L37), "", 'SUMMARY 3'!L37)</f>
        <v/>
      </c>
      <c r="H29" s="12" t="str">
        <f aca="false">IF(ISBLANK('SUMMARY 3'!N37), "", 'SUMMARY 3'!N37)</f>
        <v/>
      </c>
      <c r="I29" s="13" t="str">
        <f aca="false">IF(ISBLANK('SUMMARY 3'!P37), "", 'SUMMARY 3'!P37)</f>
        <v/>
      </c>
      <c r="J29" s="13" t="str">
        <f aca="false">IF(ISBLANK('SUMMARY 3'!R37), "", 'SUMMARY 3'!R37)</f>
        <v/>
      </c>
      <c r="K29" s="12" t="str">
        <f aca="false">IF(ISBLANK('SUMMARY 3'!T37), "", 'SUMMARY 3'!T37)</f>
        <v/>
      </c>
      <c r="L29" s="12" t="str">
        <f aca="false">IF(ISBLANK('SUMMARY 3'!V37), "", 'SUMMARY 3'!V37)</f>
        <v/>
      </c>
      <c r="M29" s="12" t="str">
        <f aca="false">IF(ISBLANK('SUMMARY 3'!X37), "", 'SUMMARY 3'!X37)</f>
        <v/>
      </c>
      <c r="N29" s="12" t="str">
        <f aca="false">IF(ISBLANK('SUMMARY 3'!Z37), "", 'SUMMARY 3'!Z37)</f>
        <v/>
      </c>
    </row>
    <row r="30" customFormat="false" ht="13.8" hidden="false" customHeight="false" outlineLevel="0" collapsed="false">
      <c r="A30" s="11" t="str">
        <f aca="false">IF(ISBLANK('Class-Infos'!C38), "", CONCATENATE("B", 'Class-Infos'!A38))</f>
        <v/>
      </c>
      <c r="B30" s="11" t="str">
        <f aca="false">IF(ISBLANK('Class-Infos'!C38), "", CONCATENATE('Class-Infos'!C38, IF(ISBLANK('Class-Infos'!F38), "", CONCATENATE(" ", 'Class-Infos'!F38)), ", ", 'Class-Infos'!D38, " ", 'Class-Infos'!E38))</f>
        <v/>
      </c>
      <c r="C30" s="12" t="str">
        <f aca="false">IF(ISBLANK('SUMMARY 3'!D38), "", 'SUMMARY 3'!D38)</f>
        <v/>
      </c>
      <c r="D30" s="12" t="str">
        <f aca="false">IF(ISBLANK('SUMMARY 3'!F38), "", 'SUMMARY 3'!F38)</f>
        <v/>
      </c>
      <c r="E30" s="12" t="str">
        <f aca="false">IF(ISBLANK('SUMMARY 3'!H38), "", 'SUMMARY 3'!H38)</f>
        <v/>
      </c>
      <c r="F30" s="12" t="str">
        <f aca="false">IF(ISBLANK('SUMMARY 3'!J38), "", 'SUMMARY 3'!J38)</f>
        <v/>
      </c>
      <c r="G30" s="12" t="str">
        <f aca="false">IF(ISBLANK('SUMMARY 3'!L38), "", 'SUMMARY 3'!L38)</f>
        <v/>
      </c>
      <c r="H30" s="12" t="str">
        <f aca="false">IF(ISBLANK('SUMMARY 3'!N38), "", 'SUMMARY 3'!N38)</f>
        <v/>
      </c>
      <c r="I30" s="13" t="str">
        <f aca="false">IF(ISBLANK('SUMMARY 3'!P38), "", 'SUMMARY 3'!P38)</f>
        <v/>
      </c>
      <c r="J30" s="13" t="str">
        <f aca="false">IF(ISBLANK('SUMMARY 3'!R38), "", 'SUMMARY 3'!R38)</f>
        <v/>
      </c>
      <c r="K30" s="12" t="str">
        <f aca="false">IF(ISBLANK('SUMMARY 3'!T38), "", 'SUMMARY 3'!T38)</f>
        <v/>
      </c>
      <c r="L30" s="12" t="str">
        <f aca="false">IF(ISBLANK('SUMMARY 3'!V38), "", 'SUMMARY 3'!V38)</f>
        <v/>
      </c>
      <c r="M30" s="12" t="str">
        <f aca="false">IF(ISBLANK('SUMMARY 3'!X38), "", 'SUMMARY 3'!X38)</f>
        <v/>
      </c>
      <c r="N30" s="12" t="str">
        <f aca="false">IF(ISBLANK('SUMMARY 3'!Z38), "", 'SUMMARY 3'!Z38)</f>
        <v/>
      </c>
    </row>
    <row r="31" customFormat="false" ht="13.8" hidden="false" customHeight="false" outlineLevel="0" collapsed="false">
      <c r="A31" s="11" t="str">
        <f aca="false">IF(ISBLANK('Class-Infos'!C39), "", CONCATENATE("B", 'Class-Infos'!A39))</f>
        <v/>
      </c>
      <c r="B31" s="11" t="str">
        <f aca="false">IF(ISBLANK('Class-Infos'!C39), "", CONCATENATE('Class-Infos'!C39, IF(ISBLANK('Class-Infos'!F39), "", CONCATENATE(" ", 'Class-Infos'!F39)), ", ", 'Class-Infos'!D39, " ", 'Class-Infos'!E39))</f>
        <v/>
      </c>
      <c r="C31" s="12" t="str">
        <f aca="false">IF(ISBLANK('SUMMARY 3'!D39), "", 'SUMMARY 3'!D39)</f>
        <v/>
      </c>
      <c r="D31" s="12" t="str">
        <f aca="false">IF(ISBLANK('SUMMARY 3'!F39), "", 'SUMMARY 3'!F39)</f>
        <v/>
      </c>
      <c r="E31" s="12" t="str">
        <f aca="false">IF(ISBLANK('SUMMARY 3'!H39), "", 'SUMMARY 3'!H39)</f>
        <v/>
      </c>
      <c r="F31" s="12" t="str">
        <f aca="false">IF(ISBLANK('SUMMARY 3'!J39), "", 'SUMMARY 3'!J39)</f>
        <v/>
      </c>
      <c r="G31" s="12" t="str">
        <f aca="false">IF(ISBLANK('SUMMARY 3'!L39), "", 'SUMMARY 3'!L39)</f>
        <v/>
      </c>
      <c r="H31" s="12" t="str">
        <f aca="false">IF(ISBLANK('SUMMARY 3'!N39), "", 'SUMMARY 3'!N39)</f>
        <v/>
      </c>
      <c r="I31" s="13" t="str">
        <f aca="false">IF(ISBLANK('SUMMARY 3'!P39), "", 'SUMMARY 3'!P39)</f>
        <v/>
      </c>
      <c r="J31" s="13" t="str">
        <f aca="false">IF(ISBLANK('SUMMARY 3'!R39), "", 'SUMMARY 3'!R39)</f>
        <v/>
      </c>
      <c r="K31" s="12" t="str">
        <f aca="false">IF(ISBLANK('SUMMARY 3'!T39), "", 'SUMMARY 3'!T39)</f>
        <v/>
      </c>
      <c r="L31" s="12" t="str">
        <f aca="false">IF(ISBLANK('SUMMARY 3'!V39), "", 'SUMMARY 3'!V39)</f>
        <v/>
      </c>
      <c r="M31" s="12" t="str">
        <f aca="false">IF(ISBLANK('SUMMARY 3'!X39), "", 'SUMMARY 3'!X39)</f>
        <v/>
      </c>
      <c r="N31" s="12" t="str">
        <f aca="false">IF(ISBLANK('SUMMARY 3'!Z39), "", 'SUMMARY 3'!Z39)</f>
        <v/>
      </c>
    </row>
    <row r="32" customFormat="false" ht="13.8" hidden="false" customHeight="false" outlineLevel="0" collapsed="false">
      <c r="A32" s="11" t="str">
        <f aca="false">IF(ISBLANK('Class-Infos'!C40), "", CONCATENATE("B", 'Class-Infos'!A40))</f>
        <v/>
      </c>
      <c r="B32" s="11" t="str">
        <f aca="false">IF(ISBLANK('Class-Infos'!C40), "", CONCATENATE('Class-Infos'!C40, IF(ISBLANK('Class-Infos'!F40), "", CONCATENATE(" ", 'Class-Infos'!F40)), ", ", 'Class-Infos'!D40, " ", 'Class-Infos'!E40))</f>
        <v/>
      </c>
      <c r="C32" s="12" t="str">
        <f aca="false">IF(ISBLANK('SUMMARY 3'!D40), "", 'SUMMARY 3'!D40)</f>
        <v/>
      </c>
      <c r="D32" s="12" t="str">
        <f aca="false">IF(ISBLANK('SUMMARY 3'!F40), "", 'SUMMARY 3'!F40)</f>
        <v/>
      </c>
      <c r="E32" s="12" t="str">
        <f aca="false">IF(ISBLANK('SUMMARY 3'!H40), "", 'SUMMARY 3'!H40)</f>
        <v/>
      </c>
      <c r="F32" s="12" t="str">
        <f aca="false">IF(ISBLANK('SUMMARY 3'!J40), "", 'SUMMARY 3'!J40)</f>
        <v/>
      </c>
      <c r="G32" s="12" t="str">
        <f aca="false">IF(ISBLANK('SUMMARY 3'!L40), "", 'SUMMARY 3'!L40)</f>
        <v/>
      </c>
      <c r="H32" s="12" t="str">
        <f aca="false">IF(ISBLANK('SUMMARY 3'!N40), "", 'SUMMARY 3'!N40)</f>
        <v/>
      </c>
      <c r="I32" s="13" t="str">
        <f aca="false">IF(ISBLANK('SUMMARY 3'!P40), "", 'SUMMARY 3'!P40)</f>
        <v/>
      </c>
      <c r="J32" s="13" t="str">
        <f aca="false">IF(ISBLANK('SUMMARY 3'!R40), "", 'SUMMARY 3'!R40)</f>
        <v/>
      </c>
      <c r="K32" s="12" t="str">
        <f aca="false">IF(ISBLANK('SUMMARY 3'!T40), "", 'SUMMARY 3'!T40)</f>
        <v/>
      </c>
      <c r="L32" s="12" t="str">
        <f aca="false">IF(ISBLANK('SUMMARY 3'!V40), "", 'SUMMARY 3'!V40)</f>
        <v/>
      </c>
      <c r="M32" s="12" t="str">
        <f aca="false">IF(ISBLANK('SUMMARY 3'!X40), "", 'SUMMARY 3'!X40)</f>
        <v/>
      </c>
      <c r="N32" s="12" t="str">
        <f aca="false">IF(ISBLANK('SUMMARY 3'!Z40), "", 'SUMMARY 3'!Z40)</f>
        <v/>
      </c>
    </row>
    <row r="33" customFormat="false" ht="13.8" hidden="false" customHeight="false" outlineLevel="0" collapsed="false">
      <c r="A33" s="11" t="str">
        <f aca="false">IF(ISBLANK('Class-Infos'!C41), "", CONCATENATE("B", 'Class-Infos'!A41))</f>
        <v/>
      </c>
      <c r="B33" s="11" t="str">
        <f aca="false">IF(ISBLANK('Class-Infos'!C41), "", CONCATENATE('Class-Infos'!C41, IF(ISBLANK('Class-Infos'!F41), "", CONCATENATE(" ", 'Class-Infos'!F41)), ", ", 'Class-Infos'!D41, " ", 'Class-Infos'!E41))</f>
        <v/>
      </c>
      <c r="C33" s="12" t="str">
        <f aca="false">IF(ISBLANK('SUMMARY 3'!D41), "", 'SUMMARY 3'!D41)</f>
        <v/>
      </c>
      <c r="D33" s="12" t="str">
        <f aca="false">IF(ISBLANK('SUMMARY 3'!F41), "", 'SUMMARY 3'!F41)</f>
        <v/>
      </c>
      <c r="E33" s="12" t="str">
        <f aca="false">IF(ISBLANK('SUMMARY 3'!H41), "", 'SUMMARY 3'!H41)</f>
        <v/>
      </c>
      <c r="F33" s="12" t="str">
        <f aca="false">IF(ISBLANK('SUMMARY 3'!J41), "", 'SUMMARY 3'!J41)</f>
        <v/>
      </c>
      <c r="G33" s="12" t="str">
        <f aca="false">IF(ISBLANK('SUMMARY 3'!L41), "", 'SUMMARY 3'!L41)</f>
        <v/>
      </c>
      <c r="H33" s="12" t="str">
        <f aca="false">IF(ISBLANK('SUMMARY 3'!N41), "", 'SUMMARY 3'!N41)</f>
        <v/>
      </c>
      <c r="I33" s="13" t="str">
        <f aca="false">IF(ISBLANK('SUMMARY 3'!P41), "", 'SUMMARY 3'!P41)</f>
        <v/>
      </c>
      <c r="J33" s="13" t="str">
        <f aca="false">IF(ISBLANK('SUMMARY 3'!R41), "", 'SUMMARY 3'!R41)</f>
        <v/>
      </c>
      <c r="K33" s="12" t="str">
        <f aca="false">IF(ISBLANK('SUMMARY 3'!T41), "", 'SUMMARY 3'!T41)</f>
        <v/>
      </c>
      <c r="L33" s="12" t="str">
        <f aca="false">IF(ISBLANK('SUMMARY 3'!V41), "", 'SUMMARY 3'!V41)</f>
        <v/>
      </c>
      <c r="M33" s="12" t="str">
        <f aca="false">IF(ISBLANK('SUMMARY 3'!X41), "", 'SUMMARY 3'!X41)</f>
        <v/>
      </c>
      <c r="N33" s="12" t="str">
        <f aca="false">IF(ISBLANK('SUMMARY 3'!Z41), "", 'SUMMARY 3'!Z41)</f>
        <v/>
      </c>
    </row>
    <row r="34" customFormat="false" ht="13.8" hidden="false" customHeight="false" outlineLevel="0" collapsed="false">
      <c r="A34" s="11" t="str">
        <f aca="false">IF(ISBLANK('Class-Infos'!C42), "", CONCATENATE("B", 'Class-Infos'!A42))</f>
        <v/>
      </c>
      <c r="B34" s="11" t="str">
        <f aca="false">IF(ISBLANK('Class-Infos'!C42), "", CONCATENATE('Class-Infos'!C42, IF(ISBLANK('Class-Infos'!F42), "", CONCATENATE(" ", 'Class-Infos'!F42)), ", ", 'Class-Infos'!D42, " ", 'Class-Infos'!E42))</f>
        <v/>
      </c>
      <c r="C34" s="12" t="str">
        <f aca="false">IF(ISBLANK('SUMMARY 3'!D42), "", 'SUMMARY 3'!D42)</f>
        <v/>
      </c>
      <c r="D34" s="12" t="str">
        <f aca="false">IF(ISBLANK('SUMMARY 3'!F42), "", 'SUMMARY 3'!F42)</f>
        <v/>
      </c>
      <c r="E34" s="12" t="str">
        <f aca="false">IF(ISBLANK('SUMMARY 3'!H42), "", 'SUMMARY 3'!H42)</f>
        <v/>
      </c>
      <c r="F34" s="12" t="str">
        <f aca="false">IF(ISBLANK('SUMMARY 3'!J42), "", 'SUMMARY 3'!J42)</f>
        <v/>
      </c>
      <c r="G34" s="12" t="str">
        <f aca="false">IF(ISBLANK('SUMMARY 3'!L42), "", 'SUMMARY 3'!L42)</f>
        <v/>
      </c>
      <c r="H34" s="12" t="str">
        <f aca="false">IF(ISBLANK('SUMMARY 3'!N42), "", 'SUMMARY 3'!N42)</f>
        <v/>
      </c>
      <c r="I34" s="13" t="str">
        <f aca="false">IF(ISBLANK('SUMMARY 3'!P42), "", 'SUMMARY 3'!P42)</f>
        <v/>
      </c>
      <c r="J34" s="13" t="str">
        <f aca="false">IF(ISBLANK('SUMMARY 3'!R42), "", 'SUMMARY 3'!R42)</f>
        <v/>
      </c>
      <c r="K34" s="12" t="str">
        <f aca="false">IF(ISBLANK('SUMMARY 3'!T42), "", 'SUMMARY 3'!T42)</f>
        <v/>
      </c>
      <c r="L34" s="12" t="str">
        <f aca="false">IF(ISBLANK('SUMMARY 3'!V42), "", 'SUMMARY 3'!V42)</f>
        <v/>
      </c>
      <c r="M34" s="12" t="str">
        <f aca="false">IF(ISBLANK('SUMMARY 3'!X42), "", 'SUMMARY 3'!X42)</f>
        <v/>
      </c>
      <c r="N34" s="12" t="str">
        <f aca="false">IF(ISBLANK('SUMMARY 3'!Z42), "", 'SUMMARY 3'!Z42)</f>
        <v/>
      </c>
    </row>
    <row r="35" customFormat="false" ht="13.8" hidden="false" customHeight="false" outlineLevel="0" collapsed="false">
      <c r="A35" s="11" t="str">
        <f aca="false">IF(ISBLANK('Class-Infos'!C43), "", CONCATENATE("B", 'Class-Infos'!A43))</f>
        <v/>
      </c>
      <c r="B35" s="11" t="str">
        <f aca="false">IF(ISBLANK('Class-Infos'!C43), "", CONCATENATE('Class-Infos'!C43, IF(ISBLANK('Class-Infos'!F43), "", CONCATENATE(" ", 'Class-Infos'!F43)), ", ", 'Class-Infos'!D43, " ", 'Class-Infos'!E43))</f>
        <v/>
      </c>
      <c r="C35" s="12" t="str">
        <f aca="false">IF(ISBLANK('SUMMARY 3'!D43), "", 'SUMMARY 3'!D43)</f>
        <v/>
      </c>
      <c r="D35" s="12" t="str">
        <f aca="false">IF(ISBLANK('SUMMARY 3'!F43), "", 'SUMMARY 3'!F43)</f>
        <v/>
      </c>
      <c r="E35" s="12" t="str">
        <f aca="false">IF(ISBLANK('SUMMARY 3'!H43), "", 'SUMMARY 3'!H43)</f>
        <v/>
      </c>
      <c r="F35" s="12" t="str">
        <f aca="false">IF(ISBLANK('SUMMARY 3'!J43), "", 'SUMMARY 3'!J43)</f>
        <v/>
      </c>
      <c r="G35" s="12" t="str">
        <f aca="false">IF(ISBLANK('SUMMARY 3'!L43), "", 'SUMMARY 3'!L43)</f>
        <v/>
      </c>
      <c r="H35" s="12" t="str">
        <f aca="false">IF(ISBLANK('SUMMARY 3'!N43), "", 'SUMMARY 3'!N43)</f>
        <v/>
      </c>
      <c r="I35" s="13" t="str">
        <f aca="false">IF(ISBLANK('SUMMARY 3'!P43), "", 'SUMMARY 3'!P43)</f>
        <v/>
      </c>
      <c r="J35" s="13" t="str">
        <f aca="false">IF(ISBLANK('SUMMARY 3'!R43), "", 'SUMMARY 3'!R43)</f>
        <v/>
      </c>
      <c r="K35" s="12" t="str">
        <f aca="false">IF(ISBLANK('SUMMARY 3'!T43), "", 'SUMMARY 3'!T43)</f>
        <v/>
      </c>
      <c r="L35" s="12" t="str">
        <f aca="false">IF(ISBLANK('SUMMARY 3'!V43), "", 'SUMMARY 3'!V43)</f>
        <v/>
      </c>
      <c r="M35" s="12" t="str">
        <f aca="false">IF(ISBLANK('SUMMARY 3'!X43), "", 'SUMMARY 3'!X43)</f>
        <v/>
      </c>
      <c r="N35" s="12" t="str">
        <f aca="false">IF(ISBLANK('SUMMARY 3'!Z43), "", 'SUMMARY 3'!Z43)</f>
        <v/>
      </c>
    </row>
    <row r="36" customFormat="false" ht="13.8" hidden="false" customHeight="false" outlineLevel="0" collapsed="false">
      <c r="A36" s="11" t="str">
        <f aca="false">IF(ISBLANK('Class-Infos'!C44), "", CONCATENATE("B", 'Class-Infos'!A44))</f>
        <v/>
      </c>
      <c r="B36" s="11" t="str">
        <f aca="false">IF(ISBLANK('Class-Infos'!C44), "", CONCATENATE('Class-Infos'!C44, IF(ISBLANK('Class-Infos'!F44), "", CONCATENATE(" ", 'Class-Infos'!F44)), ", ", 'Class-Infos'!D44, " ", 'Class-Infos'!E44))</f>
        <v/>
      </c>
      <c r="C36" s="12" t="str">
        <f aca="false">IF(ISBLANK('SUMMARY 3'!D44), "", 'SUMMARY 3'!D44)</f>
        <v/>
      </c>
      <c r="D36" s="12" t="str">
        <f aca="false">IF(ISBLANK('SUMMARY 3'!F44), "", 'SUMMARY 3'!F44)</f>
        <v/>
      </c>
      <c r="E36" s="12" t="str">
        <f aca="false">IF(ISBLANK('SUMMARY 3'!H44), "", 'SUMMARY 3'!H44)</f>
        <v/>
      </c>
      <c r="F36" s="12" t="str">
        <f aca="false">IF(ISBLANK('SUMMARY 3'!J44), "", 'SUMMARY 3'!J44)</f>
        <v/>
      </c>
      <c r="G36" s="12" t="str">
        <f aca="false">IF(ISBLANK('SUMMARY 3'!L44), "", 'SUMMARY 3'!L44)</f>
        <v/>
      </c>
      <c r="H36" s="12" t="str">
        <f aca="false">IF(ISBLANK('SUMMARY 3'!N44), "", 'SUMMARY 3'!N44)</f>
        <v/>
      </c>
      <c r="I36" s="13" t="str">
        <f aca="false">IF(ISBLANK('SUMMARY 3'!P44), "", 'SUMMARY 3'!P44)</f>
        <v/>
      </c>
      <c r="J36" s="13" t="str">
        <f aca="false">IF(ISBLANK('SUMMARY 3'!R44), "", 'SUMMARY 3'!R44)</f>
        <v/>
      </c>
      <c r="K36" s="12" t="str">
        <f aca="false">IF(ISBLANK('SUMMARY 3'!T44), "", 'SUMMARY 3'!T44)</f>
        <v/>
      </c>
      <c r="L36" s="12" t="str">
        <f aca="false">IF(ISBLANK('SUMMARY 3'!V44), "", 'SUMMARY 3'!V44)</f>
        <v/>
      </c>
      <c r="M36" s="12" t="str">
        <f aca="false">IF(ISBLANK('SUMMARY 3'!X44), "", 'SUMMARY 3'!X44)</f>
        <v/>
      </c>
      <c r="N36" s="12" t="str">
        <f aca="false">IF(ISBLANK('SUMMARY 3'!Z44), "", 'SUMMARY 3'!Z44)</f>
        <v/>
      </c>
    </row>
    <row r="37" customFormat="false" ht="13.8" hidden="false" customHeight="false" outlineLevel="0" collapsed="false">
      <c r="A37" s="11" t="str">
        <f aca="false">IF(ISBLANK('Class-Infos'!C45), "", CONCATENATE("B", 'Class-Infos'!A45))</f>
        <v/>
      </c>
      <c r="B37" s="11" t="str">
        <f aca="false">IF(ISBLANK('Class-Infos'!C45), "", CONCATENATE('Class-Infos'!C45, IF(ISBLANK('Class-Infos'!F45), "", CONCATENATE(" ", 'Class-Infos'!F45)), ", ", 'Class-Infos'!D45, " ", 'Class-Infos'!E45))</f>
        <v/>
      </c>
    </row>
    <row r="38" customFormat="false" ht="13.8" hidden="false" customHeight="false" outlineLevel="0" collapsed="false">
      <c r="A38" s="11" t="str">
        <f aca="false">IF(ISBLANK('Class-Infos'!C46), "", CONCATENATE("B", 'Class-Infos'!A46))</f>
        <v/>
      </c>
      <c r="B38" s="11" t="str">
        <f aca="false">IF(ISBLANK('Class-Infos'!C46), "", CONCATENATE('Class-Infos'!C46, IF(ISBLANK('Class-Infos'!F46), "", CONCATENATE(" ", 'Class-Infos'!F46)), ", ", 'Class-Infos'!D46, " ", 'Class-Infos'!E46))</f>
        <v/>
      </c>
    </row>
    <row r="39" customFormat="false" ht="13.8" hidden="false" customHeight="false" outlineLevel="0" collapsed="false">
      <c r="A39" s="11" t="str">
        <f aca="false">IF(ISBLANK('Class-Infos'!C47), "", CONCATENATE("B", 'Class-Infos'!A47))</f>
        <v/>
      </c>
      <c r="B39" s="11" t="str">
        <f aca="false">IF(ISBLANK('Class-Infos'!C47), "", CONCATENATE('Class-Infos'!C47, IF(ISBLANK('Class-Infos'!F47), "", CONCATENATE(" ", 'Class-Infos'!F47)), ", ", 'Class-Infos'!D47, " ", 'Class-Infos'!E47))</f>
        <v/>
      </c>
    </row>
    <row r="40" customFormat="false" ht="13.8" hidden="false" customHeight="false" outlineLevel="0" collapsed="false">
      <c r="A40" s="11" t="str">
        <f aca="false">IF(ISBLANK('Class-Infos'!C48), "", CONCATENATE("B", 'Class-Infos'!A48))</f>
        <v/>
      </c>
      <c r="B40" s="11" t="str">
        <f aca="false">IF(ISBLANK('Class-Infos'!C48), "", CONCATENATE('Class-Infos'!C48, IF(ISBLANK('Class-Infos'!F48), "", CONCATENATE(" ", 'Class-Infos'!F48)), ", ", 'Class-Infos'!D48, " ", 'Class-Infos'!E48))</f>
        <v/>
      </c>
    </row>
    <row r="41" customFormat="false" ht="13.8" hidden="false" customHeight="false" outlineLevel="0" collapsed="false">
      <c r="A41" s="11" t="str">
        <f aca="false">IF(ISBLANK('Class-Infos'!C49), "", CONCATENATE("B", 'Class-Infos'!A49))</f>
        <v/>
      </c>
      <c r="B41" s="11" t="str">
        <f aca="false">IF(ISBLANK('Class-Infos'!C49), "", CONCATENATE('Class-Infos'!C49, IF(ISBLANK('Class-Infos'!F49), "", CONCATENATE(" ", 'Class-Infos'!F49)),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9" activeCellId="0" sqref="C19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12" width="9.14"/>
  </cols>
  <sheetData>
    <row r="1" s="4" customFormat="true" ht="13.8" hidden="false" customHeight="false" outlineLevel="0" collapsed="false">
      <c r="A1" s="4" t="s">
        <v>164</v>
      </c>
      <c r="B1" s="4" t="s">
        <v>165</v>
      </c>
      <c r="C1" s="9" t="s">
        <v>196</v>
      </c>
      <c r="D1" s="9" t="s">
        <v>197</v>
      </c>
      <c r="E1" s="9" t="s">
        <v>198</v>
      </c>
      <c r="F1" s="9" t="s">
        <v>199</v>
      </c>
      <c r="G1" s="9" t="s">
        <v>200</v>
      </c>
      <c r="H1" s="9" t="s">
        <v>201</v>
      </c>
      <c r="I1" s="9" t="s">
        <v>202</v>
      </c>
      <c r="J1" s="9" t="s">
        <v>203</v>
      </c>
      <c r="K1" s="9" t="s">
        <v>204</v>
      </c>
      <c r="L1" s="9" t="s">
        <v>205</v>
      </c>
      <c r="M1" s="9" t="s">
        <v>206</v>
      </c>
      <c r="N1" s="9" t="s">
        <v>207</v>
      </c>
    </row>
    <row r="2" customFormat="false" ht="13.8" hidden="false" customHeight="false" outlineLevel="0" collapsed="false">
      <c r="A2" s="11" t="str">
        <f aca="false">IF(ISBLANK('Class-Infos'!C51), "", CONCATENATE("G", 'Class-Infos'!A51))</f>
        <v>G1</v>
      </c>
      <c r="B2" s="0" t="str">
        <f aca="false">IF(ISBLANK('Class-Infos'!C51), "", CONCATENATE('Class-Infos'!C51, IF(ISBLANK('Class-Infos'!F51), "", CONCATENATE(" ", 'Class-Infos'!F51)), ", ", 'Class-Infos'!D51, " ", 'Class-Infos'!E51))</f>
        <v>ABELINDE, LEIRA MAE LEGASPI</v>
      </c>
      <c r="C2" s="12" t="n">
        <f aca="false">IF(ISBLANK('SUMMARY 3'!D54), "", 'SUMMARY 3'!D54)</f>
        <v>82</v>
      </c>
      <c r="D2" s="12" t="n">
        <f aca="false">IF(ISBLANK('SUMMARY 3'!F54), "", 'SUMMARY 3'!F54)</f>
        <v>80</v>
      </c>
      <c r="E2" s="12" t="n">
        <f aca="false">IF(ISBLANK('SUMMARY 3'!H54), "", 'SUMMARY 3'!H54)</f>
        <v>88</v>
      </c>
      <c r="F2" s="12" t="n">
        <f aca="false">IF(ISBLANK('SUMMARY 3'!J54), "", 'SUMMARY 3'!J54)</f>
        <v>85</v>
      </c>
      <c r="G2" s="12" t="n">
        <f aca="false">IF(ISBLANK('SUMMARY 3'!L54), "", 'SUMMARY 3'!L54)</f>
        <v>81</v>
      </c>
      <c r="H2" s="12" t="n">
        <f aca="false">IF(ISBLANK('SUMMARY 3'!N54), "", 'SUMMARY 3'!N54)</f>
        <v>91</v>
      </c>
      <c r="I2" s="13" t="n">
        <f aca="false">IF(ISBLANK('SUMMARY 3'!P54), "", 'SUMMARY 3'!P54)</f>
        <v>93</v>
      </c>
      <c r="J2" s="13" t="n">
        <f aca="false">IF(ISBLANK('SUMMARY 3'!R54), "", 'SUMMARY 3'!R54)</f>
        <v>89</v>
      </c>
      <c r="K2" s="12" t="n">
        <f aca="false">IF(ISBLANK('SUMMARY 3'!T54), "", 'SUMMARY 3'!T54)</f>
        <v>94</v>
      </c>
      <c r="L2" s="12" t="n">
        <f aca="false">IF(ISBLANK('SUMMARY 3'!V54), "", 'SUMMARY 3'!V54)</f>
        <v>95</v>
      </c>
      <c r="M2" s="12" t="n">
        <f aca="false">IF(ISBLANK('SUMMARY 3'!X54), "", 'SUMMARY 3'!X54)</f>
        <v>84</v>
      </c>
      <c r="N2" s="12" t="n">
        <f aca="false">IF(ISBLANK('SUMMARY 3'!Z54), "", 'SUMMARY 3'!Z54)</f>
        <v>82</v>
      </c>
    </row>
    <row r="3" customFormat="false" ht="13.8" hidden="false" customHeight="false" outlineLevel="0" collapsed="false">
      <c r="A3" s="11" t="str">
        <f aca="false">IF(ISBLANK('Class-Infos'!C52), "", CONCATENATE("G", 'Class-Infos'!A52))</f>
        <v>G2</v>
      </c>
      <c r="B3" s="0" t="str">
        <f aca="false">IF(ISBLANK('Class-Infos'!C52), "", CONCATENATE('Class-Infos'!C52, IF(ISBLANK('Class-Infos'!F52), "", CONCATENATE(" ", 'Class-Infos'!F52)), ", ", 'Class-Infos'!D52, " ", 'Class-Infos'!E52))</f>
        <v>ABOT, ALISSA KAYL CUSTODIO</v>
      </c>
      <c r="C3" s="12" t="n">
        <f aca="false">IF(ISBLANK('SUMMARY 3'!D55), "", 'SUMMARY 3'!D55)</f>
        <v>77</v>
      </c>
      <c r="D3" s="12" t="n">
        <f aca="false">IF(ISBLANK('SUMMARY 3'!F55), "", 'SUMMARY 3'!F55)</f>
        <v>78</v>
      </c>
      <c r="E3" s="12" t="n">
        <f aca="false">IF(ISBLANK('SUMMARY 3'!H55), "", 'SUMMARY 3'!H55)</f>
        <v>74</v>
      </c>
      <c r="F3" s="12" t="n">
        <f aca="false">IF(ISBLANK('SUMMARY 3'!J55), "", 'SUMMARY 3'!J55)</f>
        <v>76</v>
      </c>
      <c r="G3" s="12" t="n">
        <f aca="false">IF(ISBLANK('SUMMARY 3'!L55), "", 'SUMMARY 3'!L55)</f>
        <v>77</v>
      </c>
      <c r="H3" s="12" t="n">
        <f aca="false">IF(ISBLANK('SUMMARY 3'!N55), "", 'SUMMARY 3'!N55)</f>
        <v>94</v>
      </c>
      <c r="I3" s="13" t="n">
        <f aca="false">IF(ISBLANK('SUMMARY 3'!P55), "", 'SUMMARY 3'!P55)</f>
        <v>83</v>
      </c>
      <c r="J3" s="13" t="n">
        <f aca="false">IF(ISBLANK('SUMMARY 3'!R55), "", 'SUMMARY 3'!R55)</f>
        <v>81</v>
      </c>
      <c r="K3" s="12" t="n">
        <f aca="false">IF(ISBLANK('SUMMARY 3'!T55), "", 'SUMMARY 3'!T55)</f>
        <v>84</v>
      </c>
      <c r="L3" s="12" t="n">
        <f aca="false">IF(ISBLANK('SUMMARY 3'!V55), "", 'SUMMARY 3'!V55)</f>
        <v>83</v>
      </c>
      <c r="M3" s="12" t="n">
        <f aca="false">IF(ISBLANK('SUMMARY 3'!X55), "", 'SUMMARY 3'!X55)</f>
        <v>75</v>
      </c>
      <c r="N3" s="12" t="n">
        <f aca="false">IF(ISBLANK('SUMMARY 3'!Z55), "", 'SUMMARY 3'!Z55)</f>
        <v>83</v>
      </c>
    </row>
    <row r="4" customFormat="false" ht="13.8" hidden="false" customHeight="false" outlineLevel="0" collapsed="false">
      <c r="A4" s="11" t="str">
        <f aca="false">IF(ISBLANK('Class-Infos'!C53), "", CONCATENATE("G", 'Class-Infos'!A53))</f>
        <v>G3</v>
      </c>
      <c r="B4" s="0" t="str">
        <f aca="false">IF(ISBLANK('Class-Infos'!C53), "", CONCATENATE('Class-Infos'!C53, IF(ISBLANK('Class-Infos'!F53), "", CONCATENATE(" ", 'Class-Infos'!F53)), ", ", 'Class-Infos'!D53, " ", 'Class-Infos'!E53))</f>
        <v>ADONA, PRINCESS LUMAWIG</v>
      </c>
      <c r="C4" s="12" t="n">
        <f aca="false">IF(ISBLANK('SUMMARY 3'!D56), "", 'SUMMARY 3'!D56)</f>
        <v>78</v>
      </c>
      <c r="D4" s="12" t="n">
        <f aca="false">IF(ISBLANK('SUMMARY 3'!F56), "", 'SUMMARY 3'!F56)</f>
        <v>76</v>
      </c>
      <c r="E4" s="12" t="n">
        <f aca="false">IF(ISBLANK('SUMMARY 3'!H56), "", 'SUMMARY 3'!H56)</f>
        <v>76</v>
      </c>
      <c r="F4" s="12" t="n">
        <f aca="false">IF(ISBLANK('SUMMARY 3'!J56), "", 'SUMMARY 3'!J56)</f>
        <v>75</v>
      </c>
      <c r="G4" s="12" t="n">
        <f aca="false">IF(ISBLANK('SUMMARY 3'!L56), "", 'SUMMARY 3'!L56)</f>
        <v>84</v>
      </c>
      <c r="H4" s="12" t="n">
        <f aca="false">IF(ISBLANK('SUMMARY 3'!N56), "", 'SUMMARY 3'!N56)</f>
        <v>85</v>
      </c>
      <c r="I4" s="13" t="n">
        <f aca="false">IF(ISBLANK('SUMMARY 3'!P56), "", 'SUMMARY 3'!P56)</f>
        <v>81</v>
      </c>
      <c r="J4" s="13" t="n">
        <f aca="false">IF(ISBLANK('SUMMARY 3'!R56), "", 'SUMMARY 3'!R56)</f>
        <v>75</v>
      </c>
      <c r="K4" s="12" t="n">
        <f aca="false">IF(ISBLANK('SUMMARY 3'!T56), "", 'SUMMARY 3'!T56)</f>
        <v>75</v>
      </c>
      <c r="L4" s="12" t="n">
        <f aca="false">IF(ISBLANK('SUMMARY 3'!V56), "", 'SUMMARY 3'!V56)</f>
        <v>75</v>
      </c>
      <c r="M4" s="12" t="n">
        <f aca="false">IF(ISBLANK('SUMMARY 3'!X56), "", 'SUMMARY 3'!X56)</f>
        <v>75</v>
      </c>
      <c r="N4" s="12" t="n">
        <f aca="false">IF(ISBLANK('SUMMARY 3'!Z56), "", 'SUMMARY 3'!Z56)</f>
        <v>75</v>
      </c>
    </row>
    <row r="5" customFormat="false" ht="13.8" hidden="false" customHeight="false" outlineLevel="0" collapsed="false">
      <c r="A5" s="11" t="str">
        <f aca="false">IF(ISBLANK('Class-Infos'!C54), "", CONCATENATE("G", 'Class-Infos'!A54))</f>
        <v>G4</v>
      </c>
      <c r="B5" s="0" t="str">
        <f aca="false">IF(ISBLANK('Class-Infos'!C54), "", CONCATENATE('Class-Infos'!C54, IF(ISBLANK('Class-Infos'!F54), "", CONCATENATE(" ", 'Class-Infos'!F54)), ", ", 'Class-Infos'!D54, " ", 'Class-Infos'!E54))</f>
        <v>AGAM, AIZEN CHING</v>
      </c>
      <c r="C5" s="12" t="n">
        <f aca="false">IF(ISBLANK('SUMMARY 3'!D57), "", 'SUMMARY 3'!D57)</f>
        <v>94</v>
      </c>
      <c r="D5" s="12" t="n">
        <f aca="false">IF(ISBLANK('SUMMARY 3'!F57), "", 'SUMMARY 3'!F57)</f>
        <v>93</v>
      </c>
      <c r="E5" s="12" t="n">
        <f aca="false">IF(ISBLANK('SUMMARY 3'!H57), "", 'SUMMARY 3'!H57)</f>
        <v>95</v>
      </c>
      <c r="F5" s="12" t="n">
        <f aca="false">IF(ISBLANK('SUMMARY 3'!J57), "", 'SUMMARY 3'!J57)</f>
        <v>92</v>
      </c>
      <c r="G5" s="12" t="n">
        <f aca="false">IF(ISBLANK('SUMMARY 3'!L57), "", 'SUMMARY 3'!L57)</f>
        <v>90</v>
      </c>
      <c r="H5" s="12" t="n">
        <f aca="false">IF(ISBLANK('SUMMARY 3'!N57), "", 'SUMMARY 3'!N57)</f>
        <v>98</v>
      </c>
      <c r="I5" s="13" t="n">
        <f aca="false">IF(ISBLANK('SUMMARY 3'!P57), "", 'SUMMARY 3'!P57)</f>
        <v>95</v>
      </c>
      <c r="J5" s="13" t="n">
        <f aca="false">IF(ISBLANK('SUMMARY 3'!R57), "", 'SUMMARY 3'!R57)</f>
        <v>95</v>
      </c>
      <c r="K5" s="12" t="n">
        <f aca="false">IF(ISBLANK('SUMMARY 3'!T57), "", 'SUMMARY 3'!T57)</f>
        <v>96</v>
      </c>
      <c r="L5" s="12" t="n">
        <f aca="false">IF(ISBLANK('SUMMARY 3'!V57), "", 'SUMMARY 3'!V57)</f>
        <v>95</v>
      </c>
      <c r="M5" s="12" t="n">
        <f aca="false">IF(ISBLANK('SUMMARY 3'!X57), "", 'SUMMARY 3'!X57)</f>
        <v>95</v>
      </c>
      <c r="N5" s="12" t="n">
        <f aca="false">IF(ISBLANK('SUMMARY 3'!Z57), "", 'SUMMARY 3'!Z57)</f>
        <v>95</v>
      </c>
    </row>
    <row r="6" customFormat="false" ht="13.8" hidden="false" customHeight="false" outlineLevel="0" collapsed="false">
      <c r="A6" s="11" t="str">
        <f aca="false">IF(ISBLANK('Class-Infos'!C55), "", CONCATENATE("G", 'Class-Infos'!A55))</f>
        <v>G5</v>
      </c>
      <c r="B6" s="0" t="str">
        <f aca="false">IF(ISBLANK('Class-Infos'!C55), "", CONCATENATE('Class-Infos'!C55, IF(ISBLANK('Class-Infos'!F55), "", CONCATENATE(" ", 'Class-Infos'!F55)), ", ", 'Class-Infos'!D55, " ", 'Class-Infos'!E55))</f>
        <v>AGUTAYA, DOREEN FAJARDO</v>
      </c>
      <c r="C6" s="12" t="n">
        <f aca="false">IF(ISBLANK('SUMMARY 3'!D58), "", 'SUMMARY 3'!D58)</f>
        <v>85</v>
      </c>
      <c r="D6" s="12" t="n">
        <f aca="false">IF(ISBLANK('SUMMARY 3'!F58), "", 'SUMMARY 3'!F58)</f>
        <v>85</v>
      </c>
      <c r="E6" s="12" t="n">
        <f aca="false">IF(ISBLANK('SUMMARY 3'!H58), "", 'SUMMARY 3'!H58)</f>
        <v>74</v>
      </c>
      <c r="F6" s="12" t="n">
        <f aca="false">IF(ISBLANK('SUMMARY 3'!J58), "", 'SUMMARY 3'!J58)</f>
        <v>88</v>
      </c>
      <c r="G6" s="12" t="n">
        <f aca="false">IF(ISBLANK('SUMMARY 3'!L58), "", 'SUMMARY 3'!L58)</f>
        <v>82</v>
      </c>
      <c r="H6" s="12" t="n">
        <f aca="false">IF(ISBLANK('SUMMARY 3'!N58), "", 'SUMMARY 3'!N58)</f>
        <v>93</v>
      </c>
      <c r="I6" s="13" t="n">
        <f aca="false">IF(ISBLANK('SUMMARY 3'!P58), "", 'SUMMARY 3'!P58)</f>
        <v>77</v>
      </c>
      <c r="J6" s="13" t="n">
        <f aca="false">IF(ISBLANK('SUMMARY 3'!R58), "", 'SUMMARY 3'!R58)</f>
        <v>84</v>
      </c>
      <c r="K6" s="12" t="n">
        <f aca="false">IF(ISBLANK('SUMMARY 3'!T58), "", 'SUMMARY 3'!T58)</f>
        <v>83</v>
      </c>
      <c r="L6" s="12" t="n">
        <f aca="false">IF(ISBLANK('SUMMARY 3'!V58), "", 'SUMMARY 3'!V58)</f>
        <v>86</v>
      </c>
      <c r="M6" s="12" t="n">
        <f aca="false">IF(ISBLANK('SUMMARY 3'!X58), "", 'SUMMARY 3'!X58)</f>
        <v>89</v>
      </c>
      <c r="N6" s="12" t="n">
        <f aca="false">IF(ISBLANK('SUMMARY 3'!Z58), "", 'SUMMARY 3'!Z58)</f>
        <v>77</v>
      </c>
    </row>
    <row r="7" customFormat="false" ht="13.8" hidden="false" customHeight="false" outlineLevel="0" collapsed="false">
      <c r="A7" s="11" t="str">
        <f aca="false">IF(ISBLANK('Class-Infos'!C56), "", CONCATENATE("G", 'Class-Infos'!A56))</f>
        <v>G6</v>
      </c>
      <c r="B7" s="0" t="str">
        <f aca="false">IF(ISBLANK('Class-Infos'!C56), "", CONCATENATE('Class-Infos'!C56, IF(ISBLANK('Class-Infos'!F56), "", CONCATENATE(" ", 'Class-Infos'!F56)), ", ", 'Class-Infos'!D56, " ", 'Class-Infos'!E56))</f>
        <v>ALANANO, XYRIE LOUISE GRATA</v>
      </c>
      <c r="C7" s="12" t="n">
        <f aca="false">IF(ISBLANK('SUMMARY 3'!D59), "", 'SUMMARY 3'!D59)</f>
        <v>93</v>
      </c>
      <c r="D7" s="12" t="n">
        <f aca="false">IF(ISBLANK('SUMMARY 3'!F59), "", 'SUMMARY 3'!F59)</f>
        <v>91</v>
      </c>
      <c r="E7" s="12" t="n">
        <f aca="false">IF(ISBLANK('SUMMARY 3'!H59), "", 'SUMMARY 3'!H59)</f>
        <v>86</v>
      </c>
      <c r="F7" s="12" t="n">
        <f aca="false">IF(ISBLANK('SUMMARY 3'!J59), "", 'SUMMARY 3'!J59)</f>
        <v>90</v>
      </c>
      <c r="G7" s="12" t="n">
        <f aca="false">IF(ISBLANK('SUMMARY 3'!L59), "", 'SUMMARY 3'!L59)</f>
        <v>90</v>
      </c>
      <c r="H7" s="12" t="n">
        <f aca="false">IF(ISBLANK('SUMMARY 3'!N59), "", 'SUMMARY 3'!N59)</f>
        <v>94</v>
      </c>
      <c r="I7" s="13" t="n">
        <f aca="false">IF(ISBLANK('SUMMARY 3'!P59), "", 'SUMMARY 3'!P59)</f>
        <v>92</v>
      </c>
      <c r="J7" s="13" t="n">
        <f aca="false">IF(ISBLANK('SUMMARY 3'!R59), "", 'SUMMARY 3'!R59)</f>
        <v>94</v>
      </c>
      <c r="K7" s="12" t="n">
        <f aca="false">IF(ISBLANK('SUMMARY 3'!T59), "", 'SUMMARY 3'!T59)</f>
        <v>95</v>
      </c>
      <c r="L7" s="12" t="n">
        <f aca="false">IF(ISBLANK('SUMMARY 3'!V59), "", 'SUMMARY 3'!V59)</f>
        <v>93</v>
      </c>
      <c r="M7" s="12" t="n">
        <f aca="false">IF(ISBLANK('SUMMARY 3'!X59), "", 'SUMMARY 3'!X59)</f>
        <v>95</v>
      </c>
      <c r="N7" s="12" t="n">
        <f aca="false">IF(ISBLANK('SUMMARY 3'!Z59), "", 'SUMMARY 3'!Z59)</f>
        <v>91</v>
      </c>
    </row>
    <row r="8" customFormat="false" ht="13.8" hidden="false" customHeight="false" outlineLevel="0" collapsed="false">
      <c r="A8" s="11" t="str">
        <f aca="false">IF(ISBLANK('Class-Infos'!C57), "", CONCATENATE("G", 'Class-Infos'!A57))</f>
        <v>G7</v>
      </c>
      <c r="B8" s="0" t="str">
        <f aca="false">IF(ISBLANK('Class-Infos'!C57), "", CONCATENATE('Class-Infos'!C57, IF(ISBLANK('Class-Infos'!F57), "", CONCATENATE(" ", 'Class-Infos'!F57)), ", ", 'Class-Infos'!D57, " ", 'Class-Infos'!E57))</f>
        <v>ALBAO, PRISCILA JOY APALIT</v>
      </c>
      <c r="C8" s="12" t="n">
        <f aca="false">IF(ISBLANK('SUMMARY 3'!D60), "", 'SUMMARY 3'!D60)</f>
        <v>75</v>
      </c>
      <c r="D8" s="12" t="n">
        <f aca="false">IF(ISBLANK('SUMMARY 3'!F60), "", 'SUMMARY 3'!F60)</f>
        <v>82</v>
      </c>
      <c r="E8" s="12" t="n">
        <f aca="false">IF(ISBLANK('SUMMARY 3'!H60), "", 'SUMMARY 3'!H60)</f>
        <v>74</v>
      </c>
      <c r="F8" s="12" t="n">
        <f aca="false">IF(ISBLANK('SUMMARY 3'!J60), "", 'SUMMARY 3'!J60)</f>
        <v>80</v>
      </c>
      <c r="G8" s="12" t="n">
        <f aca="false">IF(ISBLANK('SUMMARY 3'!L60), "", 'SUMMARY 3'!L60)</f>
        <v>80</v>
      </c>
      <c r="H8" s="12" t="n">
        <f aca="false">IF(ISBLANK('SUMMARY 3'!N60), "", 'SUMMARY 3'!N60)</f>
        <v>87</v>
      </c>
      <c r="I8" s="13" t="n">
        <f aca="false">IF(ISBLANK('SUMMARY 3'!P60), "", 'SUMMARY 3'!P60)</f>
        <v>83</v>
      </c>
      <c r="J8" s="13" t="n">
        <f aca="false">IF(ISBLANK('SUMMARY 3'!R60), "", 'SUMMARY 3'!R60)</f>
        <v>75</v>
      </c>
      <c r="K8" s="12" t="n">
        <f aca="false">IF(ISBLANK('SUMMARY 3'!T60), "", 'SUMMARY 3'!T60)</f>
        <v>75</v>
      </c>
      <c r="L8" s="12" t="n">
        <f aca="false">IF(ISBLANK('SUMMARY 3'!V60), "", 'SUMMARY 3'!V60)</f>
        <v>75</v>
      </c>
      <c r="M8" s="12" t="n">
        <f aca="false">IF(ISBLANK('SUMMARY 3'!X60), "", 'SUMMARY 3'!X60)</f>
        <v>75</v>
      </c>
      <c r="N8" s="12" t="n">
        <f aca="false">IF(ISBLANK('SUMMARY 3'!Z60), "", 'SUMMARY 3'!Z60)</f>
        <v>75</v>
      </c>
    </row>
    <row r="9" customFormat="false" ht="13.8" hidden="false" customHeight="false" outlineLevel="0" collapsed="false">
      <c r="A9" s="11" t="str">
        <f aca="false">IF(ISBLANK('Class-Infos'!C58), "", CONCATENATE("G", 'Class-Infos'!A58))</f>
        <v>G8</v>
      </c>
      <c r="B9" s="0" t="str">
        <f aca="false">IF(ISBLANK('Class-Infos'!C58), "", CONCATENATE('Class-Infos'!C58, IF(ISBLANK('Class-Infos'!F58), "", CONCATENATE(" ", 'Class-Infos'!F58)), ", ", 'Class-Infos'!D58, " ", 'Class-Infos'!E58))</f>
        <v>ALBIOLA, PRINCES DIANE FACTOR</v>
      </c>
      <c r="C9" s="12" t="n">
        <f aca="false">IF(ISBLANK('SUMMARY 3'!D61), "", 'SUMMARY 3'!D61)</f>
        <v>70</v>
      </c>
      <c r="D9" s="12" t="n">
        <f aca="false">IF(ISBLANK('SUMMARY 3'!F61), "", 'SUMMARY 3'!F61)</f>
        <v>70</v>
      </c>
      <c r="E9" s="12" t="n">
        <f aca="false">IF(ISBLANK('SUMMARY 3'!H61), "", 'SUMMARY 3'!H61)</f>
        <v>70</v>
      </c>
      <c r="F9" s="12" t="n">
        <f aca="false">IF(ISBLANK('SUMMARY 3'!J61), "", 'SUMMARY 3'!J61)</f>
        <v>75</v>
      </c>
      <c r="G9" s="12" t="n">
        <f aca="false">IF(ISBLANK('SUMMARY 3'!L61), "", 'SUMMARY 3'!L61)</f>
        <v>77</v>
      </c>
      <c r="H9" s="12" t="n">
        <f aca="false">IF(ISBLANK('SUMMARY 3'!N61), "", 'SUMMARY 3'!N61)</f>
        <v>70</v>
      </c>
      <c r="I9" s="13" t="n">
        <f aca="false">IF(ISBLANK('SUMMARY 3'!P61), "", 'SUMMARY 3'!P61)</f>
        <v>70</v>
      </c>
      <c r="J9" s="13" t="n">
        <f aca="false">IF(ISBLANK('SUMMARY 3'!R61), "", 'SUMMARY 3'!R61)</f>
        <v>70</v>
      </c>
      <c r="K9" s="12" t="n">
        <f aca="false">IF(ISBLANK('SUMMARY 3'!T61), "", 'SUMMARY 3'!T61)</f>
        <v>70</v>
      </c>
      <c r="L9" s="12" t="n">
        <f aca="false">IF(ISBLANK('SUMMARY 3'!V61), "", 'SUMMARY 3'!V61)</f>
        <v>70</v>
      </c>
      <c r="M9" s="12" t="n">
        <f aca="false">IF(ISBLANK('SUMMARY 3'!X61), "", 'SUMMARY 3'!X61)</f>
        <v>70</v>
      </c>
      <c r="N9" s="12" t="n">
        <f aca="false">IF(ISBLANK('SUMMARY 3'!Z61), "", 'SUMMARY 3'!Z61)</f>
        <v>70</v>
      </c>
    </row>
    <row r="10" customFormat="false" ht="13.8" hidden="false" customHeight="false" outlineLevel="0" collapsed="false">
      <c r="A10" s="11" t="str">
        <f aca="false">IF(ISBLANK('Class-Infos'!C59), "", CONCATENATE("G", 'Class-Infos'!A59))</f>
        <v>G9</v>
      </c>
      <c r="B10" s="0" t="str">
        <f aca="false">IF(ISBLANK('Class-Infos'!C59), "", CONCATENATE('Class-Infos'!C59, IF(ISBLANK('Class-Infos'!F59), "", CONCATENATE(" ", 'Class-Infos'!F59)), ", ", 'Class-Infos'!D59, " ", 'Class-Infos'!E59))</f>
        <v>ALCANTARA, MICHAELLA JEN RODELAS</v>
      </c>
      <c r="C10" s="12" t="n">
        <f aca="false">IF(ISBLANK('SUMMARY 3'!D62), "", 'SUMMARY 3'!D62)</f>
        <v>70</v>
      </c>
      <c r="D10" s="12" t="n">
        <f aca="false">IF(ISBLANK('SUMMARY 3'!F62), "", 'SUMMARY 3'!F62)</f>
        <v>70</v>
      </c>
      <c r="E10" s="12" t="n">
        <f aca="false">IF(ISBLANK('SUMMARY 3'!H62), "", 'SUMMARY 3'!H62)</f>
        <v>70</v>
      </c>
      <c r="F10" s="12" t="n">
        <f aca="false">IF(ISBLANK('SUMMARY 3'!J62), "", 'SUMMARY 3'!J62)</f>
        <v>70</v>
      </c>
      <c r="G10" s="12" t="n">
        <f aca="false">IF(ISBLANK('SUMMARY 3'!L62), "", 'SUMMARY 3'!L62)</f>
        <v>77</v>
      </c>
      <c r="H10" s="12" t="n">
        <f aca="false">IF(ISBLANK('SUMMARY 3'!N62), "", 'SUMMARY 3'!N62)</f>
        <v>70</v>
      </c>
      <c r="I10" s="13" t="n">
        <f aca="false">IF(ISBLANK('SUMMARY 3'!P62), "", 'SUMMARY 3'!P62)</f>
        <v>75</v>
      </c>
      <c r="J10" s="13" t="n">
        <f aca="false">IF(ISBLANK('SUMMARY 3'!R62), "", 'SUMMARY 3'!R62)</f>
        <v>70</v>
      </c>
      <c r="K10" s="12" t="n">
        <f aca="false">IF(ISBLANK('SUMMARY 3'!T62), "", 'SUMMARY 3'!T62)</f>
        <v>70</v>
      </c>
      <c r="L10" s="12" t="n">
        <f aca="false">IF(ISBLANK('SUMMARY 3'!V62), "", 'SUMMARY 3'!V62)</f>
        <v>70</v>
      </c>
      <c r="M10" s="12" t="n">
        <f aca="false">IF(ISBLANK('SUMMARY 3'!X62), "", 'SUMMARY 3'!X62)</f>
        <v>70</v>
      </c>
      <c r="N10" s="12" t="n">
        <f aca="false">IF(ISBLANK('SUMMARY 3'!Z62), "", 'SUMMARY 3'!Z62)</f>
        <v>70</v>
      </c>
    </row>
    <row r="11" customFormat="false" ht="13.8" hidden="false" customHeight="false" outlineLevel="0" collapsed="false">
      <c r="A11" s="11" t="str">
        <f aca="false">IF(ISBLANK('Class-Infos'!C60), "", CONCATENATE("G", 'Class-Infos'!A60))</f>
        <v>G10</v>
      </c>
      <c r="B11" s="0" t="str">
        <f aca="false">IF(ISBLANK('Class-Infos'!C60), "", CONCATENATE('Class-Infos'!C60, IF(ISBLANK('Class-Infos'!F60), "", CONCATENATE(" ", 'Class-Infos'!F60)), ", ", 'Class-Infos'!D60, " ", 'Class-Infos'!E60))</f>
        <v>ALCANTARA, ZYLEE ANGELA MATILLANO</v>
      </c>
      <c r="C11" s="12" t="n">
        <f aca="false">IF(ISBLANK('SUMMARY 3'!D63), "", 'SUMMARY 3'!D63)</f>
        <v>91</v>
      </c>
      <c r="D11" s="12" t="n">
        <f aca="false">IF(ISBLANK('SUMMARY 3'!F63), "", 'SUMMARY 3'!F63)</f>
        <v>89</v>
      </c>
      <c r="E11" s="12" t="n">
        <f aca="false">IF(ISBLANK('SUMMARY 3'!H63), "", 'SUMMARY 3'!H63)</f>
        <v>79</v>
      </c>
      <c r="F11" s="12" t="n">
        <f aca="false">IF(ISBLANK('SUMMARY 3'!J63), "", 'SUMMARY 3'!J63)</f>
        <v>90</v>
      </c>
      <c r="G11" s="12" t="n">
        <f aca="false">IF(ISBLANK('SUMMARY 3'!L63), "", 'SUMMARY 3'!L63)</f>
        <v>89</v>
      </c>
      <c r="H11" s="12" t="n">
        <f aca="false">IF(ISBLANK('SUMMARY 3'!N63), "", 'SUMMARY 3'!N63)</f>
        <v>95</v>
      </c>
      <c r="I11" s="13" t="n">
        <f aca="false">IF(ISBLANK('SUMMARY 3'!P63), "", 'SUMMARY 3'!P63)</f>
        <v>87</v>
      </c>
      <c r="J11" s="13" t="n">
        <f aca="false">IF(ISBLANK('SUMMARY 3'!R63), "", 'SUMMARY 3'!R63)</f>
        <v>93</v>
      </c>
      <c r="K11" s="12" t="n">
        <f aca="false">IF(ISBLANK('SUMMARY 3'!T63), "", 'SUMMARY 3'!T63)</f>
        <v>94</v>
      </c>
      <c r="L11" s="12" t="n">
        <f aca="false">IF(ISBLANK('SUMMARY 3'!V63), "", 'SUMMARY 3'!V63)</f>
        <v>92</v>
      </c>
      <c r="M11" s="12" t="n">
        <f aca="false">IF(ISBLANK('SUMMARY 3'!X63), "", 'SUMMARY 3'!X63)</f>
        <v>92</v>
      </c>
      <c r="N11" s="12" t="n">
        <f aca="false">IF(ISBLANK('SUMMARY 3'!Z63), "", 'SUMMARY 3'!Z63)</f>
        <v>92</v>
      </c>
    </row>
    <row r="12" customFormat="false" ht="13.8" hidden="false" customHeight="false" outlineLevel="0" collapsed="false">
      <c r="A12" s="11" t="str">
        <f aca="false">IF(ISBLANK('Class-Infos'!C61), "", CONCATENATE("G", 'Class-Infos'!A61))</f>
        <v>G11</v>
      </c>
      <c r="B12" s="0" t="str">
        <f aca="false">IF(ISBLANK('Class-Infos'!C61), "", CONCATENATE('Class-Infos'!C61, IF(ISBLANK('Class-Infos'!F61), "", CONCATENATE(" ", 'Class-Infos'!F61)), ", ", 'Class-Infos'!D61, " ", 'Class-Infos'!E61))</f>
        <v>ALCAZARIN, JILLIANE FLORES</v>
      </c>
      <c r="C12" s="12" t="n">
        <f aca="false">IF(ISBLANK('SUMMARY 3'!D64), "", 'SUMMARY 3'!D64)</f>
        <v>78</v>
      </c>
      <c r="D12" s="12" t="n">
        <f aca="false">IF(ISBLANK('SUMMARY 3'!F64), "", 'SUMMARY 3'!F64)</f>
        <v>77</v>
      </c>
      <c r="E12" s="12" t="n">
        <f aca="false">IF(ISBLANK('SUMMARY 3'!H64), "", 'SUMMARY 3'!H64)</f>
        <v>74</v>
      </c>
      <c r="F12" s="12" t="n">
        <f aca="false">IF(ISBLANK('SUMMARY 3'!J64), "", 'SUMMARY 3'!J64)</f>
        <v>80</v>
      </c>
      <c r="G12" s="12" t="n">
        <f aca="false">IF(ISBLANK('SUMMARY 3'!L64), "", 'SUMMARY 3'!L64)</f>
        <v>77</v>
      </c>
      <c r="H12" s="12" t="n">
        <f aca="false">IF(ISBLANK('SUMMARY 3'!N64), "", 'SUMMARY 3'!N64)</f>
        <v>84</v>
      </c>
      <c r="I12" s="13" t="n">
        <f aca="false">IF(ISBLANK('SUMMARY 3'!P64), "", 'SUMMARY 3'!P64)</f>
        <v>90</v>
      </c>
      <c r="J12" s="13" t="n">
        <f aca="false">IF(ISBLANK('SUMMARY 3'!R64), "", 'SUMMARY 3'!R64)</f>
        <v>75</v>
      </c>
      <c r="K12" s="12" t="n">
        <f aca="false">IF(ISBLANK('SUMMARY 3'!T64), "", 'SUMMARY 3'!T64)</f>
        <v>75</v>
      </c>
      <c r="L12" s="12" t="n">
        <f aca="false">IF(ISBLANK('SUMMARY 3'!V64), "", 'SUMMARY 3'!V64)</f>
        <v>75</v>
      </c>
      <c r="M12" s="12" t="n">
        <f aca="false">IF(ISBLANK('SUMMARY 3'!X64), "", 'SUMMARY 3'!X64)</f>
        <v>75</v>
      </c>
      <c r="N12" s="12" t="n">
        <f aca="false">IF(ISBLANK('SUMMARY 3'!Z64), "", 'SUMMARY 3'!Z64)</f>
        <v>75</v>
      </c>
    </row>
    <row r="13" customFormat="false" ht="13.8" hidden="false" customHeight="false" outlineLevel="0" collapsed="false">
      <c r="A13" s="11" t="str">
        <f aca="false">IF(ISBLANK('Class-Infos'!C62), "", CONCATENATE("G", 'Class-Infos'!A62))</f>
        <v>G12</v>
      </c>
      <c r="B13" s="0" t="str">
        <f aca="false">IF(ISBLANK('Class-Infos'!C62), "", CONCATENATE('Class-Infos'!C62, IF(ISBLANK('Class-Infos'!F62), "", CONCATENATE(" ", 'Class-Infos'!F62)), ", ", 'Class-Infos'!D62, " ", 'Class-Infos'!E62))</f>
        <v>AMBULO, PRINCESS ANNE BASILIO</v>
      </c>
      <c r="C13" s="12" t="n">
        <f aca="false">IF(ISBLANK('SUMMARY 3'!D65), "", 'SUMMARY 3'!D65)</f>
        <v>76</v>
      </c>
      <c r="D13" s="12" t="n">
        <f aca="false">IF(ISBLANK('SUMMARY 3'!F65), "", 'SUMMARY 3'!F65)</f>
        <v>78</v>
      </c>
      <c r="E13" s="12" t="n">
        <f aca="false">IF(ISBLANK('SUMMARY 3'!H65), "", 'SUMMARY 3'!H65)</f>
        <v>70</v>
      </c>
      <c r="F13" s="12" t="n">
        <f aca="false">IF(ISBLANK('SUMMARY 3'!J65), "", 'SUMMARY 3'!J65)</f>
        <v>75</v>
      </c>
      <c r="G13" s="12" t="n">
        <f aca="false">IF(ISBLANK('SUMMARY 3'!L65), "", 'SUMMARY 3'!L65)</f>
        <v>73</v>
      </c>
      <c r="H13" s="12" t="n">
        <f aca="false">IF(ISBLANK('SUMMARY 3'!N65), "", 'SUMMARY 3'!N65)</f>
        <v>74</v>
      </c>
      <c r="I13" s="13" t="n">
        <f aca="false">IF(ISBLANK('SUMMARY 3'!P65), "", 'SUMMARY 3'!P65)</f>
        <v>75</v>
      </c>
      <c r="J13" s="13" t="n">
        <f aca="false">IF(ISBLANK('SUMMARY 3'!R65), "", 'SUMMARY 3'!R65)</f>
        <v>70</v>
      </c>
      <c r="K13" s="12" t="n">
        <f aca="false">IF(ISBLANK('SUMMARY 3'!T65), "", 'SUMMARY 3'!T65)</f>
        <v>70</v>
      </c>
      <c r="L13" s="12" t="n">
        <f aca="false">IF(ISBLANK('SUMMARY 3'!V65), "", 'SUMMARY 3'!V65)</f>
        <v>70</v>
      </c>
      <c r="M13" s="12" t="n">
        <f aca="false">IF(ISBLANK('SUMMARY 3'!X65), "", 'SUMMARY 3'!X65)</f>
        <v>70</v>
      </c>
      <c r="N13" s="12" t="n">
        <f aca="false">IF(ISBLANK('SUMMARY 3'!Z65), "", 'SUMMARY 3'!Z65)</f>
        <v>70</v>
      </c>
    </row>
    <row r="14" customFormat="false" ht="13.8" hidden="false" customHeight="false" outlineLevel="0" collapsed="false">
      <c r="A14" s="11" t="str">
        <f aca="false">IF(ISBLANK('Class-Infos'!C63), "", CONCATENATE("G", 'Class-Infos'!A63))</f>
        <v>G13</v>
      </c>
      <c r="B14" s="0" t="str">
        <f aca="false">IF(ISBLANK('Class-Infos'!C63), "", CONCATENATE('Class-Infos'!C63, IF(ISBLANK('Class-Infos'!F63), "", CONCATENATE(" ", 'Class-Infos'!F63)), ", ", 'Class-Infos'!D63, " ", 'Class-Infos'!E63))</f>
        <v>APOCAY, MA LORRIENE PATAUEG</v>
      </c>
      <c r="C14" s="12" t="n">
        <f aca="false">IF(ISBLANK('SUMMARY 3'!D66), "", 'SUMMARY 3'!D66)</f>
        <v>75</v>
      </c>
      <c r="D14" s="12" t="n">
        <f aca="false">IF(ISBLANK('SUMMARY 3'!F66), "", 'SUMMARY 3'!F66)</f>
        <v>80</v>
      </c>
      <c r="E14" s="12" t="n">
        <f aca="false">IF(ISBLANK('SUMMARY 3'!H66), "", 'SUMMARY 3'!H66)</f>
        <v>74</v>
      </c>
      <c r="F14" s="12" t="n">
        <f aca="false">IF(ISBLANK('SUMMARY 3'!J66), "", 'SUMMARY 3'!J66)</f>
        <v>75</v>
      </c>
      <c r="G14" s="12" t="n">
        <f aca="false">IF(ISBLANK('SUMMARY 3'!L66), "", 'SUMMARY 3'!L66)</f>
        <v>83</v>
      </c>
      <c r="H14" s="12" t="n">
        <f aca="false">IF(ISBLANK('SUMMARY 3'!N66), "", 'SUMMARY 3'!N66)</f>
        <v>85</v>
      </c>
      <c r="I14" s="13" t="n">
        <f aca="false">IF(ISBLANK('SUMMARY 3'!P66), "", 'SUMMARY 3'!P66)</f>
        <v>83</v>
      </c>
      <c r="J14" s="13" t="n">
        <f aca="false">IF(ISBLANK('SUMMARY 3'!R66), "", 'SUMMARY 3'!R66)</f>
        <v>78</v>
      </c>
      <c r="K14" s="12" t="n">
        <f aca="false">IF(ISBLANK('SUMMARY 3'!T66), "", 'SUMMARY 3'!T66)</f>
        <v>76</v>
      </c>
      <c r="L14" s="12" t="n">
        <f aca="false">IF(ISBLANK('SUMMARY 3'!V66), "", 'SUMMARY 3'!V66)</f>
        <v>75</v>
      </c>
      <c r="M14" s="12" t="n">
        <f aca="false">IF(ISBLANK('SUMMARY 3'!X66), "", 'SUMMARY 3'!X66)</f>
        <v>81</v>
      </c>
      <c r="N14" s="12" t="n">
        <f aca="false">IF(ISBLANK('SUMMARY 3'!Z66), "", 'SUMMARY 3'!Z66)</f>
        <v>78</v>
      </c>
    </row>
    <row r="15" customFormat="false" ht="13.8" hidden="false" customHeight="false" outlineLevel="0" collapsed="false">
      <c r="A15" s="11" t="str">
        <f aca="false">IF(ISBLANK('Class-Infos'!C64), "", CONCATENATE("G", 'Class-Infos'!A64))</f>
        <v>G14</v>
      </c>
      <c r="B15" s="0" t="str">
        <f aca="false">IF(ISBLANK('Class-Infos'!C64), "", CONCATENATE('Class-Infos'!C64, IF(ISBLANK('Class-Infos'!F64), "", CONCATENATE(" ", 'Class-Infos'!F64)), ", ", 'Class-Infos'!D64, " ", 'Class-Infos'!E64))</f>
        <v>ARANDA, MARY ANGEL PILARCA</v>
      </c>
      <c r="C15" s="12" t="n">
        <f aca="false">IF(ISBLANK('SUMMARY 3'!D67), "", 'SUMMARY 3'!D67)</f>
        <v>75</v>
      </c>
      <c r="D15" s="12" t="n">
        <f aca="false">IF(ISBLANK('SUMMARY 3'!F67), "", 'SUMMARY 3'!F67)</f>
        <v>79</v>
      </c>
      <c r="E15" s="12" t="n">
        <f aca="false">IF(ISBLANK('SUMMARY 3'!H67), "", 'SUMMARY 3'!H67)</f>
        <v>74</v>
      </c>
      <c r="F15" s="12" t="n">
        <f aca="false">IF(ISBLANK('SUMMARY 3'!J67), "", 'SUMMARY 3'!J67)</f>
        <v>75</v>
      </c>
      <c r="G15" s="12" t="n">
        <f aca="false">IF(ISBLANK('SUMMARY 3'!L67), "", 'SUMMARY 3'!L67)</f>
        <v>79</v>
      </c>
      <c r="H15" s="12" t="n">
        <f aca="false">IF(ISBLANK('SUMMARY 3'!N67), "", 'SUMMARY 3'!N67)</f>
        <v>86</v>
      </c>
      <c r="I15" s="13" t="n">
        <f aca="false">IF(ISBLANK('SUMMARY 3'!P67), "", 'SUMMARY 3'!P67)</f>
        <v>74</v>
      </c>
      <c r="J15" s="13" t="n">
        <f aca="false">IF(ISBLANK('SUMMARY 3'!R67), "", 'SUMMARY 3'!R67)</f>
        <v>75</v>
      </c>
      <c r="K15" s="12" t="n">
        <f aca="false">IF(ISBLANK('SUMMARY 3'!T67), "", 'SUMMARY 3'!T67)</f>
        <v>75</v>
      </c>
      <c r="L15" s="12" t="n">
        <f aca="false">IF(ISBLANK('SUMMARY 3'!V67), "", 'SUMMARY 3'!V67)</f>
        <v>75</v>
      </c>
      <c r="M15" s="12" t="n">
        <f aca="false">IF(ISBLANK('SUMMARY 3'!X67), "", 'SUMMARY 3'!X67)</f>
        <v>75</v>
      </c>
      <c r="N15" s="12" t="n">
        <f aca="false">IF(ISBLANK('SUMMARY 3'!Z67), "", 'SUMMARY 3'!Z67)</f>
        <v>75</v>
      </c>
    </row>
    <row r="16" customFormat="false" ht="13.8" hidden="false" customHeight="false" outlineLevel="0" collapsed="false">
      <c r="A16" s="11" t="str">
        <f aca="false">IF(ISBLANK('Class-Infos'!C65), "", CONCATENATE("G", 'Class-Infos'!A65))</f>
        <v>G15</v>
      </c>
      <c r="B16" s="0" t="str">
        <f aca="false">IF(ISBLANK('Class-Infos'!C65), "", CONCATENATE('Class-Infos'!C65, IF(ISBLANK('Class-Infos'!F65), "", CONCATENATE(" ", 'Class-Infos'!F65)), ", ", 'Class-Infos'!D65, " ", 'Class-Infos'!E65))</f>
        <v>ARCANGEL, MIKA ELLA CAMIGLA</v>
      </c>
      <c r="C16" s="12" t="n">
        <f aca="false">IF(ISBLANK('SUMMARY 3'!D68), "", 'SUMMARY 3'!D68)</f>
        <v>76</v>
      </c>
      <c r="D16" s="12" t="n">
        <f aca="false">IF(ISBLANK('SUMMARY 3'!F68), "", 'SUMMARY 3'!F68)</f>
        <v>78</v>
      </c>
      <c r="E16" s="12" t="n">
        <f aca="false">IF(ISBLANK('SUMMARY 3'!H68), "", 'SUMMARY 3'!H68)</f>
        <v>74</v>
      </c>
      <c r="F16" s="12" t="n">
        <f aca="false">IF(ISBLANK('SUMMARY 3'!J68), "", 'SUMMARY 3'!J68)</f>
        <v>77</v>
      </c>
      <c r="G16" s="12" t="n">
        <f aca="false">IF(ISBLANK('SUMMARY 3'!L68), "", 'SUMMARY 3'!L68)</f>
        <v>78</v>
      </c>
      <c r="H16" s="12" t="n">
        <f aca="false">IF(ISBLANK('SUMMARY 3'!N68), "", 'SUMMARY 3'!N68)</f>
        <v>83</v>
      </c>
      <c r="I16" s="13" t="n">
        <f aca="false">IF(ISBLANK('SUMMARY 3'!P68), "", 'SUMMARY 3'!P68)</f>
        <v>75</v>
      </c>
      <c r="J16" s="13" t="n">
        <f aca="false">IF(ISBLANK('SUMMARY 3'!R68), "", 'SUMMARY 3'!R68)</f>
        <v>75</v>
      </c>
      <c r="K16" s="12" t="n">
        <f aca="false">IF(ISBLANK('SUMMARY 3'!T68), "", 'SUMMARY 3'!T68)</f>
        <v>75</v>
      </c>
      <c r="L16" s="12" t="n">
        <f aca="false">IF(ISBLANK('SUMMARY 3'!V68), "", 'SUMMARY 3'!V68)</f>
        <v>75</v>
      </c>
      <c r="M16" s="12" t="n">
        <f aca="false">IF(ISBLANK('SUMMARY 3'!X68), "", 'SUMMARY 3'!X68)</f>
        <v>75</v>
      </c>
      <c r="N16" s="12" t="n">
        <f aca="false">IF(ISBLANK('SUMMARY 3'!Z68), "", 'SUMMARY 3'!Z68)</f>
        <v>75</v>
      </c>
    </row>
    <row r="17" customFormat="false" ht="13.8" hidden="false" customHeight="false" outlineLevel="0" collapsed="false">
      <c r="A17" s="11" t="str">
        <f aca="false">IF(ISBLANK('Class-Infos'!C66), "", CONCATENATE("G", 'Class-Infos'!A66))</f>
        <v>G16</v>
      </c>
      <c r="B17" s="0" t="str">
        <f aca="false">IF(ISBLANK('Class-Infos'!C66), "", CONCATENATE('Class-Infos'!C66, IF(ISBLANK('Class-Infos'!F66), "", CONCATENATE(" ", 'Class-Infos'!F66)), ", ", 'Class-Infos'!D66, " ", 'Class-Infos'!E66))</f>
        <v>AREVALO, MA. GLAIZA CAMERO</v>
      </c>
      <c r="C17" s="12" t="n">
        <f aca="false">IF(ISBLANK('SUMMARY 3'!D69), "", 'SUMMARY 3'!D69)</f>
        <v>94</v>
      </c>
      <c r="D17" s="12" t="n">
        <f aca="false">IF(ISBLANK('SUMMARY 3'!F69), "", 'SUMMARY 3'!F69)</f>
        <v>93</v>
      </c>
      <c r="E17" s="12" t="n">
        <f aca="false">IF(ISBLANK('SUMMARY 3'!H69), "", 'SUMMARY 3'!H69)</f>
        <v>95</v>
      </c>
      <c r="F17" s="12" t="n">
        <f aca="false">IF(ISBLANK('SUMMARY 3'!J69), "", 'SUMMARY 3'!J69)</f>
        <v>89</v>
      </c>
      <c r="G17" s="12" t="n">
        <f aca="false">IF(ISBLANK('SUMMARY 3'!L69), "", 'SUMMARY 3'!L69)</f>
        <v>90</v>
      </c>
      <c r="H17" s="12" t="n">
        <f aca="false">IF(ISBLANK('SUMMARY 3'!N69), "", 'SUMMARY 3'!N69)</f>
        <v>96</v>
      </c>
      <c r="I17" s="13" t="n">
        <f aca="false">IF(ISBLANK('SUMMARY 3'!P69), "", 'SUMMARY 3'!P69)</f>
        <v>96</v>
      </c>
      <c r="J17" s="13" t="n">
        <f aca="false">IF(ISBLANK('SUMMARY 3'!R69), "", 'SUMMARY 3'!R69)</f>
        <v>96</v>
      </c>
      <c r="K17" s="12" t="n">
        <f aca="false">IF(ISBLANK('SUMMARY 3'!T69), "", 'SUMMARY 3'!T69)</f>
        <v>96</v>
      </c>
      <c r="L17" s="12" t="n">
        <f aca="false">IF(ISBLANK('SUMMARY 3'!V69), "", 'SUMMARY 3'!V69)</f>
        <v>96</v>
      </c>
      <c r="M17" s="12" t="n">
        <f aca="false">IF(ISBLANK('SUMMARY 3'!X69), "", 'SUMMARY 3'!X69)</f>
        <v>97</v>
      </c>
      <c r="N17" s="12" t="n">
        <f aca="false">IF(ISBLANK('SUMMARY 3'!Z69), "", 'SUMMARY 3'!Z69)</f>
        <v>94</v>
      </c>
    </row>
    <row r="18" customFormat="false" ht="13.8" hidden="false" customHeight="false" outlineLevel="0" collapsed="false">
      <c r="A18" s="11" t="str">
        <f aca="false">IF(ISBLANK('Class-Infos'!C67), "", CONCATENATE("G", 'Class-Infos'!A67))</f>
        <v>G17</v>
      </c>
      <c r="B18" s="0" t="str">
        <f aca="false">IF(ISBLANK('Class-Infos'!C67), "", CONCATENATE('Class-Infos'!C67, IF(ISBLANK('Class-Infos'!F67), "", CONCATENATE(" ", 'Class-Infos'!F67)), ", ", 'Class-Infos'!D67, " ", 'Class-Infos'!E67))</f>
        <v>ATCHOCO, CHRISTINE NARCISO</v>
      </c>
      <c r="C18" s="12" t="n">
        <f aca="false">IF(ISBLANK('SUMMARY 3'!D70), "", 'SUMMARY 3'!D70)</f>
        <v>75</v>
      </c>
      <c r="D18" s="12" t="n">
        <f aca="false">IF(ISBLANK('SUMMARY 3'!F70), "", 'SUMMARY 3'!F70)</f>
        <v>79</v>
      </c>
      <c r="E18" s="12" t="n">
        <f aca="false">IF(ISBLANK('SUMMARY 3'!H70), "", 'SUMMARY 3'!H70)</f>
        <v>75</v>
      </c>
      <c r="F18" s="12" t="n">
        <f aca="false">IF(ISBLANK('SUMMARY 3'!J70), "", 'SUMMARY 3'!J70)</f>
        <v>78</v>
      </c>
      <c r="G18" s="12" t="n">
        <f aca="false">IF(ISBLANK('SUMMARY 3'!L70), "", 'SUMMARY 3'!L70)</f>
        <v>78</v>
      </c>
      <c r="H18" s="12" t="n">
        <f aca="false">IF(ISBLANK('SUMMARY 3'!N70), "", 'SUMMARY 3'!N70)</f>
        <v>87</v>
      </c>
      <c r="I18" s="13" t="n">
        <f aca="false">IF(ISBLANK('SUMMARY 3'!P70), "", 'SUMMARY 3'!P70)</f>
        <v>78</v>
      </c>
      <c r="J18" s="13" t="n">
        <f aca="false">IF(ISBLANK('SUMMARY 3'!R70), "", 'SUMMARY 3'!R70)</f>
        <v>77</v>
      </c>
      <c r="K18" s="12" t="n">
        <f aca="false">IF(ISBLANK('SUMMARY 3'!T70), "", 'SUMMARY 3'!T70)</f>
        <v>77</v>
      </c>
      <c r="L18" s="12" t="n">
        <f aca="false">IF(ISBLANK('SUMMARY 3'!V70), "", 'SUMMARY 3'!V70)</f>
        <v>76</v>
      </c>
      <c r="M18" s="12" t="n">
        <f aca="false">IF(ISBLANK('SUMMARY 3'!X70), "", 'SUMMARY 3'!X70)</f>
        <v>77</v>
      </c>
      <c r="N18" s="12" t="n">
        <f aca="false">IF(ISBLANK('SUMMARY 3'!Z70), "", 'SUMMARY 3'!Z70)</f>
        <v>76</v>
      </c>
    </row>
    <row r="19" customFormat="false" ht="13.8" hidden="false" customHeight="false" outlineLevel="0" collapsed="false">
      <c r="A19" s="11" t="str">
        <f aca="false">IF(ISBLANK('Class-Infos'!C68), "", CONCATENATE("G", 'Class-Infos'!A68))</f>
        <v>G18</v>
      </c>
      <c r="B19" s="0" t="str">
        <f aca="false">IF(ISBLANK('Class-Infos'!C68), "", CONCATENATE('Class-Infos'!C68, IF(ISBLANK('Class-Infos'!F68), "", CONCATENATE(" ", 'Class-Infos'!F68)), ", ", 'Class-Infos'!D68, " ", 'Class-Infos'!E68))</f>
        <v>AVECILLA, JEAN RAIZHEN SALAZAR</v>
      </c>
      <c r="C19" s="12" t="n">
        <f aca="false">IF(ISBLANK('SUMMARY 3'!D71), "", 'SUMMARY 3'!D71)</f>
        <v>77</v>
      </c>
      <c r="D19" s="12" t="n">
        <f aca="false">IF(ISBLANK('SUMMARY 3'!F71), "", 'SUMMARY 3'!F71)</f>
        <v>77</v>
      </c>
      <c r="E19" s="12" t="n">
        <f aca="false">IF(ISBLANK('SUMMARY 3'!H71), "", 'SUMMARY 3'!H71)</f>
        <v>74</v>
      </c>
      <c r="F19" s="12" t="n">
        <f aca="false">IF(ISBLANK('SUMMARY 3'!J71), "", 'SUMMARY 3'!J71)</f>
        <v>80</v>
      </c>
      <c r="G19" s="12" t="n">
        <f aca="false">IF(ISBLANK('SUMMARY 3'!L71), "", 'SUMMARY 3'!L71)</f>
        <v>79</v>
      </c>
      <c r="H19" s="12" t="n">
        <f aca="false">IF(ISBLANK('SUMMARY 3'!N71), "", 'SUMMARY 3'!N71)</f>
        <v>92</v>
      </c>
      <c r="I19" s="13" t="n">
        <f aca="false">IF(ISBLANK('SUMMARY 3'!P71), "", 'SUMMARY 3'!P71)</f>
        <v>83</v>
      </c>
      <c r="J19" s="13" t="n">
        <f aca="false">IF(ISBLANK('SUMMARY 3'!R71), "", 'SUMMARY 3'!R71)</f>
        <v>76</v>
      </c>
      <c r="K19" s="12" t="n">
        <f aca="false">IF(ISBLANK('SUMMARY 3'!T71), "", 'SUMMARY 3'!T71)</f>
        <v>75</v>
      </c>
      <c r="L19" s="12" t="n">
        <f aca="false">IF(ISBLANK('SUMMARY 3'!V71), "", 'SUMMARY 3'!V71)</f>
        <v>75</v>
      </c>
      <c r="M19" s="12" t="n">
        <f aca="false">IF(ISBLANK('SUMMARY 3'!X71), "", 'SUMMARY 3'!X71)</f>
        <v>75</v>
      </c>
      <c r="N19" s="12" t="n">
        <f aca="false">IF(ISBLANK('SUMMARY 3'!Z71), "", 'SUMMARY 3'!Z71)</f>
        <v>77</v>
      </c>
    </row>
    <row r="20" customFormat="false" ht="13.8" hidden="false" customHeight="false" outlineLevel="0" collapsed="false">
      <c r="A20" s="11" t="str">
        <f aca="false">IF(ISBLANK('Class-Infos'!C69), "", CONCATENATE("G", 'Class-Infos'!A69))</f>
        <v>G19</v>
      </c>
      <c r="B20" s="0" t="str">
        <f aca="false">IF(ISBLANK('Class-Infos'!C69), "", CONCATENATE('Class-Infos'!C69, IF(ISBLANK('Class-Infos'!F69), "", CONCATENATE(" ", 'Class-Infos'!F69)), ", ", 'Class-Infos'!D69, " ", 'Class-Infos'!E69))</f>
        <v>AXALAN, PRINCESS DENISE CUALES</v>
      </c>
      <c r="C20" s="12" t="n">
        <f aca="false">IF(ISBLANK('SUMMARY 3'!D72), "", 'SUMMARY 3'!D72)</f>
        <v>94</v>
      </c>
      <c r="D20" s="12" t="n">
        <f aca="false">IF(ISBLANK('SUMMARY 3'!F72), "", 'SUMMARY 3'!F72)</f>
        <v>90</v>
      </c>
      <c r="E20" s="12" t="n">
        <f aca="false">IF(ISBLANK('SUMMARY 3'!H72), "", 'SUMMARY 3'!H72)</f>
        <v>85</v>
      </c>
      <c r="F20" s="12" t="n">
        <f aca="false">IF(ISBLANK('SUMMARY 3'!J72), "", 'SUMMARY 3'!J72)</f>
        <v>89</v>
      </c>
      <c r="G20" s="12" t="n">
        <f aca="false">IF(ISBLANK('SUMMARY 3'!L72), "", 'SUMMARY 3'!L72)</f>
        <v>90</v>
      </c>
      <c r="H20" s="12" t="n">
        <f aca="false">IF(ISBLANK('SUMMARY 3'!N72), "", 'SUMMARY 3'!N72)</f>
        <v>97</v>
      </c>
      <c r="I20" s="13" t="n">
        <f aca="false">IF(ISBLANK('SUMMARY 3'!P72), "", 'SUMMARY 3'!P72)</f>
        <v>88</v>
      </c>
      <c r="J20" s="13" t="n">
        <f aca="false">IF(ISBLANK('SUMMARY 3'!R72), "", 'SUMMARY 3'!R72)</f>
        <v>91</v>
      </c>
      <c r="K20" s="12" t="n">
        <f aca="false">IF(ISBLANK('SUMMARY 3'!T72), "", 'SUMMARY 3'!T72)</f>
        <v>88</v>
      </c>
      <c r="L20" s="12" t="n">
        <f aca="false">IF(ISBLANK('SUMMARY 3'!V72), "", 'SUMMARY 3'!V72)</f>
        <v>88</v>
      </c>
      <c r="M20" s="12" t="n">
        <f aca="false">IF(ISBLANK('SUMMARY 3'!X72), "", 'SUMMARY 3'!X72)</f>
        <v>95</v>
      </c>
      <c r="N20" s="12" t="n">
        <f aca="false">IF(ISBLANK('SUMMARY 3'!Z72), "", 'SUMMARY 3'!Z72)</f>
        <v>91</v>
      </c>
    </row>
    <row r="21" customFormat="false" ht="13.8" hidden="false" customHeight="false" outlineLevel="0" collapsed="false">
      <c r="A21" s="11" t="str">
        <f aca="false">IF(ISBLANK('Class-Infos'!C70), "", CONCATENATE("G", 'Class-Infos'!A70))</f>
        <v>G20</v>
      </c>
      <c r="B21" s="0" t="str">
        <f aca="false">IF(ISBLANK('Class-Infos'!C70), "", CONCATENATE('Class-Infos'!C70, IF(ISBLANK('Class-Infos'!F70), "", CONCATENATE(" ", 'Class-Infos'!F70)), ", ", 'Class-Infos'!D70, " ", 'Class-Infos'!E70))</f>
        <v>AYON, JELIAN ALICAWAY</v>
      </c>
      <c r="C21" s="12" t="n">
        <f aca="false">IF(ISBLANK('SUMMARY 3'!D73), "", 'SUMMARY 3'!D73)</f>
        <v>94</v>
      </c>
      <c r="D21" s="12" t="n">
        <f aca="false">IF(ISBLANK('SUMMARY 3'!F73), "", 'SUMMARY 3'!F73)</f>
        <v>89</v>
      </c>
      <c r="E21" s="12" t="n">
        <f aca="false">IF(ISBLANK('SUMMARY 3'!H73), "", 'SUMMARY 3'!H73)</f>
        <v>91</v>
      </c>
      <c r="F21" s="12" t="n">
        <f aca="false">IF(ISBLANK('SUMMARY 3'!J73), "", 'SUMMARY 3'!J73)</f>
        <v>90</v>
      </c>
      <c r="G21" s="12" t="n">
        <f aca="false">IF(ISBLANK('SUMMARY 3'!L73), "", 'SUMMARY 3'!L73)</f>
        <v>90</v>
      </c>
      <c r="H21" s="12" t="n">
        <f aca="false">IF(ISBLANK('SUMMARY 3'!N73), "", 'SUMMARY 3'!N73)</f>
        <v>95</v>
      </c>
      <c r="I21" s="13" t="n">
        <f aca="false">IF(ISBLANK('SUMMARY 3'!P73), "", 'SUMMARY 3'!P73)</f>
        <v>95</v>
      </c>
      <c r="J21" s="13" t="n">
        <f aca="false">IF(ISBLANK('SUMMARY 3'!R73), "", 'SUMMARY 3'!R73)</f>
        <v>93</v>
      </c>
      <c r="K21" s="12" t="n">
        <f aca="false">IF(ISBLANK('SUMMARY 3'!T73), "", 'SUMMARY 3'!T73)</f>
        <v>94</v>
      </c>
      <c r="L21" s="12" t="n">
        <f aca="false">IF(ISBLANK('SUMMARY 3'!V73), "", 'SUMMARY 3'!V73)</f>
        <v>95</v>
      </c>
      <c r="M21" s="12" t="n">
        <f aca="false">IF(ISBLANK('SUMMARY 3'!X73), "", 'SUMMARY 3'!X73)</f>
        <v>96</v>
      </c>
      <c r="N21" s="12" t="n">
        <f aca="false">IF(ISBLANK('SUMMARY 3'!Z73), "", 'SUMMARY 3'!Z73)</f>
        <v>86</v>
      </c>
    </row>
    <row r="22" customFormat="false" ht="13.8" hidden="false" customHeight="false" outlineLevel="0" collapsed="false">
      <c r="A22" s="11" t="str">
        <f aca="false">IF(ISBLANK('Class-Infos'!C71), "", CONCATENATE("G", 'Class-Infos'!A71))</f>
        <v>G21</v>
      </c>
      <c r="B22" s="0" t="str">
        <f aca="false">IF(ISBLANK('Class-Infos'!C71), "", CONCATENATE('Class-Infos'!C71, IF(ISBLANK('Class-Infos'!F71), "", CONCATENATE(" ", 'Class-Infos'!F71)), ", ", 'Class-Infos'!D71, " ", 'Class-Infos'!E71))</f>
        <v>AZUCENAS, JURIELYN</v>
      </c>
      <c r="C22" s="12" t="n">
        <f aca="false">IF(ISBLANK('SUMMARY 3'!D74), "", 'SUMMARY 3'!D74)</f>
        <v>76</v>
      </c>
      <c r="D22" s="12" t="n">
        <f aca="false">IF(ISBLANK('SUMMARY 3'!F74), "", 'SUMMARY 3'!F74)</f>
        <v>77</v>
      </c>
      <c r="E22" s="12" t="n">
        <f aca="false">IF(ISBLANK('SUMMARY 3'!H74), "", 'SUMMARY 3'!H74)</f>
        <v>74</v>
      </c>
      <c r="F22" s="12" t="n">
        <f aca="false">IF(ISBLANK('SUMMARY 3'!J74), "", 'SUMMARY 3'!J74)</f>
        <v>75</v>
      </c>
      <c r="G22" s="12" t="n">
        <f aca="false">IF(ISBLANK('SUMMARY 3'!L74), "", 'SUMMARY 3'!L74)</f>
        <v>78</v>
      </c>
      <c r="H22" s="12" t="n">
        <f aca="false">IF(ISBLANK('SUMMARY 3'!N74), "", 'SUMMARY 3'!N74)</f>
        <v>73</v>
      </c>
      <c r="I22" s="13" t="n">
        <f aca="false">IF(ISBLANK('SUMMARY 3'!P74), "", 'SUMMARY 3'!P74)</f>
        <v>84</v>
      </c>
      <c r="J22" s="13" t="n">
        <f aca="false">IF(ISBLANK('SUMMARY 3'!R74), "", 'SUMMARY 3'!R74)</f>
        <v>75</v>
      </c>
      <c r="K22" s="12" t="n">
        <f aca="false">IF(ISBLANK('SUMMARY 3'!T74), "", 'SUMMARY 3'!T74)</f>
        <v>75</v>
      </c>
      <c r="L22" s="12" t="n">
        <f aca="false">IF(ISBLANK('SUMMARY 3'!V74), "", 'SUMMARY 3'!V74)</f>
        <v>75</v>
      </c>
      <c r="M22" s="12" t="n">
        <f aca="false">IF(ISBLANK('SUMMARY 3'!X74), "", 'SUMMARY 3'!X74)</f>
        <v>76</v>
      </c>
      <c r="N22" s="12" t="n">
        <f aca="false">IF(ISBLANK('SUMMARY 3'!Z74), "", 'SUMMARY 3'!Z74)</f>
        <v>75</v>
      </c>
    </row>
    <row r="23" customFormat="false" ht="13.8" hidden="false" customHeight="false" outlineLevel="0" collapsed="false">
      <c r="A23" s="11" t="str">
        <f aca="false">IF(ISBLANK('Class-Infos'!C72), "", CONCATENATE("G", 'Class-Infos'!A72))</f>
        <v>G22</v>
      </c>
      <c r="B23" s="0" t="str">
        <f aca="false">IF(ISBLANK('Class-Infos'!C72), "", CONCATENATE('Class-Infos'!C72, IF(ISBLANK('Class-Infos'!F72), "", CONCATENATE(" ", 'Class-Infos'!F72)), ", ", 'Class-Infos'!D72, " ", 'Class-Infos'!E72))</f>
        <v>BAGUIO, ELMERA BALANSAG</v>
      </c>
      <c r="C23" s="12" t="n">
        <f aca="false">IF(ISBLANK('SUMMARY 3'!D75), "", 'SUMMARY 3'!D75)</f>
        <v>75</v>
      </c>
      <c r="D23" s="12" t="n">
        <f aca="false">IF(ISBLANK('SUMMARY 3'!F75), "", 'SUMMARY 3'!F75)</f>
        <v>74</v>
      </c>
      <c r="E23" s="12" t="n">
        <f aca="false">IF(ISBLANK('SUMMARY 3'!H75), "", 'SUMMARY 3'!H75)</f>
        <v>74</v>
      </c>
      <c r="F23" s="12" t="n">
        <f aca="false">IF(ISBLANK('SUMMARY 3'!J75), "", 'SUMMARY 3'!J75)</f>
        <v>75</v>
      </c>
      <c r="G23" s="12" t="n">
        <f aca="false">IF(ISBLANK('SUMMARY 3'!L75), "", 'SUMMARY 3'!L75)</f>
        <v>75</v>
      </c>
      <c r="H23" s="12" t="n">
        <f aca="false">IF(ISBLANK('SUMMARY 3'!N75), "", 'SUMMARY 3'!N75)</f>
        <v>83</v>
      </c>
      <c r="I23" s="13" t="n">
        <f aca="false">IF(ISBLANK('SUMMARY 3'!P75), "", 'SUMMARY 3'!P75)</f>
        <v>80</v>
      </c>
      <c r="J23" s="13" t="n">
        <f aca="false">IF(ISBLANK('SUMMARY 3'!R75), "", 'SUMMARY 3'!R75)</f>
        <v>75</v>
      </c>
      <c r="K23" s="12" t="n">
        <f aca="false">IF(ISBLANK('SUMMARY 3'!T75), "", 'SUMMARY 3'!T75)</f>
        <v>75</v>
      </c>
      <c r="L23" s="12" t="n">
        <f aca="false">IF(ISBLANK('SUMMARY 3'!V75), "", 'SUMMARY 3'!V75)</f>
        <v>75</v>
      </c>
      <c r="M23" s="12" t="n">
        <f aca="false">IF(ISBLANK('SUMMARY 3'!X75), "", 'SUMMARY 3'!X75)</f>
        <v>75</v>
      </c>
      <c r="N23" s="12" t="n">
        <f aca="false">IF(ISBLANK('SUMMARY 3'!Z75), "", 'SUMMARY 3'!Z75)</f>
        <v>75</v>
      </c>
    </row>
    <row r="24" customFormat="false" ht="13.8" hidden="false" customHeight="false" outlineLevel="0" collapsed="false">
      <c r="A24" s="11" t="str">
        <f aca="false">IF(ISBLANK('Class-Infos'!C73), "", CONCATENATE("G", 'Class-Infos'!A73))</f>
        <v>G23</v>
      </c>
      <c r="B24" s="0" t="str">
        <f aca="false">IF(ISBLANK('Class-Infos'!C73), "", CONCATENATE('Class-Infos'!C73, IF(ISBLANK('Class-Infos'!F73), "", CONCATENATE(" ", 'Class-Infos'!F73)), ", ", 'Class-Infos'!D73, " ", 'Class-Infos'!E73))</f>
        <v>ILUSTRICIMO, BEA CLAIRE IGNACIO</v>
      </c>
      <c r="C24" s="12" t="n">
        <f aca="false">IF(ISBLANK('SUMMARY 3'!D76), "", 'SUMMARY 3'!D76)</f>
        <v>94</v>
      </c>
      <c r="D24" s="12" t="n">
        <f aca="false">IF(ISBLANK('SUMMARY 3'!F76), "", 'SUMMARY 3'!F76)</f>
        <v>86</v>
      </c>
      <c r="E24" s="12" t="n">
        <f aca="false">IF(ISBLANK('SUMMARY 3'!H76), "", 'SUMMARY 3'!H76)</f>
        <v>84</v>
      </c>
      <c r="F24" s="12" t="n">
        <f aca="false">IF(ISBLANK('SUMMARY 3'!J76), "", 'SUMMARY 3'!J76)</f>
        <v>89</v>
      </c>
      <c r="G24" s="12" t="n">
        <f aca="false">IF(ISBLANK('SUMMARY 3'!L76), "", 'SUMMARY 3'!L76)</f>
        <v>90</v>
      </c>
      <c r="H24" s="12" t="n">
        <f aca="false">IF(ISBLANK('SUMMARY 3'!N76), "", 'SUMMARY 3'!N76)</f>
        <v>95</v>
      </c>
      <c r="I24" s="13" t="n">
        <f aca="false">IF(ISBLANK('SUMMARY 3'!P76), "", 'SUMMARY 3'!P76)</f>
        <v>95</v>
      </c>
      <c r="J24" s="13" t="n">
        <f aca="false">IF(ISBLANK('SUMMARY 3'!R76), "", 'SUMMARY 3'!R76)</f>
        <v>89</v>
      </c>
      <c r="K24" s="12" t="n">
        <f aca="false">IF(ISBLANK('SUMMARY 3'!T76), "", 'SUMMARY 3'!T76)</f>
        <v>90</v>
      </c>
      <c r="L24" s="12" t="n">
        <f aca="false">IF(ISBLANK('SUMMARY 3'!V76), "", 'SUMMARY 3'!V76)</f>
        <v>87</v>
      </c>
      <c r="M24" s="12" t="n">
        <f aca="false">IF(ISBLANK('SUMMARY 3'!X76), "", 'SUMMARY 3'!X76)</f>
        <v>91</v>
      </c>
      <c r="N24" s="12" t="n">
        <f aca="false">IF(ISBLANK('SUMMARY 3'!Z76), "", 'SUMMARY 3'!Z76)</f>
        <v>87</v>
      </c>
    </row>
    <row r="25" customFormat="false" ht="13.8" hidden="false" customHeight="false" outlineLevel="0" collapsed="false">
      <c r="A25" s="11" t="str">
        <f aca="false">IF(ISBLANK('Class-Infos'!C74), "", CONCATENATE("G", 'Class-Infos'!A74))</f>
        <v>G24</v>
      </c>
      <c r="B25" s="0" t="str">
        <f aca="false">IF(ISBLANK('Class-Infos'!C74), "", CONCATENATE('Class-Infos'!C74, IF(ISBLANK('Class-Infos'!F74), "", CONCATENATE(" ", 'Class-Infos'!F74)), ", ", 'Class-Infos'!D74, " ", 'Class-Infos'!E74))</f>
        <v>SARDIDO, GEMMA LEE SORIANO</v>
      </c>
      <c r="C25" s="12" t="n">
        <f aca="false">IF(ISBLANK('SUMMARY 3'!D77), "", 'SUMMARY 3'!D77)</f>
        <v>76</v>
      </c>
      <c r="D25" s="12" t="n">
        <f aca="false">IF(ISBLANK('SUMMARY 3'!F77), "", 'SUMMARY 3'!F77)</f>
        <v>76</v>
      </c>
      <c r="E25" s="12" t="n">
        <f aca="false">IF(ISBLANK('SUMMARY 3'!H77), "", 'SUMMARY 3'!H77)</f>
        <v>74</v>
      </c>
      <c r="F25" s="12" t="n">
        <f aca="false">IF(ISBLANK('SUMMARY 3'!J77), "", 'SUMMARY 3'!J77)</f>
        <v>79</v>
      </c>
      <c r="G25" s="12" t="n">
        <f aca="false">IF(ISBLANK('SUMMARY 3'!L77), "", 'SUMMARY 3'!L77)</f>
        <v>70</v>
      </c>
      <c r="H25" s="12" t="n">
        <f aca="false">IF(ISBLANK('SUMMARY 3'!N77), "", 'SUMMARY 3'!N77)</f>
        <v>84</v>
      </c>
      <c r="I25" s="13" t="n">
        <f aca="false">IF(ISBLANK('SUMMARY 3'!P77), "", 'SUMMARY 3'!P77)</f>
        <v>70</v>
      </c>
      <c r="J25" s="13" t="n">
        <f aca="false">IF(ISBLANK('SUMMARY 3'!R77), "", 'SUMMARY 3'!R77)</f>
        <v>75</v>
      </c>
      <c r="K25" s="12" t="n">
        <f aca="false">IF(ISBLANK('SUMMARY 3'!T77), "", 'SUMMARY 3'!T77)</f>
        <v>75</v>
      </c>
      <c r="L25" s="12" t="n">
        <f aca="false">IF(ISBLANK('SUMMARY 3'!V77), "", 'SUMMARY 3'!V77)</f>
        <v>75</v>
      </c>
      <c r="M25" s="12" t="n">
        <f aca="false">IF(ISBLANK('SUMMARY 3'!X77), "", 'SUMMARY 3'!X77)</f>
        <v>75</v>
      </c>
      <c r="N25" s="12" t="n">
        <f aca="false">IF(ISBLANK('SUMMARY 3'!Z77), "", 'SUMMARY 3'!Z77)</f>
        <v>75</v>
      </c>
    </row>
    <row r="26" customFormat="false" ht="13.8" hidden="false" customHeight="false" outlineLevel="0" collapsed="false">
      <c r="A26" s="11" t="str">
        <f aca="false">IF(ISBLANK('Class-Infos'!C75), "", CONCATENATE("G", 'Class-Infos'!A75))</f>
        <v/>
      </c>
      <c r="B26" s="0" t="str">
        <f aca="false">IF(ISBLANK('Class-Infos'!C75), "", CONCATENATE('Class-Infos'!C75, IF(ISBLANK('Class-Infos'!F75), "", CONCATENATE(" ", 'Class-Infos'!F75)), ", ", 'Class-Infos'!D75, " ", 'Class-Infos'!E75))</f>
        <v/>
      </c>
      <c r="C26" s="12" t="str">
        <f aca="false">IF(ISBLANK('SUMMARY 3'!D78), "", 'SUMMARY 3'!D78)</f>
        <v/>
      </c>
      <c r="D26" s="12" t="str">
        <f aca="false">IF(ISBLANK('SUMMARY 3'!F78), "", 'SUMMARY 3'!F78)</f>
        <v/>
      </c>
      <c r="E26" s="12" t="str">
        <f aca="false">IF(ISBLANK('SUMMARY 3'!H78), "", 'SUMMARY 3'!H78)</f>
        <v/>
      </c>
      <c r="F26" s="12" t="str">
        <f aca="false">IF(ISBLANK('SUMMARY 3'!J78), "", 'SUMMARY 3'!J78)</f>
        <v/>
      </c>
      <c r="G26" s="12" t="str">
        <f aca="false">IF(ISBLANK('SUMMARY 3'!L78), "", 'SUMMARY 3'!L78)</f>
        <v/>
      </c>
      <c r="H26" s="12" t="str">
        <f aca="false">IF(ISBLANK('SUMMARY 3'!N78), "", 'SUMMARY 3'!N78)</f>
        <v/>
      </c>
      <c r="I26" s="13" t="str">
        <f aca="false">IF(ISBLANK('SUMMARY 3'!P78), "", 'SUMMARY 3'!P78)</f>
        <v/>
      </c>
      <c r="J26" s="13" t="str">
        <f aca="false">IF(ISBLANK('SUMMARY 3'!R78), "", 'SUMMARY 3'!R78)</f>
        <v/>
      </c>
      <c r="K26" s="12" t="str">
        <f aca="false">IF(ISBLANK('SUMMARY 3'!T78), "", 'SUMMARY 3'!T78)</f>
        <v/>
      </c>
      <c r="L26" s="12" t="str">
        <f aca="false">IF(ISBLANK('SUMMARY 3'!V78), "", 'SUMMARY 3'!V78)</f>
        <v/>
      </c>
      <c r="M26" s="12" t="str">
        <f aca="false">IF(ISBLANK('SUMMARY 3'!X78), "", 'SUMMARY 3'!X78)</f>
        <v/>
      </c>
      <c r="N26" s="12" t="str">
        <f aca="false">IF(ISBLANK('SUMMARY 3'!Z78), "", 'SUMMARY 3'!Z78)</f>
        <v/>
      </c>
    </row>
    <row r="27" customFormat="false" ht="13.8" hidden="false" customHeight="false" outlineLevel="0" collapsed="false">
      <c r="A27" s="11" t="str">
        <f aca="false">IF(ISBLANK('Class-Infos'!C76), "", CONCATENATE("G", 'Class-Infos'!A76))</f>
        <v/>
      </c>
      <c r="B27" s="0" t="str">
        <f aca="false">IF(ISBLANK('Class-Infos'!C76), "", CONCATENATE('Class-Infos'!C76, IF(ISBLANK('Class-Infos'!F76), "", CONCATENATE(" ", 'Class-Infos'!F76)), ", ", 'Class-Infos'!D76, " ", 'Class-Infos'!E76))</f>
        <v/>
      </c>
      <c r="C27" s="12" t="str">
        <f aca="false">IF(ISBLANK('SUMMARY 3'!D79), "", 'SUMMARY 3'!D79)</f>
        <v/>
      </c>
      <c r="D27" s="12" t="str">
        <f aca="false">IF(ISBLANK('SUMMARY 3'!F79), "", 'SUMMARY 3'!F79)</f>
        <v/>
      </c>
      <c r="E27" s="12" t="str">
        <f aca="false">IF(ISBLANK('SUMMARY 3'!H79), "", 'SUMMARY 3'!H79)</f>
        <v/>
      </c>
      <c r="F27" s="12" t="str">
        <f aca="false">IF(ISBLANK('SUMMARY 3'!J79), "", 'SUMMARY 3'!J79)</f>
        <v/>
      </c>
      <c r="G27" s="12" t="str">
        <f aca="false">IF(ISBLANK('SUMMARY 3'!L79), "", 'SUMMARY 3'!L79)</f>
        <v/>
      </c>
      <c r="H27" s="12" t="str">
        <f aca="false">IF(ISBLANK('SUMMARY 3'!N79), "", 'SUMMARY 3'!N79)</f>
        <v/>
      </c>
      <c r="I27" s="13" t="str">
        <f aca="false">IF(ISBLANK('SUMMARY 3'!P79), "", 'SUMMARY 3'!P79)</f>
        <v/>
      </c>
      <c r="J27" s="13" t="str">
        <f aca="false">IF(ISBLANK('SUMMARY 3'!R79), "", 'SUMMARY 3'!R79)</f>
        <v/>
      </c>
      <c r="K27" s="12" t="str">
        <f aca="false">IF(ISBLANK('SUMMARY 3'!T79), "", 'SUMMARY 3'!T79)</f>
        <v/>
      </c>
      <c r="L27" s="12" t="str">
        <f aca="false">IF(ISBLANK('SUMMARY 3'!V79), "", 'SUMMARY 3'!V79)</f>
        <v/>
      </c>
      <c r="M27" s="12" t="str">
        <f aca="false">IF(ISBLANK('SUMMARY 3'!X79), "", 'SUMMARY 3'!X79)</f>
        <v/>
      </c>
      <c r="N27" s="12" t="str">
        <f aca="false">IF(ISBLANK('SUMMARY 3'!Z79), "", 'SUMMARY 3'!Z79)</f>
        <v/>
      </c>
    </row>
    <row r="28" customFormat="false" ht="13.8" hidden="false" customHeight="false" outlineLevel="0" collapsed="false">
      <c r="A28" s="11" t="str">
        <f aca="false">IF(ISBLANK('Class-Infos'!C77), "", CONCATENATE("G", 'Class-Infos'!A77))</f>
        <v/>
      </c>
      <c r="B28" s="0" t="str">
        <f aca="false">IF(ISBLANK('Class-Infos'!C77), "", CONCATENATE('Class-Infos'!C77, IF(ISBLANK('Class-Infos'!F77), "", CONCATENATE(" ", 'Class-Infos'!F77)), ", ", 'Class-Infos'!D77, " ", 'Class-Infos'!E77))</f>
        <v/>
      </c>
      <c r="C28" s="12" t="str">
        <f aca="false">IF(ISBLANK('SUMMARY 3'!D80), "", 'SUMMARY 3'!D80)</f>
        <v/>
      </c>
      <c r="D28" s="12" t="str">
        <f aca="false">IF(ISBLANK('SUMMARY 3'!F80), "", 'SUMMARY 3'!F80)</f>
        <v/>
      </c>
      <c r="E28" s="12" t="str">
        <f aca="false">IF(ISBLANK('SUMMARY 3'!H80), "", 'SUMMARY 3'!H80)</f>
        <v/>
      </c>
      <c r="F28" s="12" t="str">
        <f aca="false">IF(ISBLANK('SUMMARY 3'!J80), "", 'SUMMARY 3'!J80)</f>
        <v/>
      </c>
      <c r="G28" s="12" t="str">
        <f aca="false">IF(ISBLANK('SUMMARY 3'!L80), "", 'SUMMARY 3'!L80)</f>
        <v/>
      </c>
      <c r="H28" s="12" t="str">
        <f aca="false">IF(ISBLANK('SUMMARY 3'!N80), "", 'SUMMARY 3'!N80)</f>
        <v/>
      </c>
      <c r="I28" s="13" t="str">
        <f aca="false">IF(ISBLANK('SUMMARY 3'!P80), "", 'SUMMARY 3'!P80)</f>
        <v/>
      </c>
      <c r="J28" s="13" t="str">
        <f aca="false">IF(ISBLANK('SUMMARY 3'!R80), "", 'SUMMARY 3'!R80)</f>
        <v/>
      </c>
      <c r="K28" s="12" t="str">
        <f aca="false">IF(ISBLANK('SUMMARY 3'!T80), "", 'SUMMARY 3'!T80)</f>
        <v/>
      </c>
      <c r="L28" s="12" t="str">
        <f aca="false">IF(ISBLANK('SUMMARY 3'!V80), "", 'SUMMARY 3'!V80)</f>
        <v/>
      </c>
      <c r="M28" s="12" t="str">
        <f aca="false">IF(ISBLANK('SUMMARY 3'!X80), "", 'SUMMARY 3'!X80)</f>
        <v/>
      </c>
      <c r="N28" s="12" t="str">
        <f aca="false">IF(ISBLANK('SUMMARY 3'!Z80), "", 'SUMMARY 3'!Z80)</f>
        <v/>
      </c>
    </row>
    <row r="29" customFormat="false" ht="13.8" hidden="false" customHeight="false" outlineLevel="0" collapsed="false">
      <c r="A29" s="11" t="str">
        <f aca="false">IF(ISBLANK('Class-Infos'!C78), "", CONCATENATE("G", 'Class-Infos'!A78))</f>
        <v/>
      </c>
      <c r="B29" s="0" t="str">
        <f aca="false">IF(ISBLANK('Class-Infos'!C78), "", CONCATENATE('Class-Infos'!C78, IF(ISBLANK('Class-Infos'!F78), "", CONCATENATE(" ", 'Class-Infos'!F78)), ", ", 'Class-Infos'!D78, " ", 'Class-Infos'!E78))</f>
        <v/>
      </c>
      <c r="C29" s="12" t="str">
        <f aca="false">IF(ISBLANK('SUMMARY 3'!D81), "", 'SUMMARY 3'!D81)</f>
        <v/>
      </c>
      <c r="D29" s="12" t="str">
        <f aca="false">IF(ISBLANK('SUMMARY 3'!F81), "", 'SUMMARY 3'!F81)</f>
        <v/>
      </c>
      <c r="E29" s="12" t="str">
        <f aca="false">IF(ISBLANK('SUMMARY 3'!H81), "", 'SUMMARY 3'!H81)</f>
        <v/>
      </c>
      <c r="F29" s="12" t="str">
        <f aca="false">IF(ISBLANK('SUMMARY 3'!J81), "", 'SUMMARY 3'!J81)</f>
        <v/>
      </c>
      <c r="G29" s="12" t="str">
        <f aca="false">IF(ISBLANK('SUMMARY 3'!L81), "", 'SUMMARY 3'!L81)</f>
        <v/>
      </c>
      <c r="H29" s="12" t="str">
        <f aca="false">IF(ISBLANK('SUMMARY 3'!N81), "", 'SUMMARY 3'!N81)</f>
        <v/>
      </c>
      <c r="I29" s="13" t="str">
        <f aca="false">IF(ISBLANK('SUMMARY 3'!P81), "", 'SUMMARY 3'!P81)</f>
        <v/>
      </c>
      <c r="J29" s="13" t="str">
        <f aca="false">IF(ISBLANK('SUMMARY 3'!R81), "", 'SUMMARY 3'!R81)</f>
        <v/>
      </c>
      <c r="K29" s="12" t="str">
        <f aca="false">IF(ISBLANK('SUMMARY 3'!T81), "", 'SUMMARY 3'!T81)</f>
        <v/>
      </c>
      <c r="L29" s="12" t="str">
        <f aca="false">IF(ISBLANK('SUMMARY 3'!V81), "", 'SUMMARY 3'!V81)</f>
        <v/>
      </c>
      <c r="M29" s="12" t="str">
        <f aca="false">IF(ISBLANK('SUMMARY 3'!X81), "", 'SUMMARY 3'!X81)</f>
        <v/>
      </c>
      <c r="N29" s="12" t="str">
        <f aca="false">IF(ISBLANK('SUMMARY 3'!Z81), "", 'SUMMARY 3'!Z81)</f>
        <v/>
      </c>
    </row>
    <row r="30" customFormat="false" ht="13.8" hidden="false" customHeight="false" outlineLevel="0" collapsed="false">
      <c r="A30" s="11" t="str">
        <f aca="false">IF(ISBLANK('Class-Infos'!C79), "", CONCATENATE("G", 'Class-Infos'!A79))</f>
        <v/>
      </c>
      <c r="B30" s="0" t="str">
        <f aca="false">IF(ISBLANK('Class-Infos'!C79), "", CONCATENATE('Class-Infos'!C79, IF(ISBLANK('Class-Infos'!F79), "", CONCATENATE(" ", 'Class-Infos'!F79)), ", ", 'Class-Infos'!D79, " ", 'Class-Infos'!E79))</f>
        <v/>
      </c>
      <c r="C30" s="12" t="str">
        <f aca="false">IF(ISBLANK('SUMMARY 3'!D82), "", 'SUMMARY 3'!D82)</f>
        <v/>
      </c>
      <c r="D30" s="12" t="str">
        <f aca="false">IF(ISBLANK('SUMMARY 3'!F82), "", 'SUMMARY 3'!F82)</f>
        <v/>
      </c>
      <c r="E30" s="12" t="str">
        <f aca="false">IF(ISBLANK('SUMMARY 3'!H82), "", 'SUMMARY 3'!H82)</f>
        <v/>
      </c>
      <c r="F30" s="12" t="str">
        <f aca="false">IF(ISBLANK('SUMMARY 3'!J82), "", 'SUMMARY 3'!J82)</f>
        <v/>
      </c>
      <c r="G30" s="12" t="str">
        <f aca="false">IF(ISBLANK('SUMMARY 3'!L82), "", 'SUMMARY 3'!L82)</f>
        <v/>
      </c>
      <c r="H30" s="12" t="str">
        <f aca="false">IF(ISBLANK('SUMMARY 3'!N82), "", 'SUMMARY 3'!N82)</f>
        <v/>
      </c>
      <c r="I30" s="13" t="str">
        <f aca="false">IF(ISBLANK('SUMMARY 3'!P82), "", 'SUMMARY 3'!P82)</f>
        <v/>
      </c>
      <c r="J30" s="13" t="str">
        <f aca="false">IF(ISBLANK('SUMMARY 3'!R82), "", 'SUMMARY 3'!R82)</f>
        <v/>
      </c>
      <c r="K30" s="12" t="str">
        <f aca="false">IF(ISBLANK('SUMMARY 3'!T82), "", 'SUMMARY 3'!T82)</f>
        <v/>
      </c>
      <c r="L30" s="12" t="str">
        <f aca="false">IF(ISBLANK('SUMMARY 3'!V82), "", 'SUMMARY 3'!V82)</f>
        <v/>
      </c>
      <c r="M30" s="12" t="str">
        <f aca="false">IF(ISBLANK('SUMMARY 3'!X82), "", 'SUMMARY 3'!X82)</f>
        <v/>
      </c>
      <c r="N30" s="12" t="str">
        <f aca="false">IF(ISBLANK('SUMMARY 3'!Z82), "", 'SUMMARY 3'!Z82)</f>
        <v/>
      </c>
    </row>
    <row r="31" customFormat="false" ht="13.8" hidden="false" customHeight="false" outlineLevel="0" collapsed="false">
      <c r="A31" s="11" t="str">
        <f aca="false">IF(ISBLANK('Class-Infos'!C80), "", CONCATENATE("G", 'Class-Infos'!A80))</f>
        <v/>
      </c>
      <c r="B31" s="0" t="str">
        <f aca="false">IF(ISBLANK('Class-Infos'!C80), "", CONCATENATE('Class-Infos'!C80, IF(ISBLANK('Class-Infos'!F80), "", CONCATENATE(" ", 'Class-Infos'!F80)), ", ", 'Class-Infos'!D80, " ", 'Class-Infos'!E80))</f>
        <v/>
      </c>
      <c r="C31" s="12" t="str">
        <f aca="false">IF(ISBLANK('SUMMARY 3'!D83), "", 'SUMMARY 3'!D83)</f>
        <v/>
      </c>
      <c r="D31" s="12" t="str">
        <f aca="false">IF(ISBLANK('SUMMARY 3'!F83), "", 'SUMMARY 3'!F83)</f>
        <v/>
      </c>
      <c r="E31" s="12" t="str">
        <f aca="false">IF(ISBLANK('SUMMARY 3'!H83), "", 'SUMMARY 3'!H83)</f>
        <v/>
      </c>
      <c r="F31" s="12" t="str">
        <f aca="false">IF(ISBLANK('SUMMARY 3'!J83), "", 'SUMMARY 3'!J83)</f>
        <v/>
      </c>
      <c r="G31" s="12" t="str">
        <f aca="false">IF(ISBLANK('SUMMARY 3'!L83), "", 'SUMMARY 3'!L83)</f>
        <v/>
      </c>
      <c r="H31" s="12" t="str">
        <f aca="false">IF(ISBLANK('SUMMARY 3'!N83), "", 'SUMMARY 3'!N83)</f>
        <v/>
      </c>
      <c r="I31" s="13" t="str">
        <f aca="false">IF(ISBLANK('SUMMARY 3'!P83), "", 'SUMMARY 3'!P83)</f>
        <v/>
      </c>
      <c r="J31" s="13" t="str">
        <f aca="false">IF(ISBLANK('SUMMARY 3'!R83), "", 'SUMMARY 3'!R83)</f>
        <v/>
      </c>
      <c r="K31" s="12" t="str">
        <f aca="false">IF(ISBLANK('SUMMARY 3'!T83), "", 'SUMMARY 3'!T83)</f>
        <v/>
      </c>
      <c r="L31" s="12" t="str">
        <f aca="false">IF(ISBLANK('SUMMARY 3'!V83), "", 'SUMMARY 3'!V83)</f>
        <v/>
      </c>
      <c r="M31" s="12" t="str">
        <f aca="false">IF(ISBLANK('SUMMARY 3'!X83), "", 'SUMMARY 3'!X83)</f>
        <v/>
      </c>
      <c r="N31" s="12" t="str">
        <f aca="false">IF(ISBLANK('SUMMARY 3'!Z83), "", 'SUMMARY 3'!Z83)</f>
        <v/>
      </c>
    </row>
    <row r="32" customFormat="false" ht="13.8" hidden="false" customHeight="false" outlineLevel="0" collapsed="false">
      <c r="A32" s="11" t="str">
        <f aca="false">IF(ISBLANK('Class-Infos'!C81), "", CONCATENATE("G", 'Class-Infos'!A81))</f>
        <v/>
      </c>
      <c r="B32" s="0" t="str">
        <f aca="false">IF(ISBLANK('Class-Infos'!C81), "", CONCATENATE('Class-Infos'!C81, IF(ISBLANK('Class-Infos'!F81), "", CONCATENATE(" ", 'Class-Infos'!F81)), ", ", 'Class-Infos'!D81, " ", 'Class-Infos'!E81))</f>
        <v/>
      </c>
      <c r="C32" s="12" t="str">
        <f aca="false">IF(ISBLANK('SUMMARY 3'!D84), "", 'SUMMARY 3'!D84)</f>
        <v/>
      </c>
      <c r="D32" s="12" t="str">
        <f aca="false">IF(ISBLANK('SUMMARY 3'!F84), "", 'SUMMARY 3'!F84)</f>
        <v/>
      </c>
      <c r="E32" s="12" t="str">
        <f aca="false">IF(ISBLANK('SUMMARY 3'!H84), "", 'SUMMARY 3'!H84)</f>
        <v/>
      </c>
      <c r="F32" s="12" t="str">
        <f aca="false">IF(ISBLANK('SUMMARY 3'!J84), "", 'SUMMARY 3'!J84)</f>
        <v/>
      </c>
      <c r="G32" s="12" t="str">
        <f aca="false">IF(ISBLANK('SUMMARY 3'!L84), "", 'SUMMARY 3'!L84)</f>
        <v/>
      </c>
      <c r="H32" s="12" t="str">
        <f aca="false">IF(ISBLANK('SUMMARY 3'!N84), "", 'SUMMARY 3'!N84)</f>
        <v/>
      </c>
      <c r="I32" s="13" t="str">
        <f aca="false">IF(ISBLANK('SUMMARY 3'!P84), "", 'SUMMARY 3'!P84)</f>
        <v/>
      </c>
      <c r="J32" s="13" t="str">
        <f aca="false">IF(ISBLANK('SUMMARY 3'!R84), "", 'SUMMARY 3'!R84)</f>
        <v/>
      </c>
      <c r="K32" s="12" t="str">
        <f aca="false">IF(ISBLANK('SUMMARY 3'!T84), "", 'SUMMARY 3'!T84)</f>
        <v/>
      </c>
      <c r="L32" s="12" t="str">
        <f aca="false">IF(ISBLANK('SUMMARY 3'!V84), "", 'SUMMARY 3'!V84)</f>
        <v/>
      </c>
      <c r="M32" s="12" t="str">
        <f aca="false">IF(ISBLANK('SUMMARY 3'!X84), "", 'SUMMARY 3'!X84)</f>
        <v/>
      </c>
      <c r="N32" s="12" t="str">
        <f aca="false">IF(ISBLANK('SUMMARY 3'!Z84), "", 'SUMMARY 3'!Z84)</f>
        <v/>
      </c>
    </row>
    <row r="33" customFormat="false" ht="13.8" hidden="false" customHeight="false" outlineLevel="0" collapsed="false">
      <c r="A33" s="11" t="str">
        <f aca="false">IF(ISBLANK('Class-Infos'!C82), "", CONCATENATE("G", 'Class-Infos'!A82))</f>
        <v/>
      </c>
      <c r="B33" s="0" t="str">
        <f aca="false">IF(ISBLANK('Class-Infos'!C82), "", CONCATENATE('Class-Infos'!C82, IF(ISBLANK('Class-Infos'!F82), "", CONCATENATE(" ", 'Class-Infos'!F82)), ", ", 'Class-Infos'!D82, " ", 'Class-Infos'!E82))</f>
        <v/>
      </c>
      <c r="C33" s="12" t="str">
        <f aca="false">IF(ISBLANK('SUMMARY 3'!D85), "", 'SUMMARY 3'!D85)</f>
        <v/>
      </c>
      <c r="D33" s="12" t="str">
        <f aca="false">IF(ISBLANK('SUMMARY 3'!F85), "", 'SUMMARY 3'!F85)</f>
        <v/>
      </c>
      <c r="E33" s="12" t="str">
        <f aca="false">IF(ISBLANK('SUMMARY 3'!H85), "", 'SUMMARY 3'!H85)</f>
        <v/>
      </c>
      <c r="F33" s="12" t="str">
        <f aca="false">IF(ISBLANK('SUMMARY 3'!J85), "", 'SUMMARY 3'!J85)</f>
        <v/>
      </c>
      <c r="G33" s="12" t="str">
        <f aca="false">IF(ISBLANK('SUMMARY 3'!L85), "", 'SUMMARY 3'!L85)</f>
        <v/>
      </c>
      <c r="H33" s="12" t="str">
        <f aca="false">IF(ISBLANK('SUMMARY 3'!N85), "", 'SUMMARY 3'!N85)</f>
        <v/>
      </c>
      <c r="I33" s="13" t="str">
        <f aca="false">IF(ISBLANK('SUMMARY 3'!P85), "", 'SUMMARY 3'!P85)</f>
        <v/>
      </c>
      <c r="J33" s="13" t="str">
        <f aca="false">IF(ISBLANK('SUMMARY 3'!R85), "", 'SUMMARY 3'!R85)</f>
        <v/>
      </c>
      <c r="K33" s="12" t="str">
        <f aca="false">IF(ISBLANK('SUMMARY 3'!T85), "", 'SUMMARY 3'!T85)</f>
        <v/>
      </c>
      <c r="L33" s="12" t="str">
        <f aca="false">IF(ISBLANK('SUMMARY 3'!V85), "", 'SUMMARY 3'!V85)</f>
        <v/>
      </c>
      <c r="M33" s="12" t="str">
        <f aca="false">IF(ISBLANK('SUMMARY 3'!X85), "", 'SUMMARY 3'!X85)</f>
        <v/>
      </c>
      <c r="N33" s="12" t="str">
        <f aca="false">IF(ISBLANK('SUMMARY 3'!Z85), "", 'SUMMARY 3'!Z85)</f>
        <v/>
      </c>
    </row>
    <row r="34" customFormat="false" ht="13.8" hidden="false" customHeight="false" outlineLevel="0" collapsed="false">
      <c r="A34" s="11" t="str">
        <f aca="false">IF(ISBLANK('Class-Infos'!C83), "", CONCATENATE("G", 'Class-Infos'!A83))</f>
        <v/>
      </c>
      <c r="B34" s="0" t="str">
        <f aca="false">IF(ISBLANK('Class-Infos'!C83), "", CONCATENATE('Class-Infos'!C83, IF(ISBLANK('Class-Infos'!F83), "", CONCATENATE(" ", 'Class-Infos'!F83)), ", ", 'Class-Infos'!D83, " ", 'Class-Infos'!E83))</f>
        <v/>
      </c>
      <c r="C34" s="12" t="str">
        <f aca="false">IF(ISBLANK('SUMMARY 3'!D86), "", 'SUMMARY 3'!D86)</f>
        <v/>
      </c>
      <c r="D34" s="12" t="str">
        <f aca="false">IF(ISBLANK('SUMMARY 3'!F86), "", 'SUMMARY 3'!F86)</f>
        <v/>
      </c>
      <c r="E34" s="12" t="str">
        <f aca="false">IF(ISBLANK('SUMMARY 3'!H86), "", 'SUMMARY 3'!H86)</f>
        <v/>
      </c>
      <c r="F34" s="12" t="str">
        <f aca="false">IF(ISBLANK('SUMMARY 3'!J86), "", 'SUMMARY 3'!J86)</f>
        <v/>
      </c>
      <c r="G34" s="12" t="str">
        <f aca="false">IF(ISBLANK('SUMMARY 3'!L86), "", 'SUMMARY 3'!L86)</f>
        <v/>
      </c>
      <c r="H34" s="12" t="str">
        <f aca="false">IF(ISBLANK('SUMMARY 3'!N86), "", 'SUMMARY 3'!N86)</f>
        <v/>
      </c>
      <c r="I34" s="13" t="str">
        <f aca="false">IF(ISBLANK('SUMMARY 3'!P86), "", 'SUMMARY 3'!P86)</f>
        <v/>
      </c>
      <c r="J34" s="13" t="str">
        <f aca="false">IF(ISBLANK('SUMMARY 3'!R86), "", 'SUMMARY 3'!R86)</f>
        <v/>
      </c>
      <c r="K34" s="12" t="str">
        <f aca="false">IF(ISBLANK('SUMMARY 3'!T86), "", 'SUMMARY 3'!T86)</f>
        <v/>
      </c>
      <c r="L34" s="12" t="str">
        <f aca="false">IF(ISBLANK('SUMMARY 3'!V86), "", 'SUMMARY 3'!V86)</f>
        <v/>
      </c>
      <c r="M34" s="12" t="str">
        <f aca="false">IF(ISBLANK('SUMMARY 3'!X86), "", 'SUMMARY 3'!X86)</f>
        <v/>
      </c>
      <c r="N34" s="12" t="str">
        <f aca="false">IF(ISBLANK('SUMMARY 3'!Z86), "", 'SUMMARY 3'!Z86)</f>
        <v/>
      </c>
    </row>
    <row r="35" customFormat="false" ht="13.8" hidden="false" customHeight="false" outlineLevel="0" collapsed="false">
      <c r="A35" s="11" t="str">
        <f aca="false">IF(ISBLANK('Class-Infos'!C84), "", CONCATENATE("G", 'Class-Infos'!A84))</f>
        <v/>
      </c>
      <c r="B35" s="0" t="str">
        <f aca="false">IF(ISBLANK('Class-Infos'!C84), "", CONCATENATE('Class-Infos'!C84, IF(ISBLANK('Class-Infos'!F84), "", CONCATENATE(" ", 'Class-Infos'!F84)), ", ", 'Class-Infos'!D84, " ", 'Class-Infos'!E84))</f>
        <v/>
      </c>
      <c r="C35" s="12" t="str">
        <f aca="false">IF(ISBLANK('SUMMARY 3'!D87), "", 'SUMMARY 3'!D87)</f>
        <v/>
      </c>
      <c r="D35" s="12" t="str">
        <f aca="false">IF(ISBLANK('SUMMARY 3'!F87), "", 'SUMMARY 3'!F87)</f>
        <v/>
      </c>
      <c r="E35" s="12" t="str">
        <f aca="false">IF(ISBLANK('SUMMARY 3'!H87), "", 'SUMMARY 3'!H87)</f>
        <v/>
      </c>
      <c r="F35" s="12" t="str">
        <f aca="false">IF(ISBLANK('SUMMARY 3'!J87), "", 'SUMMARY 3'!J87)</f>
        <v/>
      </c>
      <c r="G35" s="12" t="str">
        <f aca="false">IF(ISBLANK('SUMMARY 3'!L87), "", 'SUMMARY 3'!L87)</f>
        <v/>
      </c>
      <c r="H35" s="12" t="str">
        <f aca="false">IF(ISBLANK('SUMMARY 3'!N87), "", 'SUMMARY 3'!N87)</f>
        <v/>
      </c>
      <c r="I35" s="13" t="str">
        <f aca="false">IF(ISBLANK('SUMMARY 3'!P87), "", 'SUMMARY 3'!P87)</f>
        <v/>
      </c>
      <c r="J35" s="13" t="str">
        <f aca="false">IF(ISBLANK('SUMMARY 3'!R87), "", 'SUMMARY 3'!R87)</f>
        <v/>
      </c>
      <c r="K35" s="12" t="str">
        <f aca="false">IF(ISBLANK('SUMMARY 3'!T87), "", 'SUMMARY 3'!T87)</f>
        <v/>
      </c>
      <c r="L35" s="12" t="str">
        <f aca="false">IF(ISBLANK('SUMMARY 3'!V87), "", 'SUMMARY 3'!V87)</f>
        <v/>
      </c>
      <c r="M35" s="12" t="str">
        <f aca="false">IF(ISBLANK('SUMMARY 3'!X87), "", 'SUMMARY 3'!X87)</f>
        <v/>
      </c>
      <c r="N35" s="12" t="str">
        <f aca="false">IF(ISBLANK('SUMMARY 3'!Z87), "", 'SUMMARY 3'!Z87)</f>
        <v/>
      </c>
    </row>
    <row r="36" customFormat="false" ht="13.8" hidden="false" customHeight="false" outlineLevel="0" collapsed="false">
      <c r="A36" s="11" t="str">
        <f aca="false">IF(ISBLANK('Class-Infos'!C85), "", CONCATENATE("G", 'Class-Infos'!A85))</f>
        <v/>
      </c>
      <c r="B36" s="0" t="str">
        <f aca="false">IF(ISBLANK('Class-Infos'!C85), "", CONCATENATE('Class-Infos'!C85, IF(ISBLANK('Class-Infos'!F85), "", CONCATENATE(" ", 'Class-Infos'!F85)), ", ", 'Class-Infos'!D85, " ", 'Class-Infos'!E85))</f>
        <v/>
      </c>
      <c r="C36" s="12" t="str">
        <f aca="false">IF(ISBLANK('SUMMARY 3'!D88), "", 'SUMMARY 3'!D88)</f>
        <v/>
      </c>
      <c r="D36" s="12" t="str">
        <f aca="false">IF(ISBLANK('SUMMARY 3'!F88), "", 'SUMMARY 3'!F88)</f>
        <v/>
      </c>
      <c r="E36" s="12" t="str">
        <f aca="false">IF(ISBLANK('SUMMARY 3'!H88), "", 'SUMMARY 3'!H88)</f>
        <v/>
      </c>
      <c r="F36" s="12" t="str">
        <f aca="false">IF(ISBLANK('SUMMARY 3'!J88), "", 'SUMMARY 3'!J88)</f>
        <v/>
      </c>
      <c r="G36" s="12" t="str">
        <f aca="false">IF(ISBLANK('SUMMARY 3'!L88), "", 'SUMMARY 3'!L88)</f>
        <v/>
      </c>
      <c r="H36" s="12" t="str">
        <f aca="false">IF(ISBLANK('SUMMARY 3'!N88), "", 'SUMMARY 3'!N88)</f>
        <v/>
      </c>
      <c r="I36" s="13" t="str">
        <f aca="false">IF(ISBLANK('SUMMARY 3'!P88), "", 'SUMMARY 3'!P88)</f>
        <v/>
      </c>
      <c r="J36" s="13" t="str">
        <f aca="false">IF(ISBLANK('SUMMARY 3'!R88), "", 'SUMMARY 3'!R88)</f>
        <v/>
      </c>
      <c r="K36" s="12" t="str">
        <f aca="false">IF(ISBLANK('SUMMARY 3'!T88), "", 'SUMMARY 3'!T88)</f>
        <v/>
      </c>
      <c r="L36" s="12" t="str">
        <f aca="false">IF(ISBLANK('SUMMARY 3'!V88), "", 'SUMMARY 3'!V88)</f>
        <v/>
      </c>
      <c r="M36" s="12" t="str">
        <f aca="false">IF(ISBLANK('SUMMARY 3'!X88), "", 'SUMMARY 3'!X88)</f>
        <v/>
      </c>
      <c r="N36" s="12" t="str">
        <f aca="false">IF(ISBLANK('SUMMARY 3'!Z88), "", 'SUMMARY 3'!Z88)</f>
        <v/>
      </c>
    </row>
    <row r="37" customFormat="false" ht="13.8" hidden="false" customHeight="false" outlineLevel="0" collapsed="false">
      <c r="A37" s="11" t="str">
        <f aca="false">IF(ISBLANK('Class-Infos'!C86), "", CONCATENATE("G", 'Class-Infos'!A86))</f>
        <v/>
      </c>
      <c r="B37" s="0" t="str">
        <f aca="false">IF(ISBLANK('Class-Infos'!C86), "", CONCATENATE('Class-Infos'!C86, IF(ISBLANK('Class-Infos'!F86), "", CONCATENATE(" ", 'Class-Infos'!F86)), ", ", 'Class-Infos'!D86, " ", 'Class-Infos'!E86))</f>
        <v/>
      </c>
    </row>
    <row r="38" customFormat="false" ht="13.8" hidden="false" customHeight="false" outlineLevel="0" collapsed="false">
      <c r="A38" s="11" t="str">
        <f aca="false">IF(ISBLANK('Class-Infos'!C87), "", CONCATENATE("G", 'Class-Infos'!A87))</f>
        <v/>
      </c>
      <c r="B38" s="0" t="str">
        <f aca="false">IF(ISBLANK('Class-Infos'!C87), "", CONCATENATE('Class-Infos'!C87, IF(ISBLANK('Class-Infos'!F87), "", CONCATENATE(" ", 'Class-Infos'!F87)), ", ", 'Class-Infos'!D87, " ", 'Class-Infos'!E87))</f>
        <v/>
      </c>
    </row>
    <row r="39" customFormat="false" ht="13.8" hidden="false" customHeight="false" outlineLevel="0" collapsed="false">
      <c r="A39" s="11" t="str">
        <f aca="false">IF(ISBLANK('Class-Infos'!C88), "", CONCATENATE("G", 'Class-Infos'!A88))</f>
        <v/>
      </c>
      <c r="B39" s="0" t="str">
        <f aca="false">IF(ISBLANK('Class-Infos'!C88), "", CONCATENATE('Class-Infos'!C88, IF(ISBLANK('Class-Infos'!F88), "", CONCATENATE(" ", 'Class-Infos'!F88)), ", ", 'Class-Infos'!D88, " ", 'Class-Infos'!E88))</f>
        <v/>
      </c>
    </row>
    <row r="40" customFormat="false" ht="13.8" hidden="false" customHeight="false" outlineLevel="0" collapsed="false">
      <c r="A40" s="11" t="str">
        <f aca="false">IF(ISBLANK('Class-Infos'!C89), "", CONCATENATE("G", 'Class-Infos'!A89))</f>
        <v/>
      </c>
      <c r="B40" s="0" t="str">
        <f aca="false">IF(ISBLANK('Class-Infos'!C89), "", CONCATENATE('Class-Infos'!C89, IF(ISBLANK('Class-Infos'!F89), "", CONCATENATE(" ", 'Class-Infos'!F89)), ", ", 'Class-Infos'!D89, " ", 'Class-Infos'!E89))</f>
        <v/>
      </c>
    </row>
    <row r="41" customFormat="false" ht="13.8" hidden="false" customHeight="false" outlineLevel="0" collapsed="false">
      <c r="A41" s="11" t="str">
        <f aca="false">IF(ISBLANK('Class-Infos'!C90), "", CONCATENATE("G", 'Class-Infos'!A90))</f>
        <v/>
      </c>
      <c r="B41" s="0" t="str">
        <f aca="false">IF(ISBLANK('Class-Infos'!C90), "", CONCATENATE('Class-Infos'!C90, IF(ISBLANK('Class-Infos'!F90), "", CONCATENATE(" ", 'Class-Infos'!F90)),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897</TotalTime>
  <Application>LibreOffice/7.1.5.2$Linux_X86_64 LibreOffice_project/10$Build-2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2020-10-28T17:30:23Z</dcterms:created>
  <dc:creator/>
  <dc:description/>
  <dc:language>en-PH</dc:language>
  <cp:lastModifiedBy/>
  <cp:lastPrinted>2021-07-13T15:51:32Z</cp:lastPrinted>
  <dcterms:modified xsi:type="dcterms:W3CDTF">2021-08-05T14:47:00Z</dcterms:modified>
  <cp:revision>354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