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rian\Desktop\"/>
    </mc:Choice>
  </mc:AlternateContent>
  <xr:revisionPtr revIDLastSave="0" documentId="13_ncr:1_{8DBD821B-D7D5-4856-A1FD-81D168778DA8}" xr6:coauthVersionLast="47" xr6:coauthVersionMax="47" xr10:uidLastSave="{00000000-0000-0000-0000-000000000000}"/>
  <bookViews>
    <workbookView xWindow="16290" yWindow="1350" windowWidth="12000" windowHeight="6000" firstSheet="2" activeTab="2" xr2:uid="{00000000-000D-0000-FFFF-FFFF00000000}"/>
  </bookViews>
  <sheets>
    <sheet name="Kickstarter" sheetId="1" r:id="rId1"/>
    <sheet name="Theater Outcomes by Launch Date" sheetId="12" r:id="rId2"/>
    <sheet name="Outcome Based on Goal" sheetId="13" r:id="rId3"/>
    <sheet name="Descriptive Statistics" sheetId="9" r:id="rId4"/>
    <sheet name="Edinburgh Research" sheetId="6" r:id="rId5"/>
    <sheet name="Category Outcomes" sheetId="2" r:id="rId6"/>
    <sheet name="Subcategory Outcomes" sheetId="3" r:id="rId7"/>
    <sheet name="Outcomes Based on Launch Date" sheetId="5" r:id="rId8"/>
  </sheets>
  <definedNames>
    <definedName name="_xlnm._FilterDatabase" localSheetId="0" hidden="1">Kickstarter!$A$1:$T$4115</definedName>
  </definedNames>
  <calcPr calcId="191029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3" l="1"/>
  <c r="E7" i="13" s="1"/>
  <c r="H3" i="13"/>
  <c r="H4" i="13"/>
  <c r="H5" i="13"/>
  <c r="H6" i="13"/>
  <c r="H8" i="13"/>
  <c r="H9" i="13"/>
  <c r="H10" i="13"/>
  <c r="H11" i="13"/>
  <c r="H12" i="13"/>
  <c r="H13" i="13"/>
  <c r="G3" i="13"/>
  <c r="G4" i="13"/>
  <c r="G5" i="13"/>
  <c r="G6" i="13"/>
  <c r="G8" i="13"/>
  <c r="G9" i="13"/>
  <c r="G10" i="13"/>
  <c r="G11" i="13"/>
  <c r="G12" i="13"/>
  <c r="G13" i="13"/>
  <c r="H2" i="13"/>
  <c r="G2" i="13"/>
  <c r="F3" i="13"/>
  <c r="F4" i="13"/>
  <c r="F5" i="13"/>
  <c r="F6" i="13"/>
  <c r="F8" i="13"/>
  <c r="F9" i="13"/>
  <c r="F10" i="13"/>
  <c r="F11" i="13"/>
  <c r="F12" i="13"/>
  <c r="F13" i="13"/>
  <c r="F2" i="13"/>
  <c r="E3" i="13"/>
  <c r="E4" i="13"/>
  <c r="E5" i="13"/>
  <c r="E6" i="13"/>
  <c r="E8" i="13"/>
  <c r="E9" i="13"/>
  <c r="E10" i="13"/>
  <c r="E11" i="13"/>
  <c r="E12" i="13"/>
  <c r="E13" i="13"/>
  <c r="E2" i="13"/>
  <c r="B6" i="13"/>
  <c r="D13" i="13"/>
  <c r="D12" i="13"/>
  <c r="D11" i="13"/>
  <c r="D10" i="13"/>
  <c r="D9" i="13"/>
  <c r="D8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B12" i="13"/>
  <c r="B11" i="13"/>
  <c r="B10" i="13"/>
  <c r="B9" i="13"/>
  <c r="C2" i="13"/>
  <c r="B4" i="13"/>
  <c r="B2" i="13"/>
  <c r="B3" i="13"/>
  <c r="B13" i="13"/>
  <c r="B8" i="13"/>
  <c r="B7" i="13"/>
  <c r="B5" i="13"/>
  <c r="C13" i="9"/>
  <c r="C14" i="9" s="1"/>
  <c r="C12" i="9"/>
  <c r="C6" i="9"/>
  <c r="C5" i="9"/>
  <c r="C11" i="9"/>
  <c r="C4" i="9"/>
  <c r="B11" i="9"/>
  <c r="B13" i="9"/>
  <c r="B12" i="9"/>
  <c r="B5" i="9"/>
  <c r="B4" i="9"/>
  <c r="B6" i="9"/>
  <c r="C9" i="9"/>
  <c r="C2" i="9"/>
  <c r="C10" i="9"/>
  <c r="C3" i="9"/>
  <c r="B10" i="9"/>
  <c r="B3" i="9"/>
  <c r="B9" i="9"/>
  <c r="B2" i="9"/>
  <c r="D3" i="6"/>
  <c r="D4" i="6"/>
  <c r="D5" i="6"/>
  <c r="D6" i="6"/>
  <c r="D2" i="6"/>
  <c r="C3" i="6"/>
  <c r="C4" i="6"/>
  <c r="C5" i="6"/>
  <c r="C6" i="6"/>
  <c r="C2" i="6"/>
  <c r="B5" i="6"/>
  <c r="B3" i="6"/>
  <c r="B4" i="6"/>
  <c r="B6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B14" i="9"/>
  <c r="G7" i="13"/>
  <c r="F7" i="13"/>
  <c r="H7" i="13"/>
  <c r="C7" i="9"/>
</calcChain>
</file>

<file path=xl/sharedStrings.xml><?xml version="1.0" encoding="utf-8"?>
<sst xmlns="http://schemas.openxmlformats.org/spreadsheetml/2006/main" count="33047" uniqueCount="8417">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</sst>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164" fontId="2" fillId="0" borderId="0" xfId="0" applyNumberFormat="1" applyFont="1"/>
    <xf numFmtId="164" fontId="1" fillId="0" borderId="0" xfId="0" applyNumberFormat="1" applyFont="1"/>
    <xf numFmtId="2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3-4CF5-AF86-6B962DC31F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D3-4CF5-AF86-6B962DC31F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D3-4CF5-AF86-6B962DC31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4224760"/>
        <c:axId val="824235584"/>
      </c:lineChart>
      <c:catAx>
        <c:axId val="824224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35584"/>
        <c:crosses val="autoZero"/>
        <c:auto val="1"/>
        <c:lblAlgn val="ctr"/>
        <c:lblOffset val="100"/>
        <c:noMultiLvlLbl val="0"/>
      </c:catAx>
      <c:valAx>
        <c:axId val="82423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24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Goal'!$F$2:$F$13</c:f>
              <c:numCache>
                <c:formatCode>0.00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2-464C-A05B-5E8AD884B68A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Goal'!$G$2:$G$13</c:f>
              <c:numCache>
                <c:formatCode>0.00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2-464C-A05B-5E8AD884B68A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Goal'!$H$2:$H$13</c:f>
              <c:numCache>
                <c:formatCode>0.00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2-464C-A05B-5E8AD884B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879920"/>
        <c:axId val="972877624"/>
      </c:lineChart>
      <c:catAx>
        <c:axId val="972879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77624"/>
        <c:crosses val="autoZero"/>
        <c:auto val="1"/>
        <c:lblAlgn val="ctr"/>
        <c:lblOffset val="100"/>
        <c:noMultiLvlLbl val="0"/>
      </c:catAx>
      <c:valAx>
        <c:axId val="9728776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layout>
        <c:manualLayout>
          <c:xMode val="edge"/>
          <c:yMode val="edge"/>
          <c:x val="0.33454452700454695"/>
          <c:y val="7.81971096031339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1-412D-ABED-9403CB0ABB73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11-412D-ABED-9403CB0ABB73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11-412D-ABED-9403CB0ABB73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11-412D-ABED-9403CB0AB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1474255"/>
        <c:axId val="1711476335"/>
      </c:barChart>
      <c:catAx>
        <c:axId val="171147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476335"/>
        <c:crosses val="autoZero"/>
        <c:auto val="1"/>
        <c:lblAlgn val="ctr"/>
        <c:lblOffset val="100"/>
        <c:noMultiLvlLbl val="0"/>
      </c:catAx>
      <c:valAx>
        <c:axId val="171147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47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9-44AF-B5CC-24F86A568442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E9-44AF-B5CC-24F86A568442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E9-44AF-B5CC-24F86A568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7627663"/>
        <c:axId val="2117629743"/>
      </c:barChart>
      <c:catAx>
        <c:axId val="211762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29743"/>
        <c:crosses val="autoZero"/>
        <c:auto val="1"/>
        <c:lblAlgn val="ctr"/>
        <c:lblOffset val="100"/>
        <c:noMultiLvlLbl val="0"/>
      </c:catAx>
      <c:valAx>
        <c:axId val="211762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2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4-430E-81FB-32982CB638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E4-430E-81FB-32982CB638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E4-430E-81FB-32982CB638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E4-430E-81FB-32982CB63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112815"/>
        <c:axId val="1865697807"/>
      </c:lineChart>
      <c:catAx>
        <c:axId val="179511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697807"/>
        <c:crosses val="autoZero"/>
        <c:auto val="1"/>
        <c:lblAlgn val="ctr"/>
        <c:lblOffset val="100"/>
        <c:noMultiLvlLbl val="0"/>
      </c:catAx>
      <c:valAx>
        <c:axId val="18656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11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19</xdr:row>
      <xdr:rowOff>128587</xdr:rowOff>
    </xdr:from>
    <xdr:to>
      <xdr:col>8</xdr:col>
      <xdr:colOff>552449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2C7CA-B977-439E-A183-E7F333F14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14</xdr:row>
      <xdr:rowOff>76200</xdr:rowOff>
    </xdr:from>
    <xdr:to>
      <xdr:col>10</xdr:col>
      <xdr:colOff>447675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3B0582-67BC-4162-A78C-B36DC8C3A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10</xdr:row>
      <xdr:rowOff>52387</xdr:rowOff>
    </xdr:from>
    <xdr:to>
      <xdr:col>10</xdr:col>
      <xdr:colOff>114300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7D872-FDF9-4D1B-B3A6-CA5212643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3</xdr:row>
      <xdr:rowOff>42861</xdr:rowOff>
    </xdr:from>
    <xdr:to>
      <xdr:col>19</xdr:col>
      <xdr:colOff>342900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39679-9E1F-4B40-9B25-FD4390D64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19</xdr:row>
      <xdr:rowOff>23812</xdr:rowOff>
    </xdr:from>
    <xdr:to>
      <xdr:col>12</xdr:col>
      <xdr:colOff>85725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E6091-B467-4B99-9308-CBAF4EA17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an" refreshedDate="44466.934082175925" createdVersion="7" refreshedVersion="7" minRefreshableVersion="3" recordCount="4114" xr:uid="{65F0F0D4-C363-4C82-B6F2-7813C3667B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an" refreshedDate="44466.987102777777" createdVersion="7" refreshedVersion="7" minRefreshableVersion="3" recordCount="4114" xr:uid="{48AF4886-9AFB-43CF-8AD2-67A04FE405B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07B21-3C72-4DEA-8C74-BDCC743C0111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672F0-9E21-4FC5-8EBC-63DCAFCC4E2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6A542-1674-4B85-9657-601B1E1E703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854B2-1F9E-43B1-B4BA-051029F02FCC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1327" activePane="bottomRight" state="frozen"/>
      <selection pane="topRight" activeCell="B1" sqref="B1"/>
      <selection pane="bottomLeft" activeCell="A2" sqref="A2"/>
      <selection pane="bottomRight" activeCell="D1720" sqref="D1720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85546875" style="9" bestFit="1" customWidth="1"/>
    <col min="17" max="17" width="41.140625" customWidth="1"/>
    <col min="19" max="20" width="30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5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5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5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5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9">
        <f t="shared" si="36"/>
        <v>100</v>
      </c>
      <c r="P608">
        <f t="shared" si="37"/>
        <v>1000</v>
      </c>
      <c r="Q608" s="11" t="s">
        <v>8323</v>
      </c>
      <c r="R608" t="s">
        <v>8326</v>
      </c>
      <c r="S608" s="15">
        <f t="shared" si="38"/>
        <v>41850.400937500002</v>
      </c>
      <c r="T608" s="15">
        <f t="shared" si="39"/>
        <v>41895.400937500002</v>
      </c>
    </row>
    <row r="609" spans="1:20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9">
        <f t="shared" si="36"/>
        <v>124</v>
      </c>
      <c r="P609">
        <f t="shared" si="37"/>
        <v>139.53</v>
      </c>
      <c r="Q609" s="11" t="s">
        <v>8321</v>
      </c>
      <c r="R609" t="s">
        <v>8322</v>
      </c>
      <c r="S609" s="15">
        <f t="shared" si="38"/>
        <v>41837.210543981484</v>
      </c>
      <c r="T609" s="15">
        <f t="shared" si="39"/>
        <v>41859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9">
        <f t="shared" si="40"/>
        <v>146</v>
      </c>
      <c r="P702">
        <f t="shared" si="41"/>
        <v>64.62</v>
      </c>
      <c r="Q702" s="11" t="s">
        <v>8327</v>
      </c>
      <c r="R702" t="s">
        <v>8331</v>
      </c>
      <c r="S702" s="15">
        <f t="shared" si="42"/>
        <v>41546.664212962962</v>
      </c>
      <c r="T702" s="15">
        <f t="shared" si="43"/>
        <v>41579.791666666664</v>
      </c>
    </row>
    <row r="703" spans="1:20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9">
        <f t="shared" si="40"/>
        <v>204</v>
      </c>
      <c r="P703">
        <f t="shared" si="41"/>
        <v>59.36</v>
      </c>
      <c r="Q703" s="11" t="s">
        <v>8311</v>
      </c>
      <c r="R703" t="s">
        <v>8333</v>
      </c>
      <c r="S703" s="15">
        <f t="shared" si="42"/>
        <v>42317.33258101852</v>
      </c>
      <c r="T703" s="15">
        <f t="shared" si="43"/>
        <v>42354.290972222225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9">
        <f t="shared" si="44"/>
        <v>102</v>
      </c>
      <c r="P755">
        <f t="shared" si="45"/>
        <v>196.34</v>
      </c>
      <c r="Q755" s="11" t="s">
        <v>8327</v>
      </c>
      <c r="R755" t="s">
        <v>8328</v>
      </c>
      <c r="S755" s="15">
        <f t="shared" si="46"/>
        <v>42267.746782407412</v>
      </c>
      <c r="T755" s="15">
        <f t="shared" si="47"/>
        <v>42297.746782407412</v>
      </c>
    </row>
    <row r="756" spans="1:20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9">
        <f t="shared" si="44"/>
        <v>185</v>
      </c>
      <c r="P756">
        <f t="shared" si="45"/>
        <v>85.44</v>
      </c>
      <c r="Q756" s="11" t="s">
        <v>8321</v>
      </c>
      <c r="R756" t="s">
        <v>8322</v>
      </c>
      <c r="S756" s="15">
        <f t="shared" si="46"/>
        <v>40266.662708333337</v>
      </c>
      <c r="T756" s="15">
        <f t="shared" si="47"/>
        <v>40330.165972222225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9">
        <f t="shared" si="56"/>
        <v>119</v>
      </c>
      <c r="P912">
        <f t="shared" si="57"/>
        <v>66.11</v>
      </c>
      <c r="Q912" s="11" t="s">
        <v>8323</v>
      </c>
      <c r="R912" t="s">
        <v>8326</v>
      </c>
      <c r="S912" s="15">
        <f t="shared" si="58"/>
        <v>41920.787534722222</v>
      </c>
      <c r="T912" s="15">
        <f t="shared" si="59"/>
        <v>41941.787534722222</v>
      </c>
    </row>
    <row r="913" spans="1:20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9">
        <f t="shared" si="56"/>
        <v>143</v>
      </c>
      <c r="P913">
        <f t="shared" si="57"/>
        <v>162.27000000000001</v>
      </c>
      <c r="Q913" s="11" t="s">
        <v>8327</v>
      </c>
      <c r="R913" t="s">
        <v>8331</v>
      </c>
      <c r="S913" s="15">
        <f t="shared" si="58"/>
        <v>40983.055949074071</v>
      </c>
      <c r="T913" s="15">
        <f t="shared" si="59"/>
        <v>41040.657638888886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9">
        <f t="shared" si="60"/>
        <v>100</v>
      </c>
      <c r="P1008">
        <f t="shared" si="61"/>
        <v>89.93</v>
      </c>
      <c r="Q1008" s="11" t="s">
        <v>8313</v>
      </c>
      <c r="R1008" t="s">
        <v>8314</v>
      </c>
      <c r="S1008" s="15">
        <f t="shared" si="62"/>
        <v>42586.925636574073</v>
      </c>
      <c r="T1008" s="15">
        <f t="shared" si="63"/>
        <v>42609.165972222225</v>
      </c>
    </row>
    <row r="1009" spans="1:20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9">
        <f t="shared" si="60"/>
        <v>121</v>
      </c>
      <c r="P1009">
        <f t="shared" si="61"/>
        <v>80.33</v>
      </c>
      <c r="Q1009" s="11" t="s">
        <v>8321</v>
      </c>
      <c r="R1009" t="s">
        <v>8332</v>
      </c>
      <c r="S1009" s="15">
        <f t="shared" si="62"/>
        <v>42572.778495370367</v>
      </c>
      <c r="T1009" s="15">
        <f t="shared" si="63"/>
        <v>42604.125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9">
        <f t="shared" si="60"/>
        <v>100</v>
      </c>
      <c r="P1016">
        <f t="shared" si="61"/>
        <v>600</v>
      </c>
      <c r="Q1016" s="11" t="s">
        <v>8327</v>
      </c>
      <c r="R1016" t="s">
        <v>8328</v>
      </c>
      <c r="S1016" s="15">
        <f t="shared" si="62"/>
        <v>41327.996435185189</v>
      </c>
      <c r="T1016" s="15">
        <f t="shared" si="63"/>
        <v>41362.954768518517</v>
      </c>
    </row>
    <row r="1017" spans="1:20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9">
        <f t="shared" si="60"/>
        <v>100</v>
      </c>
      <c r="P1017">
        <f t="shared" si="61"/>
        <v>63.83</v>
      </c>
      <c r="Q1017" s="11" t="s">
        <v>8323</v>
      </c>
      <c r="R1017" t="s">
        <v>8326</v>
      </c>
      <c r="S1017" s="15">
        <f t="shared" si="62"/>
        <v>42060.683935185181</v>
      </c>
      <c r="T1017" s="15">
        <f t="shared" si="63"/>
        <v>42090.642268518524</v>
      </c>
    </row>
    <row r="1018" spans="1:20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9">
        <f t="shared" si="60"/>
        <v>100</v>
      </c>
      <c r="P1018">
        <f t="shared" si="61"/>
        <v>72.290000000000006</v>
      </c>
      <c r="Q1018" s="11" t="s">
        <v>8323</v>
      </c>
      <c r="R1018" t="s">
        <v>8326</v>
      </c>
      <c r="S1018" s="15">
        <f t="shared" si="62"/>
        <v>41809.860300925924</v>
      </c>
      <c r="T1018" s="15">
        <f t="shared" si="63"/>
        <v>41839.860300925924</v>
      </c>
    </row>
    <row r="1019" spans="1:20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9">
        <f t="shared" si="60"/>
        <v>120</v>
      </c>
      <c r="P1019">
        <f t="shared" si="61"/>
        <v>98.36</v>
      </c>
      <c r="Q1019" s="11" t="s">
        <v>8321</v>
      </c>
      <c r="R1019" t="s">
        <v>8332</v>
      </c>
      <c r="S1019" s="15">
        <f t="shared" si="62"/>
        <v>42457.623923611114</v>
      </c>
      <c r="T1019" s="15">
        <f t="shared" si="63"/>
        <v>42487.623923611114</v>
      </c>
    </row>
    <row r="1020" spans="1:20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9">
        <f t="shared" si="60"/>
        <v>240</v>
      </c>
      <c r="P1020">
        <f t="shared" si="61"/>
        <v>41.38</v>
      </c>
      <c r="Q1020" s="11" t="s">
        <v>8321</v>
      </c>
      <c r="R1020" t="s">
        <v>8322</v>
      </c>
      <c r="S1020" s="15">
        <f t="shared" si="62"/>
        <v>40555.24800925926</v>
      </c>
      <c r="T1020" s="15">
        <f t="shared" si="63"/>
        <v>40600.24800925926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9">
        <f t="shared" si="64"/>
        <v>110</v>
      </c>
      <c r="P1073">
        <f t="shared" si="65"/>
        <v>68.86</v>
      </c>
      <c r="Q1073" s="11" t="s">
        <v>8319</v>
      </c>
      <c r="R1073" t="s">
        <v>8320</v>
      </c>
      <c r="S1073" s="15">
        <f t="shared" si="66"/>
        <v>42495.871736111112</v>
      </c>
      <c r="T1073" s="15">
        <f t="shared" si="67"/>
        <v>42530.791666666672</v>
      </c>
    </row>
    <row r="1074" spans="1:20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9">
        <f t="shared" si="64"/>
        <v>220</v>
      </c>
      <c r="P1074">
        <f t="shared" si="65"/>
        <v>37.479999999999997</v>
      </c>
      <c r="Q1074" s="11" t="s">
        <v>8316</v>
      </c>
      <c r="R1074" t="s">
        <v>8317</v>
      </c>
      <c r="S1074" s="15">
        <f t="shared" si="66"/>
        <v>42781.549097222218</v>
      </c>
      <c r="T1074" s="15">
        <f t="shared" si="67"/>
        <v>42806.507430555561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9">
        <f t="shared" si="68"/>
        <v>108</v>
      </c>
      <c r="P1093">
        <f t="shared" si="69"/>
        <v>94.91</v>
      </c>
      <c r="Q1093" s="11" t="s">
        <v>8323</v>
      </c>
      <c r="R1093" t="s">
        <v>8335</v>
      </c>
      <c r="S1093" s="15">
        <f t="shared" si="70"/>
        <v>42656.005173611105</v>
      </c>
      <c r="T1093" s="15">
        <f t="shared" si="71"/>
        <v>42689.088888888888</v>
      </c>
    </row>
    <row r="1094" spans="1:20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9">
        <f t="shared" si="68"/>
        <v>155</v>
      </c>
      <c r="P1094">
        <f t="shared" si="69"/>
        <v>102.08</v>
      </c>
      <c r="Q1094" s="11" t="s">
        <v>8321</v>
      </c>
      <c r="R1094" t="s">
        <v>8343</v>
      </c>
      <c r="S1094" s="15">
        <f t="shared" si="70"/>
        <v>42125.333182870367</v>
      </c>
      <c r="T1094" s="15">
        <f t="shared" si="71"/>
        <v>42155.333182870367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9">
        <f t="shared" si="68"/>
        <v>105</v>
      </c>
      <c r="P1132">
        <f t="shared" si="69"/>
        <v>80.400000000000006</v>
      </c>
      <c r="Q1132" s="11" t="s">
        <v>8323</v>
      </c>
      <c r="R1132" t="s">
        <v>8326</v>
      </c>
      <c r="S1132" s="15">
        <f t="shared" si="70"/>
        <v>42248.697754629626</v>
      </c>
      <c r="T1132" s="15">
        <f t="shared" si="71"/>
        <v>42283.697754629626</v>
      </c>
    </row>
    <row r="1133" spans="1:20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9">
        <f t="shared" si="68"/>
        <v>131</v>
      </c>
      <c r="P1133">
        <f t="shared" si="69"/>
        <v>43.55</v>
      </c>
      <c r="Q1133" s="11" t="s">
        <v>8311</v>
      </c>
      <c r="R1133" t="s">
        <v>8333</v>
      </c>
      <c r="S1133" s="15">
        <f t="shared" si="70"/>
        <v>41111.185891203706</v>
      </c>
      <c r="T1133" s="15">
        <f t="shared" si="71"/>
        <v>41171.185891203706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si="72"/>
        <v>4</v>
      </c>
      <c r="P1218">
        <f t="shared" si="73"/>
        <v>125.27</v>
      </c>
      <c r="Q1218" s="11" t="s">
        <v>8323</v>
      </c>
      <c r="R1218" t="s">
        <v>8324</v>
      </c>
      <c r="S1218" s="15">
        <f t="shared" si="74"/>
        <v>42081.731273148151</v>
      </c>
      <c r="T1218" s="15">
        <f t="shared" si="75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9">
        <f t="shared" ref="O1219:O1282" si="76">ROUND(E1219/D1219*100,0)</f>
        <v>31</v>
      </c>
      <c r="P1219">
        <f t="shared" ref="P1219:P1282" si="77">IFERROR(ROUND(E1219/L1219,2),0)</f>
        <v>231.75</v>
      </c>
      <c r="Q1219" s="11" t="s">
        <v>8327</v>
      </c>
      <c r="R1219" t="s">
        <v>8350</v>
      </c>
      <c r="S1219" s="15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9">
        <f t="shared" si="76"/>
        <v>100</v>
      </c>
      <c r="P1235">
        <f t="shared" si="77"/>
        <v>74.069999999999993</v>
      </c>
      <c r="Q1235" s="11" t="s">
        <v>8327</v>
      </c>
      <c r="R1235" t="s">
        <v>8341</v>
      </c>
      <c r="S1235" s="15">
        <f t="shared" si="78"/>
        <v>42208.680023148147</v>
      </c>
      <c r="T1235" s="15">
        <f t="shared" si="79"/>
        <v>42231.165972222225</v>
      </c>
    </row>
    <row r="1236" spans="1:20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9">
        <f t="shared" si="76"/>
        <v>113</v>
      </c>
      <c r="P1236">
        <f t="shared" si="77"/>
        <v>136.91</v>
      </c>
      <c r="Q1236" s="11" t="s">
        <v>8327</v>
      </c>
      <c r="R1236" t="s">
        <v>8341</v>
      </c>
      <c r="S1236" s="15">
        <f t="shared" si="78"/>
        <v>41953.091134259259</v>
      </c>
      <c r="T1236" s="15">
        <f t="shared" si="79"/>
        <v>41981.207638888889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9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9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9">
        <f t="shared" si="80"/>
        <v>119</v>
      </c>
      <c r="P1312">
        <f t="shared" si="81"/>
        <v>176.09</v>
      </c>
      <c r="Q1312" s="11" t="s">
        <v>8323</v>
      </c>
      <c r="R1312" t="s">
        <v>8326</v>
      </c>
      <c r="S1312" s="15">
        <f t="shared" si="82"/>
        <v>41964.716319444444</v>
      </c>
      <c r="T1312" s="15">
        <f t="shared" si="83"/>
        <v>41994.716319444444</v>
      </c>
    </row>
    <row r="1313" spans="1:20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9">
        <f t="shared" si="80"/>
        <v>135</v>
      </c>
      <c r="P1313">
        <f t="shared" si="81"/>
        <v>168.75</v>
      </c>
      <c r="Q1313" s="11" t="s">
        <v>8323</v>
      </c>
      <c r="R1313" t="s">
        <v>8326</v>
      </c>
      <c r="S1313" s="15">
        <f t="shared" si="82"/>
        <v>42483.675208333334</v>
      </c>
      <c r="T1313" s="15">
        <f t="shared" si="83"/>
        <v>42522.789583333331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9">
        <f t="shared" si="80"/>
        <v>101</v>
      </c>
      <c r="P1315">
        <f t="shared" si="81"/>
        <v>98.54</v>
      </c>
      <c r="Q1315" s="11" t="s">
        <v>8323</v>
      </c>
      <c r="R1315" t="s">
        <v>8326</v>
      </c>
      <c r="S1315" s="15">
        <f t="shared" si="82"/>
        <v>41829.788252314815</v>
      </c>
      <c r="T1315" s="15">
        <f t="shared" si="83"/>
        <v>41839.208333333336</v>
      </c>
    </row>
    <row r="1316" spans="1:20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9">
        <f t="shared" si="80"/>
        <v>115</v>
      </c>
      <c r="P1316">
        <f t="shared" si="81"/>
        <v>85.96</v>
      </c>
      <c r="Q1316" s="11" t="s">
        <v>8321</v>
      </c>
      <c r="R1316" t="s">
        <v>8343</v>
      </c>
      <c r="S1316" s="15">
        <f t="shared" si="82"/>
        <v>41357.209166666667</v>
      </c>
      <c r="T1316" s="15">
        <f t="shared" si="83"/>
        <v>41387.209166666667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9">
        <f t="shared" si="80"/>
        <v>100</v>
      </c>
      <c r="P1332">
        <f t="shared" si="81"/>
        <v>307.69</v>
      </c>
      <c r="Q1332" s="11" t="s">
        <v>8323</v>
      </c>
      <c r="R1332" t="s">
        <v>8326</v>
      </c>
      <c r="S1332" s="15">
        <f t="shared" si="82"/>
        <v>41794.817523148151</v>
      </c>
      <c r="T1332" s="15">
        <f t="shared" si="83"/>
        <v>41824.458333333336</v>
      </c>
    </row>
    <row r="1333" spans="1:20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9">
        <f t="shared" si="80"/>
        <v>107</v>
      </c>
      <c r="P1333">
        <f t="shared" si="81"/>
        <v>74.069999999999993</v>
      </c>
      <c r="Q1333" s="11" t="s">
        <v>8323</v>
      </c>
      <c r="R1333" t="s">
        <v>8324</v>
      </c>
      <c r="S1333" s="15">
        <f t="shared" si="82"/>
        <v>42139.014525462961</v>
      </c>
      <c r="T1333" s="15">
        <f t="shared" si="83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9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9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9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5">
        <f t="shared" si="86"/>
        <v>40723.068807870368</v>
      </c>
      <c r="T1405" s="15">
        <f t="shared" si="87"/>
        <v>40746.068807870368</v>
      </c>
    </row>
    <row r="1406" spans="1:20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9">
        <f t="shared" si="84"/>
        <v>233</v>
      </c>
      <c r="P1406">
        <f t="shared" si="85"/>
        <v>175</v>
      </c>
      <c r="Q1406" s="11" t="s">
        <v>8327</v>
      </c>
      <c r="R1406" t="s">
        <v>8331</v>
      </c>
      <c r="S1406" s="15">
        <f t="shared" si="86"/>
        <v>40996.646921296298</v>
      </c>
      <c r="T1406" s="15">
        <f t="shared" si="87"/>
        <v>41026.646921296298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9">
        <f t="shared" ref="O1411:O1474" si="88">ROUND(E1411/D1411*100,0)</f>
        <v>7</v>
      </c>
      <c r="P1411">
        <f t="shared" ref="P1411:P1474" si="89">IFERROR(ROUND(E1411/L1411,2),0)</f>
        <v>115.53</v>
      </c>
      <c r="Q1411" s="11" t="s">
        <v>8319</v>
      </c>
      <c r="R1411" t="s">
        <v>8345</v>
      </c>
      <c r="S1411" s="15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9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9">
        <f t="shared" si="88"/>
        <v>113</v>
      </c>
      <c r="P1435">
        <f t="shared" si="89"/>
        <v>49.06</v>
      </c>
      <c r="Q1435" s="11" t="s">
        <v>8323</v>
      </c>
      <c r="R1435" t="s">
        <v>8326</v>
      </c>
      <c r="S1435" s="15">
        <f t="shared" si="90"/>
        <v>42483.015694444446</v>
      </c>
      <c r="T1435" s="15">
        <f t="shared" si="91"/>
        <v>42489.290972222225</v>
      </c>
    </row>
    <row r="1436" spans="1:20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9">
        <f t="shared" si="88"/>
        <v>226</v>
      </c>
      <c r="P1436">
        <f t="shared" si="89"/>
        <v>94.03</v>
      </c>
      <c r="Q1436" s="11" t="s">
        <v>8327</v>
      </c>
      <c r="R1436" t="s">
        <v>8328</v>
      </c>
      <c r="S1436" s="15">
        <f t="shared" si="90"/>
        <v>40564.081030092595</v>
      </c>
      <c r="T1436" s="15">
        <f t="shared" si="91"/>
        <v>40594.081030092595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9">
        <f t="shared" si="88"/>
        <v>100</v>
      </c>
      <c r="P1445">
        <f t="shared" si="89"/>
        <v>119.64</v>
      </c>
      <c r="Q1445" s="11" t="s">
        <v>8323</v>
      </c>
      <c r="R1445" t="s">
        <v>8326</v>
      </c>
      <c r="S1445" s="15">
        <f t="shared" si="90"/>
        <v>42510.798854166671</v>
      </c>
      <c r="T1445" s="15">
        <f t="shared" si="91"/>
        <v>42533.708333333328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9">
        <f t="shared" si="88"/>
        <v>112</v>
      </c>
      <c r="P1447">
        <f t="shared" si="89"/>
        <v>68.37</v>
      </c>
      <c r="Q1447" s="11" t="s">
        <v>8311</v>
      </c>
      <c r="R1447" t="s">
        <v>8333</v>
      </c>
      <c r="S1447" s="15">
        <f t="shared" si="90"/>
        <v>40689.570868055554</v>
      </c>
      <c r="T1447" s="15">
        <f t="shared" si="91"/>
        <v>40719.570868055554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9">
        <f t="shared" si="88"/>
        <v>105</v>
      </c>
      <c r="P1469">
        <f t="shared" si="89"/>
        <v>85.74</v>
      </c>
      <c r="Q1469" s="11" t="s">
        <v>8323</v>
      </c>
      <c r="R1469" t="s">
        <v>8335</v>
      </c>
      <c r="S1469" s="15">
        <f t="shared" si="90"/>
        <v>42025.164780092593</v>
      </c>
      <c r="T1469" s="15">
        <f t="shared" si="91"/>
        <v>42056.458333333328</v>
      </c>
    </row>
    <row r="1470" spans="1:20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9">
        <f t="shared" si="88"/>
        <v>109</v>
      </c>
      <c r="P1470">
        <f t="shared" si="89"/>
        <v>53.41</v>
      </c>
      <c r="Q1470" s="11" t="s">
        <v>8319</v>
      </c>
      <c r="R1470" t="s">
        <v>8320</v>
      </c>
      <c r="S1470" s="15">
        <f t="shared" si="90"/>
        <v>42485.754525462966</v>
      </c>
      <c r="T1470" s="15">
        <f t="shared" si="91"/>
        <v>42515.754525462966</v>
      </c>
    </row>
    <row r="1471" spans="1:20" ht="45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9">
        <f t="shared" si="92"/>
        <v>5</v>
      </c>
      <c r="P1487">
        <f t="shared" si="93"/>
        <v>640</v>
      </c>
      <c r="Q1487" s="11" t="s">
        <v>8319</v>
      </c>
      <c r="R1487" t="s">
        <v>8345</v>
      </c>
      <c r="S1487" s="15">
        <f t="shared" si="94"/>
        <v>42275.720219907409</v>
      </c>
      <c r="T1487" s="15">
        <f t="shared" si="95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9">
        <f t="shared" si="92"/>
        <v>40</v>
      </c>
      <c r="P1488">
        <f t="shared" si="93"/>
        <v>44.44</v>
      </c>
      <c r="Q1488" s="11" t="s">
        <v>8327</v>
      </c>
      <c r="R1488" t="s">
        <v>8328</v>
      </c>
      <c r="S1488" s="15">
        <f t="shared" si="94"/>
        <v>42218.872986111113</v>
      </c>
      <c r="T1488" s="15">
        <f t="shared" si="95"/>
        <v>42244.166666666672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9">
        <f t="shared" si="92"/>
        <v>104</v>
      </c>
      <c r="P1511">
        <f t="shared" si="93"/>
        <v>70.569999999999993</v>
      </c>
      <c r="Q1511" s="11" t="s">
        <v>8323</v>
      </c>
      <c r="R1511" t="s">
        <v>8326</v>
      </c>
      <c r="S1511" s="15">
        <f t="shared" si="94"/>
        <v>42675.832465277781</v>
      </c>
      <c r="T1511" s="15">
        <f t="shared" si="95"/>
        <v>42705.332638888889</v>
      </c>
    </row>
    <row r="1512" spans="1:20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9">
        <f t="shared" si="92"/>
        <v>124</v>
      </c>
      <c r="P1512">
        <f t="shared" si="93"/>
        <v>50.9</v>
      </c>
      <c r="Q1512" s="11" t="s">
        <v>8323</v>
      </c>
      <c r="R1512" t="s">
        <v>8326</v>
      </c>
      <c r="S1512" s="15">
        <f t="shared" si="94"/>
        <v>41772.105937500004</v>
      </c>
      <c r="T1512" s="15">
        <f t="shared" si="95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9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9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5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9">
        <f t="shared" si="92"/>
        <v>102</v>
      </c>
      <c r="P1528">
        <f t="shared" si="93"/>
        <v>33.94</v>
      </c>
      <c r="Q1528" s="11" t="s">
        <v>8323</v>
      </c>
      <c r="R1528" t="s">
        <v>8326</v>
      </c>
      <c r="S1528" s="15">
        <f t="shared" si="94"/>
        <v>42192.64707175926</v>
      </c>
      <c r="T1528" s="15">
        <f t="shared" si="95"/>
        <v>42222.64707175926</v>
      </c>
    </row>
    <row r="1529" spans="1:20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9">
        <f t="shared" si="92"/>
        <v>109</v>
      </c>
      <c r="P1529">
        <f t="shared" si="93"/>
        <v>160.79</v>
      </c>
      <c r="Q1529" s="11" t="s">
        <v>8327</v>
      </c>
      <c r="R1529" t="s">
        <v>8331</v>
      </c>
      <c r="S1529" s="15">
        <f t="shared" si="94"/>
        <v>42087.803310185183</v>
      </c>
      <c r="T1529" s="15">
        <f t="shared" si="95"/>
        <v>42121.716666666667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9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9">
        <f t="shared" si="92"/>
        <v>122</v>
      </c>
      <c r="P1534">
        <f t="shared" si="93"/>
        <v>49.11</v>
      </c>
      <c r="Q1534" s="11" t="s">
        <v>8327</v>
      </c>
      <c r="R1534" t="s">
        <v>8331</v>
      </c>
      <c r="S1534" s="15">
        <f t="shared" si="94"/>
        <v>41730.998402777775</v>
      </c>
      <c r="T1534" s="15">
        <f t="shared" si="95"/>
        <v>41760.998402777775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5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5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9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9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9">
        <f t="shared" si="100"/>
        <v>5</v>
      </c>
      <c r="P1626">
        <f t="shared" si="101"/>
        <v>450</v>
      </c>
      <c r="Q1626" s="11" t="s">
        <v>8323</v>
      </c>
      <c r="R1626" t="s">
        <v>8326</v>
      </c>
      <c r="S1626" s="15">
        <f t="shared" si="102"/>
        <v>42785.270370370374</v>
      </c>
      <c r="T1626" s="15">
        <f t="shared" si="103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9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5">
        <f t="shared" si="102"/>
        <v>41541.106921296298</v>
      </c>
      <c r="T1627" s="15">
        <f t="shared" si="103"/>
        <v>41563.415972222225</v>
      </c>
    </row>
    <row r="1628" spans="1:20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9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9">
        <f t="shared" si="100"/>
        <v>107</v>
      </c>
      <c r="P1632">
        <f t="shared" si="101"/>
        <v>81.239999999999995</v>
      </c>
      <c r="Q1632" s="11" t="s">
        <v>8323</v>
      </c>
      <c r="R1632" t="s">
        <v>8335</v>
      </c>
      <c r="S1632" s="15">
        <f t="shared" si="102"/>
        <v>41982.773356481484</v>
      </c>
      <c r="T1632" s="15">
        <f t="shared" si="103"/>
        <v>42022.773356481484</v>
      </c>
    </row>
    <row r="1633" spans="1:20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9">
        <f t="shared" si="100"/>
        <v>134</v>
      </c>
      <c r="P1633">
        <f t="shared" si="101"/>
        <v>70.55</v>
      </c>
      <c r="Q1633" s="11" t="s">
        <v>8327</v>
      </c>
      <c r="R1633" t="s">
        <v>8331</v>
      </c>
      <c r="S1633" s="15">
        <f t="shared" si="102"/>
        <v>41768.841921296298</v>
      </c>
      <c r="T1633" s="15">
        <f t="shared" si="103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9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9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9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9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9">
        <f t="shared" si="104"/>
        <v>102</v>
      </c>
      <c r="P1673">
        <f t="shared" si="105"/>
        <v>47.41</v>
      </c>
      <c r="Q1673" s="11" t="s">
        <v>8323</v>
      </c>
      <c r="R1673" t="s">
        <v>8326</v>
      </c>
      <c r="S1673" s="15">
        <f t="shared" si="106"/>
        <v>42203.680300925931</v>
      </c>
      <c r="T1673" s="15">
        <f t="shared" si="107"/>
        <v>42221.774999999994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f t="shared" si="104"/>
        <v>128</v>
      </c>
      <c r="P1674">
        <f t="shared" si="105"/>
        <v>60.95</v>
      </c>
      <c r="Q1674" s="11" t="s">
        <v>8323</v>
      </c>
      <c r="R1674" t="s">
        <v>8326</v>
      </c>
      <c r="S1674" s="15">
        <f t="shared" si="106"/>
        <v>42590.90425925926</v>
      </c>
      <c r="T1674" s="15">
        <f t="shared" si="107"/>
        <v>42606.90425925926</v>
      </c>
    </row>
    <row r="1675" spans="1:20" ht="45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9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9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9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9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9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9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9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9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9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9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9">
        <f t="shared" si="108"/>
        <v>111</v>
      </c>
      <c r="P1778">
        <f t="shared" si="109"/>
        <v>51.67</v>
      </c>
      <c r="Q1778" s="11" t="s">
        <v>8327</v>
      </c>
      <c r="R1778" t="s">
        <v>8328</v>
      </c>
      <c r="S1778" s="15">
        <f t="shared" si="110"/>
        <v>42248.90042824074</v>
      </c>
      <c r="T1778" s="15">
        <f t="shared" si="111"/>
        <v>42277.811805555553</v>
      </c>
    </row>
    <row r="1779" spans="1:20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9">
        <f t="shared" si="108"/>
        <v>148</v>
      </c>
      <c r="P1779">
        <f t="shared" si="109"/>
        <v>63.49</v>
      </c>
      <c r="Q1779" s="11" t="s">
        <v>8327</v>
      </c>
      <c r="R1779" t="s">
        <v>8331</v>
      </c>
      <c r="S1779" s="15">
        <f t="shared" si="110"/>
        <v>40987.773715277777</v>
      </c>
      <c r="T1779" s="15">
        <f t="shared" si="111"/>
        <v>41026.916666666664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9">
        <f t="shared" si="108"/>
        <v>100</v>
      </c>
      <c r="P1781">
        <f t="shared" si="109"/>
        <v>110.5</v>
      </c>
      <c r="Q1781" s="11" t="s">
        <v>8323</v>
      </c>
      <c r="R1781" t="s">
        <v>8326</v>
      </c>
      <c r="S1781" s="15">
        <f t="shared" si="110"/>
        <v>41808.649583333332</v>
      </c>
      <c r="T1781" s="15">
        <f t="shared" si="111"/>
        <v>41868.649583333332</v>
      </c>
    </row>
    <row r="1782" spans="1:20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9">
        <f t="shared" si="108"/>
        <v>126</v>
      </c>
      <c r="P1782">
        <f t="shared" si="109"/>
        <v>147.33000000000001</v>
      </c>
      <c r="Q1782" s="11" t="s">
        <v>8323</v>
      </c>
      <c r="R1782" t="s">
        <v>8326</v>
      </c>
      <c r="S1782" s="15">
        <f t="shared" si="110"/>
        <v>42489.619525462964</v>
      </c>
      <c r="T1782" s="15">
        <f t="shared" si="111"/>
        <v>42500.470138888893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5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5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42411.942291666666</v>
      </c>
      <c r="T1813" s="15">
        <f t="shared" si="115"/>
        <v>42434.041666666672</v>
      </c>
    </row>
    <row r="1814" spans="1:20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143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42171.317442129628</v>
      </c>
      <c r="T1814" s="15">
        <f t="shared" si="115"/>
        <v>42195.875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5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9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9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9">
        <f t="shared" si="112"/>
        <v>103</v>
      </c>
      <c r="P1850">
        <f t="shared" si="113"/>
        <v>50.37</v>
      </c>
      <c r="Q1850" s="11" t="s">
        <v>8327</v>
      </c>
      <c r="R1850" t="s">
        <v>8328</v>
      </c>
      <c r="S1850" s="15">
        <f t="shared" si="114"/>
        <v>40793.998599537037</v>
      </c>
      <c r="T1850" s="15">
        <f t="shared" si="115"/>
        <v>40828.998599537037</v>
      </c>
    </row>
    <row r="1851" spans="1:20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9">
        <f t="shared" si="112"/>
        <v>207</v>
      </c>
      <c r="P1851">
        <f t="shared" si="113"/>
        <v>43.02</v>
      </c>
      <c r="Q1851" s="11" t="s">
        <v>8321</v>
      </c>
      <c r="R1851" t="s">
        <v>8322</v>
      </c>
      <c r="S1851" s="15">
        <f t="shared" si="114"/>
        <v>41755.117581018516</v>
      </c>
      <c r="T1851" s="15">
        <f t="shared" si="115"/>
        <v>41778.117581018516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1" t="s">
        <v>8308</v>
      </c>
      <c r="R1859" t="s">
        <v>8315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9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9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45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9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5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9">
        <f t="shared" si="116"/>
        <v>101</v>
      </c>
      <c r="P1892">
        <f t="shared" si="117"/>
        <v>61.06</v>
      </c>
      <c r="Q1892" s="11" t="s">
        <v>8323</v>
      </c>
      <c r="R1892" t="s">
        <v>8326</v>
      </c>
      <c r="S1892" s="15">
        <f t="shared" si="118"/>
        <v>42632.348310185189</v>
      </c>
      <c r="T1892" s="15">
        <f t="shared" si="119"/>
        <v>42663.204861111109</v>
      </c>
    </row>
    <row r="1893" spans="1:20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9">
        <f t="shared" si="116"/>
        <v>126</v>
      </c>
      <c r="P1893">
        <f t="shared" si="117"/>
        <v>55.97</v>
      </c>
      <c r="Q1893" s="11" t="s">
        <v>8323</v>
      </c>
      <c r="R1893" t="s">
        <v>8326</v>
      </c>
      <c r="S1893" s="15">
        <f t="shared" si="118"/>
        <v>42592.066921296297</v>
      </c>
      <c r="T1893" s="15">
        <f t="shared" si="119"/>
        <v>42617.066921296297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9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9">
        <f t="shared" si="116"/>
        <v>100</v>
      </c>
      <c r="P1910">
        <f t="shared" si="117"/>
        <v>285.70999999999998</v>
      </c>
      <c r="Q1910" s="11" t="s">
        <v>8327</v>
      </c>
      <c r="R1910" t="s">
        <v>8329</v>
      </c>
      <c r="S1910" s="15">
        <f t="shared" si="118"/>
        <v>41564.194131944445</v>
      </c>
      <c r="T1910" s="15">
        <f t="shared" si="119"/>
        <v>41594.235798611109</v>
      </c>
    </row>
    <row r="1911" spans="1:20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9">
        <f t="shared" si="116"/>
        <v>100</v>
      </c>
      <c r="P1911">
        <f t="shared" si="117"/>
        <v>42.55</v>
      </c>
      <c r="Q1911" s="11" t="s">
        <v>8327</v>
      </c>
      <c r="R1911" t="s">
        <v>8328</v>
      </c>
      <c r="S1911" s="15">
        <f t="shared" si="118"/>
        <v>41193.748483796298</v>
      </c>
      <c r="T1911" s="15">
        <f t="shared" si="119"/>
        <v>41223.790150462963</v>
      </c>
    </row>
    <row r="1912" spans="1:20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9">
        <f t="shared" si="116"/>
        <v>100</v>
      </c>
      <c r="P1912">
        <f t="shared" si="117"/>
        <v>250</v>
      </c>
      <c r="Q1912" s="11" t="s">
        <v>8327</v>
      </c>
      <c r="R1912" t="s">
        <v>8328</v>
      </c>
      <c r="S1912" s="15">
        <f t="shared" si="118"/>
        <v>42227.936157407406</v>
      </c>
      <c r="T1912" s="15">
        <f t="shared" si="119"/>
        <v>42287.936157407406</v>
      </c>
    </row>
    <row r="1913" spans="1:20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9">
        <f t="shared" si="116"/>
        <v>100</v>
      </c>
      <c r="P1913">
        <f t="shared" si="117"/>
        <v>133.33000000000001</v>
      </c>
      <c r="Q1913" s="11" t="s">
        <v>8323</v>
      </c>
      <c r="R1913" t="s">
        <v>8326</v>
      </c>
      <c r="S1913" s="15">
        <f t="shared" si="118"/>
        <v>41953.8675</v>
      </c>
      <c r="T1913" s="15">
        <f t="shared" si="119"/>
        <v>41983.8675</v>
      </c>
    </row>
    <row r="1914" spans="1:20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9">
        <f t="shared" si="116"/>
        <v>100</v>
      </c>
      <c r="P1914">
        <f t="shared" si="117"/>
        <v>117.65</v>
      </c>
      <c r="Q1914" s="11" t="s">
        <v>8323</v>
      </c>
      <c r="R1914" t="s">
        <v>8326</v>
      </c>
      <c r="S1914" s="15">
        <f t="shared" si="118"/>
        <v>42150.462083333332</v>
      </c>
      <c r="T1914" s="15">
        <f t="shared" si="119"/>
        <v>42180.462083333332</v>
      </c>
    </row>
    <row r="1915" spans="1:20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9">
        <f t="shared" si="116"/>
        <v>100</v>
      </c>
      <c r="P1915">
        <f t="shared" si="117"/>
        <v>95.24</v>
      </c>
      <c r="Q1915" s="11" t="s">
        <v>8323</v>
      </c>
      <c r="R1915" t="s">
        <v>8326</v>
      </c>
      <c r="S1915" s="15">
        <f t="shared" si="118"/>
        <v>41839.730937500004</v>
      </c>
      <c r="T1915" s="15">
        <f t="shared" si="119"/>
        <v>41869.730937500004</v>
      </c>
    </row>
    <row r="1916" spans="1:20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9">
        <f t="shared" si="116"/>
        <v>100</v>
      </c>
      <c r="P1916">
        <f t="shared" si="117"/>
        <v>64.52</v>
      </c>
      <c r="Q1916" s="11" t="s">
        <v>8323</v>
      </c>
      <c r="R1916" t="s">
        <v>8326</v>
      </c>
      <c r="S1916" s="15">
        <f t="shared" si="118"/>
        <v>42272.530509259261</v>
      </c>
      <c r="T1916" s="15">
        <f t="shared" si="119"/>
        <v>42300.530509259261</v>
      </c>
    </row>
    <row r="1917" spans="1:20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9">
        <f t="shared" si="116"/>
        <v>100</v>
      </c>
      <c r="P1917">
        <f t="shared" si="117"/>
        <v>68.97</v>
      </c>
      <c r="Q1917" s="11" t="s">
        <v>8323</v>
      </c>
      <c r="R1917" t="s">
        <v>8326</v>
      </c>
      <c r="S1917" s="15">
        <f t="shared" si="118"/>
        <v>42460.741747685184</v>
      </c>
      <c r="T1917" s="15">
        <f t="shared" si="119"/>
        <v>42511.165972222225</v>
      </c>
    </row>
    <row r="1918" spans="1:20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9">
        <f t="shared" si="116"/>
        <v>100</v>
      </c>
      <c r="P1918">
        <f t="shared" si="117"/>
        <v>100</v>
      </c>
      <c r="Q1918" s="11" t="s">
        <v>8323</v>
      </c>
      <c r="R1918" t="s">
        <v>8335</v>
      </c>
      <c r="S1918" s="15">
        <f t="shared" si="118"/>
        <v>42138.930671296301</v>
      </c>
      <c r="T1918" s="15">
        <f t="shared" si="119"/>
        <v>42168.930671296301</v>
      </c>
    </row>
    <row r="1919" spans="1:20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9">
        <f t="shared" si="116"/>
        <v>133</v>
      </c>
      <c r="P1919">
        <f t="shared" si="117"/>
        <v>86.96</v>
      </c>
      <c r="Q1919" s="11" t="s">
        <v>8327</v>
      </c>
      <c r="R1919" t="s">
        <v>8331</v>
      </c>
      <c r="S1919" s="15">
        <f t="shared" si="118"/>
        <v>41876.18618055556</v>
      </c>
      <c r="T1919" s="15">
        <f t="shared" si="119"/>
        <v>41897.18618055556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9">
        <f t="shared" si="116"/>
        <v>133</v>
      </c>
      <c r="P1920">
        <f t="shared" si="117"/>
        <v>36.36</v>
      </c>
      <c r="Q1920" s="11" t="s">
        <v>8323</v>
      </c>
      <c r="R1920" t="s">
        <v>8335</v>
      </c>
      <c r="S1920" s="15">
        <f t="shared" si="118"/>
        <v>41803.457326388889</v>
      </c>
      <c r="T1920" s="15">
        <f t="shared" si="119"/>
        <v>41833.457326388889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9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9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9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9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5">
        <f t="shared" si="122"/>
        <v>41617.912662037037</v>
      </c>
      <c r="T1978" s="15">
        <f t="shared" si="123"/>
        <v>41631.912662037037</v>
      </c>
    </row>
    <row r="1979" spans="1:20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9">
        <f t="shared" si="120"/>
        <v>118</v>
      </c>
      <c r="P1979">
        <f t="shared" si="121"/>
        <v>36.24</v>
      </c>
      <c r="Q1979" s="11" t="s">
        <v>8327</v>
      </c>
      <c r="R1979" t="s">
        <v>8338</v>
      </c>
      <c r="S1979" s="15">
        <f t="shared" si="122"/>
        <v>41662.854988425926</v>
      </c>
      <c r="T1979" s="15">
        <f t="shared" si="123"/>
        <v>41676.854988425926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5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9">
        <f t="shared" si="124"/>
        <v>16</v>
      </c>
      <c r="P2003">
        <f t="shared" si="125"/>
        <v>188.56</v>
      </c>
      <c r="Q2003" s="11" t="s">
        <v>8323</v>
      </c>
      <c r="R2003" t="s">
        <v>8326</v>
      </c>
      <c r="S2003" s="15">
        <f t="shared" si="126"/>
        <v>42159.224432870367</v>
      </c>
      <c r="T2003" s="15">
        <f t="shared" si="127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9">
        <f t="shared" si="124"/>
        <v>48</v>
      </c>
      <c r="P2004">
        <f t="shared" si="125"/>
        <v>94.28</v>
      </c>
      <c r="Q2004" s="11" t="s">
        <v>8313</v>
      </c>
      <c r="R2004" t="s">
        <v>8314</v>
      </c>
      <c r="S2004" s="15">
        <f t="shared" si="126"/>
        <v>42159.47256944445</v>
      </c>
      <c r="T2004" s="15">
        <f t="shared" si="127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9">
        <f t="shared" si="124"/>
        <v>109</v>
      </c>
      <c r="P2007">
        <f t="shared" si="125"/>
        <v>34.409999999999997</v>
      </c>
      <c r="Q2007" s="11" t="s">
        <v>8323</v>
      </c>
      <c r="R2007" t="s">
        <v>8326</v>
      </c>
      <c r="S2007" s="15">
        <f t="shared" si="126"/>
        <v>42511.741944444439</v>
      </c>
      <c r="T2007" s="15">
        <f t="shared" si="127"/>
        <v>42523.916666666672</v>
      </c>
    </row>
    <row r="2008" spans="1:20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9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5">
        <f t="shared" si="126"/>
        <v>41932.036851851852</v>
      </c>
      <c r="T2008" s="15">
        <f t="shared" si="127"/>
        <v>41992.078518518523</v>
      </c>
    </row>
    <row r="2009" spans="1:20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9">
        <f t="shared" si="124"/>
        <v>211</v>
      </c>
      <c r="P2009">
        <f t="shared" si="125"/>
        <v>29.07</v>
      </c>
      <c r="Q2009" s="11" t="s">
        <v>8323</v>
      </c>
      <c r="R2009" t="s">
        <v>8326</v>
      </c>
      <c r="S2009" s="15">
        <f t="shared" si="126"/>
        <v>42105.267488425925</v>
      </c>
      <c r="T2009" s="15">
        <f t="shared" si="127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9">
        <f t="shared" si="124"/>
        <v>101</v>
      </c>
      <c r="P2017">
        <f t="shared" si="125"/>
        <v>55.33</v>
      </c>
      <c r="Q2017" s="11" t="s">
        <v>8323</v>
      </c>
      <c r="R2017" t="s">
        <v>8326</v>
      </c>
      <c r="S2017" s="15">
        <f t="shared" si="126"/>
        <v>42372.693055555559</v>
      </c>
      <c r="T2017" s="15">
        <f t="shared" si="127"/>
        <v>42402.693055555559</v>
      </c>
    </row>
    <row r="2018" spans="1:20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9">
        <f t="shared" si="124"/>
        <v>111</v>
      </c>
      <c r="P2018">
        <f t="shared" si="125"/>
        <v>92.22</v>
      </c>
      <c r="Q2018" s="11" t="s">
        <v>8308</v>
      </c>
      <c r="R2018" t="s">
        <v>8340</v>
      </c>
      <c r="S2018" s="15">
        <f t="shared" si="126"/>
        <v>42380.926111111112</v>
      </c>
      <c r="T2018" s="15">
        <f t="shared" si="127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9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9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9">
        <f t="shared" si="124"/>
        <v>103</v>
      </c>
      <c r="P2034">
        <f t="shared" si="125"/>
        <v>43.62</v>
      </c>
      <c r="Q2034" s="11" t="s">
        <v>8327</v>
      </c>
      <c r="R2034" t="s">
        <v>8341</v>
      </c>
      <c r="S2034" s="15">
        <f t="shared" si="126"/>
        <v>41390.757754629631</v>
      </c>
      <c r="T2034" s="15">
        <f t="shared" si="127"/>
        <v>41425.708333333336</v>
      </c>
    </row>
    <row r="2035" spans="1:20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9">
        <f t="shared" si="124"/>
        <v>161</v>
      </c>
      <c r="P2035">
        <f t="shared" si="125"/>
        <v>76.86</v>
      </c>
      <c r="Q2035" s="11" t="s">
        <v>8327</v>
      </c>
      <c r="R2035" t="s">
        <v>8331</v>
      </c>
      <c r="S2035" s="15">
        <f t="shared" si="126"/>
        <v>42075.171203703707</v>
      </c>
      <c r="T2035" s="15">
        <f t="shared" si="127"/>
        <v>42105.171203703707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9">
        <f t="shared" si="124"/>
        <v>11</v>
      </c>
      <c r="P2047">
        <f t="shared" si="125"/>
        <v>225</v>
      </c>
      <c r="Q2047" s="11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45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9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9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5">
        <f t="shared" si="130"/>
        <v>42150.755312499998</v>
      </c>
      <c r="T2054" s="15">
        <f t="shared" si="131"/>
        <v>42180.755312499998</v>
      </c>
    </row>
    <row r="2055" spans="1:20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9">
        <f t="shared" si="128"/>
        <v>393</v>
      </c>
      <c r="P2055">
        <f t="shared" si="129"/>
        <v>60.38</v>
      </c>
      <c r="Q2055" s="11" t="s">
        <v>8321</v>
      </c>
      <c r="R2055" t="s">
        <v>8343</v>
      </c>
      <c r="S2055" s="15">
        <f t="shared" si="130"/>
        <v>40997.144872685189</v>
      </c>
      <c r="T2055" s="15">
        <f t="shared" si="131"/>
        <v>41050.124305555553</v>
      </c>
    </row>
    <row r="2056" spans="1:20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9">
        <f t="shared" si="128"/>
        <v>104</v>
      </c>
      <c r="P2056">
        <f t="shared" si="129"/>
        <v>55.89</v>
      </c>
      <c r="Q2056" s="11" t="s">
        <v>8323</v>
      </c>
      <c r="R2056" t="s">
        <v>8326</v>
      </c>
      <c r="S2056" s="15">
        <f t="shared" si="130"/>
        <v>41764.44663194444</v>
      </c>
      <c r="T2056" s="15">
        <f t="shared" si="131"/>
        <v>41791.165972222225</v>
      </c>
    </row>
    <row r="2057" spans="1:20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9">
        <f t="shared" si="128"/>
        <v>130</v>
      </c>
      <c r="P2057">
        <f t="shared" si="129"/>
        <v>86.94</v>
      </c>
      <c r="Q2057" s="11" t="s">
        <v>8323</v>
      </c>
      <c r="R2057" t="s">
        <v>8326</v>
      </c>
      <c r="S2057" s="15">
        <f t="shared" si="130"/>
        <v>42725.031180555554</v>
      </c>
      <c r="T2057" s="15">
        <f t="shared" si="131"/>
        <v>42746.208333333328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9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9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9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9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9">
        <f t="shared" si="128"/>
        <v>102</v>
      </c>
      <c r="P2072">
        <f t="shared" si="129"/>
        <v>59.04</v>
      </c>
      <c r="Q2072" s="11" t="s">
        <v>8323</v>
      </c>
      <c r="R2072" t="s">
        <v>8335</v>
      </c>
      <c r="S2072" s="15">
        <f t="shared" si="130"/>
        <v>41747.471504629626</v>
      </c>
      <c r="T2072" s="15">
        <f t="shared" si="131"/>
        <v>41778.208333333336</v>
      </c>
    </row>
    <row r="2073" spans="1:20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9">
        <f t="shared" si="128"/>
        <v>256</v>
      </c>
      <c r="P2073">
        <f t="shared" si="129"/>
        <v>69.77</v>
      </c>
      <c r="Q2073" s="11" t="s">
        <v>8321</v>
      </c>
      <c r="R2073" t="s">
        <v>8322</v>
      </c>
      <c r="S2073" s="15">
        <f t="shared" si="130"/>
        <v>41144.709490740745</v>
      </c>
      <c r="T2073" s="15">
        <f t="shared" si="131"/>
        <v>41158.709490740745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5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9">
        <f t="shared" si="128"/>
        <v>101</v>
      </c>
      <c r="P2088">
        <f t="shared" si="129"/>
        <v>35.950000000000003</v>
      </c>
      <c r="Q2088" s="11" t="s">
        <v>8323</v>
      </c>
      <c r="R2088" t="s">
        <v>8326</v>
      </c>
      <c r="S2088" s="15">
        <f t="shared" si="130"/>
        <v>42233.763831018514</v>
      </c>
      <c r="T2088" s="15">
        <f t="shared" si="131"/>
        <v>42258.763831018514</v>
      </c>
    </row>
    <row r="2089" spans="1:20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9">
        <f t="shared" si="128"/>
        <v>101</v>
      </c>
      <c r="P2089">
        <f t="shared" si="129"/>
        <v>75.5</v>
      </c>
      <c r="Q2089" s="11" t="s">
        <v>8323</v>
      </c>
      <c r="R2089" t="s">
        <v>8326</v>
      </c>
      <c r="S2089" s="15">
        <f t="shared" si="130"/>
        <v>41775.858564814815</v>
      </c>
      <c r="T2089" s="15">
        <f t="shared" si="131"/>
        <v>41822.165972222225</v>
      </c>
    </row>
    <row r="2090" spans="1:20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9">
        <f t="shared" si="128"/>
        <v>116</v>
      </c>
      <c r="P2090">
        <f t="shared" si="129"/>
        <v>48.71</v>
      </c>
      <c r="Q2090" s="11" t="s">
        <v>8327</v>
      </c>
      <c r="R2090" t="s">
        <v>8331</v>
      </c>
      <c r="S2090" s="15">
        <f t="shared" si="130"/>
        <v>42747.219560185185</v>
      </c>
      <c r="T2090" s="15">
        <f t="shared" si="131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9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9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5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9">
        <f t="shared" si="128"/>
        <v>100</v>
      </c>
      <c r="P2101">
        <f t="shared" si="129"/>
        <v>51.72</v>
      </c>
      <c r="Q2101" s="11" t="s">
        <v>8323</v>
      </c>
      <c r="R2101" t="s">
        <v>8326</v>
      </c>
      <c r="S2101" s="15">
        <f t="shared" si="130"/>
        <v>41792.645277777774</v>
      </c>
      <c r="T2101" s="15">
        <f t="shared" si="131"/>
        <v>41822.645277777774</v>
      </c>
    </row>
    <row r="2102" spans="1:20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5">
        <f t="shared" si="130"/>
        <v>41848.866157407407</v>
      </c>
      <c r="T2102" s="15">
        <f t="shared" si="131"/>
        <v>41868.21597222222</v>
      </c>
    </row>
    <row r="2103" spans="1:20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9">
        <f t="shared" si="128"/>
        <v>100</v>
      </c>
      <c r="P2103">
        <f t="shared" si="129"/>
        <v>33.33</v>
      </c>
      <c r="Q2103" s="11" t="s">
        <v>8323</v>
      </c>
      <c r="R2103" t="s">
        <v>8326</v>
      </c>
      <c r="S2103" s="15">
        <f t="shared" si="130"/>
        <v>41836.471180555556</v>
      </c>
      <c r="T2103" s="15">
        <f t="shared" si="131"/>
        <v>41850.471180555556</v>
      </c>
    </row>
    <row r="2104" spans="1:20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28"/>
        <v>100</v>
      </c>
      <c r="P2104">
        <f t="shared" si="129"/>
        <v>55.56</v>
      </c>
      <c r="Q2104" s="11" t="s">
        <v>8323</v>
      </c>
      <c r="R2104" t="s">
        <v>8335</v>
      </c>
      <c r="S2104" s="15">
        <f t="shared" si="130"/>
        <v>42499.842962962968</v>
      </c>
      <c r="T2104" s="15">
        <f t="shared" si="131"/>
        <v>42519.024999999994</v>
      </c>
    </row>
    <row r="2105" spans="1:20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9">
        <f t="shared" si="128"/>
        <v>103</v>
      </c>
      <c r="P2105">
        <f t="shared" si="129"/>
        <v>31.91</v>
      </c>
      <c r="Q2105" s="11" t="s">
        <v>8327</v>
      </c>
      <c r="R2105" t="s">
        <v>8336</v>
      </c>
      <c r="S2105" s="15">
        <f t="shared" si="130"/>
        <v>42545.125196759262</v>
      </c>
      <c r="T2105" s="15">
        <f t="shared" si="131"/>
        <v>42575.125196759262</v>
      </c>
    </row>
    <row r="2106" spans="1:20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9">
        <f t="shared" si="128"/>
        <v>125</v>
      </c>
      <c r="P2106">
        <f t="shared" si="129"/>
        <v>50</v>
      </c>
      <c r="Q2106" s="11" t="s">
        <v>8323</v>
      </c>
      <c r="R2106" t="s">
        <v>8326</v>
      </c>
      <c r="S2106" s="15">
        <f t="shared" si="130"/>
        <v>42722.882361111115</v>
      </c>
      <c r="T2106" s="15">
        <f t="shared" si="131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9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9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9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9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9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9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5">
        <f t="shared" si="134"/>
        <v>41205.198321759257</v>
      </c>
      <c r="T2157" s="15">
        <f t="shared" si="135"/>
        <v>41240.5</v>
      </c>
    </row>
    <row r="2158" spans="1:20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9">
        <f t="shared" si="132"/>
        <v>2702</v>
      </c>
      <c r="P2158">
        <f t="shared" si="133"/>
        <v>38.6</v>
      </c>
      <c r="Q2158" s="11" t="s">
        <v>8321</v>
      </c>
      <c r="R2158" t="s">
        <v>8343</v>
      </c>
      <c r="S2158" s="15">
        <f t="shared" si="134"/>
        <v>42604.730567129634</v>
      </c>
      <c r="T2158" s="15">
        <f t="shared" si="135"/>
        <v>42614.730567129634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9">
        <f t="shared" si="132"/>
        <v>111</v>
      </c>
      <c r="P2166">
        <f t="shared" si="133"/>
        <v>25.58</v>
      </c>
      <c r="Q2166" s="11" t="s">
        <v>8313</v>
      </c>
      <c r="R2166" t="s">
        <v>8314</v>
      </c>
      <c r="S2166" s="15">
        <f t="shared" si="134"/>
        <v>42120.628136574072</v>
      </c>
      <c r="T2166" s="15">
        <f t="shared" si="135"/>
        <v>42165.628136574072</v>
      </c>
    </row>
    <row r="2167" spans="1:20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9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5">
        <f t="shared" si="134"/>
        <v>42155.920219907406</v>
      </c>
      <c r="T2167" s="15">
        <f t="shared" si="135"/>
        <v>42176.888888888891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5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9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5">
        <f t="shared" si="138"/>
        <v>41788.58997685185</v>
      </c>
      <c r="T2205" s="15">
        <f t="shared" si="139"/>
        <v>41818.58997685185</v>
      </c>
    </row>
    <row r="2206" spans="1:20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9">
        <f t="shared" si="136"/>
        <v>104</v>
      </c>
      <c r="P2206">
        <f t="shared" si="137"/>
        <v>59.52</v>
      </c>
      <c r="Q2206" s="11" t="s">
        <v>8323</v>
      </c>
      <c r="R2206" t="s">
        <v>8326</v>
      </c>
      <c r="S2206" s="15">
        <f t="shared" si="138"/>
        <v>42277.583472222221</v>
      </c>
      <c r="T2206" s="15">
        <f t="shared" si="139"/>
        <v>42307.583472222221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9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9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9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9">
        <f t="shared" si="136"/>
        <v>2</v>
      </c>
      <c r="P2219">
        <f t="shared" si="137"/>
        <v>202.83</v>
      </c>
      <c r="Q2219" s="11" t="s">
        <v>8319</v>
      </c>
      <c r="R2219" t="s">
        <v>8345</v>
      </c>
      <c r="S2219" s="15">
        <f t="shared" si="138"/>
        <v>42338.675381944442</v>
      </c>
      <c r="T2219" s="15">
        <f t="shared" si="139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9">
        <f t="shared" si="136"/>
        <v>5</v>
      </c>
      <c r="P2220">
        <f t="shared" si="137"/>
        <v>71.59</v>
      </c>
      <c r="Q2220" s="11" t="s">
        <v>8316</v>
      </c>
      <c r="R2220" t="s">
        <v>8344</v>
      </c>
      <c r="S2220" s="15">
        <f t="shared" si="138"/>
        <v>42328.779224537036</v>
      </c>
      <c r="T2220" s="15">
        <f t="shared" si="139"/>
        <v>42353.332638888889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9">
        <f t="shared" si="136"/>
        <v>100</v>
      </c>
      <c r="P2226">
        <f t="shared" si="137"/>
        <v>42.86</v>
      </c>
      <c r="Q2226" s="11" t="s">
        <v>8327</v>
      </c>
      <c r="R2226" t="s">
        <v>8338</v>
      </c>
      <c r="S2226" s="15">
        <f t="shared" si="138"/>
        <v>40688.024618055555</v>
      </c>
      <c r="T2226" s="15">
        <f t="shared" si="139"/>
        <v>40708.024618055555</v>
      </c>
    </row>
    <row r="2227" spans="1:20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9">
        <f t="shared" si="136"/>
        <v>100</v>
      </c>
      <c r="P2227">
        <f t="shared" si="137"/>
        <v>31.58</v>
      </c>
      <c r="Q2227" s="11" t="s">
        <v>8323</v>
      </c>
      <c r="R2227" t="s">
        <v>8326</v>
      </c>
      <c r="S2227" s="15">
        <f t="shared" si="138"/>
        <v>41822.90488425926</v>
      </c>
      <c r="T2227" s="15">
        <f t="shared" si="139"/>
        <v>41844.291666666664</v>
      </c>
    </row>
    <row r="2228" spans="1:20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9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5">
        <f t="shared" si="138"/>
        <v>42026.924976851849</v>
      </c>
      <c r="T2228" s="15">
        <f t="shared" si="139"/>
        <v>42052.207638888889</v>
      </c>
    </row>
    <row r="2229" spans="1:20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9">
        <f t="shared" si="136"/>
        <v>133</v>
      </c>
      <c r="P2229">
        <f t="shared" si="137"/>
        <v>28.57</v>
      </c>
      <c r="Q2229" s="11" t="s">
        <v>8327</v>
      </c>
      <c r="R2229" t="s">
        <v>8328</v>
      </c>
      <c r="S2229" s="15">
        <f t="shared" si="138"/>
        <v>42058.941736111112</v>
      </c>
      <c r="T2229" s="15">
        <f t="shared" si="139"/>
        <v>42088.90006944444</v>
      </c>
    </row>
    <row r="2230" spans="1:20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141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42423.050613425927</v>
      </c>
      <c r="T2230" s="15">
        <f t="shared" si="139"/>
        <v>42443.008946759262</v>
      </c>
    </row>
    <row r="2231" spans="1:20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9">
        <f t="shared" si="136"/>
        <v>171</v>
      </c>
      <c r="P2231">
        <f t="shared" si="137"/>
        <v>52.17</v>
      </c>
      <c r="Q2231" s="11" t="s">
        <v>8323</v>
      </c>
      <c r="R2231" t="s">
        <v>8326</v>
      </c>
      <c r="S2231" s="15">
        <f t="shared" si="138"/>
        <v>42452.916481481487</v>
      </c>
      <c r="T2231" s="15">
        <f t="shared" si="139"/>
        <v>42473.554166666669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9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9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5">
        <f t="shared" si="138"/>
        <v>41856.715069444443</v>
      </c>
      <c r="T2235" s="15">
        <f t="shared" si="139"/>
        <v>41877.715069444443</v>
      </c>
    </row>
    <row r="2236" spans="1:20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9">
        <f t="shared" si="136"/>
        <v>119</v>
      </c>
      <c r="P2236">
        <f t="shared" si="137"/>
        <v>27.56</v>
      </c>
      <c r="Q2236" s="11" t="s">
        <v>8327</v>
      </c>
      <c r="R2236" t="s">
        <v>8328</v>
      </c>
      <c r="S2236" s="15">
        <f t="shared" si="138"/>
        <v>41025.874201388891</v>
      </c>
      <c r="T2236" s="15">
        <f t="shared" si="139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9">
        <f t="shared" si="140"/>
        <v>6</v>
      </c>
      <c r="P2252">
        <f t="shared" si="141"/>
        <v>163.57</v>
      </c>
      <c r="Q2252" s="11" t="s">
        <v>8323</v>
      </c>
      <c r="R2252" t="s">
        <v>8324</v>
      </c>
      <c r="S2252" s="15">
        <f t="shared" si="142"/>
        <v>42787.862430555557</v>
      </c>
      <c r="T2252" s="15">
        <f t="shared" si="143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9">
        <f t="shared" si="140"/>
        <v>11</v>
      </c>
      <c r="P2253">
        <f t="shared" si="141"/>
        <v>286.25</v>
      </c>
      <c r="Q2253" s="11" t="s">
        <v>8323</v>
      </c>
      <c r="R2253" t="s">
        <v>8335</v>
      </c>
      <c r="S2253" s="15">
        <f t="shared" si="142"/>
        <v>42009.493263888886</v>
      </c>
      <c r="T2253" s="15">
        <f t="shared" si="143"/>
        <v>42039.493263888886</v>
      </c>
    </row>
    <row r="2254" spans="1:20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9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9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9">
        <f t="shared" si="140"/>
        <v>103</v>
      </c>
      <c r="P2261">
        <f t="shared" si="141"/>
        <v>33.24</v>
      </c>
      <c r="Q2261" s="11" t="s">
        <v>8327</v>
      </c>
      <c r="R2261" t="s">
        <v>8329</v>
      </c>
      <c r="S2261" s="15">
        <f t="shared" si="142"/>
        <v>40997.257222222222</v>
      </c>
      <c r="T2261" s="15">
        <f t="shared" si="143"/>
        <v>41015.257222222222</v>
      </c>
    </row>
    <row r="2262" spans="1:20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9">
        <f t="shared" si="140"/>
        <v>113</v>
      </c>
      <c r="P2262">
        <f t="shared" si="141"/>
        <v>66.47</v>
      </c>
      <c r="Q2262" s="11" t="s">
        <v>8327</v>
      </c>
      <c r="R2262" t="s">
        <v>8331</v>
      </c>
      <c r="S2262" s="15">
        <f t="shared" si="142"/>
        <v>41321.339583333334</v>
      </c>
      <c r="T2262" s="15">
        <f t="shared" si="143"/>
        <v>41328.339583333334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9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9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5">
        <f t="shared" si="142"/>
        <v>42445.598136574074</v>
      </c>
      <c r="T2281" s="15">
        <f t="shared" si="143"/>
        <v>42475.598136574074</v>
      </c>
    </row>
    <row r="2282" spans="1:20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9">
        <f t="shared" si="140"/>
        <v>110</v>
      </c>
      <c r="P2282">
        <f t="shared" si="141"/>
        <v>100</v>
      </c>
      <c r="Q2282" s="11" t="s">
        <v>8327</v>
      </c>
      <c r="R2282" t="s">
        <v>8341</v>
      </c>
      <c r="S2282" s="15">
        <f t="shared" si="142"/>
        <v>40696.648784722223</v>
      </c>
      <c r="T2282" s="15">
        <f t="shared" si="143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9">
        <f t="shared" si="140"/>
        <v>108</v>
      </c>
      <c r="P2289">
        <f t="shared" si="141"/>
        <v>43.28</v>
      </c>
      <c r="Q2289" s="11" t="s">
        <v>8323</v>
      </c>
      <c r="R2289" t="s">
        <v>8326</v>
      </c>
      <c r="S2289" s="15">
        <f t="shared" si="142"/>
        <v>42016.832465277781</v>
      </c>
      <c r="T2289" s="15">
        <f t="shared" si="143"/>
        <v>42040.513888888891</v>
      </c>
    </row>
    <row r="2290" spans="1:20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9">
        <f t="shared" si="140"/>
        <v>166</v>
      </c>
      <c r="P2290">
        <f t="shared" si="141"/>
        <v>31.82</v>
      </c>
      <c r="Q2290" s="11" t="s">
        <v>8327</v>
      </c>
      <c r="R2290" t="s">
        <v>8331</v>
      </c>
      <c r="S2290" s="15">
        <f t="shared" si="142"/>
        <v>41547.662997685184</v>
      </c>
      <c r="T2290" s="15">
        <f t="shared" si="143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9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9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9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9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9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9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9">
        <f t="shared" si="144"/>
        <v>104</v>
      </c>
      <c r="P2325">
        <f t="shared" si="145"/>
        <v>38.33</v>
      </c>
      <c r="Q2325" s="11" t="s">
        <v>8323</v>
      </c>
      <c r="R2325" t="s">
        <v>8326</v>
      </c>
      <c r="S2325" s="15">
        <f t="shared" si="146"/>
        <v>41855.548101851848</v>
      </c>
      <c r="T2325" s="15">
        <f t="shared" si="147"/>
        <v>41876.207638888889</v>
      </c>
    </row>
    <row r="2326" spans="1:20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9">
        <f t="shared" si="144"/>
        <v>104</v>
      </c>
      <c r="P2326">
        <f t="shared" si="145"/>
        <v>43.13</v>
      </c>
      <c r="Q2326" s="11" t="s">
        <v>8323</v>
      </c>
      <c r="R2326" t="s">
        <v>8326</v>
      </c>
      <c r="S2326" s="15">
        <f t="shared" si="146"/>
        <v>42194.096157407403</v>
      </c>
      <c r="T2326" s="15">
        <f t="shared" si="147"/>
        <v>42216.373611111107</v>
      </c>
    </row>
    <row r="2327" spans="1:20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9">
        <f t="shared" si="144"/>
        <v>104</v>
      </c>
      <c r="P2327">
        <f t="shared" si="145"/>
        <v>36.96</v>
      </c>
      <c r="Q2327" s="11" t="s">
        <v>8323</v>
      </c>
      <c r="R2327" t="s">
        <v>8326</v>
      </c>
      <c r="S2327" s="15">
        <f t="shared" si="146"/>
        <v>42185.556157407409</v>
      </c>
      <c r="T2327" s="15">
        <f t="shared" si="147"/>
        <v>42208.772916666669</v>
      </c>
    </row>
    <row r="2328" spans="1:20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9">
        <f t="shared" si="144"/>
        <v>115</v>
      </c>
      <c r="P2328">
        <f t="shared" si="145"/>
        <v>32.340000000000003</v>
      </c>
      <c r="Q2328" s="11" t="s">
        <v>8313</v>
      </c>
      <c r="R2328" t="s">
        <v>8314</v>
      </c>
      <c r="S2328" s="15">
        <f t="shared" si="146"/>
        <v>42772.776076388895</v>
      </c>
      <c r="T2328" s="15">
        <f t="shared" si="147"/>
        <v>42805.561805555553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9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9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9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9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9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9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9">
        <f t="shared" si="144"/>
        <v>2</v>
      </c>
      <c r="P2339">
        <f t="shared" si="145"/>
        <v>510</v>
      </c>
      <c r="Q2339" s="11" t="s">
        <v>8313</v>
      </c>
      <c r="R2339" t="s">
        <v>8351</v>
      </c>
      <c r="S2339" s="15">
        <f t="shared" si="146"/>
        <v>42240.857222222221</v>
      </c>
      <c r="T2339" s="15">
        <f t="shared" si="147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9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5">
        <f t="shared" si="146"/>
        <v>42605.053993055553</v>
      </c>
      <c r="T2340" s="15">
        <f t="shared" si="147"/>
        <v>42635.053993055553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9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9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9">
        <f t="shared" si="144"/>
        <v>100</v>
      </c>
      <c r="P2352">
        <f t="shared" si="145"/>
        <v>45.59</v>
      </c>
      <c r="Q2352" s="11" t="s">
        <v>8323</v>
      </c>
      <c r="R2352" t="s">
        <v>8324</v>
      </c>
      <c r="S2352" s="15">
        <f t="shared" si="146"/>
        <v>42390.838738425926</v>
      </c>
      <c r="T2352" s="15">
        <f t="shared" si="147"/>
        <v>42420.838738425926</v>
      </c>
    </row>
    <row r="2353" spans="1:20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9">
        <f t="shared" si="144"/>
        <v>1254</v>
      </c>
      <c r="P2353">
        <f t="shared" si="145"/>
        <v>27.86</v>
      </c>
      <c r="Q2353" s="11" t="s">
        <v>8327</v>
      </c>
      <c r="R2353" t="s">
        <v>8338</v>
      </c>
      <c r="S2353" s="15">
        <f t="shared" si="146"/>
        <v>42459.693865740745</v>
      </c>
      <c r="T2353" s="15">
        <f t="shared" si="147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45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9">
        <f t="shared" si="144"/>
        <v>100</v>
      </c>
      <c r="P2356">
        <f t="shared" si="145"/>
        <v>40.04</v>
      </c>
      <c r="Q2356" s="11" t="s">
        <v>8327</v>
      </c>
      <c r="R2356" t="s">
        <v>8331</v>
      </c>
      <c r="S2356" s="15">
        <f t="shared" si="146"/>
        <v>41067.827418981484</v>
      </c>
      <c r="T2356" s="15">
        <f t="shared" si="147"/>
        <v>41086.75</v>
      </c>
    </row>
    <row r="2357" spans="1:20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9">
        <f t="shared" si="144"/>
        <v>100</v>
      </c>
      <c r="P2357">
        <f t="shared" si="145"/>
        <v>40.04</v>
      </c>
      <c r="Q2357" s="11" t="s">
        <v>8327</v>
      </c>
      <c r="R2357" t="s">
        <v>8328</v>
      </c>
      <c r="S2357" s="15">
        <f t="shared" si="146"/>
        <v>40711.782210648147</v>
      </c>
      <c r="T2357" s="15">
        <f t="shared" si="147"/>
        <v>40756.782210648147</v>
      </c>
    </row>
    <row r="2358" spans="1:20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9">
        <f t="shared" si="144"/>
        <v>125</v>
      </c>
      <c r="P2358">
        <f t="shared" si="145"/>
        <v>37.07</v>
      </c>
      <c r="Q2358" s="11" t="s">
        <v>8327</v>
      </c>
      <c r="R2358" t="s">
        <v>8331</v>
      </c>
      <c r="S2358" s="15">
        <f t="shared" si="146"/>
        <v>41409.00037037037</v>
      </c>
      <c r="T2358" s="15">
        <f t="shared" si="147"/>
        <v>41430.00037037037</v>
      </c>
    </row>
    <row r="2359" spans="1:20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9">
        <f t="shared" si="144"/>
        <v>125</v>
      </c>
      <c r="P2359">
        <f t="shared" si="145"/>
        <v>91</v>
      </c>
      <c r="Q2359" s="11" t="s">
        <v>8308</v>
      </c>
      <c r="R2359" t="s">
        <v>8340</v>
      </c>
      <c r="S2359" s="15">
        <f t="shared" si="146"/>
        <v>42319.035833333335</v>
      </c>
      <c r="T2359" s="15">
        <f t="shared" si="147"/>
        <v>42379.035833333335</v>
      </c>
    </row>
    <row r="2360" spans="1:20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9">
        <f t="shared" si="144"/>
        <v>133</v>
      </c>
      <c r="P2360">
        <f t="shared" si="145"/>
        <v>52.68</v>
      </c>
      <c r="Q2360" s="11" t="s">
        <v>8327</v>
      </c>
      <c r="R2360" t="s">
        <v>8331</v>
      </c>
      <c r="S2360" s="15">
        <f t="shared" si="146"/>
        <v>41655.709305555552</v>
      </c>
      <c r="T2360" s="15">
        <f t="shared" si="147"/>
        <v>41676.709305555552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9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9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9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9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9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9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0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0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9">
        <f t="shared" si="144"/>
        <v>100</v>
      </c>
      <c r="P2370">
        <f t="shared" si="145"/>
        <v>35.71</v>
      </c>
      <c r="Q2370" s="11" t="s">
        <v>8323</v>
      </c>
      <c r="R2370" t="s">
        <v>8324</v>
      </c>
      <c r="S2370" s="15">
        <f t="shared" si="146"/>
        <v>42511.362048611118</v>
      </c>
      <c r="T2370" s="15">
        <f t="shared" si="147"/>
        <v>42541.362048611118</v>
      </c>
    </row>
    <row r="2371" spans="1:20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9">
        <f t="shared" ref="O2371:O2434" si="148">ROUND(E2371/D2371*100,0)</f>
        <v>100</v>
      </c>
      <c r="P2371">
        <f t="shared" ref="P2371:P2434" si="149">IFERROR(ROUND(E2371/L2371,2),0)</f>
        <v>41.67</v>
      </c>
      <c r="Q2371" s="11" t="s">
        <v>8323</v>
      </c>
      <c r="R2371" t="s">
        <v>8326</v>
      </c>
      <c r="S2371" s="15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0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9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0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9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0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9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</row>
    <row r="2380" spans="1:20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9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9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9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9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9">
        <f t="shared" si="148"/>
        <v>21</v>
      </c>
      <c r="P2407">
        <f t="shared" si="149"/>
        <v>35.799999999999997</v>
      </c>
      <c r="Q2407" s="11" t="s">
        <v>8313</v>
      </c>
      <c r="R2407" t="s">
        <v>8314</v>
      </c>
      <c r="S2407" s="15">
        <f t="shared" si="150"/>
        <v>41905.979629629634</v>
      </c>
      <c r="T2407" s="15">
        <f t="shared" si="151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9">
        <f t="shared" si="148"/>
        <v>31</v>
      </c>
      <c r="P2408">
        <f t="shared" si="149"/>
        <v>47.11</v>
      </c>
      <c r="Q2408" s="11" t="s">
        <v>8311</v>
      </c>
      <c r="R2408" t="s">
        <v>8352</v>
      </c>
      <c r="S2408" s="15">
        <f t="shared" si="150"/>
        <v>41520.561041666668</v>
      </c>
      <c r="T2408" s="15">
        <f t="shared" si="151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9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9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9">
        <f t="shared" si="148"/>
        <v>4</v>
      </c>
      <c r="P2416">
        <f t="shared" si="149"/>
        <v>55.06</v>
      </c>
      <c r="Q2416" s="11" t="s">
        <v>8323</v>
      </c>
      <c r="R2416" t="s">
        <v>8335</v>
      </c>
      <c r="S2416" s="15">
        <f t="shared" si="150"/>
        <v>41982.737071759257</v>
      </c>
      <c r="T2416" s="15">
        <f t="shared" si="151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9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5">
        <f t="shared" si="150"/>
        <v>42082.802812499998</v>
      </c>
      <c r="T2417" s="15">
        <f t="shared" si="151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9">
        <f t="shared" si="148"/>
        <v>109</v>
      </c>
      <c r="P2422">
        <f t="shared" si="149"/>
        <v>46.05</v>
      </c>
      <c r="Q2422" s="11" t="s">
        <v>8323</v>
      </c>
      <c r="R2422" t="s">
        <v>8326</v>
      </c>
      <c r="S2422" s="15">
        <f t="shared" si="150"/>
        <v>42523.248715277776</v>
      </c>
      <c r="T2422" s="15">
        <f t="shared" si="151"/>
        <v>42537.248715277776</v>
      </c>
    </row>
    <row r="2423" spans="1:20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9">
        <f t="shared" si="148"/>
        <v>219</v>
      </c>
      <c r="P2423">
        <f t="shared" si="149"/>
        <v>62.5</v>
      </c>
      <c r="Q2423" s="11" t="s">
        <v>8327</v>
      </c>
      <c r="R2423" t="s">
        <v>8331</v>
      </c>
      <c r="S2423" s="15">
        <f t="shared" si="150"/>
        <v>42184.646863425922</v>
      </c>
      <c r="T2423" s="15">
        <f t="shared" si="151"/>
        <v>42214.646863425922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9">
        <f t="shared" si="148"/>
        <v>2</v>
      </c>
      <c r="P2427">
        <f t="shared" si="149"/>
        <v>50.65</v>
      </c>
      <c r="Q2427" s="11" t="s">
        <v>8308</v>
      </c>
      <c r="R2427" t="s">
        <v>8310</v>
      </c>
      <c r="S2427" s="15">
        <f t="shared" si="150"/>
        <v>42060.913877314815</v>
      </c>
      <c r="T2427" s="15">
        <f t="shared" si="151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9">
        <f t="shared" si="148"/>
        <v>3</v>
      </c>
      <c r="P2428">
        <f t="shared" si="149"/>
        <v>61.5</v>
      </c>
      <c r="Q2428" s="11" t="s">
        <v>8321</v>
      </c>
      <c r="R2428" t="s">
        <v>8339</v>
      </c>
      <c r="S2428" s="15">
        <f t="shared" si="150"/>
        <v>41869.698136574072</v>
      </c>
      <c r="T2428" s="15">
        <f t="shared" si="151"/>
        <v>41899.698136574072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9">
        <f t="shared" si="148"/>
        <v>21</v>
      </c>
      <c r="P2434">
        <f t="shared" si="149"/>
        <v>56.67</v>
      </c>
      <c r="Q2434" s="11" t="s">
        <v>8327</v>
      </c>
      <c r="R2434" t="s">
        <v>8330</v>
      </c>
      <c r="S2434" s="15">
        <f t="shared" si="150"/>
        <v>42175.948981481488</v>
      </c>
      <c r="T2434" s="15">
        <f t="shared" si="151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9">
        <f t="shared" ref="O2435:O2498" si="152">ROUND(E2435/D2435*100,0)</f>
        <v>34</v>
      </c>
      <c r="P2435">
        <f t="shared" ref="P2435:P2498" si="153">IFERROR(ROUND(E2435/L2435,2),0)</f>
        <v>121.43</v>
      </c>
      <c r="Q2435" s="11" t="s">
        <v>8308</v>
      </c>
      <c r="R2435" t="s">
        <v>8342</v>
      </c>
      <c r="S2435" s="15">
        <f t="shared" ref="S2435:S2498" si="154">(((J2435/60)/60)/24)+DATE(1970,1,1)</f>
        <v>41948.00209490741</v>
      </c>
      <c r="T2435" s="15">
        <f t="shared" ref="T2435:T2498" si="155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9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5">
        <f t="shared" si="154"/>
        <v>41572.229849537034</v>
      </c>
      <c r="T2436" s="15">
        <f t="shared" si="155"/>
        <v>41604.271516203706</v>
      </c>
    </row>
    <row r="2437" spans="1:20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9">
        <f t="shared" si="152"/>
        <v>100</v>
      </c>
      <c r="P2437">
        <f t="shared" si="153"/>
        <v>40.479999999999997</v>
      </c>
      <c r="Q2437" s="11" t="s">
        <v>8323</v>
      </c>
      <c r="R2437" t="s">
        <v>8326</v>
      </c>
      <c r="S2437" s="15">
        <f t="shared" si="154"/>
        <v>42307.908379629633</v>
      </c>
      <c r="T2437" s="15">
        <f t="shared" si="155"/>
        <v>42347.950046296297</v>
      </c>
    </row>
    <row r="2438" spans="1:20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9">
        <f t="shared" si="152"/>
        <v>113</v>
      </c>
      <c r="P2438">
        <f t="shared" si="153"/>
        <v>34</v>
      </c>
      <c r="Q2438" s="11" t="s">
        <v>8327</v>
      </c>
      <c r="R2438" t="s">
        <v>8328</v>
      </c>
      <c r="S2438" s="15">
        <f t="shared" si="154"/>
        <v>41034.72216435185</v>
      </c>
      <c r="T2438" s="15">
        <f t="shared" si="155"/>
        <v>41064.72216435185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9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9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9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9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9">
        <f t="shared" si="152"/>
        <v>1</v>
      </c>
      <c r="P2463">
        <f t="shared" si="153"/>
        <v>200</v>
      </c>
      <c r="Q2463" s="11" t="s">
        <v>8319</v>
      </c>
      <c r="R2463" t="s">
        <v>8345</v>
      </c>
      <c r="S2463" s="15">
        <f t="shared" si="154"/>
        <v>41820.914641203701</v>
      </c>
      <c r="T2463" s="15">
        <f t="shared" si="155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52"/>
        <v>3</v>
      </c>
      <c r="P2464">
        <f t="shared" si="153"/>
        <v>800</v>
      </c>
      <c r="Q2464" s="11" t="s">
        <v>8323</v>
      </c>
      <c r="R2464" t="s">
        <v>8326</v>
      </c>
      <c r="S2464" s="15">
        <f t="shared" si="154"/>
        <v>42693.031828703708</v>
      </c>
      <c r="T2464" s="15">
        <f t="shared" si="155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9">
        <f t="shared" si="152"/>
        <v>16</v>
      </c>
      <c r="P2465">
        <f t="shared" si="153"/>
        <v>160</v>
      </c>
      <c r="Q2465" s="11" t="s">
        <v>8321</v>
      </c>
      <c r="R2465" t="s">
        <v>8325</v>
      </c>
      <c r="S2465" s="15">
        <f t="shared" si="154"/>
        <v>42182.234456018516</v>
      </c>
      <c r="T2465" s="15">
        <f t="shared" si="155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9">
        <f t="shared" si="152"/>
        <v>18</v>
      </c>
      <c r="P2466">
        <f t="shared" si="153"/>
        <v>88.89</v>
      </c>
      <c r="Q2466" s="11" t="s">
        <v>8311</v>
      </c>
      <c r="R2466" t="s">
        <v>8348</v>
      </c>
      <c r="S2466" s="15">
        <f t="shared" si="154"/>
        <v>42192.675821759258</v>
      </c>
      <c r="T2466" s="15">
        <f t="shared" si="155"/>
        <v>42232.675821759258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9">
        <f t="shared" si="152"/>
        <v>133</v>
      </c>
      <c r="P2468">
        <f t="shared" si="153"/>
        <v>57.14</v>
      </c>
      <c r="Q2468" s="11" t="s">
        <v>8321</v>
      </c>
      <c r="R2468" t="s">
        <v>8332</v>
      </c>
      <c r="S2468" s="15">
        <f t="shared" si="154"/>
        <v>42318.025011574078</v>
      </c>
      <c r="T2468" s="15">
        <f t="shared" si="155"/>
        <v>42378.025011574078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9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9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9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5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9">
        <f t="shared" si="152"/>
        <v>104</v>
      </c>
      <c r="P2478">
        <f t="shared" si="153"/>
        <v>97.5</v>
      </c>
      <c r="Q2478" s="11" t="s">
        <v>8323</v>
      </c>
      <c r="R2478" t="s">
        <v>8326</v>
      </c>
      <c r="S2478" s="15">
        <f t="shared" si="154"/>
        <v>41780.712893518517</v>
      </c>
      <c r="T2478" s="15">
        <f t="shared" si="155"/>
        <v>41806.712893518517</v>
      </c>
    </row>
    <row r="2479" spans="1:20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9">
        <f t="shared" si="152"/>
        <v>130</v>
      </c>
      <c r="P2479">
        <f t="shared" si="153"/>
        <v>23.64</v>
      </c>
      <c r="Q2479" s="11" t="s">
        <v>8323</v>
      </c>
      <c r="R2479" t="s">
        <v>8326</v>
      </c>
      <c r="S2479" s="15">
        <f t="shared" si="154"/>
        <v>42023.634976851856</v>
      </c>
      <c r="T2479" s="15">
        <f t="shared" si="155"/>
        <v>42063.634976851856</v>
      </c>
    </row>
    <row r="2480" spans="1:20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9">
        <f t="shared" si="152"/>
        <v>130</v>
      </c>
      <c r="P2480">
        <f t="shared" si="153"/>
        <v>28.89</v>
      </c>
      <c r="Q2480" s="11" t="s">
        <v>8323</v>
      </c>
      <c r="R2480" t="s">
        <v>8326</v>
      </c>
      <c r="S2480" s="15">
        <f t="shared" si="154"/>
        <v>42093.786840277782</v>
      </c>
      <c r="T2480" s="15">
        <f t="shared" si="155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5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9">
        <f t="shared" si="152"/>
        <v>15</v>
      </c>
      <c r="P2493">
        <f t="shared" si="153"/>
        <v>83.33</v>
      </c>
      <c r="Q2493" s="11" t="s">
        <v>8323</v>
      </c>
      <c r="R2493" t="s">
        <v>8326</v>
      </c>
      <c r="S2493" s="15">
        <f t="shared" si="154"/>
        <v>41746.189409722225</v>
      </c>
      <c r="T2493" s="15">
        <f t="shared" si="155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9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5">
        <f t="shared" si="154"/>
        <v>42713.941099537042</v>
      </c>
      <c r="T2494" s="15">
        <f t="shared" si="155"/>
        <v>42734.941099537042</v>
      </c>
    </row>
    <row r="2495" spans="1:20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9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9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9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9">
        <f t="shared" si="156"/>
        <v>57</v>
      </c>
      <c r="P2512">
        <f t="shared" si="157"/>
        <v>59.58</v>
      </c>
      <c r="Q2512" s="11" t="s">
        <v>8323</v>
      </c>
      <c r="R2512" t="s">
        <v>8326</v>
      </c>
      <c r="S2512" s="15">
        <f t="shared" si="158"/>
        <v>42061.963263888887</v>
      </c>
      <c r="T2512" s="15">
        <f t="shared" si="159"/>
        <v>42091.921597222223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9">
        <f t="shared" si="156"/>
        <v>60</v>
      </c>
      <c r="P2513">
        <f t="shared" si="157"/>
        <v>65</v>
      </c>
      <c r="Q2513" s="11" t="s">
        <v>8323</v>
      </c>
      <c r="R2513" t="s">
        <v>8324</v>
      </c>
      <c r="S2513" s="15">
        <f t="shared" si="158"/>
        <v>42141.741307870368</v>
      </c>
      <c r="T2513" s="15">
        <f t="shared" si="159"/>
        <v>42171.741307870368</v>
      </c>
    </row>
    <row r="2514" spans="1:20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9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9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0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9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9">
        <f t="shared" si="156"/>
        <v>13</v>
      </c>
      <c r="P2543">
        <f t="shared" si="157"/>
        <v>93</v>
      </c>
      <c r="Q2543" s="11" t="s">
        <v>8323</v>
      </c>
      <c r="R2543" t="s">
        <v>8326</v>
      </c>
      <c r="S2543" s="15">
        <f t="shared" si="158"/>
        <v>42265.683182870373</v>
      </c>
      <c r="T2543" s="15">
        <f t="shared" si="159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9">
        <f t="shared" si="156"/>
        <v>14</v>
      </c>
      <c r="P2544">
        <f t="shared" si="157"/>
        <v>65.099999999999994</v>
      </c>
      <c r="Q2544" s="11" t="s">
        <v>8313</v>
      </c>
      <c r="R2544" t="s">
        <v>8314</v>
      </c>
      <c r="S2544" s="15">
        <f t="shared" si="158"/>
        <v>42025.357094907406</v>
      </c>
      <c r="T2544" s="15">
        <f t="shared" si="159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9">
        <f t="shared" si="156"/>
        <v>7</v>
      </c>
      <c r="P2545">
        <f t="shared" si="157"/>
        <v>216.67</v>
      </c>
      <c r="Q2545" s="11" t="s">
        <v>8327</v>
      </c>
      <c r="R2545" t="s">
        <v>8330</v>
      </c>
      <c r="S2545" s="15">
        <f t="shared" si="158"/>
        <v>42129.82540509259</v>
      </c>
      <c r="T2545" s="15">
        <f t="shared" si="159"/>
        <v>42186.25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9">
        <f t="shared" si="156"/>
        <v>11</v>
      </c>
      <c r="P2546">
        <f t="shared" si="157"/>
        <v>108.33</v>
      </c>
      <c r="Q2546" s="11" t="s">
        <v>8323</v>
      </c>
      <c r="R2546" t="s">
        <v>8326</v>
      </c>
      <c r="S2546" s="15">
        <f t="shared" si="158"/>
        <v>42672.955138888887</v>
      </c>
      <c r="T2546" s="15">
        <f t="shared" si="159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9">
        <f t="shared" si="156"/>
        <v>13</v>
      </c>
      <c r="P2547">
        <f t="shared" si="157"/>
        <v>65</v>
      </c>
      <c r="Q2547" s="11" t="s">
        <v>8311</v>
      </c>
      <c r="R2547" t="s">
        <v>8349</v>
      </c>
      <c r="S2547" s="15">
        <f t="shared" si="158"/>
        <v>42140.879259259258</v>
      </c>
      <c r="T2547" s="15">
        <f t="shared" si="159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9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9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9">
        <f t="shared" si="156"/>
        <v>21</v>
      </c>
      <c r="P2554">
        <f t="shared" si="157"/>
        <v>45.79</v>
      </c>
      <c r="Q2554" s="11" t="s">
        <v>8323</v>
      </c>
      <c r="R2554" t="s">
        <v>8326</v>
      </c>
      <c r="S2554" s="15">
        <f t="shared" si="158"/>
        <v>42640.278171296297</v>
      </c>
      <c r="T2554" s="15">
        <f t="shared" si="159"/>
        <v>42670.278171296297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9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9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9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5">
        <f t="shared" si="162"/>
        <v>42465.16851851852</v>
      </c>
      <c r="T2565" s="15">
        <f t="shared" si="163"/>
        <v>42495.16851851852</v>
      </c>
    </row>
    <row r="2566" spans="1:20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9">
        <f t="shared" si="160"/>
        <v>127</v>
      </c>
      <c r="P2566">
        <f t="shared" si="161"/>
        <v>37.409999999999997</v>
      </c>
      <c r="Q2566" s="11" t="s">
        <v>8321</v>
      </c>
      <c r="R2566" t="s">
        <v>8343</v>
      </c>
      <c r="S2566" s="15">
        <f t="shared" si="162"/>
        <v>40730.896354166667</v>
      </c>
      <c r="T2566" s="15">
        <f t="shared" si="163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9">
        <f t="shared" si="160"/>
        <v>127</v>
      </c>
      <c r="P2568">
        <f t="shared" si="161"/>
        <v>22.61</v>
      </c>
      <c r="Q2568" s="11" t="s">
        <v>8323</v>
      </c>
      <c r="R2568" t="s">
        <v>8326</v>
      </c>
      <c r="S2568" s="15">
        <f t="shared" si="162"/>
        <v>42503.539976851855</v>
      </c>
      <c r="T2568" s="15">
        <f t="shared" si="163"/>
        <v>42548.791666666672</v>
      </c>
    </row>
    <row r="2569" spans="1:20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9">
        <f t="shared" si="160"/>
        <v>181</v>
      </c>
      <c r="P2569">
        <f t="shared" si="161"/>
        <v>33.32</v>
      </c>
      <c r="Q2569" s="11" t="s">
        <v>8327</v>
      </c>
      <c r="R2569" t="s">
        <v>8331</v>
      </c>
      <c r="S2569" s="15">
        <f t="shared" si="162"/>
        <v>42198.750254629631</v>
      </c>
      <c r="T2569" s="15">
        <f t="shared" si="163"/>
        <v>42238.750254629631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9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9">
        <f t="shared" si="160"/>
        <v>103</v>
      </c>
      <c r="P2581">
        <f t="shared" si="161"/>
        <v>56.36</v>
      </c>
      <c r="Q2581" s="11" t="s">
        <v>8327</v>
      </c>
      <c r="R2581" t="s">
        <v>8328</v>
      </c>
      <c r="S2581" s="15">
        <f t="shared" si="162"/>
        <v>40960.861562500002</v>
      </c>
      <c r="T2581" s="15">
        <f t="shared" si="163"/>
        <v>40976.207638888889</v>
      </c>
    </row>
    <row r="2582" spans="1:20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9">
        <f t="shared" si="160"/>
        <v>124</v>
      </c>
      <c r="P2582">
        <f t="shared" si="161"/>
        <v>38.75</v>
      </c>
      <c r="Q2582" s="11" t="s">
        <v>8327</v>
      </c>
      <c r="R2582" t="s">
        <v>8331</v>
      </c>
      <c r="S2582" s="15">
        <f t="shared" si="162"/>
        <v>41072.739953703705</v>
      </c>
      <c r="T2582" s="15">
        <f t="shared" si="163"/>
        <v>41102.739953703705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9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9">
        <f t="shared" si="160"/>
        <v>122</v>
      </c>
      <c r="P2588">
        <f t="shared" si="161"/>
        <v>27.73</v>
      </c>
      <c r="Q2588" s="11" t="s">
        <v>8323</v>
      </c>
      <c r="R2588" t="s">
        <v>8326</v>
      </c>
      <c r="S2588" s="15">
        <f t="shared" si="162"/>
        <v>42278.453668981485</v>
      </c>
      <c r="T2588" s="15">
        <f t="shared" si="163"/>
        <v>42296.458333333328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9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9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9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9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9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9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9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9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9">
        <f t="shared" si="160"/>
        <v>12</v>
      </c>
      <c r="P2609">
        <f t="shared" si="161"/>
        <v>24.46</v>
      </c>
      <c r="Q2609" s="11" t="s">
        <v>8323</v>
      </c>
      <c r="R2609" t="s">
        <v>8335</v>
      </c>
      <c r="S2609" s="15">
        <f t="shared" si="162"/>
        <v>42010.968240740738</v>
      </c>
      <c r="T2609" s="15">
        <f t="shared" si="163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9">
        <f t="shared" si="160"/>
        <v>20</v>
      </c>
      <c r="P2610">
        <f t="shared" si="161"/>
        <v>25.52</v>
      </c>
      <c r="Q2610" s="11" t="s">
        <v>8323</v>
      </c>
      <c r="R2610" t="s">
        <v>8324</v>
      </c>
      <c r="S2610" s="15">
        <f t="shared" si="162"/>
        <v>42630.922893518517</v>
      </c>
      <c r="T2610" s="15">
        <f t="shared" si="163"/>
        <v>42665.922893518517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9">
        <f t="shared" si="160"/>
        <v>0</v>
      </c>
      <c r="P2626">
        <f t="shared" si="161"/>
        <v>50.91</v>
      </c>
      <c r="Q2626" s="11" t="s">
        <v>8316</v>
      </c>
      <c r="R2626" t="s">
        <v>8334</v>
      </c>
      <c r="S2626" s="15">
        <f t="shared" si="162"/>
        <v>41255.833611111113</v>
      </c>
      <c r="T2626" s="15">
        <f t="shared" si="163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9">
        <f t="shared" si="164"/>
        <v>22</v>
      </c>
      <c r="P2628">
        <f t="shared" si="165"/>
        <v>56</v>
      </c>
      <c r="Q2628" s="11" t="s">
        <v>8321</v>
      </c>
      <c r="R2628" t="s">
        <v>8325</v>
      </c>
      <c r="S2628" s="15">
        <f t="shared" si="166"/>
        <v>41900.505312499998</v>
      </c>
      <c r="T2628" s="15">
        <f t="shared" si="167"/>
        <v>41930.505312499998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9">
        <f t="shared" si="164"/>
        <v>11</v>
      </c>
      <c r="P2632">
        <f t="shared" si="165"/>
        <v>69.13</v>
      </c>
      <c r="Q2632" s="11" t="s">
        <v>8313</v>
      </c>
      <c r="R2632" t="s">
        <v>8314</v>
      </c>
      <c r="S2632" s="15">
        <f t="shared" si="166"/>
        <v>41880.068437499998</v>
      </c>
      <c r="T2632" s="15">
        <f t="shared" si="167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9">
        <f t="shared" si="164"/>
        <v>28</v>
      </c>
      <c r="P2633">
        <f t="shared" si="165"/>
        <v>55.3</v>
      </c>
      <c r="Q2633" s="11" t="s">
        <v>8308</v>
      </c>
      <c r="R2633" t="s">
        <v>8310</v>
      </c>
      <c r="S2633" s="15">
        <f t="shared" si="166"/>
        <v>41971.866574074069</v>
      </c>
      <c r="T2633" s="15">
        <f t="shared" si="167"/>
        <v>42016.866574074069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9">
        <f t="shared" si="164"/>
        <v>5</v>
      </c>
      <c r="P2635">
        <f t="shared" si="165"/>
        <v>183.33</v>
      </c>
      <c r="Q2635" s="11" t="s">
        <v>8323</v>
      </c>
      <c r="R2635" t="s">
        <v>8326</v>
      </c>
      <c r="S2635" s="15">
        <f t="shared" si="166"/>
        <v>42258.646504629629</v>
      </c>
      <c r="T2635" s="15">
        <f t="shared" si="167"/>
        <v>42288.645196759258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9">
        <f t="shared" si="164"/>
        <v>11</v>
      </c>
      <c r="P2636">
        <f t="shared" si="165"/>
        <v>45.83</v>
      </c>
      <c r="Q2636" s="11" t="s">
        <v>8323</v>
      </c>
      <c r="R2636" t="s">
        <v>8326</v>
      </c>
      <c r="S2636" s="15">
        <f t="shared" si="166"/>
        <v>42233.671747685185</v>
      </c>
      <c r="T2636" s="15">
        <f t="shared" si="167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9">
        <f t="shared" si="164"/>
        <v>11</v>
      </c>
      <c r="P2637">
        <f t="shared" si="165"/>
        <v>39.29</v>
      </c>
      <c r="Q2637" s="11" t="s">
        <v>8311</v>
      </c>
      <c r="R2637" t="s">
        <v>8356</v>
      </c>
      <c r="S2637" s="15">
        <f t="shared" si="166"/>
        <v>40855.765092592592</v>
      </c>
      <c r="T2637" s="15">
        <f t="shared" si="167"/>
        <v>40895.765092592592</v>
      </c>
    </row>
    <row r="2638" spans="1:20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9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9">
        <f t="shared" si="164"/>
        <v>109</v>
      </c>
      <c r="P2641">
        <f t="shared" si="165"/>
        <v>36.33</v>
      </c>
      <c r="Q2641" s="11" t="s">
        <v>8323</v>
      </c>
      <c r="R2641" t="s">
        <v>8326</v>
      </c>
      <c r="S2641" s="15">
        <f t="shared" si="166"/>
        <v>41779.310034722221</v>
      </c>
      <c r="T2641" s="15">
        <f t="shared" si="167"/>
        <v>41805.666666666664</v>
      </c>
    </row>
    <row r="2642" spans="1:20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9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5">
        <f t="shared" si="166"/>
        <v>41120.882881944446</v>
      </c>
      <c r="T2642" s="15">
        <f t="shared" si="167"/>
        <v>41128.709027777775</v>
      </c>
    </row>
    <row r="2643" spans="1:20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9">
        <f t="shared" si="164"/>
        <v>218</v>
      </c>
      <c r="P2643">
        <f t="shared" si="165"/>
        <v>19.46</v>
      </c>
      <c r="Q2643" s="11" t="s">
        <v>8327</v>
      </c>
      <c r="R2643" t="s">
        <v>8336</v>
      </c>
      <c r="S2643" s="15">
        <f t="shared" si="166"/>
        <v>42609.311990740738</v>
      </c>
      <c r="T2643" s="15">
        <f t="shared" si="167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9">
        <f t="shared" si="164"/>
        <v>105</v>
      </c>
      <c r="P2656">
        <f t="shared" si="165"/>
        <v>75</v>
      </c>
      <c r="Q2656" s="11" t="s">
        <v>8323</v>
      </c>
      <c r="R2656" t="s">
        <v>8335</v>
      </c>
      <c r="S2656" s="15">
        <f t="shared" si="166"/>
        <v>42458.127175925925</v>
      </c>
      <c r="T2656" s="15">
        <f t="shared" si="167"/>
        <v>42489.165972222225</v>
      </c>
    </row>
    <row r="2657" spans="1:20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9">
        <f t="shared" si="164"/>
        <v>175</v>
      </c>
      <c r="P2657">
        <f t="shared" si="165"/>
        <v>29.17</v>
      </c>
      <c r="Q2657" s="11" t="s">
        <v>8323</v>
      </c>
      <c r="R2657" t="s">
        <v>8326</v>
      </c>
      <c r="S2657" s="15">
        <f t="shared" si="166"/>
        <v>41889.768229166664</v>
      </c>
      <c r="T2657" s="15">
        <f t="shared" si="167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9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9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9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9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9">
        <f t="shared" si="164"/>
        <v>1</v>
      </c>
      <c r="P2676">
        <f t="shared" si="165"/>
        <v>500</v>
      </c>
      <c r="Q2676" s="11" t="s">
        <v>8323</v>
      </c>
      <c r="R2676" t="s">
        <v>8335</v>
      </c>
      <c r="S2676" s="15">
        <f t="shared" si="166"/>
        <v>42333.695821759262</v>
      </c>
      <c r="T2676" s="15">
        <f t="shared" si="167"/>
        <v>42361.679166666669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9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0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9">
        <f t="shared" si="164"/>
        <v>100</v>
      </c>
      <c r="P2678">
        <f t="shared" si="165"/>
        <v>71.430000000000007</v>
      </c>
      <c r="Q2678" s="11" t="s">
        <v>8321</v>
      </c>
      <c r="R2678" t="s">
        <v>8343</v>
      </c>
      <c r="S2678" s="15">
        <f t="shared" si="166"/>
        <v>40648.757939814815</v>
      </c>
      <c r="T2678" s="15">
        <f t="shared" si="167"/>
        <v>40678.757939814815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9">
        <f t="shared" si="164"/>
        <v>100</v>
      </c>
      <c r="P2679">
        <f t="shared" si="165"/>
        <v>500</v>
      </c>
      <c r="Q2679" s="11" t="s">
        <v>8321</v>
      </c>
      <c r="R2679" t="s">
        <v>8337</v>
      </c>
      <c r="S2679" s="15">
        <f t="shared" si="166"/>
        <v>42187.920972222222</v>
      </c>
      <c r="T2679" s="15">
        <f t="shared" si="167"/>
        <v>42197.920972222222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9">
        <f t="shared" si="164"/>
        <v>143</v>
      </c>
      <c r="P2687">
        <f t="shared" si="165"/>
        <v>25</v>
      </c>
      <c r="Q2687" s="11" t="s">
        <v>8327</v>
      </c>
      <c r="R2687" t="s">
        <v>8331</v>
      </c>
      <c r="S2687" s="15">
        <f t="shared" si="166"/>
        <v>40576.539664351854</v>
      </c>
      <c r="T2687" s="15">
        <f t="shared" si="167"/>
        <v>40606.539664351854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9">
        <f t="shared" si="168"/>
        <v>12</v>
      </c>
      <c r="P2698">
        <f t="shared" si="169"/>
        <v>60</v>
      </c>
      <c r="Q2698" s="11" t="s">
        <v>8308</v>
      </c>
      <c r="R2698" t="s">
        <v>8310</v>
      </c>
      <c r="S2698" s="15">
        <f t="shared" si="170"/>
        <v>42411.828287037039</v>
      </c>
      <c r="T2698" s="15">
        <f t="shared" si="171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9">
        <f t="shared" si="168"/>
        <v>64</v>
      </c>
      <c r="P2699">
        <f t="shared" si="169"/>
        <v>40</v>
      </c>
      <c r="Q2699" s="11" t="s">
        <v>8321</v>
      </c>
      <c r="R2699" t="s">
        <v>8339</v>
      </c>
      <c r="S2699" s="15">
        <f t="shared" si="170"/>
        <v>42107.703877314809</v>
      </c>
      <c r="T2699" s="15">
        <f t="shared" si="171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9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9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9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9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9">
        <f t="shared" si="168"/>
        <v>131</v>
      </c>
      <c r="P2710">
        <f t="shared" si="169"/>
        <v>21.9</v>
      </c>
      <c r="Q2710" s="11" t="s">
        <v>8321</v>
      </c>
      <c r="R2710" t="s">
        <v>8343</v>
      </c>
      <c r="S2710" s="15">
        <f t="shared" si="170"/>
        <v>40935.005104166667</v>
      </c>
      <c r="T2710" s="15">
        <f t="shared" si="171"/>
        <v>40965.005104166667</v>
      </c>
    </row>
    <row r="2711" spans="1:20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9">
        <f t="shared" si="168"/>
        <v>153</v>
      </c>
      <c r="P2711">
        <f t="shared" si="169"/>
        <v>30.67</v>
      </c>
      <c r="Q2711" s="11" t="s">
        <v>8321</v>
      </c>
      <c r="R2711" t="s">
        <v>8343</v>
      </c>
      <c r="S2711" s="15">
        <f t="shared" si="170"/>
        <v>40844.691643518519</v>
      </c>
      <c r="T2711" s="15">
        <f t="shared" si="171"/>
        <v>40904.733310185184</v>
      </c>
    </row>
    <row r="2712" spans="1:20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9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9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9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9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9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9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9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9">
        <f t="shared" si="168"/>
        <v>34</v>
      </c>
      <c r="P2730">
        <f t="shared" si="169"/>
        <v>33.08</v>
      </c>
      <c r="Q2730" s="11" t="s">
        <v>8323</v>
      </c>
      <c r="R2730" t="s">
        <v>8326</v>
      </c>
      <c r="S2730" s="15">
        <f t="shared" si="170"/>
        <v>42022.661527777775</v>
      </c>
      <c r="T2730" s="15">
        <f t="shared" si="171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9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9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9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9">
        <f t="shared" si="168"/>
        <v>0</v>
      </c>
      <c r="P2738">
        <f t="shared" si="169"/>
        <v>60.71</v>
      </c>
      <c r="Q2738" s="11" t="s">
        <v>8316</v>
      </c>
      <c r="R2738" t="s">
        <v>8344</v>
      </c>
      <c r="S2738" s="15">
        <f t="shared" si="170"/>
        <v>42094.667256944449</v>
      </c>
      <c r="T2738" s="15">
        <f t="shared" si="171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9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9">
        <f t="shared" si="168"/>
        <v>106</v>
      </c>
      <c r="P2742">
        <f t="shared" si="169"/>
        <v>53.13</v>
      </c>
      <c r="Q2742" s="11" t="s">
        <v>8321</v>
      </c>
      <c r="R2742" t="s">
        <v>8343</v>
      </c>
      <c r="S2742" s="15">
        <f t="shared" si="170"/>
        <v>40706.135208333333</v>
      </c>
      <c r="T2742" s="15">
        <f t="shared" si="171"/>
        <v>40736.135208333333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9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9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9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9">
        <f t="shared" si="172"/>
        <v>3</v>
      </c>
      <c r="P2757">
        <f t="shared" si="173"/>
        <v>13</v>
      </c>
      <c r="Q2757" s="11" t="s">
        <v>8308</v>
      </c>
      <c r="R2757" t="s">
        <v>8310</v>
      </c>
      <c r="S2757" s="15">
        <f t="shared" si="174"/>
        <v>42715.688437500001</v>
      </c>
      <c r="T2757" s="15">
        <f t="shared" si="175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9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5">
        <f t="shared" si="174"/>
        <v>41961.813518518517</v>
      </c>
      <c r="T2758" s="15">
        <f t="shared" si="175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9">
        <f t="shared" si="172"/>
        <v>13</v>
      </c>
      <c r="P2759">
        <f t="shared" si="173"/>
        <v>80.599999999999994</v>
      </c>
      <c r="Q2759" s="11" t="s">
        <v>8321</v>
      </c>
      <c r="R2759" t="s">
        <v>8337</v>
      </c>
      <c r="S2759" s="15">
        <f t="shared" si="174"/>
        <v>41788.381909722222</v>
      </c>
      <c r="T2759" s="15">
        <f t="shared" si="175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9">
        <f t="shared" si="172"/>
        <v>11</v>
      </c>
      <c r="P2766">
        <f t="shared" si="173"/>
        <v>80</v>
      </c>
      <c r="Q2766" s="11" t="s">
        <v>8323</v>
      </c>
      <c r="R2766" t="s">
        <v>8326</v>
      </c>
      <c r="S2766" s="15">
        <f t="shared" si="174"/>
        <v>42750.530312499999</v>
      </c>
      <c r="T2766" s="15">
        <f t="shared" si="175"/>
        <v>42794.368749999994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9">
        <f t="shared" si="172"/>
        <v>100</v>
      </c>
      <c r="P2768">
        <f t="shared" si="173"/>
        <v>30.77</v>
      </c>
      <c r="Q2768" s="11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9">
        <f t="shared" si="172"/>
        <v>19</v>
      </c>
      <c r="P2772">
        <f t="shared" si="173"/>
        <v>64.17</v>
      </c>
      <c r="Q2772" s="11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9">
        <f t="shared" si="172"/>
        <v>128</v>
      </c>
      <c r="P2773">
        <f t="shared" si="173"/>
        <v>27.5</v>
      </c>
      <c r="Q2773" s="11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9">
        <f t="shared" si="172"/>
        <v>11</v>
      </c>
      <c r="P2776">
        <f t="shared" si="173"/>
        <v>42.22</v>
      </c>
      <c r="Q2776" s="11" t="s">
        <v>8313</v>
      </c>
      <c r="R2776" t="s">
        <v>8314</v>
      </c>
      <c r="S2776" s="15">
        <f t="shared" si="174"/>
        <v>42029.907858796301</v>
      </c>
      <c r="T2776" s="15">
        <f t="shared" si="175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9">
        <f t="shared" si="172"/>
        <v>19</v>
      </c>
      <c r="P2777">
        <f t="shared" si="173"/>
        <v>47.5</v>
      </c>
      <c r="Q2777" s="11" t="s">
        <v>8311</v>
      </c>
      <c r="R2777" t="s">
        <v>8356</v>
      </c>
      <c r="S2777" s="15">
        <f t="shared" si="174"/>
        <v>41117.900729166664</v>
      </c>
      <c r="T2777" s="15">
        <f t="shared" si="175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9">
        <f t="shared" si="172"/>
        <v>58</v>
      </c>
      <c r="P2778">
        <f t="shared" si="173"/>
        <v>54.29</v>
      </c>
      <c r="Q2778" s="11" t="s">
        <v>8321</v>
      </c>
      <c r="R2778" t="s">
        <v>8325</v>
      </c>
      <c r="S2778" s="15">
        <f t="shared" si="174"/>
        <v>42023.818622685183</v>
      </c>
      <c r="T2778" s="15">
        <f t="shared" si="175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9">
        <f t="shared" si="172"/>
        <v>0</v>
      </c>
      <c r="P2780">
        <f t="shared" si="173"/>
        <v>53.71</v>
      </c>
      <c r="Q2780" s="11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9">
        <f t="shared" si="172"/>
        <v>125</v>
      </c>
      <c r="P2781">
        <f t="shared" si="173"/>
        <v>41.78</v>
      </c>
      <c r="Q2781" s="11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9">
        <f t="shared" si="172"/>
        <v>4</v>
      </c>
      <c r="P2782">
        <f t="shared" si="173"/>
        <v>93.75</v>
      </c>
      <c r="Q2782" s="11" t="s">
        <v>8323</v>
      </c>
      <c r="R2782" t="s">
        <v>8326</v>
      </c>
      <c r="S2782" s="15">
        <f t="shared" si="174"/>
        <v>42808.640231481477</v>
      </c>
      <c r="T2782" s="15">
        <f t="shared" si="175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9">
        <f t="shared" si="172"/>
        <v>6</v>
      </c>
      <c r="P2783">
        <f t="shared" si="173"/>
        <v>41.67</v>
      </c>
      <c r="Q2783" s="11" t="s">
        <v>8327</v>
      </c>
      <c r="R2783" t="s">
        <v>8350</v>
      </c>
      <c r="S2783" s="15">
        <f t="shared" si="174"/>
        <v>40937.679560185185</v>
      </c>
      <c r="T2783" s="15">
        <f t="shared" si="175"/>
        <v>40969.207638888889</v>
      </c>
    </row>
    <row r="2784" spans="1:20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9">
        <f t="shared" si="172"/>
        <v>125</v>
      </c>
      <c r="P2784">
        <f t="shared" si="173"/>
        <v>53.57</v>
      </c>
      <c r="Q2784" s="11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9">
        <f t="shared" si="172"/>
        <v>16</v>
      </c>
      <c r="P2803">
        <f t="shared" si="173"/>
        <v>29.17</v>
      </c>
      <c r="Q2803" s="11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9">
        <f t="shared" si="172"/>
        <v>140</v>
      </c>
      <c r="P2804">
        <f t="shared" si="173"/>
        <v>35</v>
      </c>
      <c r="Q2804" s="11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9">
        <f t="shared" si="172"/>
        <v>0</v>
      </c>
      <c r="P2811">
        <f t="shared" si="173"/>
        <v>55.83</v>
      </c>
      <c r="Q2811" s="11" t="s">
        <v>8323</v>
      </c>
      <c r="R2811" t="s">
        <v>8324</v>
      </c>
      <c r="S2811" s="15">
        <f t="shared" si="174"/>
        <v>42245.274699074071</v>
      </c>
      <c r="T2811" s="15">
        <f t="shared" si="175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9">
        <f t="shared" si="172"/>
        <v>1</v>
      </c>
      <c r="P2812">
        <f t="shared" si="173"/>
        <v>55.83</v>
      </c>
      <c r="Q2812" s="11" t="s">
        <v>8319</v>
      </c>
      <c r="R2812" t="s">
        <v>8345</v>
      </c>
      <c r="S2812" s="15">
        <f t="shared" si="174"/>
        <v>42536.862800925926</v>
      </c>
      <c r="T2812" s="15">
        <f t="shared" si="175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9">
        <f t="shared" si="172"/>
        <v>1</v>
      </c>
      <c r="P2813">
        <f t="shared" si="173"/>
        <v>67</v>
      </c>
      <c r="Q2813" s="11" t="s">
        <v>8321</v>
      </c>
      <c r="R2813" t="s">
        <v>8339</v>
      </c>
      <c r="S2813" s="15">
        <f t="shared" si="174"/>
        <v>40949.98364583333</v>
      </c>
      <c r="T2813" s="15">
        <f t="shared" si="175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9">
        <f t="shared" si="172"/>
        <v>7</v>
      </c>
      <c r="P2814">
        <f t="shared" si="173"/>
        <v>83.75</v>
      </c>
      <c r="Q2814" s="11" t="s">
        <v>8313</v>
      </c>
      <c r="R2814" t="s">
        <v>8314</v>
      </c>
      <c r="S2814" s="15">
        <f t="shared" si="174"/>
        <v>41905.95684027778</v>
      </c>
      <c r="T2814" s="15">
        <f t="shared" si="175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9">
        <f t="shared" ref="O2819:O2882" si="176">ROUND(E2819/D2819*100,0)</f>
        <v>3</v>
      </c>
      <c r="P2819">
        <f t="shared" ref="P2819:P2882" si="177">IFERROR(ROUND(E2819/L2819,2),0)</f>
        <v>32.5</v>
      </c>
      <c r="Q2819" s="11" t="s">
        <v>8321</v>
      </c>
      <c r="R2819" t="s">
        <v>8325</v>
      </c>
      <c r="S2819" s="15">
        <f t="shared" ref="S2819:S2882" si="178">(((J2819/60)/60)/24)+DATE(1970,1,1)</f>
        <v>42216.977812500001</v>
      </c>
      <c r="T2819" s="15">
        <f t="shared" ref="T2819:T2882" si="179">(((I2819/60)/60)/24)+DATE(1970,1,1)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9">
        <f t="shared" si="176"/>
        <v>4</v>
      </c>
      <c r="P2820">
        <f t="shared" si="177"/>
        <v>108.33</v>
      </c>
      <c r="Q2820" s="11" t="s">
        <v>8321</v>
      </c>
      <c r="R2820" t="s">
        <v>8325</v>
      </c>
      <c r="S2820" s="15">
        <f t="shared" si="178"/>
        <v>42052.83530092593</v>
      </c>
      <c r="T2820" s="15">
        <f t="shared" si="179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9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9">
        <f t="shared" si="176"/>
        <v>160</v>
      </c>
      <c r="P2825">
        <f t="shared" si="177"/>
        <v>40</v>
      </c>
      <c r="Q2825" s="11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9">
        <f t="shared" si="176"/>
        <v>0</v>
      </c>
      <c r="P2830">
        <f t="shared" si="177"/>
        <v>103.33</v>
      </c>
      <c r="Q2830" s="11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9">
        <f t="shared" si="176"/>
        <v>1</v>
      </c>
      <c r="P2831">
        <f t="shared" si="177"/>
        <v>34.44</v>
      </c>
      <c r="Q2831" s="11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9">
        <f t="shared" si="176"/>
        <v>103</v>
      </c>
      <c r="P2832">
        <f t="shared" si="177"/>
        <v>28.18</v>
      </c>
      <c r="Q2832" s="11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9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9">
        <f t="shared" si="176"/>
        <v>100</v>
      </c>
      <c r="P2839">
        <f t="shared" si="177"/>
        <v>37.630000000000003</v>
      </c>
      <c r="Q2839" s="11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9">
        <f t="shared" si="176"/>
        <v>241</v>
      </c>
      <c r="P2840">
        <f t="shared" si="177"/>
        <v>23.15</v>
      </c>
      <c r="Q2840" s="11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9">
        <f t="shared" si="176"/>
        <v>3</v>
      </c>
      <c r="P2842">
        <f t="shared" si="177"/>
        <v>300</v>
      </c>
      <c r="Q2842" s="11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9">
        <f t="shared" si="176"/>
        <v>3</v>
      </c>
      <c r="P2843">
        <f t="shared" si="177"/>
        <v>300</v>
      </c>
      <c r="Q2843" s="11" t="s">
        <v>8323</v>
      </c>
      <c r="R2843" t="s">
        <v>8324</v>
      </c>
      <c r="S2843" s="15">
        <f t="shared" si="178"/>
        <v>42496.447071759263</v>
      </c>
      <c r="T2843" s="15">
        <f t="shared" si="179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9">
        <f t="shared" si="176"/>
        <v>12</v>
      </c>
      <c r="P2844">
        <f t="shared" si="177"/>
        <v>25</v>
      </c>
      <c r="Q2844" s="11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9">
        <f t="shared" si="176"/>
        <v>50</v>
      </c>
      <c r="P2845">
        <f t="shared" si="177"/>
        <v>60</v>
      </c>
      <c r="Q2845" s="11" t="s">
        <v>8323</v>
      </c>
      <c r="R2845" t="s">
        <v>8326</v>
      </c>
      <c r="S2845" s="15">
        <f t="shared" si="178"/>
        <v>42370.007766203707</v>
      </c>
      <c r="T2845" s="15">
        <f t="shared" si="179"/>
        <v>42398.981944444444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9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9">
        <f t="shared" si="176"/>
        <v>100</v>
      </c>
      <c r="P2847">
        <f t="shared" si="177"/>
        <v>18.75</v>
      </c>
      <c r="Q2847" s="11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9">
        <f t="shared" si="176"/>
        <v>100</v>
      </c>
      <c r="P2848">
        <f t="shared" si="177"/>
        <v>30</v>
      </c>
      <c r="Q2848" s="11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9">
        <f t="shared" si="176"/>
        <v>100</v>
      </c>
      <c r="P2849">
        <f t="shared" si="177"/>
        <v>27.27</v>
      </c>
      <c r="Q2849" s="11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9">
        <f t="shared" si="176"/>
        <v>100</v>
      </c>
      <c r="P2850">
        <f t="shared" si="177"/>
        <v>27.27</v>
      </c>
      <c r="Q2850" s="11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9">
        <f t="shared" si="176"/>
        <v>100</v>
      </c>
      <c r="P2851">
        <f t="shared" si="177"/>
        <v>30</v>
      </c>
      <c r="Q2851" s="11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9">
        <f t="shared" si="176"/>
        <v>3</v>
      </c>
      <c r="P2860">
        <f t="shared" si="177"/>
        <v>57</v>
      </c>
      <c r="Q2860" s="11" t="s">
        <v>8323</v>
      </c>
      <c r="R2860" t="s">
        <v>8326</v>
      </c>
      <c r="S2860" s="15">
        <f t="shared" si="178"/>
        <v>41779.695092592592</v>
      </c>
      <c r="T2860" s="15">
        <f t="shared" si="179"/>
        <v>41813.666666666664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9">
        <f t="shared" si="176"/>
        <v>14</v>
      </c>
      <c r="P2861">
        <f t="shared" si="177"/>
        <v>71.25</v>
      </c>
      <c r="Q2861" s="11" t="s">
        <v>8323</v>
      </c>
      <c r="R2861" t="s">
        <v>8326</v>
      </c>
      <c r="S2861" s="15">
        <f t="shared" si="178"/>
        <v>42414.235879629632</v>
      </c>
      <c r="T2861" s="15">
        <f t="shared" si="179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9">
        <f t="shared" si="176"/>
        <v>0</v>
      </c>
      <c r="P2864">
        <f t="shared" si="177"/>
        <v>40</v>
      </c>
      <c r="Q2864" s="11" t="s">
        <v>8313</v>
      </c>
      <c r="R2864" t="s">
        <v>8351</v>
      </c>
      <c r="S2864" s="15">
        <f t="shared" si="178"/>
        <v>41780.050092592595</v>
      </c>
      <c r="T2864" s="15">
        <f t="shared" si="179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9">
        <f t="shared" si="176"/>
        <v>2</v>
      </c>
      <c r="P2866">
        <f t="shared" si="177"/>
        <v>93.33</v>
      </c>
      <c r="Q2866" s="11" t="s">
        <v>8323</v>
      </c>
      <c r="R2866" t="s">
        <v>8324</v>
      </c>
      <c r="S2866" s="15">
        <f t="shared" si="178"/>
        <v>42031.011249999996</v>
      </c>
      <c r="T2866" s="15">
        <f t="shared" si="179"/>
        <v>42090.969583333332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9">
        <f t="shared" si="176"/>
        <v>37</v>
      </c>
      <c r="P2868">
        <f t="shared" si="177"/>
        <v>35</v>
      </c>
      <c r="Q2868" s="11" t="s">
        <v>8327</v>
      </c>
      <c r="R2868" t="s">
        <v>8328</v>
      </c>
      <c r="S2868" s="15">
        <f t="shared" si="178"/>
        <v>40646.099097222221</v>
      </c>
      <c r="T2868" s="15">
        <f t="shared" si="179"/>
        <v>40691.099097222221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9">
        <f t="shared" si="176"/>
        <v>0</v>
      </c>
      <c r="P2880">
        <f t="shared" si="177"/>
        <v>54</v>
      </c>
      <c r="Q2880" s="11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9">
        <f t="shared" si="176"/>
        <v>6</v>
      </c>
      <c r="P2881">
        <f t="shared" si="177"/>
        <v>45</v>
      </c>
      <c r="Q2881" s="11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9">
        <f t="shared" si="180"/>
        <v>1</v>
      </c>
      <c r="P2889">
        <f t="shared" si="181"/>
        <v>26</v>
      </c>
      <c r="Q2889" s="11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9">
        <f t="shared" si="180"/>
        <v>1</v>
      </c>
      <c r="P2890">
        <f t="shared" si="181"/>
        <v>28.89</v>
      </c>
      <c r="Q2890" s="11" t="s">
        <v>8308</v>
      </c>
      <c r="R2890" t="s">
        <v>8318</v>
      </c>
      <c r="S2890" s="15">
        <f t="shared" si="182"/>
        <v>41828.789942129632</v>
      </c>
      <c r="T2890" s="15">
        <f t="shared" si="183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9">
        <f t="shared" si="180"/>
        <v>5</v>
      </c>
      <c r="P2892">
        <f t="shared" si="181"/>
        <v>65</v>
      </c>
      <c r="Q2892" s="11" t="s">
        <v>8323</v>
      </c>
      <c r="R2892" t="s">
        <v>8326</v>
      </c>
      <c r="S2892" s="15">
        <f t="shared" si="182"/>
        <v>41829.73715277778</v>
      </c>
      <c r="T2892" s="15">
        <f t="shared" si="183"/>
        <v>41852.716666666667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9">
        <f t="shared" si="180"/>
        <v>33</v>
      </c>
      <c r="P2893">
        <f t="shared" si="181"/>
        <v>37.14</v>
      </c>
      <c r="Q2893" s="11" t="s">
        <v>8323</v>
      </c>
      <c r="R2893" t="s">
        <v>8326</v>
      </c>
      <c r="S2893" s="15">
        <f t="shared" si="182"/>
        <v>42056.1324537037</v>
      </c>
      <c r="T2893" s="15">
        <f t="shared" si="183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9">
        <f t="shared" si="180"/>
        <v>52</v>
      </c>
      <c r="P2894">
        <f t="shared" si="181"/>
        <v>17.329999999999998</v>
      </c>
      <c r="Q2894" s="11" t="s">
        <v>8311</v>
      </c>
      <c r="R2894" t="s">
        <v>8356</v>
      </c>
      <c r="S2894" s="15">
        <f t="shared" si="182"/>
        <v>42072.790821759263</v>
      </c>
      <c r="T2894" s="15">
        <f t="shared" si="183"/>
        <v>42102.790821759263</v>
      </c>
    </row>
    <row r="2895" spans="1:20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9">
        <f t="shared" si="180"/>
        <v>104</v>
      </c>
      <c r="P2895">
        <f t="shared" si="181"/>
        <v>21.67</v>
      </c>
      <c r="Q2895" s="11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180"/>
        <v>13</v>
      </c>
      <c r="P2901">
        <f t="shared" si="181"/>
        <v>50.2</v>
      </c>
      <c r="Q2901" s="11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9">
        <f t="shared" si="180"/>
        <v>100</v>
      </c>
      <c r="P2902">
        <f t="shared" si="181"/>
        <v>31.38</v>
      </c>
      <c r="Q2902" s="11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9">
        <f t="shared" si="180"/>
        <v>0</v>
      </c>
      <c r="P2903">
        <f t="shared" si="181"/>
        <v>250</v>
      </c>
      <c r="Q2903" s="11" t="s">
        <v>8321</v>
      </c>
      <c r="R2903" t="s">
        <v>8339</v>
      </c>
      <c r="S2903" s="15">
        <f t="shared" si="182"/>
        <v>41466.552314814813</v>
      </c>
      <c r="T2903" s="15">
        <f t="shared" si="183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9">
        <f t="shared" si="180"/>
        <v>0</v>
      </c>
      <c r="P2904">
        <f t="shared" si="181"/>
        <v>62.5</v>
      </c>
      <c r="Q2904" s="11" t="s">
        <v>8319</v>
      </c>
      <c r="R2904" t="s">
        <v>8345</v>
      </c>
      <c r="S2904" s="15">
        <f t="shared" si="182"/>
        <v>42449.341678240744</v>
      </c>
      <c r="T2904" s="15">
        <f t="shared" si="183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180"/>
        <v>0</v>
      </c>
      <c r="P2905">
        <f t="shared" si="181"/>
        <v>250</v>
      </c>
      <c r="Q2905" s="11" t="s">
        <v>8308</v>
      </c>
      <c r="R2905" t="s">
        <v>8310</v>
      </c>
      <c r="S2905" s="15">
        <f t="shared" si="182"/>
        <v>42702.809201388889</v>
      </c>
      <c r="T2905" s="15">
        <f t="shared" si="183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9">
        <f t="shared" si="180"/>
        <v>0</v>
      </c>
      <c r="P2906">
        <f t="shared" si="181"/>
        <v>250</v>
      </c>
      <c r="Q2906" s="11" t="s">
        <v>8346</v>
      </c>
      <c r="R2906" t="s">
        <v>8347</v>
      </c>
      <c r="S2906" s="15">
        <f t="shared" si="182"/>
        <v>42579.708437499998</v>
      </c>
      <c r="T2906" s="15">
        <f t="shared" si="183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9">
        <f t="shared" si="180"/>
        <v>1</v>
      </c>
      <c r="P2907">
        <f t="shared" si="181"/>
        <v>125</v>
      </c>
      <c r="Q2907" s="11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3</v>
      </c>
      <c r="P2908">
        <f t="shared" si="181"/>
        <v>35.71</v>
      </c>
      <c r="Q2908" s="11" t="s">
        <v>8323</v>
      </c>
      <c r="R2908" t="s">
        <v>8326</v>
      </c>
      <c r="S2908" s="15">
        <f t="shared" si="182"/>
        <v>41866.640648148146</v>
      </c>
      <c r="T2908" s="15">
        <f t="shared" si="183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9">
        <f t="shared" si="180"/>
        <v>3</v>
      </c>
      <c r="P2909">
        <f t="shared" si="181"/>
        <v>250</v>
      </c>
      <c r="Q2909" s="11" t="s">
        <v>8308</v>
      </c>
      <c r="R2909" t="s">
        <v>8342</v>
      </c>
      <c r="S2909" s="15">
        <f t="shared" si="182"/>
        <v>41946.232175925928</v>
      </c>
      <c r="T2909" s="15">
        <f t="shared" si="183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9">
        <f t="shared" si="180"/>
        <v>5</v>
      </c>
      <c r="P2910">
        <f t="shared" si="181"/>
        <v>83.33</v>
      </c>
      <c r="Q2910" s="11" t="s">
        <v>8321</v>
      </c>
      <c r="R2910" t="s">
        <v>8325</v>
      </c>
      <c r="S2910" s="15">
        <f t="shared" si="182"/>
        <v>42239.441412037035</v>
      </c>
      <c r="T2910" s="15">
        <f t="shared" si="183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180"/>
        <v>5</v>
      </c>
      <c r="P2911">
        <f t="shared" si="181"/>
        <v>62.5</v>
      </c>
      <c r="Q2911" s="11" t="s">
        <v>8323</v>
      </c>
      <c r="R2911" t="s">
        <v>8326</v>
      </c>
      <c r="S2911" s="15">
        <f t="shared" si="182"/>
        <v>42151.237685185188</v>
      </c>
      <c r="T2911" s="15">
        <f t="shared" si="183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9">
        <f t="shared" si="180"/>
        <v>25</v>
      </c>
      <c r="P2912">
        <f t="shared" si="181"/>
        <v>50</v>
      </c>
      <c r="Q2912" s="11" t="s">
        <v>8321</v>
      </c>
      <c r="R2912" t="s">
        <v>8325</v>
      </c>
      <c r="S2912" s="15">
        <f t="shared" si="182"/>
        <v>42297.110300925924</v>
      </c>
      <c r="T2912" s="15">
        <f t="shared" si="183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9">
        <f t="shared" si="180"/>
        <v>25</v>
      </c>
      <c r="P2913">
        <f t="shared" si="181"/>
        <v>41.67</v>
      </c>
      <c r="Q2913" s="11" t="s">
        <v>8323</v>
      </c>
      <c r="R2913" t="s">
        <v>8335</v>
      </c>
      <c r="S2913" s="15">
        <f t="shared" si="182"/>
        <v>42242.988680555558</v>
      </c>
      <c r="T2913" s="15">
        <f t="shared" si="183"/>
        <v>42272.988680555558</v>
      </c>
    </row>
    <row r="2914" spans="1:20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9">
        <f t="shared" si="180"/>
        <v>100</v>
      </c>
      <c r="P2914">
        <f t="shared" si="181"/>
        <v>27.78</v>
      </c>
      <c r="Q2914" s="11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9">
        <f t="shared" si="180"/>
        <v>100</v>
      </c>
      <c r="P2915">
        <f t="shared" si="181"/>
        <v>31.25</v>
      </c>
      <c r="Q2915" s="11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9">
        <f t="shared" si="180"/>
        <v>100</v>
      </c>
      <c r="P2916">
        <f t="shared" si="181"/>
        <v>11.36</v>
      </c>
      <c r="Q2916" s="11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9">
        <f t="shared" si="180"/>
        <v>2</v>
      </c>
      <c r="P2919">
        <f t="shared" si="181"/>
        <v>48.2</v>
      </c>
      <c r="Q2919" s="11" t="s">
        <v>8311</v>
      </c>
      <c r="R2919" t="s">
        <v>8348</v>
      </c>
      <c r="S2919" s="15">
        <f t="shared" si="182"/>
        <v>42032.510243055556</v>
      </c>
      <c r="T2919" s="15">
        <f t="shared" si="183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9">
        <f t="shared" si="180"/>
        <v>3</v>
      </c>
      <c r="P2920">
        <f t="shared" si="181"/>
        <v>30.13</v>
      </c>
      <c r="Q2920" s="11" t="s">
        <v>8327</v>
      </c>
      <c r="R2920" t="s">
        <v>8354</v>
      </c>
      <c r="S2920" s="15">
        <f t="shared" si="182"/>
        <v>41409.040011574078</v>
      </c>
      <c r="T2920" s="15">
        <f t="shared" si="183"/>
        <v>41467.910416666666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9">
        <f t="shared" si="180"/>
        <v>38</v>
      </c>
      <c r="P2939">
        <f t="shared" si="181"/>
        <v>56.25</v>
      </c>
      <c r="Q2939" s="11" t="s">
        <v>8323</v>
      </c>
      <c r="R2939" t="s">
        <v>8326</v>
      </c>
      <c r="S2939" s="15">
        <f t="shared" si="182"/>
        <v>42074.219699074078</v>
      </c>
      <c r="T2939" s="15">
        <f t="shared" si="183"/>
        <v>42104.208333333328</v>
      </c>
    </row>
    <row r="2940" spans="1:20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9">
        <f t="shared" si="180"/>
        <v>225</v>
      </c>
      <c r="P2940">
        <f t="shared" si="181"/>
        <v>75</v>
      </c>
      <c r="Q2940" s="11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9">
        <f t="shared" si="180"/>
        <v>2</v>
      </c>
      <c r="P2941">
        <f t="shared" si="181"/>
        <v>74.33</v>
      </c>
      <c r="Q2941" s="11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9">
        <f t="shared" si="180"/>
        <v>4</v>
      </c>
      <c r="P2942">
        <f t="shared" si="181"/>
        <v>24.78</v>
      </c>
      <c r="Q2942" s="11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9">
        <f t="shared" si="184"/>
        <v>1</v>
      </c>
      <c r="P2951">
        <f t="shared" si="185"/>
        <v>16.309999999999999</v>
      </c>
      <c r="Q2951" s="11" t="s">
        <v>8316</v>
      </c>
      <c r="R2951" t="s">
        <v>8344</v>
      </c>
      <c r="S2951" s="15">
        <f t="shared" si="186"/>
        <v>42155.129652777774</v>
      </c>
      <c r="T2951" s="15">
        <f t="shared" si="187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9">
        <f t="shared" si="184"/>
        <v>4</v>
      </c>
      <c r="P2953">
        <f t="shared" si="185"/>
        <v>30.29</v>
      </c>
      <c r="Q2953" s="11" t="s">
        <v>8308</v>
      </c>
      <c r="R2953" t="s">
        <v>8310</v>
      </c>
      <c r="S2953" s="15">
        <f t="shared" si="186"/>
        <v>42538.75680555556</v>
      </c>
      <c r="T2953" s="15">
        <f t="shared" si="187"/>
        <v>42563.785416666666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9">
        <f t="shared" si="184"/>
        <v>2</v>
      </c>
      <c r="P2956">
        <f t="shared" si="185"/>
        <v>52.5</v>
      </c>
      <c r="Q2956" s="11" t="s">
        <v>8319</v>
      </c>
      <c r="R2956" t="s">
        <v>8357</v>
      </c>
      <c r="S2956" s="15">
        <f t="shared" si="186"/>
        <v>41854.389780092592</v>
      </c>
      <c r="T2956" s="15">
        <f t="shared" si="187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9">
        <f t="shared" si="184"/>
        <v>3</v>
      </c>
      <c r="P2957">
        <f t="shared" si="185"/>
        <v>35</v>
      </c>
      <c r="Q2957" s="11" t="s">
        <v>8327</v>
      </c>
      <c r="R2957" t="s">
        <v>8354</v>
      </c>
      <c r="S2957" s="15">
        <f t="shared" si="186"/>
        <v>41583.135405092595</v>
      </c>
      <c r="T2957" s="15">
        <f t="shared" si="187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9">
        <f t="shared" si="184"/>
        <v>0</v>
      </c>
      <c r="P2958">
        <f t="shared" si="185"/>
        <v>68.33</v>
      </c>
      <c r="Q2958" s="11" t="s">
        <v>8308</v>
      </c>
      <c r="R2958" t="s">
        <v>8310</v>
      </c>
      <c r="S2958" s="15">
        <f t="shared" si="186"/>
        <v>41838.840474537035</v>
      </c>
      <c r="T2958" s="15">
        <f t="shared" si="187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9">
        <f t="shared" si="184"/>
        <v>11</v>
      </c>
      <c r="P2960">
        <f t="shared" si="185"/>
        <v>51.25</v>
      </c>
      <c r="Q2960" s="11" t="s">
        <v>8311</v>
      </c>
      <c r="R2960" t="s">
        <v>8349</v>
      </c>
      <c r="S2960" s="15">
        <f t="shared" si="186"/>
        <v>40399.065868055557</v>
      </c>
      <c r="T2960" s="15">
        <f t="shared" si="187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9">
        <f t="shared" si="184"/>
        <v>21</v>
      </c>
      <c r="P2961">
        <f t="shared" si="185"/>
        <v>20.5</v>
      </c>
      <c r="Q2961" s="11" t="s">
        <v>8313</v>
      </c>
      <c r="R2961" t="s">
        <v>8351</v>
      </c>
      <c r="S2961" s="15">
        <f t="shared" si="186"/>
        <v>42445.712754629625</v>
      </c>
      <c r="T2961" s="15">
        <f t="shared" si="187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9">
        <f t="shared" si="184"/>
        <v>41</v>
      </c>
      <c r="P2962">
        <f t="shared" si="185"/>
        <v>29.29</v>
      </c>
      <c r="Q2962" s="11" t="s">
        <v>8327</v>
      </c>
      <c r="R2962" t="s">
        <v>8328</v>
      </c>
      <c r="S2962" s="15">
        <f t="shared" si="186"/>
        <v>42603.870520833334</v>
      </c>
      <c r="T2962" s="15">
        <f t="shared" si="187"/>
        <v>42628.870520833334</v>
      </c>
    </row>
    <row r="2963" spans="1:20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9">
        <f t="shared" si="184"/>
        <v>103</v>
      </c>
      <c r="P2963">
        <f t="shared" si="185"/>
        <v>15.77</v>
      </c>
      <c r="Q2963" s="11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9">
        <f t="shared" si="184"/>
        <v>2</v>
      </c>
      <c r="P2966">
        <f t="shared" si="185"/>
        <v>202</v>
      </c>
      <c r="Q2966" s="11" t="s">
        <v>8323</v>
      </c>
      <c r="R2966" t="s">
        <v>8326</v>
      </c>
      <c r="S2966" s="15">
        <f t="shared" si="186"/>
        <v>42621.389340277776</v>
      </c>
      <c r="T2966" s="15">
        <f t="shared" si="187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9">
        <f t="shared" si="184"/>
        <v>17</v>
      </c>
      <c r="P2967">
        <f t="shared" si="185"/>
        <v>16.829999999999998</v>
      </c>
      <c r="Q2967" s="11" t="s">
        <v>8319</v>
      </c>
      <c r="R2967" t="s">
        <v>8345</v>
      </c>
      <c r="S2967" s="15">
        <f t="shared" si="186"/>
        <v>42399.882615740738</v>
      </c>
      <c r="T2967" s="15">
        <f t="shared" si="187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9">
        <f t="shared" si="184"/>
        <v>101</v>
      </c>
      <c r="P2970">
        <f t="shared" si="185"/>
        <v>18.27</v>
      </c>
      <c r="Q2970" s="11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9">
        <f t="shared" si="184"/>
        <v>0</v>
      </c>
      <c r="P2971">
        <f t="shared" si="185"/>
        <v>100</v>
      </c>
      <c r="Q2971" s="11" t="s">
        <v>8311</v>
      </c>
      <c r="R2971" t="s">
        <v>8348</v>
      </c>
      <c r="S2971" s="15">
        <f t="shared" si="186"/>
        <v>42013.915613425925</v>
      </c>
      <c r="T2971" s="15">
        <f t="shared" si="187"/>
        <v>42043.915613425925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9">
        <f t="shared" si="184"/>
        <v>1</v>
      </c>
      <c r="P2972">
        <f t="shared" si="185"/>
        <v>100</v>
      </c>
      <c r="Q2972" s="11" t="s">
        <v>8323</v>
      </c>
      <c r="R2972" t="s">
        <v>8326</v>
      </c>
      <c r="S2972" s="15">
        <f t="shared" si="186"/>
        <v>42067.947337962964</v>
      </c>
      <c r="T2972" s="15">
        <f t="shared" si="187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9">
        <f t="shared" si="184"/>
        <v>3</v>
      </c>
      <c r="P2973">
        <f t="shared" si="185"/>
        <v>200</v>
      </c>
      <c r="Q2973" s="11" t="s">
        <v>8308</v>
      </c>
      <c r="R2973" t="s">
        <v>8342</v>
      </c>
      <c r="S2973" s="15">
        <f t="shared" si="186"/>
        <v>42345.860150462962</v>
      </c>
      <c r="T2973" s="15">
        <f t="shared" si="187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9">
        <f t="shared" si="184"/>
        <v>3</v>
      </c>
      <c r="P2974">
        <f t="shared" si="185"/>
        <v>200</v>
      </c>
      <c r="Q2974" s="11" t="s">
        <v>8323</v>
      </c>
      <c r="R2974" t="s">
        <v>8324</v>
      </c>
      <c r="S2974" s="15">
        <f t="shared" si="186"/>
        <v>42226.938414351855</v>
      </c>
      <c r="T2974" s="15">
        <f t="shared" si="187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9">
        <f t="shared" si="184"/>
        <v>10</v>
      </c>
      <c r="P2975">
        <f t="shared" si="185"/>
        <v>40</v>
      </c>
      <c r="Q2975" s="11" t="s">
        <v>8327</v>
      </c>
      <c r="R2975" t="s">
        <v>8328</v>
      </c>
      <c r="S2975" s="15">
        <f t="shared" si="186"/>
        <v>42065.897719907407</v>
      </c>
      <c r="T2975" s="15">
        <f t="shared" si="187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9">
        <f t="shared" si="184"/>
        <v>20</v>
      </c>
      <c r="P2976">
        <f t="shared" si="185"/>
        <v>100</v>
      </c>
      <c r="Q2976" s="11" t="s">
        <v>8321</v>
      </c>
      <c r="R2976" t="s">
        <v>8325</v>
      </c>
      <c r="S2976" s="15">
        <f t="shared" si="186"/>
        <v>42403.080497685187</v>
      </c>
      <c r="T2976" s="15">
        <f t="shared" si="187"/>
        <v>42433.080497685187</v>
      </c>
    </row>
    <row r="2977" spans="1:20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9">
        <f t="shared" si="184"/>
        <v>100</v>
      </c>
      <c r="P2977">
        <f t="shared" si="185"/>
        <v>40</v>
      </c>
      <c r="Q2977" s="11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9">
        <f t="shared" si="184"/>
        <v>100</v>
      </c>
      <c r="P2978">
        <f t="shared" si="185"/>
        <v>22.22</v>
      </c>
      <c r="Q2978" s="11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9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9">
        <f t="shared" si="184"/>
        <v>130</v>
      </c>
      <c r="P2984">
        <f t="shared" si="185"/>
        <v>16.25</v>
      </c>
      <c r="Q2984" s="11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9">
        <f t="shared" si="184"/>
        <v>3</v>
      </c>
      <c r="P2994">
        <f t="shared" si="185"/>
        <v>30</v>
      </c>
      <c r="Q2994" s="11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9">
        <f t="shared" si="184"/>
        <v>40</v>
      </c>
      <c r="P2996">
        <f t="shared" si="185"/>
        <v>25.71</v>
      </c>
      <c r="Q2996" s="11" t="s">
        <v>8321</v>
      </c>
      <c r="R2996" t="s">
        <v>8325</v>
      </c>
      <c r="S2996" s="15">
        <f t="shared" si="186"/>
        <v>42070.047754629632</v>
      </c>
      <c r="T2996" s="15">
        <f t="shared" si="187"/>
        <v>42087.00608796296</v>
      </c>
    </row>
    <row r="2997" spans="1:20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9">
        <f t="shared" si="184"/>
        <v>120</v>
      </c>
      <c r="P2997">
        <f t="shared" si="185"/>
        <v>22.5</v>
      </c>
      <c r="Q2997" s="11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9">
        <f t="shared" si="184"/>
        <v>1</v>
      </c>
      <c r="P3001">
        <f t="shared" si="185"/>
        <v>35.4</v>
      </c>
      <c r="Q3001" s="11" t="s">
        <v>8323</v>
      </c>
      <c r="R3001" t="s">
        <v>8326</v>
      </c>
      <c r="S3001" s="15">
        <f t="shared" si="186"/>
        <v>42540.593530092592</v>
      </c>
      <c r="T3001" s="15">
        <f t="shared" si="187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9">
        <f t="shared" si="184"/>
        <v>4</v>
      </c>
      <c r="P3002">
        <f t="shared" si="185"/>
        <v>59</v>
      </c>
      <c r="Q3002" s="11" t="s">
        <v>8311</v>
      </c>
      <c r="R3002" t="s">
        <v>8352</v>
      </c>
      <c r="S3002" s="15">
        <f t="shared" si="186"/>
        <v>42115.143634259264</v>
      </c>
      <c r="T3002" s="15">
        <f t="shared" si="187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9">
        <f t="shared" si="184"/>
        <v>0</v>
      </c>
      <c r="P3003">
        <f t="shared" si="185"/>
        <v>87.5</v>
      </c>
      <c r="Q3003" s="11" t="s">
        <v>8323</v>
      </c>
      <c r="R3003" t="s">
        <v>8324</v>
      </c>
      <c r="S3003" s="15">
        <f t="shared" si="186"/>
        <v>42263.691574074073</v>
      </c>
      <c r="T3003" s="15">
        <f t="shared" si="187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9">
        <f t="shared" si="184"/>
        <v>1</v>
      </c>
      <c r="P3004">
        <f t="shared" si="185"/>
        <v>35</v>
      </c>
      <c r="Q3004" s="11" t="s">
        <v>8308</v>
      </c>
      <c r="R3004" t="s">
        <v>8342</v>
      </c>
      <c r="S3004" s="15">
        <f t="shared" si="186"/>
        <v>41968.852118055554</v>
      </c>
      <c r="T3004" s="15">
        <f t="shared" si="187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9">
        <f t="shared" si="184"/>
        <v>0</v>
      </c>
      <c r="P3006">
        <f t="shared" si="185"/>
        <v>42.5</v>
      </c>
      <c r="Q3006" s="11" t="s">
        <v>8327</v>
      </c>
      <c r="R3006" t="s">
        <v>8350</v>
      </c>
      <c r="S3006" s="15">
        <f t="shared" si="186"/>
        <v>41559.5549537037</v>
      </c>
      <c r="T3006" s="15">
        <f t="shared" si="187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9">
        <f t="shared" si="184"/>
        <v>2</v>
      </c>
      <c r="P3007">
        <f t="shared" si="185"/>
        <v>34</v>
      </c>
      <c r="Q3007" s="11" t="s">
        <v>8311</v>
      </c>
      <c r="R3007" t="s">
        <v>8352</v>
      </c>
      <c r="S3007" s="15">
        <f t="shared" si="186"/>
        <v>40863.060127314813</v>
      </c>
      <c r="T3007" s="15">
        <f t="shared" si="187"/>
        <v>40893.060127314813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9">
        <f t="shared" si="184"/>
        <v>11</v>
      </c>
      <c r="P3008">
        <f t="shared" si="185"/>
        <v>42.5</v>
      </c>
      <c r="Q3008" s="11" t="s">
        <v>8323</v>
      </c>
      <c r="R3008" t="s">
        <v>8326</v>
      </c>
      <c r="S3008" s="15">
        <f t="shared" si="186"/>
        <v>41793.191875000004</v>
      </c>
      <c r="T3008" s="15">
        <f t="shared" si="187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184"/>
        <v>20</v>
      </c>
      <c r="P3009">
        <f t="shared" si="185"/>
        <v>34</v>
      </c>
      <c r="Q3009" s="11" t="s">
        <v>8323</v>
      </c>
      <c r="R3009" t="s">
        <v>8326</v>
      </c>
      <c r="S3009" s="15">
        <f t="shared" si="186"/>
        <v>42132.809953703705</v>
      </c>
      <c r="T3009" s="15">
        <f t="shared" si="187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9">
        <f t="shared" si="184"/>
        <v>34</v>
      </c>
      <c r="P3010">
        <f t="shared" si="185"/>
        <v>28.33</v>
      </c>
      <c r="Q3010" s="11" t="s">
        <v>8313</v>
      </c>
      <c r="R3010" t="s">
        <v>8355</v>
      </c>
      <c r="S3010" s="15">
        <f t="shared" si="186"/>
        <v>42281.136099537034</v>
      </c>
      <c r="T3010" s="15">
        <f t="shared" si="187"/>
        <v>42311.177766203706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9">
        <f t="shared" ref="O3011:O3074" si="188">ROUND(E3011/D3011*100,0)</f>
        <v>17</v>
      </c>
      <c r="P3011">
        <f t="shared" ref="P3011:P3074" si="189">IFERROR(ROUND(E3011/L3011,2),0)</f>
        <v>27.5</v>
      </c>
      <c r="Q3011" s="11" t="s">
        <v>8323</v>
      </c>
      <c r="R3011" t="s">
        <v>8326</v>
      </c>
      <c r="S3011" s="15">
        <f t="shared" ref="S3011:S3074" si="190">(((J3011/60)/60)/24)+DATE(1970,1,1)</f>
        <v>42031.666898148149</v>
      </c>
      <c r="T3011" s="15">
        <f t="shared" ref="T3011:T3074" si="191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9">
        <f t="shared" si="188"/>
        <v>41</v>
      </c>
      <c r="P3012">
        <f t="shared" si="189"/>
        <v>23.57</v>
      </c>
      <c r="Q3012" s="11" t="s">
        <v>8316</v>
      </c>
      <c r="R3012" t="s">
        <v>8334</v>
      </c>
      <c r="S3012" s="15">
        <f t="shared" si="190"/>
        <v>40973.740451388891</v>
      </c>
      <c r="T3012" s="15">
        <f t="shared" si="191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9">
        <f t="shared" si="188"/>
        <v>3</v>
      </c>
      <c r="P3014">
        <f t="shared" si="189"/>
        <v>32</v>
      </c>
      <c r="Q3014" s="11" t="s">
        <v>8327</v>
      </c>
      <c r="R3014" t="s">
        <v>8350</v>
      </c>
      <c r="S3014" s="15">
        <f t="shared" si="190"/>
        <v>41575.880914351852</v>
      </c>
      <c r="T3014" s="15">
        <f t="shared" si="191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9">
        <f t="shared" si="188"/>
        <v>3</v>
      </c>
      <c r="P3015">
        <f t="shared" si="189"/>
        <v>40</v>
      </c>
      <c r="Q3015" s="11" t="s">
        <v>8327</v>
      </c>
      <c r="R3015" t="s">
        <v>8350</v>
      </c>
      <c r="S3015" s="15">
        <f t="shared" si="190"/>
        <v>41149.796064814815</v>
      </c>
      <c r="T3015" s="15">
        <f t="shared" si="191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9">
        <f t="shared" si="188"/>
        <v>100</v>
      </c>
      <c r="P3020">
        <f t="shared" si="189"/>
        <v>21.86</v>
      </c>
      <c r="Q3020" s="11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42211.732430555552</v>
      </c>
      <c r="T3023" s="15">
        <f t="shared" si="191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2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41918.628240740742</v>
      </c>
      <c r="T3024" s="15">
        <f t="shared" si="191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9">
        <f t="shared" si="188"/>
        <v>2</v>
      </c>
      <c r="P3027">
        <f t="shared" si="189"/>
        <v>50</v>
      </c>
      <c r="Q3027" s="11" t="s">
        <v>8311</v>
      </c>
      <c r="R3027" t="s">
        <v>8352</v>
      </c>
      <c r="S3027" s="15">
        <f t="shared" si="190"/>
        <v>42130.795983796299</v>
      </c>
      <c r="T3027" s="15">
        <f t="shared" si="191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9">
        <f t="shared" si="188"/>
        <v>3</v>
      </c>
      <c r="P3028">
        <f t="shared" si="189"/>
        <v>30</v>
      </c>
      <c r="Q3028" s="11" t="s">
        <v>8321</v>
      </c>
      <c r="R3028" t="s">
        <v>8339</v>
      </c>
      <c r="S3028" s="15">
        <f t="shared" si="190"/>
        <v>41340.303032407406</v>
      </c>
      <c r="T3028" s="15">
        <f t="shared" si="191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9">
        <f t="shared" si="188"/>
        <v>3</v>
      </c>
      <c r="P3029">
        <f t="shared" si="189"/>
        <v>75</v>
      </c>
      <c r="Q3029" s="11" t="s">
        <v>8311</v>
      </c>
      <c r="R3029" t="s">
        <v>8356</v>
      </c>
      <c r="S3029" s="15">
        <f t="shared" si="190"/>
        <v>40863.013356481482</v>
      </c>
      <c r="T3029" s="15">
        <f t="shared" si="191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9">
        <f t="shared" si="188"/>
        <v>8</v>
      </c>
      <c r="P3030">
        <f t="shared" si="189"/>
        <v>50</v>
      </c>
      <c r="Q3030" s="11" t="s">
        <v>8327</v>
      </c>
      <c r="R3030" t="s">
        <v>8330</v>
      </c>
      <c r="S3030" s="15">
        <f t="shared" si="190"/>
        <v>42673.577534722222</v>
      </c>
      <c r="T3030" s="15">
        <f t="shared" si="191"/>
        <v>42713.619201388887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9">
        <f t="shared" si="188"/>
        <v>2</v>
      </c>
      <c r="P3034">
        <f t="shared" si="189"/>
        <v>72.5</v>
      </c>
      <c r="Q3034" s="11" t="s">
        <v>8319</v>
      </c>
      <c r="R3034" t="s">
        <v>8345</v>
      </c>
      <c r="S3034" s="15">
        <f t="shared" si="190"/>
        <v>42234.105462962965</v>
      </c>
      <c r="T3034" s="15">
        <f t="shared" si="191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9">
        <f t="shared" si="188"/>
        <v>3</v>
      </c>
      <c r="P3035">
        <f t="shared" si="189"/>
        <v>48.33</v>
      </c>
      <c r="Q3035" s="11" t="s">
        <v>8311</v>
      </c>
      <c r="R3035" t="s">
        <v>8348</v>
      </c>
      <c r="S3035" s="15">
        <f t="shared" si="190"/>
        <v>42708.668576388889</v>
      </c>
      <c r="T3035" s="15">
        <f t="shared" si="191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9">
        <f t="shared" si="188"/>
        <v>14</v>
      </c>
      <c r="P3038">
        <f t="shared" si="189"/>
        <v>20.14</v>
      </c>
      <c r="Q3038" s="11" t="s">
        <v>8323</v>
      </c>
      <c r="R3038" t="s">
        <v>8324</v>
      </c>
      <c r="S3038" s="15">
        <f t="shared" si="190"/>
        <v>41957.833726851852</v>
      </c>
      <c r="T3038" s="15">
        <f t="shared" si="191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9">
        <f t="shared" si="188"/>
        <v>18</v>
      </c>
      <c r="P3039">
        <f t="shared" si="189"/>
        <v>28.2</v>
      </c>
      <c r="Q3039" s="11" t="s">
        <v>8321</v>
      </c>
      <c r="R3039" t="s">
        <v>8339</v>
      </c>
      <c r="S3039" s="15">
        <f t="shared" si="190"/>
        <v>41844.922662037039</v>
      </c>
      <c r="T3039" s="15">
        <f t="shared" si="191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9">
        <f t="shared" si="188"/>
        <v>0</v>
      </c>
      <c r="P3047">
        <f t="shared" si="189"/>
        <v>33.75</v>
      </c>
      <c r="Q3047" s="11" t="s">
        <v>8323</v>
      </c>
      <c r="R3047" t="s">
        <v>8326</v>
      </c>
      <c r="S3047" s="15">
        <f t="shared" si="190"/>
        <v>41863.359282407408</v>
      </c>
      <c r="T3047" s="15">
        <f t="shared" si="191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9">
        <f t="shared" si="188"/>
        <v>1</v>
      </c>
      <c r="P3048">
        <f t="shared" si="189"/>
        <v>15</v>
      </c>
      <c r="Q3048" s="11" t="s">
        <v>8323</v>
      </c>
      <c r="R3048" t="s">
        <v>8326</v>
      </c>
      <c r="S3048" s="15">
        <f t="shared" si="190"/>
        <v>41787.681527777779</v>
      </c>
      <c r="T3048" s="15">
        <f t="shared" si="191"/>
        <v>41817.681527777779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9">
        <f t="shared" si="188"/>
        <v>5</v>
      </c>
      <c r="P3049">
        <f t="shared" si="189"/>
        <v>27</v>
      </c>
      <c r="Q3049" s="11" t="s">
        <v>8323</v>
      </c>
      <c r="R3049" t="s">
        <v>8326</v>
      </c>
      <c r="S3049" s="15">
        <f t="shared" si="190"/>
        <v>42136.092488425929</v>
      </c>
      <c r="T3049" s="15">
        <f t="shared" si="191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9">
        <f t="shared" si="188"/>
        <v>5</v>
      </c>
      <c r="P3050">
        <f t="shared" si="189"/>
        <v>45</v>
      </c>
      <c r="Q3050" s="11" t="s">
        <v>8323</v>
      </c>
      <c r="R3050" t="s">
        <v>8326</v>
      </c>
      <c r="S3050" s="15">
        <f t="shared" si="190"/>
        <v>42657.38726851852</v>
      </c>
      <c r="T3050" s="15">
        <f t="shared" si="191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9">
        <f t="shared" si="188"/>
        <v>0</v>
      </c>
      <c r="P3052">
        <f t="shared" si="189"/>
        <v>44</v>
      </c>
      <c r="Q3052" s="11" t="s">
        <v>8308</v>
      </c>
      <c r="R3052" t="s">
        <v>8340</v>
      </c>
      <c r="S3052" s="15">
        <f t="shared" si="190"/>
        <v>42033.001087962963</v>
      </c>
      <c r="T3052" s="15">
        <f t="shared" si="191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9">
        <f t="shared" si="188"/>
        <v>4</v>
      </c>
      <c r="P3053">
        <f t="shared" si="189"/>
        <v>44</v>
      </c>
      <c r="Q3053" s="11" t="s">
        <v>8327</v>
      </c>
      <c r="R3053" t="s">
        <v>8354</v>
      </c>
      <c r="S3053" s="15">
        <f t="shared" si="190"/>
        <v>41509.905995370369</v>
      </c>
      <c r="T3053" s="15">
        <f t="shared" si="191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9">
        <f t="shared" si="188"/>
        <v>9</v>
      </c>
      <c r="P3057">
        <f t="shared" si="189"/>
        <v>32.5</v>
      </c>
      <c r="Q3057" s="11" t="s">
        <v>8323</v>
      </c>
      <c r="R3057" t="s">
        <v>8326</v>
      </c>
      <c r="S3057" s="15">
        <f t="shared" si="190"/>
        <v>42620.91097222222</v>
      </c>
      <c r="T3057" s="15">
        <f t="shared" si="191"/>
        <v>42650.91097222222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9">
        <f t="shared" si="188"/>
        <v>13</v>
      </c>
      <c r="P3058">
        <f t="shared" si="189"/>
        <v>65</v>
      </c>
      <c r="Q3058" s="11" t="s">
        <v>8321</v>
      </c>
      <c r="R3058" t="s">
        <v>8325</v>
      </c>
      <c r="S3058" s="15">
        <f t="shared" si="190"/>
        <v>42031.769884259258</v>
      </c>
      <c r="T3058" s="15">
        <f t="shared" si="191"/>
        <v>42090.110416666663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9">
        <f t="shared" si="188"/>
        <v>26</v>
      </c>
      <c r="P3059">
        <f t="shared" si="189"/>
        <v>13</v>
      </c>
      <c r="Q3059" s="11" t="s">
        <v>8316</v>
      </c>
      <c r="R3059" t="s">
        <v>8334</v>
      </c>
      <c r="S3059" s="15">
        <f t="shared" si="190"/>
        <v>41599.855682870373</v>
      </c>
      <c r="T3059" s="15">
        <f t="shared" si="191"/>
        <v>41629.855682870373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188"/>
        <v>33</v>
      </c>
      <c r="P3060">
        <f t="shared" si="189"/>
        <v>26</v>
      </c>
      <c r="Q3060" s="11" t="s">
        <v>8323</v>
      </c>
      <c r="R3060" t="s">
        <v>8326</v>
      </c>
      <c r="S3060" s="15">
        <f t="shared" si="190"/>
        <v>42047.07640046296</v>
      </c>
      <c r="T3060" s="15">
        <f t="shared" si="191"/>
        <v>42077.034733796296</v>
      </c>
    </row>
    <row r="3061" spans="1:20" ht="6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9">
        <f t="shared" si="188"/>
        <v>65</v>
      </c>
      <c r="P3061">
        <f t="shared" si="189"/>
        <v>14.44</v>
      </c>
      <c r="Q3061" s="11" t="s">
        <v>8323</v>
      </c>
      <c r="R3061" t="s">
        <v>8335</v>
      </c>
      <c r="S3061" s="15">
        <f t="shared" si="190"/>
        <v>42144.415532407409</v>
      </c>
      <c r="T3061" s="15">
        <f t="shared" si="191"/>
        <v>42165.415532407409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9">
        <f t="shared" si="188"/>
        <v>0</v>
      </c>
      <c r="P3063">
        <f t="shared" si="189"/>
        <v>12.8</v>
      </c>
      <c r="Q3063" s="11" t="s">
        <v>8323</v>
      </c>
      <c r="R3063" t="s">
        <v>8324</v>
      </c>
      <c r="S3063" s="15">
        <f t="shared" si="190"/>
        <v>42435.942083333335</v>
      </c>
      <c r="T3063" s="15">
        <f t="shared" si="191"/>
        <v>42495.900416666671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9">
        <f t="shared" si="188"/>
        <v>13</v>
      </c>
      <c r="P3064">
        <f t="shared" si="189"/>
        <v>10.67</v>
      </c>
      <c r="Q3064" s="11" t="s">
        <v>8316</v>
      </c>
      <c r="R3064" t="s">
        <v>8334</v>
      </c>
      <c r="S3064" s="15">
        <f t="shared" si="190"/>
        <v>41557.013182870374</v>
      </c>
      <c r="T3064" s="15">
        <f t="shared" si="191"/>
        <v>41587.054849537039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9">
        <f t="shared" si="188"/>
        <v>0</v>
      </c>
      <c r="P3065">
        <f t="shared" si="189"/>
        <v>42</v>
      </c>
      <c r="Q3065" s="11" t="s">
        <v>8323</v>
      </c>
      <c r="R3065" t="s">
        <v>8324</v>
      </c>
      <c r="S3065" s="15">
        <f t="shared" si="190"/>
        <v>41981.57230324074</v>
      </c>
      <c r="T3065" s="15">
        <f t="shared" si="191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9">
        <f t="shared" si="188"/>
        <v>1</v>
      </c>
      <c r="P3066">
        <f t="shared" si="189"/>
        <v>25.2</v>
      </c>
      <c r="Q3066" s="11" t="s">
        <v>8308</v>
      </c>
      <c r="R3066" t="s">
        <v>8310</v>
      </c>
      <c r="S3066" s="15">
        <f t="shared" si="190"/>
        <v>41999.164340277777</v>
      </c>
      <c r="T3066" s="15">
        <f t="shared" si="191"/>
        <v>42029.164340277777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9">
        <f t="shared" si="188"/>
        <v>0</v>
      </c>
      <c r="P3068">
        <f t="shared" si="189"/>
        <v>31.25</v>
      </c>
      <c r="Q3068" s="11" t="s">
        <v>8316</v>
      </c>
      <c r="R3068" t="s">
        <v>8344</v>
      </c>
      <c r="S3068" s="15">
        <f t="shared" si="190"/>
        <v>42736.9066087963</v>
      </c>
      <c r="T3068" s="15">
        <f t="shared" si="191"/>
        <v>42756.9066087963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9">
        <f t="shared" si="188"/>
        <v>1</v>
      </c>
      <c r="P3069">
        <f t="shared" si="189"/>
        <v>62.5</v>
      </c>
      <c r="Q3069" s="11" t="s">
        <v>8316</v>
      </c>
      <c r="R3069" t="s">
        <v>8344</v>
      </c>
      <c r="S3069" s="15">
        <f t="shared" si="190"/>
        <v>42742.246493055558</v>
      </c>
      <c r="T3069" s="15">
        <f t="shared" si="191"/>
        <v>42795.166666666672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1</v>
      </c>
      <c r="P3070">
        <f t="shared" si="189"/>
        <v>62.5</v>
      </c>
      <c r="Q3070" s="11" t="s">
        <v>8323</v>
      </c>
      <c r="R3070" t="s">
        <v>8324</v>
      </c>
      <c r="S3070" s="15">
        <f t="shared" si="190"/>
        <v>42665.150347222225</v>
      </c>
      <c r="T3070" s="15">
        <f t="shared" si="191"/>
        <v>42725.192013888889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9">
        <f t="shared" si="188"/>
        <v>1</v>
      </c>
      <c r="P3071">
        <f t="shared" si="189"/>
        <v>62.5</v>
      </c>
      <c r="Q3071" s="11" t="s">
        <v>8323</v>
      </c>
      <c r="R3071" t="s">
        <v>8326</v>
      </c>
      <c r="S3071" s="15">
        <f t="shared" si="190"/>
        <v>41878.911550925928</v>
      </c>
      <c r="T3071" s="15">
        <f t="shared" si="191"/>
        <v>41938.911550925928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9">
        <f t="shared" si="188"/>
        <v>1</v>
      </c>
      <c r="P3072">
        <f t="shared" si="189"/>
        <v>62.5</v>
      </c>
      <c r="Q3072" s="11" t="s">
        <v>8323</v>
      </c>
      <c r="R3072" t="s">
        <v>8326</v>
      </c>
      <c r="S3072" s="15">
        <f t="shared" si="190"/>
        <v>41843.775011574071</v>
      </c>
      <c r="T3072" s="15">
        <f t="shared" si="191"/>
        <v>41863.775011574071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9">
        <f t="shared" si="188"/>
        <v>4</v>
      </c>
      <c r="P3073">
        <f t="shared" si="189"/>
        <v>31.25</v>
      </c>
      <c r="Q3073" s="11" t="s">
        <v>8327</v>
      </c>
      <c r="R3073" t="s">
        <v>8328</v>
      </c>
      <c r="S3073" s="15">
        <f t="shared" si="190"/>
        <v>41569.698831018519</v>
      </c>
      <c r="T3073" s="15">
        <f t="shared" si="191"/>
        <v>41599.740497685183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9">
        <f t="shared" si="188"/>
        <v>5</v>
      </c>
      <c r="P3074">
        <f t="shared" si="189"/>
        <v>62.5</v>
      </c>
      <c r="Q3074" s="11" t="s">
        <v>8321</v>
      </c>
      <c r="R3074" t="s">
        <v>8339</v>
      </c>
      <c r="S3074" s="15">
        <f t="shared" si="190"/>
        <v>41576.834513888891</v>
      </c>
      <c r="T3074" s="15">
        <f t="shared" si="191"/>
        <v>41609.876180555555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9">
        <f t="shared" ref="O3075:O3138" si="192">ROUND(E3075/D3075*100,0)</f>
        <v>5</v>
      </c>
      <c r="P3075">
        <f t="shared" ref="P3075:P3138" si="193">IFERROR(ROUND(E3075/L3075,2),0)</f>
        <v>41.67</v>
      </c>
      <c r="Q3075" s="11" t="s">
        <v>8311</v>
      </c>
      <c r="R3075" t="s">
        <v>8349</v>
      </c>
      <c r="S3075" s="15">
        <f t="shared" ref="S3075:S3138" si="194">(((J3075/60)/60)/24)+DATE(1970,1,1)</f>
        <v>42404.033090277779</v>
      </c>
      <c r="T3075" s="15">
        <f t="shared" ref="T3075:T3138" si="195">(((I3075/60)/60)/24)+DATE(1970,1,1)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9">
        <f t="shared" si="192"/>
        <v>0</v>
      </c>
      <c r="P3080">
        <f t="shared" si="193"/>
        <v>40</v>
      </c>
      <c r="Q3080" s="11" t="s">
        <v>8323</v>
      </c>
      <c r="R3080" t="s">
        <v>8326</v>
      </c>
      <c r="S3080" s="15">
        <f t="shared" si="194"/>
        <v>41843.664618055554</v>
      </c>
      <c r="T3080" s="15">
        <f t="shared" si="195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9">
        <f t="shared" si="192"/>
        <v>0</v>
      </c>
      <c r="P3081">
        <f t="shared" si="193"/>
        <v>60</v>
      </c>
      <c r="Q3081" s="11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9">
        <f t="shared" si="192"/>
        <v>6</v>
      </c>
      <c r="P3082">
        <f t="shared" si="193"/>
        <v>60</v>
      </c>
      <c r="Q3082" s="11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9">
        <f t="shared" si="192"/>
        <v>29</v>
      </c>
      <c r="P3083">
        <f t="shared" si="193"/>
        <v>60</v>
      </c>
      <c r="Q3083" s="11" t="s">
        <v>8308</v>
      </c>
      <c r="R3083" t="s">
        <v>8342</v>
      </c>
      <c r="S3083" s="15">
        <f t="shared" si="194"/>
        <v>41954.688310185185</v>
      </c>
      <c r="T3083" s="15">
        <f t="shared" si="195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9">
        <f t="shared" si="192"/>
        <v>48</v>
      </c>
      <c r="P3084">
        <f t="shared" si="193"/>
        <v>30</v>
      </c>
      <c r="Q3084" s="11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0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9">
        <f t="shared" si="192"/>
        <v>171</v>
      </c>
      <c r="P3085">
        <f t="shared" si="193"/>
        <v>8.57</v>
      </c>
      <c r="Q3085" s="11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5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9">
        <f t="shared" si="192"/>
        <v>3</v>
      </c>
      <c r="P3088">
        <f t="shared" si="193"/>
        <v>29</v>
      </c>
      <c r="Q3088" s="11" t="s">
        <v>8323</v>
      </c>
      <c r="R3088" t="s">
        <v>8335</v>
      </c>
      <c r="S3088" s="15">
        <f t="shared" si="194"/>
        <v>42138.798819444448</v>
      </c>
      <c r="T3088" s="15">
        <f t="shared" si="195"/>
        <v>42170.798819444448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9">
        <f t="shared" si="192"/>
        <v>12</v>
      </c>
      <c r="P3089">
        <f t="shared" si="193"/>
        <v>19.329999999999998</v>
      </c>
      <c r="Q3089" s="11" t="s">
        <v>8327</v>
      </c>
      <c r="R3089" t="s">
        <v>8354</v>
      </c>
      <c r="S3089" s="15">
        <f t="shared" si="194"/>
        <v>40939.948773148149</v>
      </c>
      <c r="T3089" s="15">
        <f t="shared" si="195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9">
        <f t="shared" si="192"/>
        <v>58</v>
      </c>
      <c r="P3090">
        <f t="shared" si="193"/>
        <v>58</v>
      </c>
      <c r="Q3090" s="11" t="s">
        <v>8323</v>
      </c>
      <c r="R3090" t="s">
        <v>8324</v>
      </c>
      <c r="S3090" s="15">
        <f t="shared" si="194"/>
        <v>42678.932083333333</v>
      </c>
      <c r="T3090" s="15">
        <f t="shared" si="195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9">
        <f t="shared" si="192"/>
        <v>2</v>
      </c>
      <c r="P3092">
        <f t="shared" si="193"/>
        <v>23</v>
      </c>
      <c r="Q3092" s="11" t="s">
        <v>8316</v>
      </c>
      <c r="R3092" t="s">
        <v>8334</v>
      </c>
      <c r="S3092" s="15">
        <f t="shared" si="194"/>
        <v>42430.747511574074</v>
      </c>
      <c r="T3092" s="15">
        <f t="shared" si="195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9">
        <f t="shared" si="192"/>
        <v>23</v>
      </c>
      <c r="P3094">
        <f t="shared" si="193"/>
        <v>16.43</v>
      </c>
      <c r="Q3094" s="11" t="s">
        <v>8308</v>
      </c>
      <c r="R3094" t="s">
        <v>8342</v>
      </c>
      <c r="S3094" s="15">
        <f t="shared" si="194"/>
        <v>42070.677604166667</v>
      </c>
      <c r="T3094" s="15">
        <f t="shared" si="195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9">
        <f t="shared" si="192"/>
        <v>0</v>
      </c>
      <c r="P3097">
        <f t="shared" si="193"/>
        <v>36.67</v>
      </c>
      <c r="Q3097" s="11" t="s">
        <v>8323</v>
      </c>
      <c r="R3097" t="s">
        <v>8335</v>
      </c>
      <c r="S3097" s="15">
        <f t="shared" si="194"/>
        <v>42013.424502314811</v>
      </c>
      <c r="T3097" s="15">
        <f t="shared" si="195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9">
        <f t="shared" si="192"/>
        <v>1</v>
      </c>
      <c r="P3098">
        <f t="shared" si="193"/>
        <v>55</v>
      </c>
      <c r="Q3098" s="11" t="s">
        <v>8311</v>
      </c>
      <c r="R3098" t="s">
        <v>8356</v>
      </c>
      <c r="S3098" s="15">
        <f t="shared" si="194"/>
        <v>42068.799039351856</v>
      </c>
      <c r="T3098" s="15">
        <f t="shared" si="195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192"/>
        <v>2</v>
      </c>
      <c r="P3099">
        <f t="shared" si="193"/>
        <v>18.329999999999998</v>
      </c>
      <c r="Q3099" s="11" t="s">
        <v>8323</v>
      </c>
      <c r="R3099" t="s">
        <v>8326</v>
      </c>
      <c r="S3099" s="15">
        <f t="shared" si="194"/>
        <v>42069.903437500005</v>
      </c>
      <c r="T3099" s="15">
        <f t="shared" si="195"/>
        <v>42092.833333333328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192"/>
        <v>2</v>
      </c>
      <c r="P3100">
        <f t="shared" si="193"/>
        <v>27.5</v>
      </c>
      <c r="Q3100" s="11" t="s">
        <v>8323</v>
      </c>
      <c r="R3100" t="s">
        <v>8326</v>
      </c>
      <c r="S3100" s="15">
        <f t="shared" si="194"/>
        <v>41991.022488425922</v>
      </c>
      <c r="T3100" s="15">
        <f t="shared" si="195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9">
        <f t="shared" si="192"/>
        <v>3</v>
      </c>
      <c r="P3101">
        <f t="shared" si="193"/>
        <v>15.71</v>
      </c>
      <c r="Q3101" s="11" t="s">
        <v>8321</v>
      </c>
      <c r="R3101" t="s">
        <v>8325</v>
      </c>
      <c r="S3101" s="15">
        <f t="shared" si="194"/>
        <v>42032.82576388889</v>
      </c>
      <c r="T3101" s="15">
        <f t="shared" si="195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9">
        <f t="shared" si="192"/>
        <v>11</v>
      </c>
      <c r="P3102">
        <f t="shared" si="193"/>
        <v>55</v>
      </c>
      <c r="Q3102" s="11" t="s">
        <v>8327</v>
      </c>
      <c r="R3102" t="s">
        <v>8330</v>
      </c>
      <c r="S3102" s="15">
        <f t="shared" si="194"/>
        <v>42559.814178240747</v>
      </c>
      <c r="T3102" s="15">
        <f t="shared" si="195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9">
        <f t="shared" si="192"/>
        <v>1</v>
      </c>
      <c r="P3105">
        <f t="shared" si="193"/>
        <v>15.43</v>
      </c>
      <c r="Q3105" s="11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9">
        <f t="shared" si="192"/>
        <v>1</v>
      </c>
      <c r="P3106">
        <f t="shared" si="193"/>
        <v>108</v>
      </c>
      <c r="Q3106" s="11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9">
        <f t="shared" si="192"/>
        <v>0</v>
      </c>
      <c r="P3108">
        <f t="shared" si="193"/>
        <v>26.5</v>
      </c>
      <c r="Q3108" s="11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9">
        <f t="shared" si="192"/>
        <v>0</v>
      </c>
      <c r="P3109">
        <f t="shared" si="193"/>
        <v>53</v>
      </c>
      <c r="Q3109" s="11" t="s">
        <v>8308</v>
      </c>
      <c r="R3109" t="s">
        <v>8342</v>
      </c>
      <c r="S3109" s="15">
        <f t="shared" si="194"/>
        <v>42192.816238425927</v>
      </c>
      <c r="T3109" s="15">
        <f t="shared" si="195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9">
        <f t="shared" si="192"/>
        <v>1</v>
      </c>
      <c r="P3110">
        <f t="shared" si="193"/>
        <v>17.670000000000002</v>
      </c>
      <c r="Q3110" s="11" t="s">
        <v>8308</v>
      </c>
      <c r="R3110" t="s">
        <v>8315</v>
      </c>
      <c r="S3110" s="15">
        <f t="shared" si="194"/>
        <v>42408.714814814812</v>
      </c>
      <c r="T3110" s="15">
        <f t="shared" si="195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9">
        <f t="shared" si="192"/>
        <v>1</v>
      </c>
      <c r="P3111">
        <f t="shared" si="193"/>
        <v>35.33</v>
      </c>
      <c r="Q3111" s="11" t="s">
        <v>8308</v>
      </c>
      <c r="R3111" t="s">
        <v>8310</v>
      </c>
      <c r="S3111" s="15">
        <f t="shared" si="194"/>
        <v>42061.11583333333</v>
      </c>
      <c r="T3111" s="15">
        <f t="shared" si="195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9">
        <f t="shared" si="192"/>
        <v>1</v>
      </c>
      <c r="P3112">
        <f t="shared" si="193"/>
        <v>26.5</v>
      </c>
      <c r="Q3112" s="11" t="s">
        <v>8308</v>
      </c>
      <c r="R3112" t="s">
        <v>8310</v>
      </c>
      <c r="S3112" s="15">
        <f t="shared" si="194"/>
        <v>41836.847615740742</v>
      </c>
      <c r="T3112" s="15">
        <f t="shared" si="195"/>
        <v>41866.847615740742</v>
      </c>
    </row>
    <row r="3113" spans="1:20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9">
        <f t="shared" si="192"/>
        <v>424</v>
      </c>
      <c r="P3113">
        <f t="shared" si="193"/>
        <v>21.2</v>
      </c>
      <c r="Q3113" s="11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9">
        <f t="shared" si="192"/>
        <v>0</v>
      </c>
      <c r="P3116">
        <f t="shared" si="193"/>
        <v>52.5</v>
      </c>
      <c r="Q3116" s="11" t="s">
        <v>8323</v>
      </c>
      <c r="R3116" t="s">
        <v>8324</v>
      </c>
      <c r="S3116" s="15">
        <f t="shared" si="194"/>
        <v>42766.956921296296</v>
      </c>
      <c r="T3116" s="15">
        <f t="shared" si="195"/>
        <v>42796.956921296296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9">
        <f t="shared" si="192"/>
        <v>1</v>
      </c>
      <c r="P3117">
        <f t="shared" si="193"/>
        <v>52.5</v>
      </c>
      <c r="Q3117" s="11" t="s">
        <v>8323</v>
      </c>
      <c r="R3117" t="s">
        <v>8326</v>
      </c>
      <c r="S3117" s="15">
        <f t="shared" si="194"/>
        <v>41856.672152777777</v>
      </c>
      <c r="T3117" s="15">
        <f t="shared" si="195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9">
        <f t="shared" si="192"/>
        <v>2</v>
      </c>
      <c r="P3118">
        <f t="shared" si="193"/>
        <v>17.5</v>
      </c>
      <c r="Q3118" s="11" t="s">
        <v>8311</v>
      </c>
      <c r="R3118" t="s">
        <v>8352</v>
      </c>
      <c r="S3118" s="15">
        <f t="shared" si="194"/>
        <v>41550.922974537039</v>
      </c>
      <c r="T3118" s="15">
        <f t="shared" si="195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9">
        <f t="shared" si="192"/>
        <v>11</v>
      </c>
      <c r="P3119">
        <f t="shared" si="193"/>
        <v>52.5</v>
      </c>
      <c r="Q3119" s="11" t="s">
        <v>8311</v>
      </c>
      <c r="R3119" t="s">
        <v>8356</v>
      </c>
      <c r="S3119" s="15">
        <f t="shared" si="194"/>
        <v>42524.36650462963</v>
      </c>
      <c r="T3119" s="15">
        <f t="shared" si="195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9">
        <f t="shared" si="192"/>
        <v>2</v>
      </c>
      <c r="P3123">
        <f t="shared" si="193"/>
        <v>50.5</v>
      </c>
      <c r="Q3123" s="11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0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9">
        <f t="shared" si="192"/>
        <v>3</v>
      </c>
      <c r="P3124">
        <f t="shared" si="193"/>
        <v>50.5</v>
      </c>
      <c r="Q3124" s="11" t="s">
        <v>8323</v>
      </c>
      <c r="R3124" t="s">
        <v>8326</v>
      </c>
      <c r="S3124" s="15">
        <f t="shared" si="194"/>
        <v>42615.142870370371</v>
      </c>
      <c r="T3124" s="15">
        <f t="shared" si="195"/>
        <v>42645.142870370371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9">
        <f t="shared" si="192"/>
        <v>144</v>
      </c>
      <c r="P3126">
        <f t="shared" si="193"/>
        <v>50.5</v>
      </c>
      <c r="Q3126" s="11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9">
        <f t="shared" si="192"/>
        <v>0</v>
      </c>
      <c r="P3127">
        <f t="shared" si="193"/>
        <v>100</v>
      </c>
      <c r="Q3127" s="11" t="s">
        <v>8319</v>
      </c>
      <c r="R3127" t="s">
        <v>8345</v>
      </c>
      <c r="S3127" s="15">
        <f t="shared" si="194"/>
        <v>41854.747592592597</v>
      </c>
      <c r="T3127" s="15">
        <f t="shared" si="195"/>
        <v>41914.747592592597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9">
        <f t="shared" si="192"/>
        <v>0</v>
      </c>
      <c r="P3128">
        <f t="shared" si="193"/>
        <v>100</v>
      </c>
      <c r="Q3128" s="11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192"/>
        <v>0</v>
      </c>
      <c r="P3129">
        <f t="shared" si="193"/>
        <v>50</v>
      </c>
      <c r="Q3129" s="11" t="s">
        <v>8308</v>
      </c>
      <c r="R3129" t="s">
        <v>8342</v>
      </c>
      <c r="S3129" s="15">
        <f t="shared" si="194"/>
        <v>42063.721817129626</v>
      </c>
      <c r="T3129" s="15">
        <f t="shared" si="195"/>
        <v>42108.680150462969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9">
        <f t="shared" si="192"/>
        <v>0</v>
      </c>
      <c r="P3130">
        <f t="shared" si="193"/>
        <v>100</v>
      </c>
      <c r="Q3130" s="11" t="s">
        <v>8311</v>
      </c>
      <c r="R3130" t="s">
        <v>8348</v>
      </c>
      <c r="S3130" s="15">
        <f t="shared" si="194"/>
        <v>42340.360312500001</v>
      </c>
      <c r="T3130" s="15">
        <f t="shared" si="195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9">
        <f t="shared" si="192"/>
        <v>0</v>
      </c>
      <c r="P3131">
        <f t="shared" si="193"/>
        <v>50</v>
      </c>
      <c r="Q3131" s="11" t="s">
        <v>8319</v>
      </c>
      <c r="R3131" t="s">
        <v>8345</v>
      </c>
      <c r="S3131" s="15">
        <f t="shared" si="194"/>
        <v>42124.893182870372</v>
      </c>
      <c r="T3131" s="15">
        <f t="shared" si="195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9">
        <f t="shared" si="192"/>
        <v>1</v>
      </c>
      <c r="P3132">
        <f t="shared" si="193"/>
        <v>100</v>
      </c>
      <c r="Q3132" s="11" t="s">
        <v>8327</v>
      </c>
      <c r="R3132" t="s">
        <v>8350</v>
      </c>
      <c r="S3132" s="15">
        <f t="shared" si="194"/>
        <v>41227.641724537039</v>
      </c>
      <c r="T3132" s="15">
        <f t="shared" si="195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9">
        <f t="shared" si="192"/>
        <v>1</v>
      </c>
      <c r="P3133">
        <f t="shared" si="193"/>
        <v>100</v>
      </c>
      <c r="Q3133" s="11" t="s">
        <v>8319</v>
      </c>
      <c r="R3133" t="s">
        <v>8345</v>
      </c>
      <c r="S3133" s="15">
        <f t="shared" si="194"/>
        <v>42440.650335648148</v>
      </c>
      <c r="T3133" s="15">
        <f t="shared" si="195"/>
        <v>42499.868055555555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9">
        <f t="shared" si="192"/>
        <v>1</v>
      </c>
      <c r="P3134">
        <f t="shared" si="193"/>
        <v>100</v>
      </c>
      <c r="Q3134" s="11" t="s">
        <v>8323</v>
      </c>
      <c r="R3134" t="s">
        <v>8324</v>
      </c>
      <c r="S3134" s="15">
        <f t="shared" si="194"/>
        <v>42132.9143287037</v>
      </c>
      <c r="T3134" s="15">
        <f t="shared" si="195"/>
        <v>42162.9143287037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9">
        <f t="shared" si="192"/>
        <v>2</v>
      </c>
      <c r="P3135">
        <f t="shared" si="193"/>
        <v>100</v>
      </c>
      <c r="Q3135" s="11" t="s">
        <v>8321</v>
      </c>
      <c r="R3135" t="s">
        <v>8325</v>
      </c>
      <c r="S3135" s="15">
        <f t="shared" si="194"/>
        <v>42079.628344907411</v>
      </c>
      <c r="T3135" s="15">
        <f t="shared" si="195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9">
        <f t="shared" si="192"/>
        <v>2</v>
      </c>
      <c r="P3136">
        <f t="shared" si="193"/>
        <v>100</v>
      </c>
      <c r="Q3136" s="11" t="s">
        <v>8308</v>
      </c>
      <c r="R3136" t="s">
        <v>8342</v>
      </c>
      <c r="S3136" s="15">
        <f t="shared" si="194"/>
        <v>42073.798171296294</v>
      </c>
      <c r="T3136" s="15">
        <f t="shared" si="195"/>
        <v>42133.798171296294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9">
        <f t="shared" si="192"/>
        <v>2</v>
      </c>
      <c r="P3137">
        <f t="shared" si="193"/>
        <v>25</v>
      </c>
      <c r="Q3137" s="11" t="s">
        <v>8311</v>
      </c>
      <c r="R3137" t="s">
        <v>8356</v>
      </c>
      <c r="S3137" s="15">
        <f t="shared" si="194"/>
        <v>40736.668032407404</v>
      </c>
      <c r="T3137" s="15">
        <f t="shared" si="195"/>
        <v>40766.668032407404</v>
      </c>
    </row>
    <row r="3138" spans="1:20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9">
        <f t="shared" si="192"/>
        <v>2</v>
      </c>
      <c r="P3138">
        <f t="shared" si="193"/>
        <v>25</v>
      </c>
      <c r="Q3138" s="11" t="s">
        <v>8323</v>
      </c>
      <c r="R3138" t="s">
        <v>8326</v>
      </c>
      <c r="S3138" s="15">
        <f t="shared" si="194"/>
        <v>41858.214629629627</v>
      </c>
      <c r="T3138" s="15">
        <f t="shared" si="195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9">
        <f t="shared" ref="O3139:O3202" si="196">ROUND(E3139/D3139*100,0)</f>
        <v>3</v>
      </c>
      <c r="P3139">
        <f t="shared" ref="P3139:P3202" si="197">IFERROR(ROUND(E3139/L3139,2),0)</f>
        <v>10</v>
      </c>
      <c r="Q3139" s="11" t="s">
        <v>8316</v>
      </c>
      <c r="R3139" t="s">
        <v>8334</v>
      </c>
      <c r="S3139" s="15">
        <f t="shared" ref="S3139:S3202" si="198">(((J3139/60)/60)/24)+DATE(1970,1,1)</f>
        <v>42384.110775462963</v>
      </c>
      <c r="T3139" s="15">
        <f t="shared" ref="T3139:T3202" si="199">(((I3139/60)/60)/24)+DATE(1970,1,1)</f>
        <v>42414.110775462963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9">
        <f t="shared" si="196"/>
        <v>3</v>
      </c>
      <c r="P3140">
        <f t="shared" si="197"/>
        <v>100</v>
      </c>
      <c r="Q3140" s="11" t="s">
        <v>8311</v>
      </c>
      <c r="R3140" t="s">
        <v>8349</v>
      </c>
      <c r="S3140" s="15">
        <f t="shared" si="198"/>
        <v>40672.729872685188</v>
      </c>
      <c r="T3140" s="15">
        <f t="shared" si="199"/>
        <v>40702.729872685188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9">
        <f t="shared" si="196"/>
        <v>4</v>
      </c>
      <c r="P3141">
        <f t="shared" si="197"/>
        <v>33.33</v>
      </c>
      <c r="Q3141" s="11" t="s">
        <v>8319</v>
      </c>
      <c r="R3141" t="s">
        <v>8345</v>
      </c>
      <c r="S3141" s="15">
        <f t="shared" si="198"/>
        <v>42656.86137731481</v>
      </c>
      <c r="T3141" s="15">
        <f t="shared" si="199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9">
        <f t="shared" si="196"/>
        <v>4</v>
      </c>
      <c r="P3142">
        <f t="shared" si="197"/>
        <v>100</v>
      </c>
      <c r="Q3142" s="11" t="s">
        <v>8313</v>
      </c>
      <c r="R3142" t="s">
        <v>8355</v>
      </c>
      <c r="S3142" s="15">
        <f t="shared" si="198"/>
        <v>41871.65315972222</v>
      </c>
      <c r="T3142" s="15">
        <f t="shared" si="199"/>
        <v>41902.65315972222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9">
        <f t="shared" si="196"/>
        <v>5</v>
      </c>
      <c r="P3143">
        <f t="shared" si="197"/>
        <v>100</v>
      </c>
      <c r="Q3143" s="11" t="s">
        <v>8311</v>
      </c>
      <c r="R3143" t="s">
        <v>8348</v>
      </c>
      <c r="S3143" s="15">
        <f t="shared" si="198"/>
        <v>42360.437152777777</v>
      </c>
      <c r="T3143" s="15">
        <f t="shared" si="199"/>
        <v>42420.437152777777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9">
        <f t="shared" si="196"/>
        <v>5</v>
      </c>
      <c r="P3144">
        <f t="shared" si="197"/>
        <v>100</v>
      </c>
      <c r="Q3144" s="11" t="s">
        <v>8323</v>
      </c>
      <c r="R3144" t="s">
        <v>8326</v>
      </c>
      <c r="S3144" s="15">
        <f t="shared" si="198"/>
        <v>41914.590011574073</v>
      </c>
      <c r="T3144" s="15">
        <f t="shared" si="199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9">
        <f t="shared" si="196"/>
        <v>8</v>
      </c>
      <c r="P3145">
        <f t="shared" si="197"/>
        <v>100</v>
      </c>
      <c r="Q3145" s="11" t="s">
        <v>8311</v>
      </c>
      <c r="R3145" t="s">
        <v>8352</v>
      </c>
      <c r="S3145" s="15">
        <f t="shared" si="198"/>
        <v>41991.713460648149</v>
      </c>
      <c r="T3145" s="15">
        <f t="shared" si="199"/>
        <v>42050.651388888888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9">
        <f t="shared" si="196"/>
        <v>10</v>
      </c>
      <c r="P3147">
        <f t="shared" si="197"/>
        <v>16.670000000000002</v>
      </c>
      <c r="Q3147" s="11" t="s">
        <v>8323</v>
      </c>
      <c r="R3147" t="s">
        <v>8326</v>
      </c>
      <c r="S3147" s="15">
        <f t="shared" si="198"/>
        <v>42188.83293981482</v>
      </c>
      <c r="T3147" s="15">
        <f t="shared" si="199"/>
        <v>42242.772222222222</v>
      </c>
    </row>
    <row r="3148" spans="1:20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9">
        <f t="shared" si="196"/>
        <v>17</v>
      </c>
      <c r="P3148">
        <f t="shared" si="197"/>
        <v>33.33</v>
      </c>
      <c r="Q3148" s="11" t="s">
        <v>8323</v>
      </c>
      <c r="R3148" t="s">
        <v>8326</v>
      </c>
      <c r="S3148" s="15">
        <f t="shared" si="198"/>
        <v>42057.190960648149</v>
      </c>
      <c r="T3148" s="15">
        <f t="shared" si="199"/>
        <v>42087.149293981478</v>
      </c>
    </row>
    <row r="3149" spans="1:20" ht="6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9">
        <f t="shared" si="196"/>
        <v>20</v>
      </c>
      <c r="P3149">
        <f t="shared" si="197"/>
        <v>100</v>
      </c>
      <c r="Q3149" s="11" t="s">
        <v>8323</v>
      </c>
      <c r="R3149" t="s">
        <v>8335</v>
      </c>
      <c r="S3149" s="15">
        <f t="shared" si="198"/>
        <v>41946.936909722222</v>
      </c>
      <c r="T3149" s="15">
        <f t="shared" si="199"/>
        <v>41966.936909722222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9">
        <f t="shared" si="196"/>
        <v>20</v>
      </c>
      <c r="P3150">
        <f t="shared" si="197"/>
        <v>100</v>
      </c>
      <c r="Q3150" s="11" t="s">
        <v>8323</v>
      </c>
      <c r="R3150" t="s">
        <v>8326</v>
      </c>
      <c r="S3150" s="15">
        <f t="shared" si="198"/>
        <v>42125.644467592589</v>
      </c>
      <c r="T3150" s="15">
        <f t="shared" si="199"/>
        <v>42155.644467592589</v>
      </c>
    </row>
    <row r="3151" spans="1:20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9">
        <f t="shared" si="196"/>
        <v>100</v>
      </c>
      <c r="P3151">
        <f t="shared" si="197"/>
        <v>20</v>
      </c>
      <c r="Q3151" s="11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9">
        <f t="shared" si="196"/>
        <v>3</v>
      </c>
      <c r="P3155">
        <f t="shared" si="197"/>
        <v>23.75</v>
      </c>
      <c r="Q3155" s="11" t="s">
        <v>8323</v>
      </c>
      <c r="R3155" t="s">
        <v>8326</v>
      </c>
      <c r="S3155" s="15">
        <f t="shared" si="198"/>
        <v>42446.060694444444</v>
      </c>
      <c r="T3155" s="15">
        <f t="shared" si="199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9">
        <f t="shared" si="196"/>
        <v>6</v>
      </c>
      <c r="P3156">
        <f t="shared" si="197"/>
        <v>9.5</v>
      </c>
      <c r="Q3156" s="11" t="s">
        <v>8323</v>
      </c>
      <c r="R3156" t="s">
        <v>8326</v>
      </c>
      <c r="S3156" s="15">
        <f t="shared" si="198"/>
        <v>41920.963472222218</v>
      </c>
      <c r="T3156" s="15">
        <f t="shared" si="199"/>
        <v>41951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9">
        <f t="shared" si="196"/>
        <v>3</v>
      </c>
      <c r="P3157">
        <f t="shared" si="197"/>
        <v>15.67</v>
      </c>
      <c r="Q3157" s="11" t="s">
        <v>8323</v>
      </c>
      <c r="R3157" t="s">
        <v>8326</v>
      </c>
      <c r="S3157" s="15">
        <f t="shared" si="198"/>
        <v>42029.135879629626</v>
      </c>
      <c r="T3157" s="15">
        <f t="shared" si="199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9">
        <f t="shared" si="196"/>
        <v>4</v>
      </c>
      <c r="P3158">
        <f t="shared" si="197"/>
        <v>23.5</v>
      </c>
      <c r="Q3158" s="11" t="s">
        <v>8313</v>
      </c>
      <c r="R3158" t="s">
        <v>8355</v>
      </c>
      <c r="S3158" s="15">
        <f t="shared" si="198"/>
        <v>41936.020752314813</v>
      </c>
      <c r="T3158" s="15">
        <f t="shared" si="199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9">
        <f t="shared" si="196"/>
        <v>0</v>
      </c>
      <c r="P3163">
        <f t="shared" si="197"/>
        <v>30</v>
      </c>
      <c r="Q3163" s="11" t="s">
        <v>8311</v>
      </c>
      <c r="R3163" t="s">
        <v>8356</v>
      </c>
      <c r="S3163" s="15">
        <f t="shared" si="198"/>
        <v>41373.579675925925</v>
      </c>
      <c r="T3163" s="15">
        <f t="shared" si="199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9">
        <f t="shared" si="196"/>
        <v>0</v>
      </c>
      <c r="P3164">
        <f t="shared" si="197"/>
        <v>30</v>
      </c>
      <c r="Q3164" s="11" t="s">
        <v>8327</v>
      </c>
      <c r="R3164" t="s">
        <v>8350</v>
      </c>
      <c r="S3164" s="15">
        <f t="shared" si="198"/>
        <v>41829.965532407405</v>
      </c>
      <c r="T3164" s="15">
        <f t="shared" si="199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9">
        <f t="shared" si="196"/>
        <v>1</v>
      </c>
      <c r="P3165">
        <f t="shared" si="197"/>
        <v>22.5</v>
      </c>
      <c r="Q3165" s="11" t="s">
        <v>8308</v>
      </c>
      <c r="R3165" t="s">
        <v>8310</v>
      </c>
      <c r="S3165" s="15">
        <f t="shared" si="198"/>
        <v>42752.845451388886</v>
      </c>
      <c r="T3165" s="15">
        <f t="shared" si="199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9">
        <f t="shared" si="196"/>
        <v>2</v>
      </c>
      <c r="P3167">
        <f t="shared" si="197"/>
        <v>30</v>
      </c>
      <c r="Q3167" s="11" t="s">
        <v>8323</v>
      </c>
      <c r="R3167" t="s">
        <v>8326</v>
      </c>
      <c r="S3167" s="15">
        <f t="shared" si="198"/>
        <v>42358.684872685189</v>
      </c>
      <c r="T3167" s="15">
        <f t="shared" si="199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9">
        <f t="shared" si="196"/>
        <v>5</v>
      </c>
      <c r="P3168">
        <f t="shared" si="197"/>
        <v>18</v>
      </c>
      <c r="Q3168" s="11" t="s">
        <v>8327</v>
      </c>
      <c r="R3168" t="s">
        <v>8350</v>
      </c>
      <c r="S3168" s="15">
        <f t="shared" si="198"/>
        <v>40921.117662037039</v>
      </c>
      <c r="T3168" s="15">
        <f t="shared" si="199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9">
        <f t="shared" si="196"/>
        <v>0</v>
      </c>
      <c r="P3171">
        <f t="shared" si="197"/>
        <v>21.25</v>
      </c>
      <c r="Q3171" s="11" t="s">
        <v>8316</v>
      </c>
      <c r="R3171" t="s">
        <v>8334</v>
      </c>
      <c r="S3171" s="15">
        <f t="shared" si="198"/>
        <v>41832.086377314816</v>
      </c>
      <c r="T3171" s="15">
        <f t="shared" si="199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9">
        <f t="shared" si="196"/>
        <v>0</v>
      </c>
      <c r="P3172">
        <f t="shared" si="197"/>
        <v>21.25</v>
      </c>
      <c r="Q3172" s="11" t="s">
        <v>8308</v>
      </c>
      <c r="R3172" t="s">
        <v>8318</v>
      </c>
      <c r="S3172" s="15">
        <f t="shared" si="198"/>
        <v>41767.587094907409</v>
      </c>
      <c r="T3172" s="15">
        <f t="shared" si="199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9">
        <f t="shared" si="196"/>
        <v>1</v>
      </c>
      <c r="P3173">
        <f t="shared" si="197"/>
        <v>5.31</v>
      </c>
      <c r="Q3173" s="11" t="s">
        <v>8316</v>
      </c>
      <c r="R3173" t="s">
        <v>8334</v>
      </c>
      <c r="S3173" s="15">
        <f t="shared" si="198"/>
        <v>41018.711863425924</v>
      </c>
      <c r="T3173" s="15">
        <f t="shared" si="199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9">
        <f t="shared" si="196"/>
        <v>1</v>
      </c>
      <c r="P3174">
        <f t="shared" si="197"/>
        <v>42.5</v>
      </c>
      <c r="Q3174" s="11" t="s">
        <v>8311</v>
      </c>
      <c r="R3174" t="s">
        <v>8349</v>
      </c>
      <c r="S3174" s="15">
        <f t="shared" si="198"/>
        <v>41652.742488425924</v>
      </c>
      <c r="T3174" s="15">
        <f t="shared" si="199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9">
        <f t="shared" si="196"/>
        <v>3</v>
      </c>
      <c r="P3175">
        <f t="shared" si="197"/>
        <v>21.25</v>
      </c>
      <c r="Q3175" s="11" t="s">
        <v>8319</v>
      </c>
      <c r="R3175" t="s">
        <v>8320</v>
      </c>
      <c r="S3175" s="15">
        <f t="shared" si="198"/>
        <v>42804.895474537043</v>
      </c>
      <c r="T3175" s="15">
        <f t="shared" si="199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9">
        <f t="shared" si="196"/>
        <v>5</v>
      </c>
      <c r="P3176">
        <f t="shared" si="197"/>
        <v>21.25</v>
      </c>
      <c r="Q3176" s="11" t="s">
        <v>8327</v>
      </c>
      <c r="R3176" t="s">
        <v>8330</v>
      </c>
      <c r="S3176" s="15">
        <f t="shared" si="198"/>
        <v>41841.56381944444</v>
      </c>
      <c r="T3176" s="15">
        <f t="shared" si="199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9">
        <f t="shared" si="196"/>
        <v>0</v>
      </c>
      <c r="P3180">
        <f t="shared" si="197"/>
        <v>20.5</v>
      </c>
      <c r="Q3180" s="11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9">
        <f t="shared" si="196"/>
        <v>1</v>
      </c>
      <c r="P3181">
        <f t="shared" si="197"/>
        <v>16.399999999999999</v>
      </c>
      <c r="Q3181" s="11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9">
        <f t="shared" si="196"/>
        <v>1</v>
      </c>
      <c r="P3184">
        <f t="shared" si="197"/>
        <v>20</v>
      </c>
      <c r="Q3184" s="11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9">
        <f t="shared" si="196"/>
        <v>1</v>
      </c>
      <c r="P3185">
        <f t="shared" si="197"/>
        <v>20</v>
      </c>
      <c r="Q3185" s="11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9">
        <f t="shared" si="196"/>
        <v>11</v>
      </c>
      <c r="P3187">
        <f t="shared" si="197"/>
        <v>40</v>
      </c>
      <c r="Q3187" s="11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9">
        <f t="shared" si="196"/>
        <v>32</v>
      </c>
      <c r="P3188">
        <f t="shared" si="197"/>
        <v>26.67</v>
      </c>
      <c r="Q3188" s="11" t="s">
        <v>8323</v>
      </c>
      <c r="R3188" t="s">
        <v>8326</v>
      </c>
      <c r="S3188" s="15">
        <f t="shared" si="198"/>
        <v>42257.590833333335</v>
      </c>
      <c r="T3188" s="15">
        <f t="shared" si="199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9">
        <f t="shared" si="196"/>
        <v>0</v>
      </c>
      <c r="P3193">
        <f t="shared" si="197"/>
        <v>25</v>
      </c>
      <c r="Q3193" s="11" t="s">
        <v>8311</v>
      </c>
      <c r="R3193" t="s">
        <v>8348</v>
      </c>
      <c r="S3193" s="15">
        <f t="shared" si="198"/>
        <v>42529.730717592596</v>
      </c>
      <c r="T3193" s="15">
        <f t="shared" si="199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9">
        <f t="shared" si="196"/>
        <v>0</v>
      </c>
      <c r="P3195">
        <f t="shared" si="197"/>
        <v>37.5</v>
      </c>
      <c r="Q3195" s="11" t="s">
        <v>8319</v>
      </c>
      <c r="R3195" t="s">
        <v>8357</v>
      </c>
      <c r="S3195" s="15">
        <f t="shared" si="198"/>
        <v>42078.997361111105</v>
      </c>
      <c r="T3195" s="15">
        <f t="shared" si="199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9">
        <f t="shared" si="196"/>
        <v>0</v>
      </c>
      <c r="P3196">
        <f t="shared" si="197"/>
        <v>37.5</v>
      </c>
      <c r="Q3196" s="11" t="s">
        <v>8323</v>
      </c>
      <c r="R3196" t="s">
        <v>8324</v>
      </c>
      <c r="S3196" s="15">
        <f t="shared" si="198"/>
        <v>42122.670069444444</v>
      </c>
      <c r="T3196" s="15">
        <f t="shared" si="199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9">
        <f t="shared" si="196"/>
        <v>0</v>
      </c>
      <c r="P3198">
        <f t="shared" si="197"/>
        <v>75</v>
      </c>
      <c r="Q3198" s="11" t="s">
        <v>8308</v>
      </c>
      <c r="R3198" t="s">
        <v>8310</v>
      </c>
      <c r="S3198" s="15">
        <f t="shared" si="198"/>
        <v>41946.898090277777</v>
      </c>
      <c r="T3198" s="15">
        <f t="shared" si="199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9">
        <f t="shared" si="196"/>
        <v>1</v>
      </c>
      <c r="P3199">
        <f t="shared" si="197"/>
        <v>25</v>
      </c>
      <c r="Q3199" s="11" t="s">
        <v>8319</v>
      </c>
      <c r="R3199" t="s">
        <v>8345</v>
      </c>
      <c r="S3199" s="15">
        <f t="shared" si="198"/>
        <v>42594.524756944447</v>
      </c>
      <c r="T3199" s="15">
        <f t="shared" si="199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9">
        <f t="shared" si="196"/>
        <v>2</v>
      </c>
      <c r="P3200">
        <f t="shared" si="197"/>
        <v>25</v>
      </c>
      <c r="Q3200" s="11" t="s">
        <v>8313</v>
      </c>
      <c r="R3200" t="s">
        <v>8351</v>
      </c>
      <c r="S3200" s="15">
        <f t="shared" si="198"/>
        <v>41941.430196759262</v>
      </c>
      <c r="T3200" s="15">
        <f t="shared" si="199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9">
        <f t="shared" si="196"/>
        <v>3</v>
      </c>
      <c r="P3201">
        <f t="shared" si="197"/>
        <v>37.5</v>
      </c>
      <c r="Q3201" s="11" t="s">
        <v>8308</v>
      </c>
      <c r="R3201" t="s">
        <v>8342</v>
      </c>
      <c r="S3201" s="15">
        <f t="shared" si="198"/>
        <v>42195.187534722223</v>
      </c>
      <c r="T3201" s="15">
        <f t="shared" si="199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9">
        <f t="shared" si="196"/>
        <v>4</v>
      </c>
      <c r="P3202">
        <f t="shared" si="197"/>
        <v>25</v>
      </c>
      <c r="Q3202" s="11" t="s">
        <v>8323</v>
      </c>
      <c r="R3202" t="s">
        <v>8326</v>
      </c>
      <c r="S3202" s="15">
        <f t="shared" si="198"/>
        <v>41851.700925925928</v>
      </c>
      <c r="T3202" s="15">
        <f t="shared" si="199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9">
        <f t="shared" ref="O3203:O3266" si="200">ROUND(E3203/D3203*100,0)</f>
        <v>5</v>
      </c>
      <c r="P3203">
        <f t="shared" ref="P3203:P3266" si="201">IFERROR(ROUND(E3203/L3203,2),0)</f>
        <v>18.75</v>
      </c>
      <c r="Q3203" s="11" t="s">
        <v>8323</v>
      </c>
      <c r="R3203" t="s">
        <v>8326</v>
      </c>
      <c r="S3203" s="15">
        <f t="shared" ref="S3203:S3266" si="202">(((J3203/60)/60)/24)+DATE(1970,1,1)</f>
        <v>41940.967951388891</v>
      </c>
      <c r="T3203" s="15">
        <f t="shared" ref="T3203:T3266" si="203">(((I3203/60)/60)/24)+DATE(1970,1,1)</f>
        <v>41952.5</v>
      </c>
    </row>
    <row r="3204" spans="1:20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9">
        <f t="shared" si="200"/>
        <v>150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9">
        <f t="shared" si="200"/>
        <v>0</v>
      </c>
      <c r="P3209">
        <f t="shared" si="201"/>
        <v>23.67</v>
      </c>
      <c r="Q3209" s="11" t="s">
        <v>8323</v>
      </c>
      <c r="R3209" t="s">
        <v>8324</v>
      </c>
      <c r="S3209" s="15">
        <f t="shared" si="202"/>
        <v>42031.138831018514</v>
      </c>
      <c r="T3209" s="15">
        <f t="shared" si="203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9">
        <f t="shared" si="200"/>
        <v>0</v>
      </c>
      <c r="P3210">
        <f t="shared" si="201"/>
        <v>23.67</v>
      </c>
      <c r="Q3210" s="11" t="s">
        <v>8319</v>
      </c>
      <c r="R3210" t="s">
        <v>8345</v>
      </c>
      <c r="S3210" s="15">
        <f t="shared" si="202"/>
        <v>42048.181921296295</v>
      </c>
      <c r="T3210" s="15">
        <f t="shared" si="203"/>
        <v>42108.14025462963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9">
        <f t="shared" si="200"/>
        <v>0</v>
      </c>
      <c r="P3211">
        <f t="shared" si="201"/>
        <v>23.33</v>
      </c>
      <c r="Q3211" s="11" t="s">
        <v>8323</v>
      </c>
      <c r="R3211" t="s">
        <v>8326</v>
      </c>
      <c r="S3211" s="15">
        <f t="shared" si="202"/>
        <v>42123.648831018523</v>
      </c>
      <c r="T3211" s="15">
        <f t="shared" si="203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9">
        <f t="shared" si="200"/>
        <v>1</v>
      </c>
      <c r="P3213">
        <f t="shared" si="201"/>
        <v>35</v>
      </c>
      <c r="Q3213" s="11" t="s">
        <v>8316</v>
      </c>
      <c r="R3213" t="s">
        <v>8334</v>
      </c>
      <c r="S3213" s="15">
        <f t="shared" si="202"/>
        <v>41163.011828703704</v>
      </c>
      <c r="T3213" s="15">
        <f t="shared" si="203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9">
        <f t="shared" si="200"/>
        <v>1</v>
      </c>
      <c r="P3214">
        <f t="shared" si="201"/>
        <v>17.5</v>
      </c>
      <c r="Q3214" s="11" t="s">
        <v>8319</v>
      </c>
      <c r="R3214" t="s">
        <v>8345</v>
      </c>
      <c r="S3214" s="15">
        <f t="shared" si="202"/>
        <v>41870.87467592593</v>
      </c>
      <c r="T3214" s="15">
        <f t="shared" si="203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9">
        <f t="shared" si="200"/>
        <v>3</v>
      </c>
      <c r="P3215">
        <f t="shared" si="201"/>
        <v>35</v>
      </c>
      <c r="Q3215" s="11" t="s">
        <v>8327</v>
      </c>
      <c r="R3215" t="s">
        <v>8328</v>
      </c>
      <c r="S3215" s="15">
        <f t="shared" si="202"/>
        <v>40878.758217592593</v>
      </c>
      <c r="T3215" s="15">
        <f t="shared" si="203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9">
        <f t="shared" si="200"/>
        <v>14</v>
      </c>
      <c r="P3216">
        <f t="shared" si="201"/>
        <v>11.67</v>
      </c>
      <c r="Q3216" s="11" t="s">
        <v>8321</v>
      </c>
      <c r="R3216" t="s">
        <v>8337</v>
      </c>
      <c r="S3216" s="15">
        <f t="shared" si="202"/>
        <v>42709.993981481486</v>
      </c>
      <c r="T3216" s="15">
        <f t="shared" si="203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9">
        <f t="shared" si="200"/>
        <v>14</v>
      </c>
      <c r="P3217">
        <f t="shared" si="201"/>
        <v>10</v>
      </c>
      <c r="Q3217" s="11" t="s">
        <v>8323</v>
      </c>
      <c r="R3217" t="s">
        <v>8326</v>
      </c>
      <c r="S3217" s="15">
        <f t="shared" si="202"/>
        <v>41869.872685185182</v>
      </c>
      <c r="T3217" s="15">
        <f t="shared" si="203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9">
        <f t="shared" si="200"/>
        <v>140</v>
      </c>
      <c r="P3219">
        <f t="shared" si="201"/>
        <v>23.33</v>
      </c>
      <c r="Q3219" s="11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9">
        <f t="shared" si="200"/>
        <v>0</v>
      </c>
      <c r="P3222">
        <f t="shared" si="201"/>
        <v>34</v>
      </c>
      <c r="Q3222" s="11" t="s">
        <v>8308</v>
      </c>
      <c r="R3222" t="s">
        <v>8342</v>
      </c>
      <c r="S3222" s="15">
        <f t="shared" si="202"/>
        <v>42022.069988425923</v>
      </c>
      <c r="T3222" s="15">
        <f t="shared" si="203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9">
        <f t="shared" si="200"/>
        <v>3</v>
      </c>
      <c r="P3223">
        <f t="shared" si="201"/>
        <v>8.5</v>
      </c>
      <c r="Q3223" s="11" t="s">
        <v>8308</v>
      </c>
      <c r="R3223" t="s">
        <v>8342</v>
      </c>
      <c r="S3223" s="15">
        <f t="shared" si="202"/>
        <v>42163.636828703704</v>
      </c>
      <c r="T3223" s="15">
        <f t="shared" si="203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9">
        <f t="shared" si="200"/>
        <v>0</v>
      </c>
      <c r="P3225">
        <f t="shared" si="201"/>
        <v>16.25</v>
      </c>
      <c r="Q3225" s="11" t="s">
        <v>8319</v>
      </c>
      <c r="R3225" t="s">
        <v>8357</v>
      </c>
      <c r="S3225" s="15">
        <f t="shared" si="202"/>
        <v>41809.155138888891</v>
      </c>
      <c r="T3225" s="15">
        <f t="shared" si="203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40567.825543981482</v>
      </c>
      <c r="T3226" s="15">
        <f t="shared" si="203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9">
        <f t="shared" si="200"/>
        <v>1</v>
      </c>
      <c r="P3227">
        <f t="shared" si="201"/>
        <v>32.5</v>
      </c>
      <c r="Q3227" s="11" t="s">
        <v>8327</v>
      </c>
      <c r="R3227" t="s">
        <v>8350</v>
      </c>
      <c r="S3227" s="15">
        <f t="shared" si="202"/>
        <v>40505.232916666668</v>
      </c>
      <c r="T3227" s="15">
        <f t="shared" si="203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9">
        <f t="shared" si="200"/>
        <v>2</v>
      </c>
      <c r="P3229">
        <f t="shared" si="201"/>
        <v>13</v>
      </c>
      <c r="Q3229" s="11" t="s">
        <v>8308</v>
      </c>
      <c r="R3229" t="s">
        <v>8310</v>
      </c>
      <c r="S3229" s="15">
        <f t="shared" si="202"/>
        <v>41817.866435185184</v>
      </c>
      <c r="T3229" s="15">
        <f t="shared" si="203"/>
        <v>41847.643750000003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9">
        <f t="shared" si="200"/>
        <v>9</v>
      </c>
      <c r="P3230">
        <f t="shared" si="201"/>
        <v>16.25</v>
      </c>
      <c r="Q3230" s="11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9">
        <f t="shared" si="200"/>
        <v>6500</v>
      </c>
      <c r="P3231">
        <f t="shared" si="201"/>
        <v>21.67</v>
      </c>
      <c r="Q3231" s="11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9">
        <f t="shared" si="200"/>
        <v>0</v>
      </c>
      <c r="P3235">
        <f t="shared" si="201"/>
        <v>30.5</v>
      </c>
      <c r="Q3235" s="11" t="s">
        <v>8308</v>
      </c>
      <c r="R3235" t="s">
        <v>8342</v>
      </c>
      <c r="S3235" s="15">
        <f t="shared" si="202"/>
        <v>42177.543171296296</v>
      </c>
      <c r="T3235" s="15">
        <f t="shared" si="203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9">
        <f t="shared" si="200"/>
        <v>0</v>
      </c>
      <c r="P3236">
        <f t="shared" si="201"/>
        <v>30.5</v>
      </c>
      <c r="Q3236" s="11" t="s">
        <v>8308</v>
      </c>
      <c r="R3236" t="s">
        <v>8310</v>
      </c>
      <c r="S3236" s="15">
        <f t="shared" si="202"/>
        <v>41948.041192129633</v>
      </c>
      <c r="T3236" s="15">
        <f t="shared" si="203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9">
        <f t="shared" si="200"/>
        <v>1</v>
      </c>
      <c r="P3237">
        <f t="shared" si="201"/>
        <v>20.329999999999998</v>
      </c>
      <c r="Q3237" s="11" t="s">
        <v>8321</v>
      </c>
      <c r="R3237" t="s">
        <v>8339</v>
      </c>
      <c r="S3237" s="15">
        <f t="shared" si="202"/>
        <v>41547.694456018515</v>
      </c>
      <c r="T3237" s="15">
        <f t="shared" si="203"/>
        <v>41569.165972222225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9">
        <f t="shared" si="200"/>
        <v>1</v>
      </c>
      <c r="P3240">
        <f t="shared" si="201"/>
        <v>20</v>
      </c>
      <c r="Q3240" s="11" t="s">
        <v>8323</v>
      </c>
      <c r="R3240" t="s">
        <v>8326</v>
      </c>
      <c r="S3240" s="15">
        <f t="shared" si="202"/>
        <v>42295.891828703709</v>
      </c>
      <c r="T3240" s="15">
        <f t="shared" si="203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9">
        <f t="shared" si="200"/>
        <v>2</v>
      </c>
      <c r="P3241">
        <f t="shared" si="201"/>
        <v>15</v>
      </c>
      <c r="Q3241" s="11" t="s">
        <v>8323</v>
      </c>
      <c r="R3241" t="s">
        <v>8326</v>
      </c>
      <c r="S3241" s="15">
        <f t="shared" si="202"/>
        <v>42178.815891203703</v>
      </c>
      <c r="T3241" s="15">
        <f t="shared" si="203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9">
        <f t="shared" si="200"/>
        <v>3</v>
      </c>
      <c r="P3242">
        <f t="shared" si="201"/>
        <v>20</v>
      </c>
      <c r="Q3242" s="11" t="s">
        <v>8308</v>
      </c>
      <c r="R3242" t="s">
        <v>8342</v>
      </c>
      <c r="S3242" s="15">
        <f t="shared" si="202"/>
        <v>42087.343090277776</v>
      </c>
      <c r="T3242" s="15">
        <f t="shared" si="203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9">
        <f t="shared" si="200"/>
        <v>6</v>
      </c>
      <c r="P3243">
        <f t="shared" si="201"/>
        <v>15</v>
      </c>
      <c r="Q3243" s="11" t="s">
        <v>8323</v>
      </c>
      <c r="R3243" t="s">
        <v>8326</v>
      </c>
      <c r="S3243" s="15">
        <f t="shared" si="202"/>
        <v>42177.964201388888</v>
      </c>
      <c r="T3243" s="15">
        <f t="shared" si="203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9">
        <f t="shared" si="200"/>
        <v>9</v>
      </c>
      <c r="P3244">
        <f t="shared" si="201"/>
        <v>60</v>
      </c>
      <c r="Q3244" s="11" t="s">
        <v>8313</v>
      </c>
      <c r="R3244" t="s">
        <v>8355</v>
      </c>
      <c r="S3244" s="15">
        <f t="shared" si="202"/>
        <v>42286.88217592593</v>
      </c>
      <c r="T3244" s="15">
        <f t="shared" si="203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9">
        <f t="shared" si="200"/>
        <v>9</v>
      </c>
      <c r="P3245">
        <f t="shared" si="201"/>
        <v>30</v>
      </c>
      <c r="Q3245" s="11" t="s">
        <v>8308</v>
      </c>
      <c r="R3245" t="s">
        <v>8318</v>
      </c>
      <c r="S3245" s="15">
        <f t="shared" si="202"/>
        <v>41929.174456018518</v>
      </c>
      <c r="T3245" s="15">
        <f t="shared" si="203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9">
        <f t="shared" si="200"/>
        <v>0</v>
      </c>
      <c r="P3249">
        <f t="shared" si="201"/>
        <v>18.670000000000002</v>
      </c>
      <c r="Q3249" s="11" t="s">
        <v>8323</v>
      </c>
      <c r="R3249" t="s">
        <v>8324</v>
      </c>
      <c r="S3249" s="15">
        <f t="shared" si="202"/>
        <v>41853.563402777778</v>
      </c>
      <c r="T3249" s="15">
        <f t="shared" si="203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9">
        <f t="shared" si="200"/>
        <v>1</v>
      </c>
      <c r="P3250">
        <f t="shared" si="201"/>
        <v>14</v>
      </c>
      <c r="Q3250" s="11" t="s">
        <v>8308</v>
      </c>
      <c r="R3250" t="s">
        <v>8342</v>
      </c>
      <c r="S3250" s="15">
        <f t="shared" si="202"/>
        <v>42020.854247685187</v>
      </c>
      <c r="T3250" s="15">
        <f t="shared" si="203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9">
        <f t="shared" si="200"/>
        <v>1</v>
      </c>
      <c r="P3251">
        <f t="shared" si="201"/>
        <v>18.670000000000002</v>
      </c>
      <c r="Q3251" s="11" t="s">
        <v>8316</v>
      </c>
      <c r="R3251" t="s">
        <v>8334</v>
      </c>
      <c r="S3251" s="15">
        <f t="shared" si="202"/>
        <v>41101.906111111115</v>
      </c>
      <c r="T3251" s="15">
        <f t="shared" si="203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9">
        <f t="shared" si="200"/>
        <v>0</v>
      </c>
      <c r="P3253">
        <f t="shared" si="201"/>
        <v>18.329999999999998</v>
      </c>
      <c r="Q3253" s="11" t="s">
        <v>8308</v>
      </c>
      <c r="R3253" t="s">
        <v>8342</v>
      </c>
      <c r="S3253" s="15">
        <f t="shared" si="202"/>
        <v>42248.793310185181</v>
      </c>
      <c r="T3253" s="15">
        <f t="shared" si="203"/>
        <v>42278.793310185181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9">
        <f t="shared" si="200"/>
        <v>0</v>
      </c>
      <c r="P3254">
        <f t="shared" si="201"/>
        <v>18.329999999999998</v>
      </c>
      <c r="Q3254" s="11" t="s">
        <v>8323</v>
      </c>
      <c r="R3254" t="s">
        <v>8326</v>
      </c>
      <c r="S3254" s="15">
        <f t="shared" si="202"/>
        <v>41784.789687500001</v>
      </c>
      <c r="T3254" s="15">
        <f t="shared" si="203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9">
        <f t="shared" si="200"/>
        <v>1</v>
      </c>
      <c r="P3255">
        <f t="shared" si="201"/>
        <v>27.5</v>
      </c>
      <c r="Q3255" s="11" t="s">
        <v>8311</v>
      </c>
      <c r="R3255" t="s">
        <v>8349</v>
      </c>
      <c r="S3255" s="15">
        <f t="shared" si="202"/>
        <v>41054.847777777781</v>
      </c>
      <c r="T3255" s="15">
        <f t="shared" si="203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9">
        <f t="shared" si="200"/>
        <v>1</v>
      </c>
      <c r="P3256">
        <f t="shared" si="201"/>
        <v>27.5</v>
      </c>
      <c r="Q3256" s="11" t="s">
        <v>8308</v>
      </c>
      <c r="R3256" t="s">
        <v>8342</v>
      </c>
      <c r="S3256" s="15">
        <f t="shared" si="202"/>
        <v>42096.918240740735</v>
      </c>
      <c r="T3256" s="15">
        <f t="shared" si="203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9">
        <f t="shared" si="200"/>
        <v>1</v>
      </c>
      <c r="P3258">
        <f t="shared" si="201"/>
        <v>27.5</v>
      </c>
      <c r="Q3258" s="11" t="s">
        <v>8311</v>
      </c>
      <c r="R3258" t="s">
        <v>8348</v>
      </c>
      <c r="S3258" s="15">
        <f t="shared" si="202"/>
        <v>42232.15016203704</v>
      </c>
      <c r="T3258" s="15">
        <f t="shared" si="203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9">
        <f t="shared" si="200"/>
        <v>0</v>
      </c>
      <c r="P3264">
        <f t="shared" si="201"/>
        <v>26</v>
      </c>
      <c r="Q3264" s="11" t="s">
        <v>8308</v>
      </c>
      <c r="R3264" t="s">
        <v>8342</v>
      </c>
      <c r="S3264" s="15">
        <f t="shared" si="202"/>
        <v>42249.667997685188</v>
      </c>
      <c r="T3264" s="15">
        <f t="shared" si="203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9">
        <f t="shared" si="200"/>
        <v>0</v>
      </c>
      <c r="P3265">
        <f t="shared" si="201"/>
        <v>3.71</v>
      </c>
      <c r="Q3265" s="11" t="s">
        <v>8321</v>
      </c>
      <c r="R3265" t="s">
        <v>8339</v>
      </c>
      <c r="S3265" s="15">
        <f t="shared" si="202"/>
        <v>42318.098217592589</v>
      </c>
      <c r="T3265" s="15">
        <f t="shared" si="203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9">
        <f t="shared" ref="O3267:O3330" si="204">ROUND(E3267/D3267*100,0)</f>
        <v>0</v>
      </c>
      <c r="P3267">
        <f t="shared" ref="P3267:P3330" si="205">IFERROR(ROUND(E3267/L3267,2),0)</f>
        <v>8.5</v>
      </c>
      <c r="Q3267" s="11" t="s">
        <v>8308</v>
      </c>
      <c r="R3267" t="s">
        <v>8315</v>
      </c>
      <c r="S3267" s="15">
        <f t="shared" ref="S3267:S3330" si="206">(((J3267/60)/60)/24)+DATE(1970,1,1)</f>
        <v>42055.600995370376</v>
      </c>
      <c r="T3267" s="15">
        <f t="shared" ref="T3267:T3330" si="207">(((I3267/60)/60)/24)+DATE(1970,1,1)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9">
        <f t="shared" si="204"/>
        <v>0</v>
      </c>
      <c r="P3268">
        <f t="shared" si="205"/>
        <v>12.75</v>
      </c>
      <c r="Q3268" s="11" t="s">
        <v>8316</v>
      </c>
      <c r="R3268" t="s">
        <v>8334</v>
      </c>
      <c r="S3268" s="15">
        <f t="shared" si="206"/>
        <v>41645.832141203704</v>
      </c>
      <c r="T3268" s="15">
        <f t="shared" si="207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9">
        <f t="shared" si="204"/>
        <v>1</v>
      </c>
      <c r="P3269">
        <f t="shared" si="205"/>
        <v>17</v>
      </c>
      <c r="Q3269" s="11" t="s">
        <v>8316</v>
      </c>
      <c r="R3269" t="s">
        <v>8344</v>
      </c>
      <c r="S3269" s="15">
        <f t="shared" si="206"/>
        <v>42528.899398148147</v>
      </c>
      <c r="T3269" s="15">
        <f t="shared" si="207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9">
        <f t="shared" si="204"/>
        <v>1</v>
      </c>
      <c r="P3270">
        <f t="shared" si="205"/>
        <v>25.5</v>
      </c>
      <c r="Q3270" s="11" t="s">
        <v>8319</v>
      </c>
      <c r="R3270" t="s">
        <v>8345</v>
      </c>
      <c r="S3270" s="15">
        <f t="shared" si="206"/>
        <v>42110.326423611114</v>
      </c>
      <c r="T3270" s="15">
        <f t="shared" si="207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204"/>
        <v>1</v>
      </c>
      <c r="P3271">
        <f t="shared" si="205"/>
        <v>25.5</v>
      </c>
      <c r="Q3271" s="11" t="s">
        <v>8321</v>
      </c>
      <c r="R3271" t="s">
        <v>8339</v>
      </c>
      <c r="S3271" s="15">
        <f t="shared" si="206"/>
        <v>41605.167696759258</v>
      </c>
      <c r="T3271" s="15">
        <f t="shared" si="207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9">
        <f t="shared" si="204"/>
        <v>1</v>
      </c>
      <c r="P3272">
        <f t="shared" si="205"/>
        <v>25.5</v>
      </c>
      <c r="Q3272" s="11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9">
        <f t="shared" si="204"/>
        <v>3</v>
      </c>
      <c r="P3273">
        <f t="shared" si="205"/>
        <v>12.75</v>
      </c>
      <c r="Q3273" s="11" t="s">
        <v>8313</v>
      </c>
      <c r="R3273" t="s">
        <v>8353</v>
      </c>
      <c r="S3273" s="15">
        <f t="shared" si="206"/>
        <v>42555.698738425926</v>
      </c>
      <c r="T3273" s="15">
        <f t="shared" si="207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9">
        <f t="shared" si="204"/>
        <v>3</v>
      </c>
      <c r="P3274">
        <f t="shared" si="205"/>
        <v>25.5</v>
      </c>
      <c r="Q3274" s="11" t="s">
        <v>8321</v>
      </c>
      <c r="R3274" t="s">
        <v>8325</v>
      </c>
      <c r="S3274" s="15">
        <f t="shared" si="206"/>
        <v>41825.791226851856</v>
      </c>
      <c r="T3274" s="15">
        <f t="shared" si="207"/>
        <v>41883.165972222225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9">
        <f t="shared" si="204"/>
        <v>0</v>
      </c>
      <c r="P3276">
        <f t="shared" si="205"/>
        <v>50</v>
      </c>
      <c r="Q3276" s="11" t="s">
        <v>8308</v>
      </c>
      <c r="R3276" t="s">
        <v>8342</v>
      </c>
      <c r="S3276" s="15">
        <f t="shared" si="206"/>
        <v>42215.662314814821</v>
      </c>
      <c r="T3276" s="15">
        <f t="shared" si="207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04"/>
        <v>0</v>
      </c>
      <c r="P3277">
        <f t="shared" si="205"/>
        <v>50</v>
      </c>
      <c r="Q3277" s="11" t="s">
        <v>8321</v>
      </c>
      <c r="R3277" t="s">
        <v>8339</v>
      </c>
      <c r="S3277" s="15">
        <f t="shared" si="206"/>
        <v>41761.94258101852</v>
      </c>
      <c r="T3277" s="15">
        <f t="shared" si="207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9">
        <f t="shared" si="204"/>
        <v>0</v>
      </c>
      <c r="P3278">
        <f t="shared" si="205"/>
        <v>50</v>
      </c>
      <c r="Q3278" s="11" t="s">
        <v>8308</v>
      </c>
      <c r="R3278" t="s">
        <v>8342</v>
      </c>
      <c r="S3278" s="15">
        <f t="shared" si="206"/>
        <v>42321.283101851848</v>
      </c>
      <c r="T3278" s="15">
        <f t="shared" si="207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9">
        <f t="shared" si="204"/>
        <v>0</v>
      </c>
      <c r="P3279">
        <f t="shared" si="205"/>
        <v>50</v>
      </c>
      <c r="Q3279" s="11" t="s">
        <v>8308</v>
      </c>
      <c r="R3279" t="s">
        <v>8342</v>
      </c>
      <c r="S3279" s="15">
        <f t="shared" si="206"/>
        <v>42194.648344907408</v>
      </c>
      <c r="T3279" s="15">
        <f t="shared" si="207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9">
        <f t="shared" si="204"/>
        <v>0</v>
      </c>
      <c r="P3280">
        <f t="shared" si="205"/>
        <v>25</v>
      </c>
      <c r="Q3280" s="11" t="s">
        <v>8308</v>
      </c>
      <c r="R3280" t="s">
        <v>8318</v>
      </c>
      <c r="S3280" s="15">
        <f t="shared" si="206"/>
        <v>42326.685428240744</v>
      </c>
      <c r="T3280" s="15">
        <f t="shared" si="207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9">
        <f t="shared" si="204"/>
        <v>0</v>
      </c>
      <c r="P3281">
        <f t="shared" si="205"/>
        <v>50</v>
      </c>
      <c r="Q3281" s="11" t="s">
        <v>8327</v>
      </c>
      <c r="R3281" t="s">
        <v>8350</v>
      </c>
      <c r="S3281" s="15">
        <f t="shared" si="206"/>
        <v>41616.027754629627</v>
      </c>
      <c r="T3281" s="15">
        <f t="shared" si="207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9">
        <f t="shared" si="204"/>
        <v>0</v>
      </c>
      <c r="P3282">
        <f t="shared" si="205"/>
        <v>12.5</v>
      </c>
      <c r="Q3282" s="11" t="s">
        <v>8316</v>
      </c>
      <c r="R3282" t="s">
        <v>8334</v>
      </c>
      <c r="S3282" s="15">
        <f t="shared" si="206"/>
        <v>41683.832280092596</v>
      </c>
      <c r="T3282" s="15">
        <f t="shared" si="207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9">
        <f t="shared" si="204"/>
        <v>0</v>
      </c>
      <c r="P3283">
        <f t="shared" si="205"/>
        <v>50</v>
      </c>
      <c r="Q3283" s="11" t="s">
        <v>8319</v>
      </c>
      <c r="R3283" t="s">
        <v>8345</v>
      </c>
      <c r="S3283" s="15">
        <f t="shared" si="206"/>
        <v>41795.963333333333</v>
      </c>
      <c r="T3283" s="15">
        <f t="shared" si="207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9">
        <f t="shared" si="204"/>
        <v>0</v>
      </c>
      <c r="P3284">
        <f t="shared" si="205"/>
        <v>50</v>
      </c>
      <c r="Q3284" s="11" t="s">
        <v>8319</v>
      </c>
      <c r="R3284" t="s">
        <v>8345</v>
      </c>
      <c r="S3284" s="15">
        <f t="shared" si="206"/>
        <v>41887.801168981481</v>
      </c>
      <c r="T3284" s="15">
        <f t="shared" si="207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9">
        <f t="shared" si="204"/>
        <v>0</v>
      </c>
      <c r="P3285">
        <f t="shared" si="205"/>
        <v>16.670000000000002</v>
      </c>
      <c r="Q3285" s="11" t="s">
        <v>8323</v>
      </c>
      <c r="R3285" t="s">
        <v>8324</v>
      </c>
      <c r="S3285" s="15">
        <f t="shared" si="206"/>
        <v>42173.67082175926</v>
      </c>
      <c r="T3285" s="15">
        <f t="shared" si="207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9">
        <f t="shared" si="204"/>
        <v>0</v>
      </c>
      <c r="P3286">
        <f t="shared" si="205"/>
        <v>50</v>
      </c>
      <c r="Q3286" s="11" t="s">
        <v>8321</v>
      </c>
      <c r="R3286" t="s">
        <v>8325</v>
      </c>
      <c r="S3286" s="15">
        <f t="shared" si="206"/>
        <v>42377.577187499999</v>
      </c>
      <c r="T3286" s="15">
        <f t="shared" si="207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9">
        <f t="shared" si="204"/>
        <v>0</v>
      </c>
      <c r="P3287">
        <f t="shared" si="205"/>
        <v>50</v>
      </c>
      <c r="Q3287" s="11" t="s">
        <v>8313</v>
      </c>
      <c r="R3287" t="s">
        <v>8355</v>
      </c>
      <c r="S3287" s="15">
        <f t="shared" si="206"/>
        <v>42108.05322916666</v>
      </c>
      <c r="T3287" s="15">
        <f t="shared" si="207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9">
        <f t="shared" si="204"/>
        <v>0</v>
      </c>
      <c r="P3288">
        <f t="shared" si="205"/>
        <v>50</v>
      </c>
      <c r="Q3288" s="11" t="s">
        <v>8319</v>
      </c>
      <c r="R3288" t="s">
        <v>8345</v>
      </c>
      <c r="S3288" s="15">
        <f t="shared" si="206"/>
        <v>42285.91506944444</v>
      </c>
      <c r="T3288" s="15">
        <f t="shared" si="207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9">
        <f t="shared" si="204"/>
        <v>0</v>
      </c>
      <c r="P3289">
        <f t="shared" si="205"/>
        <v>50</v>
      </c>
      <c r="Q3289" s="11" t="s">
        <v>8323</v>
      </c>
      <c r="R3289" t="s">
        <v>8324</v>
      </c>
      <c r="S3289" s="15">
        <f t="shared" si="206"/>
        <v>42523.025231481486</v>
      </c>
      <c r="T3289" s="15">
        <f t="shared" si="207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9">
        <f t="shared" si="204"/>
        <v>0</v>
      </c>
      <c r="P3290">
        <f t="shared" si="205"/>
        <v>50</v>
      </c>
      <c r="Q3290" s="11" t="s">
        <v>8321</v>
      </c>
      <c r="R3290" t="s">
        <v>8325</v>
      </c>
      <c r="S3290" s="15">
        <f t="shared" si="206"/>
        <v>42527.650995370372</v>
      </c>
      <c r="T3290" s="15">
        <f t="shared" si="207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9">
        <f t="shared" si="204"/>
        <v>1</v>
      </c>
      <c r="P3291">
        <f t="shared" si="205"/>
        <v>50</v>
      </c>
      <c r="Q3291" s="11" t="s">
        <v>8319</v>
      </c>
      <c r="R3291" t="s">
        <v>8345</v>
      </c>
      <c r="S3291" s="15">
        <f t="shared" si="206"/>
        <v>42584.666597222225</v>
      </c>
      <c r="T3291" s="15">
        <f t="shared" si="207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9">
        <f t="shared" si="204"/>
        <v>1</v>
      </c>
      <c r="P3292">
        <f t="shared" si="205"/>
        <v>50</v>
      </c>
      <c r="Q3292" s="11" t="s">
        <v>8319</v>
      </c>
      <c r="R3292" t="s">
        <v>8345</v>
      </c>
      <c r="S3292" s="15">
        <f t="shared" si="206"/>
        <v>42143.714178240742</v>
      </c>
      <c r="T3292" s="15">
        <f t="shared" si="207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9">
        <f t="shared" si="204"/>
        <v>1</v>
      </c>
      <c r="P3293">
        <f t="shared" si="205"/>
        <v>25</v>
      </c>
      <c r="Q3293" s="11" t="s">
        <v>8311</v>
      </c>
      <c r="R3293" t="s">
        <v>8352</v>
      </c>
      <c r="S3293" s="15">
        <f t="shared" si="206"/>
        <v>42548.192997685182</v>
      </c>
      <c r="T3293" s="15">
        <f t="shared" si="207"/>
        <v>42573.192997685182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9">
        <f t="shared" si="204"/>
        <v>1</v>
      </c>
      <c r="P3294">
        <f t="shared" si="205"/>
        <v>25</v>
      </c>
      <c r="Q3294" s="11" t="s">
        <v>8323</v>
      </c>
      <c r="R3294" t="s">
        <v>8326</v>
      </c>
      <c r="S3294" s="15">
        <f t="shared" si="206"/>
        <v>41940.587233796294</v>
      </c>
      <c r="T3294" s="15">
        <f t="shared" si="207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9">
        <f t="shared" si="204"/>
        <v>1</v>
      </c>
      <c r="P3295">
        <f t="shared" si="205"/>
        <v>50</v>
      </c>
      <c r="Q3295" s="11" t="s">
        <v>8346</v>
      </c>
      <c r="R3295" t="s">
        <v>8347</v>
      </c>
      <c r="S3295" s="15">
        <f t="shared" si="206"/>
        <v>42079.913113425922</v>
      </c>
      <c r="T3295" s="15">
        <f t="shared" si="207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9">
        <f t="shared" si="204"/>
        <v>1</v>
      </c>
      <c r="P3296">
        <f t="shared" si="205"/>
        <v>50</v>
      </c>
      <c r="Q3296" s="11" t="s">
        <v>8313</v>
      </c>
      <c r="R3296" t="s">
        <v>8353</v>
      </c>
      <c r="S3296" s="15">
        <f t="shared" si="206"/>
        <v>42685.680648148147</v>
      </c>
      <c r="T3296" s="15">
        <f t="shared" si="207"/>
        <v>42715.680648148147</v>
      </c>
    </row>
    <row r="3297" spans="1:20" ht="6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9">
        <f t="shared" si="204"/>
        <v>1</v>
      </c>
      <c r="P3297">
        <f t="shared" si="205"/>
        <v>50</v>
      </c>
      <c r="Q3297" s="11" t="s">
        <v>8323</v>
      </c>
      <c r="R3297" t="s">
        <v>8335</v>
      </c>
      <c r="S3297" s="15">
        <f t="shared" si="206"/>
        <v>42132.58048611111</v>
      </c>
      <c r="T3297" s="15">
        <f t="shared" si="207"/>
        <v>42162.58048611111</v>
      </c>
    </row>
    <row r="3298" spans="1:20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204"/>
        <v>1</v>
      </c>
      <c r="P3298">
        <f t="shared" si="205"/>
        <v>50</v>
      </c>
      <c r="Q3298" s="11" t="s">
        <v>8323</v>
      </c>
      <c r="R3298" t="s">
        <v>8326</v>
      </c>
      <c r="S3298" s="15">
        <f t="shared" si="206"/>
        <v>42570.850381944445</v>
      </c>
      <c r="T3298" s="15">
        <f t="shared" si="207"/>
        <v>42615.850381944445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9">
        <f t="shared" si="204"/>
        <v>1</v>
      </c>
      <c r="P3299">
        <f t="shared" si="205"/>
        <v>25</v>
      </c>
      <c r="Q3299" s="11" t="s">
        <v>8327</v>
      </c>
      <c r="R3299" t="s">
        <v>8350</v>
      </c>
      <c r="S3299" s="15">
        <f t="shared" si="206"/>
        <v>42368.333668981482</v>
      </c>
      <c r="T3299" s="15">
        <f t="shared" si="207"/>
        <v>42398.333668981482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9">
        <f t="shared" si="204"/>
        <v>2</v>
      </c>
      <c r="P3300">
        <f t="shared" si="205"/>
        <v>50</v>
      </c>
      <c r="Q3300" s="11" t="s">
        <v>8327</v>
      </c>
      <c r="R3300" t="s">
        <v>8330</v>
      </c>
      <c r="S3300" s="15">
        <f t="shared" si="206"/>
        <v>41887.801064814819</v>
      </c>
      <c r="T3300" s="15">
        <f t="shared" si="207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9">
        <f t="shared" si="204"/>
        <v>3</v>
      </c>
      <c r="P3301">
        <f t="shared" si="205"/>
        <v>16.670000000000002</v>
      </c>
      <c r="Q3301" s="11" t="s">
        <v>8321</v>
      </c>
      <c r="R3301" t="s">
        <v>8339</v>
      </c>
      <c r="S3301" s="15">
        <f t="shared" si="206"/>
        <v>41830.613969907405</v>
      </c>
      <c r="T3301" s="15">
        <f t="shared" si="207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9">
        <f t="shared" si="204"/>
        <v>3</v>
      </c>
      <c r="P3302">
        <f t="shared" si="205"/>
        <v>50</v>
      </c>
      <c r="Q3302" s="11" t="s">
        <v>8311</v>
      </c>
      <c r="R3302" t="s">
        <v>8352</v>
      </c>
      <c r="S3302" s="15">
        <f t="shared" si="206"/>
        <v>40068.056932870371</v>
      </c>
      <c r="T3302" s="15">
        <f t="shared" si="207"/>
        <v>40118.165972222225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204"/>
        <v>5</v>
      </c>
      <c r="P3304">
        <f t="shared" si="205"/>
        <v>50</v>
      </c>
      <c r="Q3304" s="11" t="s">
        <v>8321</v>
      </c>
      <c r="R3304" t="s">
        <v>8339</v>
      </c>
      <c r="S3304" s="15">
        <f t="shared" si="206"/>
        <v>40894.906956018516</v>
      </c>
      <c r="T3304" s="15">
        <f t="shared" si="207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9">
        <f t="shared" si="204"/>
        <v>5</v>
      </c>
      <c r="P3305">
        <f t="shared" si="205"/>
        <v>50</v>
      </c>
      <c r="Q3305" s="11" t="s">
        <v>8316</v>
      </c>
      <c r="R3305" t="s">
        <v>8344</v>
      </c>
      <c r="S3305" s="15">
        <f t="shared" si="206"/>
        <v>42558.989513888882</v>
      </c>
      <c r="T3305" s="15">
        <f t="shared" si="207"/>
        <v>42588.989513888882</v>
      </c>
    </row>
    <row r="3306" spans="1:20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204"/>
        <v>5</v>
      </c>
      <c r="P3306">
        <f t="shared" si="205"/>
        <v>50</v>
      </c>
      <c r="Q3306" s="11" t="s">
        <v>8323</v>
      </c>
      <c r="R3306" t="s">
        <v>8326</v>
      </c>
      <c r="S3306" s="15">
        <f t="shared" si="206"/>
        <v>42032.250208333338</v>
      </c>
      <c r="T3306" s="15">
        <f t="shared" si="207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9">
        <f t="shared" si="204"/>
        <v>10</v>
      </c>
      <c r="P3307">
        <f t="shared" si="205"/>
        <v>10</v>
      </c>
      <c r="Q3307" s="11" t="s">
        <v>8316</v>
      </c>
      <c r="R3307" t="s">
        <v>8334</v>
      </c>
      <c r="S3307" s="15">
        <f t="shared" si="206"/>
        <v>40198.424849537041</v>
      </c>
      <c r="T3307" s="15">
        <f t="shared" si="207"/>
        <v>40252.290972222225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9">
        <f t="shared" si="204"/>
        <v>0</v>
      </c>
      <c r="P3312">
        <f t="shared" si="205"/>
        <v>22.5</v>
      </c>
      <c r="Q3312" s="11" t="s">
        <v>8319</v>
      </c>
      <c r="R3312" t="s">
        <v>8345</v>
      </c>
      <c r="S3312" s="15">
        <f t="shared" si="206"/>
        <v>42338.615393518514</v>
      </c>
      <c r="T3312" s="15">
        <f t="shared" si="207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9">
        <f t="shared" si="204"/>
        <v>0</v>
      </c>
      <c r="P3314">
        <f t="shared" si="205"/>
        <v>11.25</v>
      </c>
      <c r="Q3314" s="11" t="s">
        <v>8316</v>
      </c>
      <c r="R3314" t="s">
        <v>8334</v>
      </c>
      <c r="S3314" s="15">
        <f t="shared" si="206"/>
        <v>42440.371111111104</v>
      </c>
      <c r="T3314" s="15">
        <f t="shared" si="207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9">
        <f t="shared" si="204"/>
        <v>0</v>
      </c>
      <c r="P3315">
        <f t="shared" si="205"/>
        <v>15</v>
      </c>
      <c r="Q3315" s="11" t="s">
        <v>8316</v>
      </c>
      <c r="R3315" t="s">
        <v>8334</v>
      </c>
      <c r="S3315" s="15">
        <f t="shared" si="206"/>
        <v>42662.752199074079</v>
      </c>
      <c r="T3315" s="15">
        <f t="shared" si="207"/>
        <v>42692.793865740736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9">
        <f t="shared" si="204"/>
        <v>1</v>
      </c>
      <c r="P3316">
        <f t="shared" si="205"/>
        <v>22.5</v>
      </c>
      <c r="Q3316" s="11" t="s">
        <v>8323</v>
      </c>
      <c r="R3316" t="s">
        <v>8326</v>
      </c>
      <c r="S3316" s="15">
        <f t="shared" si="206"/>
        <v>41801.711550925924</v>
      </c>
      <c r="T3316" s="15">
        <f t="shared" si="207"/>
        <v>41844.124305555553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204"/>
        <v>1</v>
      </c>
      <c r="P3317">
        <f t="shared" si="205"/>
        <v>22.5</v>
      </c>
      <c r="Q3317" s="11" t="s">
        <v>8323</v>
      </c>
      <c r="R3317" t="s">
        <v>8326</v>
      </c>
      <c r="S3317" s="15">
        <f t="shared" si="206"/>
        <v>42627.955104166671</v>
      </c>
      <c r="T3317" s="15">
        <f t="shared" si="207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9">
        <f t="shared" si="204"/>
        <v>1</v>
      </c>
      <c r="P3318">
        <f t="shared" si="205"/>
        <v>11.25</v>
      </c>
      <c r="Q3318" s="11" t="s">
        <v>8311</v>
      </c>
      <c r="R3318" t="s">
        <v>8356</v>
      </c>
      <c r="S3318" s="15">
        <f t="shared" si="206"/>
        <v>41030.292025462964</v>
      </c>
      <c r="T3318" s="15">
        <f t="shared" si="207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9">
        <f t="shared" si="204"/>
        <v>1</v>
      </c>
      <c r="P3319">
        <f t="shared" si="205"/>
        <v>9</v>
      </c>
      <c r="Q3319" s="11" t="s">
        <v>8327</v>
      </c>
      <c r="R3319" t="s">
        <v>8350</v>
      </c>
      <c r="S3319" s="15">
        <f t="shared" si="206"/>
        <v>41184.167129629634</v>
      </c>
      <c r="T3319" s="15">
        <f t="shared" si="207"/>
        <v>41224.208796296298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9">
        <f t="shared" si="204"/>
        <v>2</v>
      </c>
      <c r="P3320">
        <f t="shared" si="205"/>
        <v>11.25</v>
      </c>
      <c r="Q3320" s="11" t="s">
        <v>8323</v>
      </c>
      <c r="R3320" t="s">
        <v>8326</v>
      </c>
      <c r="S3320" s="15">
        <f t="shared" si="206"/>
        <v>42342.845555555556</v>
      </c>
      <c r="T3320" s="15">
        <f t="shared" si="207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9">
        <f t="shared" si="204"/>
        <v>2</v>
      </c>
      <c r="P3321">
        <f t="shared" si="205"/>
        <v>15</v>
      </c>
      <c r="Q3321" s="11" t="s">
        <v>8323</v>
      </c>
      <c r="R3321" t="s">
        <v>8326</v>
      </c>
      <c r="S3321" s="15">
        <f t="shared" si="206"/>
        <v>42783.513182870374</v>
      </c>
      <c r="T3321" s="15">
        <f t="shared" si="207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9">
        <f t="shared" si="204"/>
        <v>2</v>
      </c>
      <c r="P3322">
        <f t="shared" si="205"/>
        <v>22.5</v>
      </c>
      <c r="Q3322" s="11" t="s">
        <v>8327</v>
      </c>
      <c r="R3322" t="s">
        <v>8350</v>
      </c>
      <c r="S3322" s="15">
        <f t="shared" si="206"/>
        <v>41230.77311342593</v>
      </c>
      <c r="T3322" s="15">
        <f t="shared" si="207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9">
        <f t="shared" si="204"/>
        <v>2</v>
      </c>
      <c r="P3323">
        <f t="shared" si="205"/>
        <v>9</v>
      </c>
      <c r="Q3323" s="11" t="s">
        <v>8321</v>
      </c>
      <c r="R3323" t="s">
        <v>8339</v>
      </c>
      <c r="S3323" s="15">
        <f t="shared" si="206"/>
        <v>41534.568113425928</v>
      </c>
      <c r="T3323" s="15">
        <f t="shared" si="207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3</v>
      </c>
      <c r="P3324">
        <f t="shared" si="205"/>
        <v>15</v>
      </c>
      <c r="Q3324" s="11" t="s">
        <v>8323</v>
      </c>
      <c r="R3324" t="s">
        <v>8326</v>
      </c>
      <c r="S3324" s="15">
        <f t="shared" si="206"/>
        <v>42311.621458333335</v>
      </c>
      <c r="T3324" s="15">
        <f t="shared" si="207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9">
        <f t="shared" si="204"/>
        <v>5</v>
      </c>
      <c r="P3325">
        <f t="shared" si="205"/>
        <v>15</v>
      </c>
      <c r="Q3325" s="11" t="s">
        <v>8316</v>
      </c>
      <c r="R3325" t="s">
        <v>8334</v>
      </c>
      <c r="S3325" s="15">
        <f t="shared" si="206"/>
        <v>41005.904120370367</v>
      </c>
      <c r="T3325" s="15">
        <f t="shared" si="207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9">
        <f t="shared" si="204"/>
        <v>5</v>
      </c>
      <c r="P3326">
        <f t="shared" si="205"/>
        <v>15</v>
      </c>
      <c r="Q3326" s="11" t="s">
        <v>8311</v>
      </c>
      <c r="R3326" t="s">
        <v>8348</v>
      </c>
      <c r="S3326" s="15">
        <f t="shared" si="206"/>
        <v>42432.379826388889</v>
      </c>
      <c r="T3326" s="15">
        <f t="shared" si="207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9">
        <f t="shared" si="204"/>
        <v>8</v>
      </c>
      <c r="P3327">
        <f t="shared" si="205"/>
        <v>9</v>
      </c>
      <c r="Q3327" s="11" t="s">
        <v>8316</v>
      </c>
      <c r="R3327" t="s">
        <v>8334</v>
      </c>
      <c r="S3327" s="15">
        <f t="shared" si="206"/>
        <v>40701.195844907408</v>
      </c>
      <c r="T3327" s="15">
        <f t="shared" si="207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9">
        <f t="shared" si="204"/>
        <v>0</v>
      </c>
      <c r="P3329">
        <f t="shared" si="205"/>
        <v>10.5</v>
      </c>
      <c r="Q3329" s="11" t="s">
        <v>8308</v>
      </c>
      <c r="R3329" t="s">
        <v>8318</v>
      </c>
      <c r="S3329" s="15">
        <f t="shared" si="206"/>
        <v>41859.925856481481</v>
      </c>
      <c r="T3329" s="15">
        <f t="shared" si="207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9">
        <f t="shared" si="204"/>
        <v>4</v>
      </c>
      <c r="P3330">
        <f t="shared" si="205"/>
        <v>10.5</v>
      </c>
      <c r="Q3330" s="11" t="s">
        <v>8319</v>
      </c>
      <c r="R3330" t="s">
        <v>8345</v>
      </c>
      <c r="S3330" s="15">
        <f t="shared" si="206"/>
        <v>42728.827407407407</v>
      </c>
      <c r="T3330" s="15">
        <f t="shared" si="207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9">
        <f t="shared" si="208"/>
        <v>2</v>
      </c>
      <c r="P3332">
        <f t="shared" si="209"/>
        <v>10.25</v>
      </c>
      <c r="Q3332" s="11" t="s">
        <v>8323</v>
      </c>
      <c r="R3332" t="s">
        <v>8326</v>
      </c>
      <c r="S3332" s="15">
        <f t="shared" si="210"/>
        <v>41883.916678240741</v>
      </c>
      <c r="T3332" s="15">
        <f t="shared" si="211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9">
        <f t="shared" si="208"/>
        <v>4</v>
      </c>
      <c r="P3333">
        <f t="shared" si="209"/>
        <v>10.25</v>
      </c>
      <c r="Q3333" s="11" t="s">
        <v>8323</v>
      </c>
      <c r="R3333" t="s">
        <v>8324</v>
      </c>
      <c r="S3333" s="15">
        <f t="shared" si="210"/>
        <v>42241.429120370376</v>
      </c>
      <c r="T3333" s="15">
        <f t="shared" si="211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9">
        <f t="shared" si="208"/>
        <v>0</v>
      </c>
      <c r="P3334">
        <f t="shared" si="209"/>
        <v>1.54</v>
      </c>
      <c r="Q3334" s="11" t="s">
        <v>8313</v>
      </c>
      <c r="R3334" t="s">
        <v>8314</v>
      </c>
      <c r="S3334" s="15">
        <f t="shared" si="210"/>
        <v>41876.433680555558</v>
      </c>
      <c r="T3334" s="15">
        <f t="shared" si="211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9">
        <f t="shared" si="208"/>
        <v>0</v>
      </c>
      <c r="P3335">
        <f t="shared" si="209"/>
        <v>20</v>
      </c>
      <c r="Q3335" s="11" t="s">
        <v>8321</v>
      </c>
      <c r="R3335" t="s">
        <v>8337</v>
      </c>
      <c r="S3335" s="15">
        <f t="shared" si="210"/>
        <v>42397.281666666662</v>
      </c>
      <c r="T3335" s="15">
        <f t="shared" si="211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9">
        <f t="shared" si="208"/>
        <v>0</v>
      </c>
      <c r="P3336">
        <f t="shared" si="209"/>
        <v>13.33</v>
      </c>
      <c r="Q3336" s="11" t="s">
        <v>8323</v>
      </c>
      <c r="R3336" t="s">
        <v>8324</v>
      </c>
      <c r="S3336" s="15">
        <f t="shared" si="210"/>
        <v>41862.761724537035</v>
      </c>
      <c r="T3336" s="15">
        <f t="shared" si="211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9">
        <f t="shared" si="208"/>
        <v>1</v>
      </c>
      <c r="P3337">
        <f t="shared" si="209"/>
        <v>10</v>
      </c>
      <c r="Q3337" s="11" t="s">
        <v>8313</v>
      </c>
      <c r="R3337" t="s">
        <v>8314</v>
      </c>
      <c r="S3337" s="15">
        <f t="shared" si="210"/>
        <v>41956.250034722223</v>
      </c>
      <c r="T3337" s="15">
        <f t="shared" si="211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9">
        <f t="shared" si="208"/>
        <v>1</v>
      </c>
      <c r="P3339">
        <f t="shared" si="209"/>
        <v>13.33</v>
      </c>
      <c r="Q3339" s="11" t="s">
        <v>8319</v>
      </c>
      <c r="R3339" t="s">
        <v>8345</v>
      </c>
      <c r="S3339" s="15">
        <f t="shared" si="210"/>
        <v>41834.138495370367</v>
      </c>
      <c r="T3339" s="15">
        <f t="shared" si="211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9">
        <f t="shared" si="208"/>
        <v>1</v>
      </c>
      <c r="P3340">
        <f t="shared" si="209"/>
        <v>20</v>
      </c>
      <c r="Q3340" s="11" t="s">
        <v>8327</v>
      </c>
      <c r="R3340" t="s">
        <v>8350</v>
      </c>
      <c r="S3340" s="15">
        <f t="shared" si="210"/>
        <v>41551.798113425924</v>
      </c>
      <c r="T3340" s="15">
        <f t="shared" si="211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9">
        <f t="shared" si="208"/>
        <v>1</v>
      </c>
      <c r="P3341">
        <f t="shared" si="209"/>
        <v>20</v>
      </c>
      <c r="Q3341" s="11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9">
        <f t="shared" si="208"/>
        <v>1</v>
      </c>
      <c r="P3342">
        <f t="shared" si="209"/>
        <v>20</v>
      </c>
      <c r="Q3342" s="11" t="s">
        <v>8323</v>
      </c>
      <c r="R3342" t="s">
        <v>8326</v>
      </c>
      <c r="S3342" s="15">
        <f t="shared" si="210"/>
        <v>41872.807696759257</v>
      </c>
      <c r="T3342" s="15">
        <f t="shared" si="211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9">
        <f t="shared" si="208"/>
        <v>1</v>
      </c>
      <c r="P3343">
        <f t="shared" si="209"/>
        <v>20</v>
      </c>
      <c r="Q3343" s="11" t="s">
        <v>8327</v>
      </c>
      <c r="R3343" t="s">
        <v>8350</v>
      </c>
      <c r="S3343" s="15">
        <f t="shared" si="210"/>
        <v>41416.763171296298</v>
      </c>
      <c r="T3343" s="15">
        <f t="shared" si="211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9">
        <f t="shared" si="208"/>
        <v>2</v>
      </c>
      <c r="P3344">
        <f t="shared" si="209"/>
        <v>13.33</v>
      </c>
      <c r="Q3344" s="11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9">
        <f t="shared" si="208"/>
        <v>3</v>
      </c>
      <c r="P3345">
        <f t="shared" si="209"/>
        <v>13.33</v>
      </c>
      <c r="Q3345" s="11" t="s">
        <v>8321</v>
      </c>
      <c r="R3345" t="s">
        <v>8337</v>
      </c>
      <c r="S3345" s="15">
        <f t="shared" si="210"/>
        <v>42115.547395833331</v>
      </c>
      <c r="T3345" s="15">
        <f t="shared" si="211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9">
        <f t="shared" si="208"/>
        <v>3</v>
      </c>
      <c r="P3346">
        <f t="shared" si="209"/>
        <v>13.33</v>
      </c>
      <c r="Q3346" s="11" t="s">
        <v>8323</v>
      </c>
      <c r="R3346" t="s">
        <v>8335</v>
      </c>
      <c r="S3346" s="15">
        <f t="shared" si="210"/>
        <v>42763.780671296292</v>
      </c>
      <c r="T3346" s="15">
        <f t="shared" si="211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9">
        <f t="shared" si="208"/>
        <v>0</v>
      </c>
      <c r="P3351">
        <f t="shared" si="209"/>
        <v>12</v>
      </c>
      <c r="Q3351" s="11" t="s">
        <v>8319</v>
      </c>
      <c r="R3351" t="s">
        <v>8345</v>
      </c>
      <c r="S3351" s="15">
        <f t="shared" si="210"/>
        <v>42034.75509259259</v>
      </c>
      <c r="T3351" s="15">
        <f t="shared" si="211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9">
        <f t="shared" si="208"/>
        <v>0</v>
      </c>
      <c r="P3352">
        <f t="shared" si="209"/>
        <v>18</v>
      </c>
      <c r="Q3352" s="11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9">
        <f t="shared" si="208"/>
        <v>1</v>
      </c>
      <c r="P3353">
        <f t="shared" si="209"/>
        <v>9</v>
      </c>
      <c r="Q3353" s="11" t="s">
        <v>8311</v>
      </c>
      <c r="R3353" t="s">
        <v>8356</v>
      </c>
      <c r="S3353" s="15">
        <f t="shared" si="210"/>
        <v>41247.063576388886</v>
      </c>
      <c r="T3353" s="15">
        <f t="shared" si="211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9">
        <f t="shared" si="208"/>
        <v>1</v>
      </c>
      <c r="P3354">
        <f t="shared" si="209"/>
        <v>12</v>
      </c>
      <c r="Q3354" s="11" t="s">
        <v>8308</v>
      </c>
      <c r="R3354" t="s">
        <v>8315</v>
      </c>
      <c r="S3354" s="15">
        <f t="shared" si="210"/>
        <v>42200.261793981481</v>
      </c>
      <c r="T3354" s="15">
        <f t="shared" si="211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9">
        <f t="shared" si="208"/>
        <v>0</v>
      </c>
      <c r="P3355">
        <f t="shared" si="209"/>
        <v>17.5</v>
      </c>
      <c r="Q3355" s="11" t="s">
        <v>8319</v>
      </c>
      <c r="R3355" t="s">
        <v>8345</v>
      </c>
      <c r="S3355" s="15">
        <f t="shared" si="210"/>
        <v>42089.724039351851</v>
      </c>
      <c r="T3355" s="15">
        <f t="shared" si="211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9">
        <f t="shared" si="208"/>
        <v>0</v>
      </c>
      <c r="P3356">
        <f t="shared" si="209"/>
        <v>17.5</v>
      </c>
      <c r="Q3356" s="11" t="s">
        <v>8319</v>
      </c>
      <c r="R3356" t="s">
        <v>8345</v>
      </c>
      <c r="S3356" s="15">
        <f t="shared" si="210"/>
        <v>41876.683611111112</v>
      </c>
      <c r="T3356" s="15">
        <f t="shared" si="211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9">
        <f t="shared" si="208"/>
        <v>0</v>
      </c>
      <c r="P3357">
        <f t="shared" si="209"/>
        <v>17.5</v>
      </c>
      <c r="Q3357" s="11" t="s">
        <v>8323</v>
      </c>
      <c r="R3357" t="s">
        <v>8335</v>
      </c>
      <c r="S3357" s="15">
        <f t="shared" si="210"/>
        <v>42170.447013888886</v>
      </c>
      <c r="T3357" s="15">
        <f t="shared" si="211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9">
        <f t="shared" si="208"/>
        <v>0</v>
      </c>
      <c r="P3358">
        <f t="shared" si="209"/>
        <v>8.75</v>
      </c>
      <c r="Q3358" s="11" t="s">
        <v>8311</v>
      </c>
      <c r="R3358" t="s">
        <v>8356</v>
      </c>
      <c r="S3358" s="15">
        <f t="shared" si="210"/>
        <v>41911.657430555555</v>
      </c>
      <c r="T3358" s="15">
        <f t="shared" si="211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9">
        <f t="shared" si="208"/>
        <v>0</v>
      </c>
      <c r="P3359">
        <f t="shared" si="209"/>
        <v>11.67</v>
      </c>
      <c r="Q3359" s="11" t="s">
        <v>8319</v>
      </c>
      <c r="R3359" t="s">
        <v>8345</v>
      </c>
      <c r="S3359" s="15">
        <f t="shared" si="210"/>
        <v>41952.09175925926</v>
      </c>
      <c r="T3359" s="15">
        <f t="shared" si="211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9">
        <f t="shared" si="208"/>
        <v>1</v>
      </c>
      <c r="P3361">
        <f t="shared" si="209"/>
        <v>8.75</v>
      </c>
      <c r="Q3361" s="11" t="s">
        <v>8308</v>
      </c>
      <c r="R3361" t="s">
        <v>8342</v>
      </c>
      <c r="S3361" s="15">
        <f t="shared" si="210"/>
        <v>42753.678761574076</v>
      </c>
      <c r="T3361" s="15">
        <f t="shared" si="211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9">
        <f t="shared" si="208"/>
        <v>1</v>
      </c>
      <c r="P3362">
        <f t="shared" si="209"/>
        <v>11.67</v>
      </c>
      <c r="Q3362" s="11" t="s">
        <v>8327</v>
      </c>
      <c r="R3362" t="s">
        <v>8330</v>
      </c>
      <c r="S3362" s="15">
        <f t="shared" si="210"/>
        <v>41869.534618055557</v>
      </c>
      <c r="T3362" s="15">
        <f t="shared" si="211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5">
        <f t="shared" si="210"/>
        <v>42079.857974537037</v>
      </c>
      <c r="T3364" s="15">
        <f t="shared" si="211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9">
        <f t="shared" si="208"/>
        <v>5</v>
      </c>
      <c r="P3365">
        <f t="shared" si="209"/>
        <v>11.67</v>
      </c>
      <c r="Q3365" s="11" t="s">
        <v>8313</v>
      </c>
      <c r="R3365" t="s">
        <v>8355</v>
      </c>
      <c r="S3365" s="15">
        <f t="shared" si="210"/>
        <v>42185.397673611107</v>
      </c>
      <c r="T3365" s="15">
        <f t="shared" si="211"/>
        <v>42244.508333333331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9">
        <f t="shared" si="208"/>
        <v>0</v>
      </c>
      <c r="P3367">
        <f t="shared" si="209"/>
        <v>8.5</v>
      </c>
      <c r="Q3367" s="11" t="s">
        <v>8316</v>
      </c>
      <c r="R3367" t="s">
        <v>8334</v>
      </c>
      <c r="S3367" s="15">
        <f t="shared" si="210"/>
        <v>41974.911087962959</v>
      </c>
      <c r="T3367" s="15">
        <f t="shared" si="211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9">
        <f t="shared" si="208"/>
        <v>1</v>
      </c>
      <c r="P3368">
        <f t="shared" si="209"/>
        <v>34</v>
      </c>
      <c r="Q3368" s="11" t="s">
        <v>8327</v>
      </c>
      <c r="R3368" t="s">
        <v>8330</v>
      </c>
      <c r="S3368" s="15">
        <f t="shared" si="210"/>
        <v>42341.59129629629</v>
      </c>
      <c r="T3368" s="15">
        <f t="shared" si="211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9">
        <f t="shared" si="208"/>
        <v>0</v>
      </c>
      <c r="P3373">
        <f t="shared" si="209"/>
        <v>15.5</v>
      </c>
      <c r="Q3373" s="11" t="s">
        <v>8308</v>
      </c>
      <c r="R3373" t="s">
        <v>8342</v>
      </c>
      <c r="S3373" s="15">
        <f t="shared" si="210"/>
        <v>42047.812523148154</v>
      </c>
      <c r="T3373" s="15">
        <f t="shared" si="211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9">
        <f t="shared" si="208"/>
        <v>0</v>
      </c>
      <c r="P3374">
        <f t="shared" si="209"/>
        <v>10.33</v>
      </c>
      <c r="Q3374" s="11" t="s">
        <v>8321</v>
      </c>
      <c r="R3374" t="s">
        <v>8339</v>
      </c>
      <c r="S3374" s="15">
        <f t="shared" si="210"/>
        <v>41799.830613425926</v>
      </c>
      <c r="T3374" s="15">
        <f t="shared" si="211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9">
        <f t="shared" si="208"/>
        <v>0</v>
      </c>
      <c r="P3376">
        <f t="shared" si="209"/>
        <v>30</v>
      </c>
      <c r="Q3376" s="11" t="s">
        <v>8319</v>
      </c>
      <c r="R3376" t="s">
        <v>8345</v>
      </c>
      <c r="S3376" s="15">
        <f t="shared" si="210"/>
        <v>42184.185844907406</v>
      </c>
      <c r="T3376" s="15">
        <f t="shared" si="211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9">
        <f t="shared" si="208"/>
        <v>0</v>
      </c>
      <c r="P3377">
        <f t="shared" si="209"/>
        <v>30</v>
      </c>
      <c r="Q3377" s="11" t="s">
        <v>8308</v>
      </c>
      <c r="R3377" t="s">
        <v>8342</v>
      </c>
      <c r="S3377" s="15">
        <f t="shared" si="210"/>
        <v>42179.653379629628</v>
      </c>
      <c r="T3377" s="15">
        <f t="shared" si="211"/>
        <v>42210.915972222225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9">
        <f t="shared" si="208"/>
        <v>0</v>
      </c>
      <c r="P3378">
        <f t="shared" si="209"/>
        <v>15</v>
      </c>
      <c r="Q3378" s="11" t="s">
        <v>8319</v>
      </c>
      <c r="R3378" t="s">
        <v>8345</v>
      </c>
      <c r="S3378" s="15">
        <f t="shared" si="210"/>
        <v>41919.140706018516</v>
      </c>
      <c r="T3378" s="15">
        <f t="shared" si="211"/>
        <v>41949.182372685187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9">
        <f t="shared" si="208"/>
        <v>1</v>
      </c>
      <c r="P3380">
        <f t="shared" si="209"/>
        <v>15</v>
      </c>
      <c r="Q3380" s="11" t="s">
        <v>8319</v>
      </c>
      <c r="R3380" t="s">
        <v>8357</v>
      </c>
      <c r="S3380" s="15">
        <f t="shared" si="210"/>
        <v>42258.297094907408</v>
      </c>
      <c r="T3380" s="15">
        <f t="shared" si="211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9">
        <f t="shared" si="208"/>
        <v>1</v>
      </c>
      <c r="P3381">
        <f t="shared" si="209"/>
        <v>10</v>
      </c>
      <c r="Q3381" s="11" t="s">
        <v>8321</v>
      </c>
      <c r="R3381" t="s">
        <v>8339</v>
      </c>
      <c r="S3381" s="15">
        <f t="shared" si="210"/>
        <v>41945.037789351853</v>
      </c>
      <c r="T3381" s="15">
        <f t="shared" si="211"/>
        <v>41998.208333333328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9">
        <f t="shared" si="208"/>
        <v>1</v>
      </c>
      <c r="P3382">
        <f t="shared" si="209"/>
        <v>15</v>
      </c>
      <c r="Q3382" s="11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9">
        <f t="shared" si="208"/>
        <v>1</v>
      </c>
      <c r="P3383">
        <f t="shared" si="209"/>
        <v>30</v>
      </c>
      <c r="Q3383" s="11" t="s">
        <v>8327</v>
      </c>
      <c r="R3383" t="s">
        <v>8328</v>
      </c>
      <c r="S3383" s="15">
        <f t="shared" si="210"/>
        <v>40877.25099537037</v>
      </c>
      <c r="T3383" s="15">
        <f t="shared" si="211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9">
        <f t="shared" si="208"/>
        <v>1</v>
      </c>
      <c r="P3384">
        <f t="shared" si="209"/>
        <v>15</v>
      </c>
      <c r="Q3384" s="11" t="s">
        <v>8327</v>
      </c>
      <c r="R3384" t="s">
        <v>8350</v>
      </c>
      <c r="S3384" s="15">
        <f t="shared" si="210"/>
        <v>41194.109340277777</v>
      </c>
      <c r="T3384" s="15">
        <f t="shared" si="211"/>
        <v>41254.151006944441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9">
        <f t="shared" si="208"/>
        <v>5</v>
      </c>
      <c r="P3385">
        <f t="shared" si="209"/>
        <v>30</v>
      </c>
      <c r="Q3385" s="11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0" ht="45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9">
        <f t="shared" si="208"/>
        <v>6</v>
      </c>
      <c r="P3386">
        <f t="shared" si="209"/>
        <v>15</v>
      </c>
      <c r="Q3386" s="11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</row>
    <row r="3387" spans="1:20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9">
        <f t="shared" si="208"/>
        <v>120</v>
      </c>
      <c r="P3387">
        <f t="shared" si="209"/>
        <v>7.5</v>
      </c>
      <c r="Q3387" s="11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9">
        <f t="shared" si="208"/>
        <v>0</v>
      </c>
      <c r="P3389">
        <f t="shared" si="209"/>
        <v>29</v>
      </c>
      <c r="Q3389" s="11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0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9">
        <f t="shared" si="208"/>
        <v>1</v>
      </c>
      <c r="P3390">
        <f t="shared" si="209"/>
        <v>7.25</v>
      </c>
      <c r="Q3390" s="11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0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9">
        <f t="shared" si="208"/>
        <v>116</v>
      </c>
      <c r="P3391">
        <f t="shared" si="209"/>
        <v>7.25</v>
      </c>
      <c r="Q3391" s="11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9">
        <f t="shared" si="212"/>
        <v>0</v>
      </c>
      <c r="P3396">
        <f t="shared" si="213"/>
        <v>6.5</v>
      </c>
      <c r="Q3396" s="11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9">
        <f t="shared" si="212"/>
        <v>0</v>
      </c>
      <c r="P3397">
        <f t="shared" si="213"/>
        <v>13</v>
      </c>
      <c r="Q3397" s="11" t="s">
        <v>8316</v>
      </c>
      <c r="R3397" t="s">
        <v>8344</v>
      </c>
      <c r="S3397" s="15">
        <f t="shared" si="214"/>
        <v>42529.969131944439</v>
      </c>
      <c r="T3397" s="15">
        <f t="shared" si="215"/>
        <v>42549.969131944439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9">
        <f t="shared" si="212"/>
        <v>0</v>
      </c>
      <c r="P3398">
        <f t="shared" si="213"/>
        <v>13</v>
      </c>
      <c r="Q3398" s="11" t="s">
        <v>8323</v>
      </c>
      <c r="R3398" t="s">
        <v>8326</v>
      </c>
      <c r="S3398" s="15">
        <f t="shared" si="214"/>
        <v>41848.84002314815</v>
      </c>
      <c r="T3398" s="15">
        <f t="shared" si="215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9">
        <f t="shared" si="212"/>
        <v>0</v>
      </c>
      <c r="P3399">
        <f t="shared" si="213"/>
        <v>13</v>
      </c>
      <c r="Q3399" s="11" t="s">
        <v>8321</v>
      </c>
      <c r="R3399" t="s">
        <v>8339</v>
      </c>
      <c r="S3399" s="15">
        <f t="shared" si="214"/>
        <v>42038.824988425928</v>
      </c>
      <c r="T3399" s="15">
        <f t="shared" si="215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9">
        <f t="shared" si="212"/>
        <v>0</v>
      </c>
      <c r="P3400">
        <f t="shared" si="213"/>
        <v>13</v>
      </c>
      <c r="Q3400" s="11" t="s">
        <v>8323</v>
      </c>
      <c r="R3400" t="s">
        <v>8324</v>
      </c>
      <c r="S3400" s="15">
        <f t="shared" si="214"/>
        <v>42062.680486111116</v>
      </c>
      <c r="T3400" s="15">
        <f t="shared" si="215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9">
        <f t="shared" si="212"/>
        <v>0</v>
      </c>
      <c r="P3401">
        <f t="shared" si="213"/>
        <v>13</v>
      </c>
      <c r="Q3401" s="11" t="s">
        <v>8308</v>
      </c>
      <c r="R3401" t="s">
        <v>8342</v>
      </c>
      <c r="S3401" s="15">
        <f t="shared" si="214"/>
        <v>42446.780162037037</v>
      </c>
      <c r="T3401" s="15">
        <f t="shared" si="215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9">
        <f t="shared" si="212"/>
        <v>0</v>
      </c>
      <c r="P3402">
        <f t="shared" si="213"/>
        <v>13</v>
      </c>
      <c r="Q3402" s="11" t="s">
        <v>8308</v>
      </c>
      <c r="R3402" t="s">
        <v>8310</v>
      </c>
      <c r="S3402" s="15">
        <f t="shared" si="214"/>
        <v>41855.784305555557</v>
      </c>
      <c r="T3402" s="15">
        <f t="shared" si="215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9">
        <f t="shared" si="212"/>
        <v>0</v>
      </c>
      <c r="P3403">
        <f t="shared" si="213"/>
        <v>13</v>
      </c>
      <c r="Q3403" s="11" t="s">
        <v>8311</v>
      </c>
      <c r="R3403" t="s">
        <v>8348</v>
      </c>
      <c r="S3403" s="15">
        <f t="shared" si="214"/>
        <v>42604.239629629628</v>
      </c>
      <c r="T3403" s="15">
        <f t="shared" si="215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9">
        <f t="shared" si="212"/>
        <v>0</v>
      </c>
      <c r="P3404">
        <f t="shared" si="213"/>
        <v>13</v>
      </c>
      <c r="Q3404" s="11" t="s">
        <v>8319</v>
      </c>
      <c r="R3404" t="s">
        <v>8345</v>
      </c>
      <c r="S3404" s="15">
        <f t="shared" si="214"/>
        <v>42180.18604166666</v>
      </c>
      <c r="T3404" s="15">
        <f t="shared" si="215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9">
        <f t="shared" si="212"/>
        <v>1</v>
      </c>
      <c r="P3405">
        <f t="shared" si="213"/>
        <v>13</v>
      </c>
      <c r="Q3405" s="11" t="s">
        <v>8316</v>
      </c>
      <c r="R3405" t="s">
        <v>8334</v>
      </c>
      <c r="S3405" s="15">
        <f t="shared" si="214"/>
        <v>40710.731180555551</v>
      </c>
      <c r="T3405" s="15">
        <f t="shared" si="215"/>
        <v>40740.731180555551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42021.301192129627</v>
      </c>
      <c r="T3406" s="15">
        <f t="shared" si="215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9">
        <f t="shared" si="212"/>
        <v>2</v>
      </c>
      <c r="P3407">
        <f t="shared" si="213"/>
        <v>13</v>
      </c>
      <c r="Q3407" s="11" t="s">
        <v>8319</v>
      </c>
      <c r="R3407" t="s">
        <v>8345</v>
      </c>
      <c r="S3407" s="15">
        <f t="shared" si="214"/>
        <v>42382.906527777777</v>
      </c>
      <c r="T3407" s="15">
        <f t="shared" si="215"/>
        <v>42442.864861111113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9">
        <f t="shared" si="212"/>
        <v>0</v>
      </c>
      <c r="P3408">
        <f t="shared" si="213"/>
        <v>25</v>
      </c>
      <c r="Q3408" s="11" t="s">
        <v>8323</v>
      </c>
      <c r="R3408" t="s">
        <v>8326</v>
      </c>
      <c r="S3408" s="15">
        <f t="shared" si="214"/>
        <v>42210.439768518518</v>
      </c>
      <c r="T3408" s="15">
        <f t="shared" si="215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9">
        <f t="shared" si="212"/>
        <v>0</v>
      </c>
      <c r="P3409">
        <f t="shared" si="213"/>
        <v>25</v>
      </c>
      <c r="Q3409" s="11" t="s">
        <v>8323</v>
      </c>
      <c r="R3409" t="s">
        <v>8324</v>
      </c>
      <c r="S3409" s="15">
        <f t="shared" si="214"/>
        <v>42207.795787037037</v>
      </c>
      <c r="T3409" s="15">
        <f t="shared" si="215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9">
        <f t="shared" si="212"/>
        <v>0</v>
      </c>
      <c r="P3410">
        <f t="shared" si="213"/>
        <v>25</v>
      </c>
      <c r="Q3410" s="11" t="s">
        <v>8321</v>
      </c>
      <c r="R3410" t="s">
        <v>8339</v>
      </c>
      <c r="S3410" s="15">
        <f t="shared" si="214"/>
        <v>40800.6403587963</v>
      </c>
      <c r="T3410" s="15">
        <f t="shared" si="215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9">
        <f t="shared" si="212"/>
        <v>0</v>
      </c>
      <c r="P3411">
        <f t="shared" si="213"/>
        <v>25</v>
      </c>
      <c r="Q3411" s="11" t="s">
        <v>8308</v>
      </c>
      <c r="R3411" t="s">
        <v>8342</v>
      </c>
      <c r="S3411" s="15">
        <f t="shared" si="214"/>
        <v>41954.722916666666</v>
      </c>
      <c r="T3411" s="15">
        <f t="shared" si="215"/>
        <v>42014.722916666666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12"/>
        <v>0</v>
      </c>
      <c r="P3412">
        <f t="shared" si="213"/>
        <v>25</v>
      </c>
      <c r="Q3412" s="11" t="s">
        <v>8323</v>
      </c>
      <c r="R3412" t="s">
        <v>8326</v>
      </c>
      <c r="S3412" s="15">
        <f t="shared" si="214"/>
        <v>42243.790393518517</v>
      </c>
      <c r="T3412" s="15">
        <f t="shared" si="215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9">
        <f t="shared" si="212"/>
        <v>0</v>
      </c>
      <c r="P3413">
        <f t="shared" si="213"/>
        <v>25</v>
      </c>
      <c r="Q3413" s="11" t="s">
        <v>8319</v>
      </c>
      <c r="R3413" t="s">
        <v>8345</v>
      </c>
      <c r="S3413" s="15">
        <f t="shared" si="214"/>
        <v>41938.804710648146</v>
      </c>
      <c r="T3413" s="15">
        <f t="shared" si="215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9">
        <f t="shared" si="212"/>
        <v>0</v>
      </c>
      <c r="P3414">
        <f t="shared" si="213"/>
        <v>25</v>
      </c>
      <c r="Q3414" s="11" t="s">
        <v>8308</v>
      </c>
      <c r="R3414" t="s">
        <v>8342</v>
      </c>
      <c r="S3414" s="15">
        <f t="shared" si="214"/>
        <v>42064.794490740736</v>
      </c>
      <c r="T3414" s="15">
        <f t="shared" si="215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9">
        <f t="shared" si="212"/>
        <v>0</v>
      </c>
      <c r="P3415">
        <f t="shared" si="213"/>
        <v>25</v>
      </c>
      <c r="Q3415" s="11" t="s">
        <v>8316</v>
      </c>
      <c r="R3415" t="s">
        <v>8334</v>
      </c>
      <c r="S3415" s="15">
        <f t="shared" si="214"/>
        <v>41843.772789351853</v>
      </c>
      <c r="T3415" s="15">
        <f t="shared" si="215"/>
        <v>41903.772789351853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9">
        <f t="shared" si="212"/>
        <v>0</v>
      </c>
      <c r="P3416">
        <f t="shared" si="213"/>
        <v>25</v>
      </c>
      <c r="Q3416" s="11" t="s">
        <v>8323</v>
      </c>
      <c r="R3416" t="s">
        <v>8326</v>
      </c>
      <c r="S3416" s="15">
        <f t="shared" si="214"/>
        <v>42479.039212962962</v>
      </c>
      <c r="T3416" s="15">
        <f t="shared" si="215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9">
        <f t="shared" si="212"/>
        <v>0</v>
      </c>
      <c r="P3417">
        <f t="shared" si="213"/>
        <v>12.5</v>
      </c>
      <c r="Q3417" s="11" t="s">
        <v>8321</v>
      </c>
      <c r="R3417" t="s">
        <v>8339</v>
      </c>
      <c r="S3417" s="15">
        <f t="shared" si="214"/>
        <v>41759.542534722219</v>
      </c>
      <c r="T3417" s="15">
        <f t="shared" si="215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9">
        <f t="shared" si="212"/>
        <v>0</v>
      </c>
      <c r="P3418">
        <f t="shared" si="213"/>
        <v>25</v>
      </c>
      <c r="Q3418" s="11" t="s">
        <v>8327</v>
      </c>
      <c r="R3418" t="s">
        <v>8350</v>
      </c>
      <c r="S3418" s="15">
        <f t="shared" si="214"/>
        <v>41124.479722222226</v>
      </c>
      <c r="T3418" s="15">
        <f t="shared" si="215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9">
        <f t="shared" si="212"/>
        <v>0</v>
      </c>
      <c r="P3419">
        <f t="shared" si="213"/>
        <v>25</v>
      </c>
      <c r="Q3419" s="11" t="s">
        <v>8313</v>
      </c>
      <c r="R3419" t="s">
        <v>8353</v>
      </c>
      <c r="S3419" s="15">
        <f t="shared" si="214"/>
        <v>42206.763217592597</v>
      </c>
      <c r="T3419" s="15">
        <f t="shared" si="215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9">
        <f t="shared" si="212"/>
        <v>1</v>
      </c>
      <c r="P3420">
        <f t="shared" si="213"/>
        <v>25</v>
      </c>
      <c r="Q3420" s="11" t="s">
        <v>8316</v>
      </c>
      <c r="R3420" t="s">
        <v>8334</v>
      </c>
      <c r="S3420" s="15">
        <f t="shared" si="214"/>
        <v>42107.836435185185</v>
      </c>
      <c r="T3420" s="15">
        <f t="shared" si="215"/>
        <v>42137.836435185185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9">
        <f t="shared" si="212"/>
        <v>1</v>
      </c>
      <c r="P3421">
        <f t="shared" si="213"/>
        <v>12.5</v>
      </c>
      <c r="Q3421" s="11" t="s">
        <v>8323</v>
      </c>
      <c r="R3421" t="s">
        <v>8326</v>
      </c>
      <c r="S3421" s="15">
        <f t="shared" si="214"/>
        <v>41953.773090277777</v>
      </c>
      <c r="T3421" s="15">
        <f t="shared" si="215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9">
        <f t="shared" si="212"/>
        <v>1</v>
      </c>
      <c r="P3422">
        <f t="shared" si="213"/>
        <v>25</v>
      </c>
      <c r="Q3422" s="11" t="s">
        <v>8308</v>
      </c>
      <c r="R3422" t="s">
        <v>8342</v>
      </c>
      <c r="S3422" s="15">
        <f t="shared" si="214"/>
        <v>42276.046689814815</v>
      </c>
      <c r="T3422" s="15">
        <f t="shared" si="215"/>
        <v>42306.046689814815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9">
        <f t="shared" si="212"/>
        <v>1</v>
      </c>
      <c r="P3423">
        <f t="shared" si="213"/>
        <v>25</v>
      </c>
      <c r="Q3423" s="11" t="s">
        <v>8323</v>
      </c>
      <c r="R3423" t="s">
        <v>8326</v>
      </c>
      <c r="S3423" s="15">
        <f t="shared" si="214"/>
        <v>42439.702314814815</v>
      </c>
      <c r="T3423" s="15">
        <f t="shared" si="215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9">
        <f t="shared" si="212"/>
        <v>1</v>
      </c>
      <c r="P3424">
        <f t="shared" si="213"/>
        <v>25</v>
      </c>
      <c r="Q3424" s="11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9">
        <f t="shared" si="212"/>
        <v>1</v>
      </c>
      <c r="P3425">
        <f t="shared" si="213"/>
        <v>25</v>
      </c>
      <c r="Q3425" s="11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9">
        <f t="shared" si="212"/>
        <v>1</v>
      </c>
      <c r="P3426">
        <f t="shared" si="213"/>
        <v>8.33</v>
      </c>
      <c r="Q3426" s="11" t="s">
        <v>8319</v>
      </c>
      <c r="R3426" t="s">
        <v>8345</v>
      </c>
      <c r="S3426" s="15">
        <f t="shared" si="214"/>
        <v>41760.10974537037</v>
      </c>
      <c r="T3426" s="15">
        <f t="shared" si="215"/>
        <v>41790.979166666664</v>
      </c>
    </row>
    <row r="3427" spans="1:20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9">
        <f t="shared" si="212"/>
        <v>1</v>
      </c>
      <c r="P3427">
        <f t="shared" si="213"/>
        <v>25</v>
      </c>
      <c r="Q3427" s="11" t="s">
        <v>8323</v>
      </c>
      <c r="R3427" t="s">
        <v>8326</v>
      </c>
      <c r="S3427" s="15">
        <f t="shared" si="214"/>
        <v>42317.826377314821</v>
      </c>
      <c r="T3427" s="15">
        <f t="shared" si="215"/>
        <v>42357.826377314821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9">
        <f t="shared" si="212"/>
        <v>1</v>
      </c>
      <c r="P3428">
        <f t="shared" si="213"/>
        <v>25</v>
      </c>
      <c r="Q3428" s="11" t="s">
        <v>8327</v>
      </c>
      <c r="R3428" t="s">
        <v>8354</v>
      </c>
      <c r="S3428" s="15">
        <f t="shared" si="214"/>
        <v>40985.459803240738</v>
      </c>
      <c r="T3428" s="15">
        <f t="shared" si="215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9">
        <f t="shared" si="212"/>
        <v>1</v>
      </c>
      <c r="P3429">
        <f t="shared" si="213"/>
        <v>25</v>
      </c>
      <c r="Q3429" s="11" t="s">
        <v>8323</v>
      </c>
      <c r="R3429" t="s">
        <v>8326</v>
      </c>
      <c r="S3429" s="15">
        <f t="shared" si="214"/>
        <v>42164.299722222218</v>
      </c>
      <c r="T3429" s="15">
        <f t="shared" si="215"/>
        <v>42190.957638888889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9">
        <f t="shared" si="212"/>
        <v>1</v>
      </c>
      <c r="P3430">
        <f t="shared" si="213"/>
        <v>12.5</v>
      </c>
      <c r="Q3430" s="11" t="s">
        <v>8323</v>
      </c>
      <c r="R3430" t="s">
        <v>8326</v>
      </c>
      <c r="S3430" s="15">
        <f t="shared" si="214"/>
        <v>41830.267407407409</v>
      </c>
      <c r="T3430" s="15">
        <f t="shared" si="215"/>
        <v>41860.267407407409</v>
      </c>
    </row>
    <row r="3431" spans="1:20" ht="6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9">
        <f t="shared" si="212"/>
        <v>1</v>
      </c>
      <c r="P3431">
        <f t="shared" si="213"/>
        <v>12.5</v>
      </c>
      <c r="Q3431" s="11" t="s">
        <v>8323</v>
      </c>
      <c r="R3431" t="s">
        <v>8335</v>
      </c>
      <c r="S3431" s="15">
        <f t="shared" si="214"/>
        <v>41861.767094907409</v>
      </c>
      <c r="T3431" s="15">
        <f t="shared" si="215"/>
        <v>41882.767094907409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9">
        <f t="shared" si="212"/>
        <v>2</v>
      </c>
      <c r="P3432">
        <f t="shared" si="213"/>
        <v>6.25</v>
      </c>
      <c r="Q3432" s="11" t="s">
        <v>8313</v>
      </c>
      <c r="R3432" t="s">
        <v>8314</v>
      </c>
      <c r="S3432" s="15">
        <f t="shared" si="214"/>
        <v>41820.752268518518</v>
      </c>
      <c r="T3432" s="15">
        <f t="shared" si="215"/>
        <v>41850.752268518518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9">
        <f t="shared" si="212"/>
        <v>3</v>
      </c>
      <c r="P3433">
        <f t="shared" si="213"/>
        <v>12.5</v>
      </c>
      <c r="Q3433" s="11" t="s">
        <v>8323</v>
      </c>
      <c r="R3433" t="s">
        <v>8324</v>
      </c>
      <c r="S3433" s="15">
        <f t="shared" si="214"/>
        <v>42297.823113425926</v>
      </c>
      <c r="T3433" s="15">
        <f t="shared" si="215"/>
        <v>42327.864780092597</v>
      </c>
    </row>
    <row r="3434" spans="1:20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9">
        <f t="shared" si="212"/>
        <v>3</v>
      </c>
      <c r="P3434">
        <f t="shared" si="213"/>
        <v>25</v>
      </c>
      <c r="Q3434" s="11" t="s">
        <v>8323</v>
      </c>
      <c r="R3434" t="s">
        <v>8326</v>
      </c>
      <c r="S3434" s="15">
        <f t="shared" si="214"/>
        <v>42059.970729166671</v>
      </c>
      <c r="T3434" s="15">
        <f t="shared" si="215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9">
        <f t="shared" si="212"/>
        <v>5</v>
      </c>
      <c r="P3435">
        <f t="shared" si="213"/>
        <v>8.33</v>
      </c>
      <c r="Q3435" s="11" t="s">
        <v>8316</v>
      </c>
      <c r="R3435" t="s">
        <v>8334</v>
      </c>
      <c r="S3435" s="15">
        <f t="shared" si="214"/>
        <v>42167.207071759258</v>
      </c>
      <c r="T3435" s="15">
        <f t="shared" si="215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9">
        <f t="shared" si="212"/>
        <v>5</v>
      </c>
      <c r="P3436">
        <f t="shared" si="213"/>
        <v>25</v>
      </c>
      <c r="Q3436" s="11" t="s">
        <v>8323</v>
      </c>
      <c r="R3436" t="s">
        <v>8335</v>
      </c>
      <c r="S3436" s="15">
        <f t="shared" si="214"/>
        <v>42756.018506944441</v>
      </c>
      <c r="T3436" s="15">
        <f t="shared" si="215"/>
        <v>42786.018506944441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9">
        <f t="shared" si="212"/>
        <v>13</v>
      </c>
      <c r="P3437">
        <f t="shared" si="213"/>
        <v>12.5</v>
      </c>
      <c r="Q3437" s="11" t="s">
        <v>8316</v>
      </c>
      <c r="R3437" t="s">
        <v>8334</v>
      </c>
      <c r="S3437" s="15">
        <f t="shared" si="214"/>
        <v>42440.820277777777</v>
      </c>
      <c r="T3437" s="15">
        <f t="shared" si="215"/>
        <v>42470.778611111105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9">
        <f t="shared" si="212"/>
        <v>0</v>
      </c>
      <c r="P3438">
        <f t="shared" si="213"/>
        <v>2.67</v>
      </c>
      <c r="Q3438" s="11" t="s">
        <v>8323</v>
      </c>
      <c r="R3438" t="s">
        <v>8324</v>
      </c>
      <c r="S3438" s="15">
        <f t="shared" si="214"/>
        <v>42097.649224537032</v>
      </c>
      <c r="T3438" s="15">
        <f t="shared" si="215"/>
        <v>42157.649224537032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9">
        <f t="shared" si="212"/>
        <v>2</v>
      </c>
      <c r="P3439">
        <f t="shared" si="213"/>
        <v>4.8</v>
      </c>
      <c r="Q3439" s="11" t="s">
        <v>8321</v>
      </c>
      <c r="R3439" t="s">
        <v>8339</v>
      </c>
      <c r="S3439" s="15">
        <f t="shared" si="214"/>
        <v>41513.107256944444</v>
      </c>
      <c r="T3439" s="15">
        <f t="shared" si="215"/>
        <v>41528.107256944444</v>
      </c>
    </row>
    <row r="3440" spans="1:20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41879.043530092589</v>
      </c>
      <c r="T3440" s="15">
        <f t="shared" si="215"/>
        <v>41909.043530092589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5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41811.555462962962</v>
      </c>
      <c r="T3441" s="15">
        <f t="shared" si="215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9">
        <f t="shared" si="212"/>
        <v>0</v>
      </c>
      <c r="P3442">
        <f t="shared" si="213"/>
        <v>7.33</v>
      </c>
      <c r="Q3442" s="11" t="s">
        <v>8323</v>
      </c>
      <c r="R3442" t="s">
        <v>8324</v>
      </c>
      <c r="S3442" s="15">
        <f t="shared" si="214"/>
        <v>42409.571284722217</v>
      </c>
      <c r="T3442" s="15">
        <f t="shared" si="215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9">
        <f t="shared" si="212"/>
        <v>1</v>
      </c>
      <c r="P3443">
        <f t="shared" si="213"/>
        <v>22</v>
      </c>
      <c r="Q3443" s="11" t="s">
        <v>8327</v>
      </c>
      <c r="R3443" t="s">
        <v>8330</v>
      </c>
      <c r="S3443" s="15">
        <f t="shared" si="214"/>
        <v>42286.861493055556</v>
      </c>
      <c r="T3443" s="15">
        <f t="shared" si="215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9">
        <f t="shared" si="212"/>
        <v>0</v>
      </c>
      <c r="P3444">
        <f t="shared" si="213"/>
        <v>10.5</v>
      </c>
      <c r="Q3444" s="11" t="s">
        <v>8316</v>
      </c>
      <c r="R3444" t="s">
        <v>8344</v>
      </c>
      <c r="S3444" s="15">
        <f t="shared" si="214"/>
        <v>42496.264965277776</v>
      </c>
      <c r="T3444" s="15">
        <f t="shared" si="215"/>
        <v>42526.264965277776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9">
        <f t="shared" si="212"/>
        <v>0</v>
      </c>
      <c r="P3445">
        <f t="shared" si="213"/>
        <v>7</v>
      </c>
      <c r="Q3445" s="11" t="s">
        <v>8323</v>
      </c>
      <c r="R3445" t="s">
        <v>8326</v>
      </c>
      <c r="S3445" s="15">
        <f t="shared" si="214"/>
        <v>41995.084074074075</v>
      </c>
      <c r="T3445" s="15">
        <f t="shared" si="215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9">
        <f t="shared" si="212"/>
        <v>0</v>
      </c>
      <c r="P3446">
        <f t="shared" si="213"/>
        <v>10.5</v>
      </c>
      <c r="Q3446" s="11" t="s">
        <v>8327</v>
      </c>
      <c r="R3446" t="s">
        <v>8350</v>
      </c>
      <c r="S3446" s="15">
        <f t="shared" si="214"/>
        <v>42429.84956018519</v>
      </c>
      <c r="T3446" s="15">
        <f t="shared" si="215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9">
        <f t="shared" si="212"/>
        <v>0</v>
      </c>
      <c r="P3447">
        <f t="shared" si="213"/>
        <v>10.5</v>
      </c>
      <c r="Q3447" s="11" t="s">
        <v>8323</v>
      </c>
      <c r="R3447" t="s">
        <v>8326</v>
      </c>
      <c r="S3447" s="15">
        <f t="shared" si="214"/>
        <v>41745.891319444447</v>
      </c>
      <c r="T3447" s="15">
        <f t="shared" si="215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9">
        <f t="shared" si="212"/>
        <v>0</v>
      </c>
      <c r="P3448">
        <f t="shared" si="213"/>
        <v>10.5</v>
      </c>
      <c r="Q3448" s="11" t="s">
        <v>8323</v>
      </c>
      <c r="R3448" t="s">
        <v>8326</v>
      </c>
      <c r="S3448" s="15">
        <f t="shared" si="214"/>
        <v>42559.474004629628</v>
      </c>
      <c r="T3448" s="15">
        <f t="shared" si="215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9">
        <f t="shared" si="212"/>
        <v>1</v>
      </c>
      <c r="P3449">
        <f t="shared" si="213"/>
        <v>7</v>
      </c>
      <c r="Q3449" s="11" t="s">
        <v>8311</v>
      </c>
      <c r="R3449" t="s">
        <v>8352</v>
      </c>
      <c r="S3449" s="15">
        <f t="shared" si="214"/>
        <v>41456.981215277774</v>
      </c>
      <c r="T3449" s="15">
        <f t="shared" si="215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9">
        <f t="shared" si="212"/>
        <v>1</v>
      </c>
      <c r="P3450">
        <f t="shared" si="213"/>
        <v>10.5</v>
      </c>
      <c r="Q3450" s="11" t="s">
        <v>8319</v>
      </c>
      <c r="R3450" t="s">
        <v>8345</v>
      </c>
      <c r="S3450" s="15">
        <f t="shared" si="214"/>
        <v>42382.130833333329</v>
      </c>
      <c r="T3450" s="15">
        <f t="shared" si="215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9">
        <f t="shared" si="212"/>
        <v>1</v>
      </c>
      <c r="P3451">
        <f t="shared" si="213"/>
        <v>3</v>
      </c>
      <c r="Q3451" s="11" t="s">
        <v>8316</v>
      </c>
      <c r="R3451" t="s">
        <v>8334</v>
      </c>
      <c r="S3451" s="15">
        <f t="shared" si="214"/>
        <v>41250.025902777779</v>
      </c>
      <c r="T3451" s="15">
        <f t="shared" si="215"/>
        <v>41280.025902777779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1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41831.742962962962</v>
      </c>
      <c r="T3452" s="15">
        <f t="shared" si="215"/>
        <v>41860.125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9">
        <f t="shared" si="212"/>
        <v>0</v>
      </c>
      <c r="P3453">
        <f t="shared" si="213"/>
        <v>20</v>
      </c>
      <c r="Q3453" s="11" t="s">
        <v>8323</v>
      </c>
      <c r="R3453" t="s">
        <v>8326</v>
      </c>
      <c r="S3453" s="15">
        <f t="shared" si="214"/>
        <v>41929.266215277778</v>
      </c>
      <c r="T3453" s="15">
        <f t="shared" si="215"/>
        <v>41968.823611111111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12"/>
        <v>0</v>
      </c>
      <c r="P3454">
        <f t="shared" si="213"/>
        <v>20</v>
      </c>
      <c r="Q3454" s="11" t="s">
        <v>8323</v>
      </c>
      <c r="R3454" t="s">
        <v>8326</v>
      </c>
      <c r="S3454" s="15">
        <f t="shared" si="214"/>
        <v>42039.194988425923</v>
      </c>
      <c r="T3454" s="15">
        <f t="shared" si="215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9">
        <f t="shared" si="212"/>
        <v>0</v>
      </c>
      <c r="P3455">
        <f t="shared" si="213"/>
        <v>20</v>
      </c>
      <c r="Q3455" s="11" t="s">
        <v>8321</v>
      </c>
      <c r="R3455" t="s">
        <v>8325</v>
      </c>
      <c r="S3455" s="15">
        <f t="shared" si="214"/>
        <v>42202.594293981485</v>
      </c>
      <c r="T3455" s="15">
        <f t="shared" si="215"/>
        <v>42232.587974537033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9">
        <f t="shared" si="212"/>
        <v>0</v>
      </c>
      <c r="P3456">
        <f t="shared" si="213"/>
        <v>20</v>
      </c>
      <c r="Q3456" s="11" t="s">
        <v>8323</v>
      </c>
      <c r="R3456" t="s">
        <v>8326</v>
      </c>
      <c r="S3456" s="15">
        <f t="shared" si="214"/>
        <v>41831.675034722226</v>
      </c>
      <c r="T3456" s="15">
        <f t="shared" si="215"/>
        <v>41891.675034722226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9">
        <f t="shared" si="212"/>
        <v>0</v>
      </c>
      <c r="P3457">
        <f t="shared" si="213"/>
        <v>10</v>
      </c>
      <c r="Q3457" s="11" t="s">
        <v>8323</v>
      </c>
      <c r="R3457" t="s">
        <v>8326</v>
      </c>
      <c r="S3457" s="15">
        <f t="shared" si="214"/>
        <v>42065.190694444449</v>
      </c>
      <c r="T3457" s="15">
        <f t="shared" si="215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9">
        <f t="shared" si="212"/>
        <v>0</v>
      </c>
      <c r="P3458">
        <f t="shared" si="213"/>
        <v>10</v>
      </c>
      <c r="Q3458" s="11" t="s">
        <v>8308</v>
      </c>
      <c r="R3458" t="s">
        <v>8342</v>
      </c>
      <c r="S3458" s="15">
        <f t="shared" si="214"/>
        <v>42545.705266203702</v>
      </c>
      <c r="T3458" s="15">
        <f t="shared" si="215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9">
        <f t="shared" si="216"/>
        <v>1</v>
      </c>
      <c r="P3460">
        <f t="shared" si="217"/>
        <v>20</v>
      </c>
      <c r="Q3460" s="11" t="s">
        <v>8316</v>
      </c>
      <c r="R3460" t="s">
        <v>8344</v>
      </c>
      <c r="S3460" s="15">
        <f t="shared" si="218"/>
        <v>41821.407187500001</v>
      </c>
      <c r="T3460" s="15">
        <f t="shared" si="219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9">
        <f t="shared" si="216"/>
        <v>1</v>
      </c>
      <c r="P3461">
        <f t="shared" si="217"/>
        <v>20</v>
      </c>
      <c r="Q3461" s="11" t="s">
        <v>8308</v>
      </c>
      <c r="R3461" t="s">
        <v>8342</v>
      </c>
      <c r="S3461" s="15">
        <f t="shared" si="218"/>
        <v>42340.847361111111</v>
      </c>
      <c r="T3461" s="15">
        <f t="shared" si="219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9">
        <f t="shared" si="216"/>
        <v>1</v>
      </c>
      <c r="P3462">
        <f t="shared" si="217"/>
        <v>10</v>
      </c>
      <c r="Q3462" s="11" t="s">
        <v>8327</v>
      </c>
      <c r="R3462" t="s">
        <v>8328</v>
      </c>
      <c r="S3462" s="15">
        <f t="shared" si="218"/>
        <v>40981.802615740737</v>
      </c>
      <c r="T3462" s="15">
        <f t="shared" si="219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9">
        <f t="shared" si="216"/>
        <v>4</v>
      </c>
      <c r="P3463">
        <f t="shared" si="217"/>
        <v>20</v>
      </c>
      <c r="Q3463" s="11" t="s">
        <v>8313</v>
      </c>
      <c r="R3463" t="s">
        <v>8355</v>
      </c>
      <c r="S3463" s="15">
        <f t="shared" si="218"/>
        <v>42170.996527777781</v>
      </c>
      <c r="T3463" s="15">
        <f t="shared" si="219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9">
        <f t="shared" si="216"/>
        <v>13</v>
      </c>
      <c r="P3464">
        <f t="shared" si="217"/>
        <v>10</v>
      </c>
      <c r="Q3464" s="11" t="s">
        <v>8323</v>
      </c>
      <c r="R3464" t="s">
        <v>8326</v>
      </c>
      <c r="S3464" s="15">
        <f t="shared" si="218"/>
        <v>42122.693159722221</v>
      </c>
      <c r="T3464" s="15">
        <f t="shared" si="219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9">
        <f t="shared" si="216"/>
        <v>0</v>
      </c>
      <c r="P3471">
        <f t="shared" si="217"/>
        <v>16</v>
      </c>
      <c r="Q3471" s="11" t="s">
        <v>8323</v>
      </c>
      <c r="R3471" t="s">
        <v>8326</v>
      </c>
      <c r="S3471" s="15">
        <f t="shared" si="218"/>
        <v>42169.958506944444</v>
      </c>
      <c r="T3471" s="15">
        <f t="shared" si="219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9">
        <f t="shared" si="216"/>
        <v>2</v>
      </c>
      <c r="P3472">
        <f t="shared" si="217"/>
        <v>5.33</v>
      </c>
      <c r="Q3472" s="11" t="s">
        <v>8316</v>
      </c>
      <c r="R3472" t="s">
        <v>8334</v>
      </c>
      <c r="S3472" s="15">
        <f t="shared" si="218"/>
        <v>40619.097210648149</v>
      </c>
      <c r="T3472" s="15">
        <f t="shared" si="219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9">
        <f t="shared" si="216"/>
        <v>0</v>
      </c>
      <c r="P3474">
        <f t="shared" si="217"/>
        <v>15</v>
      </c>
      <c r="Q3474" s="11" t="s">
        <v>8313</v>
      </c>
      <c r="R3474" t="s">
        <v>8351</v>
      </c>
      <c r="S3474" s="15">
        <f t="shared" si="218"/>
        <v>41877.904988425929</v>
      </c>
      <c r="T3474" s="15">
        <f t="shared" si="219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9">
        <f t="shared" si="216"/>
        <v>0</v>
      </c>
      <c r="P3476">
        <f t="shared" si="217"/>
        <v>7.5</v>
      </c>
      <c r="Q3476" s="11" t="s">
        <v>8311</v>
      </c>
      <c r="R3476" t="s">
        <v>8348</v>
      </c>
      <c r="S3476" s="15">
        <f t="shared" si="218"/>
        <v>42258.780324074076</v>
      </c>
      <c r="T3476" s="15">
        <f t="shared" si="219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16"/>
        <v>0</v>
      </c>
      <c r="P3477">
        <f t="shared" si="217"/>
        <v>5</v>
      </c>
      <c r="Q3477" s="11" t="s">
        <v>8311</v>
      </c>
      <c r="R3477" t="s">
        <v>8348</v>
      </c>
      <c r="S3477" s="15">
        <f t="shared" si="218"/>
        <v>42297.432951388888</v>
      </c>
      <c r="T3477" s="15">
        <f t="shared" si="219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9">
        <f t="shared" si="216"/>
        <v>0</v>
      </c>
      <c r="P3478">
        <f t="shared" si="217"/>
        <v>15</v>
      </c>
      <c r="Q3478" s="11" t="s">
        <v>8323</v>
      </c>
      <c r="R3478" t="s">
        <v>8326</v>
      </c>
      <c r="S3478" s="15">
        <f t="shared" si="218"/>
        <v>41970.085046296299</v>
      </c>
      <c r="T3478" s="15">
        <f t="shared" si="219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9">
        <f t="shared" si="216"/>
        <v>1</v>
      </c>
      <c r="P3479">
        <f t="shared" si="217"/>
        <v>7.5</v>
      </c>
      <c r="Q3479" s="11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9">
        <f t="shared" si="216"/>
        <v>1</v>
      </c>
      <c r="P3480">
        <f t="shared" si="217"/>
        <v>15</v>
      </c>
      <c r="Q3480" s="11" t="s">
        <v>8311</v>
      </c>
      <c r="R3480" t="s">
        <v>8348</v>
      </c>
      <c r="S3480" s="15">
        <f t="shared" si="218"/>
        <v>42463.866666666669</v>
      </c>
      <c r="T3480" s="15">
        <f t="shared" si="219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9">
        <f t="shared" si="216"/>
        <v>1</v>
      </c>
      <c r="P3481">
        <f t="shared" si="217"/>
        <v>15</v>
      </c>
      <c r="Q3481" s="11" t="s">
        <v>8346</v>
      </c>
      <c r="R3481" t="s">
        <v>8347</v>
      </c>
      <c r="S3481" s="15">
        <f t="shared" si="218"/>
        <v>42775.172824074078</v>
      </c>
      <c r="T3481" s="15">
        <f t="shared" si="219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9">
        <f t="shared" si="216"/>
        <v>1</v>
      </c>
      <c r="P3482">
        <f t="shared" si="217"/>
        <v>15</v>
      </c>
      <c r="Q3482" s="11" t="s">
        <v>8308</v>
      </c>
      <c r="R3482" t="s">
        <v>8315</v>
      </c>
      <c r="S3482" s="15">
        <f t="shared" si="218"/>
        <v>41880.827118055553</v>
      </c>
      <c r="T3482" s="15">
        <f t="shared" si="219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9">
        <f t="shared" si="216"/>
        <v>2</v>
      </c>
      <c r="P3483">
        <f t="shared" si="217"/>
        <v>15</v>
      </c>
      <c r="Q3483" s="11" t="s">
        <v>8308</v>
      </c>
      <c r="R3483" t="s">
        <v>8342</v>
      </c>
      <c r="S3483" s="15">
        <f t="shared" si="218"/>
        <v>42577.607361111113</v>
      </c>
      <c r="T3483" s="15">
        <f t="shared" si="219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9">
        <f t="shared" si="216"/>
        <v>3</v>
      </c>
      <c r="P3485">
        <f t="shared" si="217"/>
        <v>7.5</v>
      </c>
      <c r="Q3485" s="11" t="s">
        <v>8313</v>
      </c>
      <c r="R3485" t="s">
        <v>8314</v>
      </c>
      <c r="S3485" s="15">
        <f t="shared" si="218"/>
        <v>41860.91002314815</v>
      </c>
      <c r="T3485" s="15">
        <f t="shared" si="219"/>
        <v>41872.91002314815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9">
        <f t="shared" si="216"/>
        <v>10</v>
      </c>
      <c r="P3486">
        <f t="shared" si="217"/>
        <v>5</v>
      </c>
      <c r="Q3486" s="11" t="s">
        <v>8323</v>
      </c>
      <c r="R3486" t="s">
        <v>8326</v>
      </c>
      <c r="S3486" s="15">
        <f t="shared" si="218"/>
        <v>41820.870821759258</v>
      </c>
      <c r="T3486" s="15">
        <f t="shared" si="219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9">
        <f t="shared" si="216"/>
        <v>0</v>
      </c>
      <c r="P3495">
        <f t="shared" si="217"/>
        <v>2.75</v>
      </c>
      <c r="Q3495" s="11" t="s">
        <v>8308</v>
      </c>
      <c r="R3495" t="s">
        <v>8310</v>
      </c>
      <c r="S3495" s="15">
        <f t="shared" si="218"/>
        <v>41830.947013888886</v>
      </c>
      <c r="T3495" s="15">
        <f t="shared" si="219"/>
        <v>41860.947013888886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9">
        <f t="shared" si="216"/>
        <v>0</v>
      </c>
      <c r="P3496">
        <f t="shared" si="217"/>
        <v>5.5</v>
      </c>
      <c r="Q3496" s="11" t="s">
        <v>8323</v>
      </c>
      <c r="R3496" t="s">
        <v>8326</v>
      </c>
      <c r="S3496" s="15">
        <f t="shared" si="218"/>
        <v>42447.863553240735</v>
      </c>
      <c r="T3496" s="15">
        <f t="shared" si="219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9">
        <f t="shared" si="216"/>
        <v>0</v>
      </c>
      <c r="P3497">
        <f t="shared" si="217"/>
        <v>5.5</v>
      </c>
      <c r="Q3497" s="11" t="s">
        <v>8321</v>
      </c>
      <c r="R3497" t="s">
        <v>8339</v>
      </c>
      <c r="S3497" s="15">
        <f t="shared" si="218"/>
        <v>42649.742210648154</v>
      </c>
      <c r="T3497" s="15">
        <f t="shared" si="219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9">
        <f t="shared" si="216"/>
        <v>0</v>
      </c>
      <c r="P3498">
        <f t="shared" si="217"/>
        <v>3.67</v>
      </c>
      <c r="Q3498" s="11" t="s">
        <v>8316</v>
      </c>
      <c r="R3498" t="s">
        <v>8334</v>
      </c>
      <c r="S3498" s="15">
        <f t="shared" si="218"/>
        <v>41718.5237037037</v>
      </c>
      <c r="T3498" s="15">
        <f t="shared" si="219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9">
        <f t="shared" si="216"/>
        <v>0</v>
      </c>
      <c r="P3499">
        <f t="shared" si="217"/>
        <v>3.67</v>
      </c>
      <c r="Q3499" s="11" t="s">
        <v>8316</v>
      </c>
      <c r="R3499" t="s">
        <v>8344</v>
      </c>
      <c r="S3499" s="15">
        <f t="shared" si="218"/>
        <v>41908.996527777781</v>
      </c>
      <c r="T3499" s="15">
        <f t="shared" si="219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9">
        <f t="shared" si="216"/>
        <v>0</v>
      </c>
      <c r="P3500">
        <f t="shared" si="217"/>
        <v>5.5</v>
      </c>
      <c r="Q3500" s="11" t="s">
        <v>8327</v>
      </c>
      <c r="R3500" t="s">
        <v>8330</v>
      </c>
      <c r="S3500" s="15">
        <f t="shared" si="218"/>
        <v>42064.217418981483</v>
      </c>
      <c r="T3500" s="15">
        <f t="shared" si="219"/>
        <v>42094.140277777777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41961.492488425924</v>
      </c>
      <c r="T3501" s="15">
        <f t="shared" si="219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9">
        <f t="shared" si="216"/>
        <v>0</v>
      </c>
      <c r="P3502">
        <f t="shared" si="217"/>
        <v>5.5</v>
      </c>
      <c r="Q3502" s="11" t="s">
        <v>8323</v>
      </c>
      <c r="R3502" t="s">
        <v>8324</v>
      </c>
      <c r="S3502" s="15">
        <f t="shared" si="218"/>
        <v>42107.156319444446</v>
      </c>
      <c r="T3502" s="15">
        <f t="shared" si="219"/>
        <v>42167.156319444446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1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42402.947002314817</v>
      </c>
      <c r="T3503" s="15">
        <f t="shared" si="219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5">
        <f t="shared" si="218"/>
        <v>42514.434548611112</v>
      </c>
      <c r="T3504" s="15">
        <f t="shared" si="219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9">
        <f t="shared" si="216"/>
        <v>0</v>
      </c>
      <c r="P3505">
        <f t="shared" si="217"/>
        <v>10</v>
      </c>
      <c r="Q3505" s="11" t="s">
        <v>8319</v>
      </c>
      <c r="R3505" t="s">
        <v>8345</v>
      </c>
      <c r="S3505" s="15">
        <f t="shared" si="218"/>
        <v>42746.019652777773</v>
      </c>
      <c r="T3505" s="15">
        <f t="shared" si="219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5">
        <f t="shared" si="218"/>
        <v>42616.049849537041</v>
      </c>
      <c r="T3506" s="15">
        <f t="shared" si="219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9">
        <f t="shared" si="216"/>
        <v>0</v>
      </c>
      <c r="P3507">
        <f t="shared" si="217"/>
        <v>10</v>
      </c>
      <c r="Q3507" s="11" t="s">
        <v>8319</v>
      </c>
      <c r="R3507" t="s">
        <v>8345</v>
      </c>
      <c r="S3507" s="15">
        <f t="shared" si="218"/>
        <v>42061.69594907407</v>
      </c>
      <c r="T3507" s="15">
        <f t="shared" si="219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9">
        <f t="shared" si="216"/>
        <v>0</v>
      </c>
      <c r="P3508">
        <f t="shared" si="217"/>
        <v>10</v>
      </c>
      <c r="Q3508" s="11" t="s">
        <v>8308</v>
      </c>
      <c r="R3508" t="s">
        <v>8318</v>
      </c>
      <c r="S3508" s="15">
        <f t="shared" si="218"/>
        <v>41830.033958333333</v>
      </c>
      <c r="T3508" s="15">
        <f t="shared" si="219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9">
        <f t="shared" si="216"/>
        <v>0</v>
      </c>
      <c r="P3509">
        <f t="shared" si="217"/>
        <v>10</v>
      </c>
      <c r="Q3509" s="11" t="s">
        <v>8311</v>
      </c>
      <c r="R3509" t="s">
        <v>8352</v>
      </c>
      <c r="S3509" s="15">
        <f t="shared" si="218"/>
        <v>42349.824097222227</v>
      </c>
      <c r="T3509" s="15">
        <f t="shared" si="219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9">
        <f t="shared" si="216"/>
        <v>0</v>
      </c>
      <c r="P3510">
        <f t="shared" si="217"/>
        <v>10</v>
      </c>
      <c r="Q3510" s="11" t="s">
        <v>8323</v>
      </c>
      <c r="R3510" t="s">
        <v>8326</v>
      </c>
      <c r="S3510" s="15">
        <f t="shared" si="218"/>
        <v>42786.350231481483</v>
      </c>
      <c r="T3510" s="15">
        <f t="shared" si="219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9">
        <f t="shared" si="216"/>
        <v>0</v>
      </c>
      <c r="P3511">
        <f t="shared" si="217"/>
        <v>5</v>
      </c>
      <c r="Q3511" s="11" t="s">
        <v>8323</v>
      </c>
      <c r="R3511" t="s">
        <v>8324</v>
      </c>
      <c r="S3511" s="15">
        <f t="shared" si="218"/>
        <v>41825.055231481485</v>
      </c>
      <c r="T3511" s="15">
        <f t="shared" si="219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9">
        <f t="shared" si="216"/>
        <v>0</v>
      </c>
      <c r="P3512">
        <f t="shared" si="217"/>
        <v>10</v>
      </c>
      <c r="Q3512" s="11" t="s">
        <v>8323</v>
      </c>
      <c r="R3512" t="s">
        <v>8324</v>
      </c>
      <c r="S3512" s="15">
        <f t="shared" si="218"/>
        <v>42745.031469907408</v>
      </c>
      <c r="T3512" s="15">
        <f t="shared" si="219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5">
        <f t="shared" si="218"/>
        <v>42017.843287037031</v>
      </c>
      <c r="T3513" s="15">
        <f t="shared" si="219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9">
        <f t="shared" si="216"/>
        <v>0</v>
      </c>
      <c r="P3514">
        <f t="shared" si="217"/>
        <v>10</v>
      </c>
      <c r="Q3514" s="11" t="s">
        <v>8316</v>
      </c>
      <c r="R3514" t="s">
        <v>8344</v>
      </c>
      <c r="S3514" s="15">
        <f t="shared" si="218"/>
        <v>42649.924907407403</v>
      </c>
      <c r="T3514" s="15">
        <f t="shared" si="219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9">
        <f t="shared" si="216"/>
        <v>0</v>
      </c>
      <c r="P3515">
        <f t="shared" si="217"/>
        <v>5</v>
      </c>
      <c r="Q3515" s="11" t="s">
        <v>8316</v>
      </c>
      <c r="R3515" t="s">
        <v>8334</v>
      </c>
      <c r="S3515" s="15">
        <f t="shared" si="218"/>
        <v>41951.973229166666</v>
      </c>
      <c r="T3515" s="15">
        <f t="shared" si="219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9">
        <f t="shared" si="216"/>
        <v>0</v>
      </c>
      <c r="P3516">
        <f t="shared" si="217"/>
        <v>10</v>
      </c>
      <c r="Q3516" s="11" t="s">
        <v>8323</v>
      </c>
      <c r="R3516" t="s">
        <v>8335</v>
      </c>
      <c r="S3516" s="15">
        <f t="shared" si="218"/>
        <v>42154.818819444445</v>
      </c>
      <c r="T3516" s="15">
        <f t="shared" si="219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9">
        <f t="shared" si="216"/>
        <v>0</v>
      </c>
      <c r="P3517">
        <f t="shared" si="217"/>
        <v>10</v>
      </c>
      <c r="Q3517" s="11" t="s">
        <v>8308</v>
      </c>
      <c r="R3517" t="s">
        <v>8342</v>
      </c>
      <c r="S3517" s="15">
        <f t="shared" si="218"/>
        <v>42223.619456018518</v>
      </c>
      <c r="T3517" s="15">
        <f t="shared" si="219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9">
        <f t="shared" si="216"/>
        <v>0</v>
      </c>
      <c r="P3518">
        <f t="shared" si="217"/>
        <v>5</v>
      </c>
      <c r="Q3518" s="11" t="s">
        <v>8321</v>
      </c>
      <c r="R3518" t="s">
        <v>8339</v>
      </c>
      <c r="S3518" s="15">
        <f t="shared" si="218"/>
        <v>41650.015057870369</v>
      </c>
      <c r="T3518" s="15">
        <f t="shared" si="219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9">
        <f t="shared" si="216"/>
        <v>0</v>
      </c>
      <c r="P3519">
        <f t="shared" si="217"/>
        <v>10</v>
      </c>
      <c r="Q3519" s="11" t="s">
        <v>8321</v>
      </c>
      <c r="R3519" t="s">
        <v>8339</v>
      </c>
      <c r="S3519" s="15">
        <f t="shared" si="218"/>
        <v>42447.896875000006</v>
      </c>
      <c r="T3519" s="15">
        <f t="shared" si="219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9">
        <f t="shared" si="216"/>
        <v>0</v>
      </c>
      <c r="P3520">
        <f t="shared" si="217"/>
        <v>10</v>
      </c>
      <c r="Q3520" s="11" t="s">
        <v>8311</v>
      </c>
      <c r="R3520" t="s">
        <v>8349</v>
      </c>
      <c r="S3520" s="15">
        <f t="shared" si="218"/>
        <v>42121.367002314815</v>
      </c>
      <c r="T3520" s="15">
        <f t="shared" si="219"/>
        <v>42152.836805555555</v>
      </c>
    </row>
    <row r="3521" spans="1:20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9">
        <f t="shared" si="216"/>
        <v>0</v>
      </c>
      <c r="P3521">
        <f t="shared" si="217"/>
        <v>10</v>
      </c>
      <c r="Q3521" s="11" t="s">
        <v>8323</v>
      </c>
      <c r="R3521" t="s">
        <v>8326</v>
      </c>
      <c r="S3521" s="15">
        <f t="shared" si="218"/>
        <v>42437.64534722222</v>
      </c>
      <c r="T3521" s="15">
        <f t="shared" si="219"/>
        <v>42497.603680555556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9">
        <f t="shared" si="216"/>
        <v>0</v>
      </c>
      <c r="P3522">
        <f t="shared" si="217"/>
        <v>3.33</v>
      </c>
      <c r="Q3522" s="11" t="s">
        <v>8316</v>
      </c>
      <c r="R3522" t="s">
        <v>8334</v>
      </c>
      <c r="S3522" s="15">
        <f t="shared" si="218"/>
        <v>41526.345914351856</v>
      </c>
      <c r="T3522" s="15">
        <f t="shared" si="219"/>
        <v>41556.345914351856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9">
        <f t="shared" ref="O3523:O3586" si="220">ROUND(E3523/D3523*100,0)</f>
        <v>0</v>
      </c>
      <c r="P3523">
        <f t="shared" ref="P3523:P3586" si="221">IFERROR(ROUND(E3523/L3523,2),0)</f>
        <v>5</v>
      </c>
      <c r="Q3523" s="11" t="s">
        <v>8327</v>
      </c>
      <c r="R3523" t="s">
        <v>8330</v>
      </c>
      <c r="S3523" s="15">
        <f t="shared" ref="S3523:S3586" si="222">(((J3523/60)/60)/24)+DATE(1970,1,1)</f>
        <v>41989.664409722223</v>
      </c>
      <c r="T3523" s="15">
        <f t="shared" ref="T3523:T3586" si="223">(((I3523/60)/60)/24)+DATE(1970,1,1)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9">
        <f t="shared" si="220"/>
        <v>0</v>
      </c>
      <c r="P3524">
        <f t="shared" si="221"/>
        <v>10</v>
      </c>
      <c r="Q3524" s="11" t="s">
        <v>8321</v>
      </c>
      <c r="R3524" t="s">
        <v>8339</v>
      </c>
      <c r="S3524" s="15">
        <f t="shared" si="222"/>
        <v>42153.631597222222</v>
      </c>
      <c r="T3524" s="15">
        <f t="shared" si="223"/>
        <v>42183.631597222222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9">
        <f t="shared" si="220"/>
        <v>0</v>
      </c>
      <c r="P3525">
        <f t="shared" si="221"/>
        <v>10</v>
      </c>
      <c r="Q3525" s="11" t="s">
        <v>8308</v>
      </c>
      <c r="R3525" t="s">
        <v>8342</v>
      </c>
      <c r="S3525" s="15">
        <f t="shared" si="222"/>
        <v>42450.589143518519</v>
      </c>
      <c r="T3525" s="15">
        <f t="shared" si="223"/>
        <v>42510.589143518519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9">
        <f t="shared" si="220"/>
        <v>0</v>
      </c>
      <c r="P3526">
        <f t="shared" si="221"/>
        <v>10</v>
      </c>
      <c r="Q3526" s="11" t="s">
        <v>8308</v>
      </c>
      <c r="R3526" t="s">
        <v>8342</v>
      </c>
      <c r="S3526" s="15">
        <f t="shared" si="222"/>
        <v>42102.650567129633</v>
      </c>
      <c r="T3526" s="15">
        <f t="shared" si="223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9">
        <f t="shared" si="220"/>
        <v>0</v>
      </c>
      <c r="P3527">
        <f t="shared" si="221"/>
        <v>10</v>
      </c>
      <c r="Q3527" s="11" t="s">
        <v>8308</v>
      </c>
      <c r="R3527" t="s">
        <v>8342</v>
      </c>
      <c r="S3527" s="15">
        <f t="shared" si="222"/>
        <v>42262.849050925928</v>
      </c>
      <c r="T3527" s="15">
        <f t="shared" si="223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9">
        <f t="shared" si="220"/>
        <v>0</v>
      </c>
      <c r="P3528">
        <f t="shared" si="221"/>
        <v>5</v>
      </c>
      <c r="Q3528" s="11" t="s">
        <v>8319</v>
      </c>
      <c r="R3528" t="s">
        <v>8345</v>
      </c>
      <c r="S3528" s="15">
        <f t="shared" si="222"/>
        <v>42383.899456018517</v>
      </c>
      <c r="T3528" s="15">
        <f t="shared" si="223"/>
        <v>42413.899456018517</v>
      </c>
    </row>
    <row r="3529" spans="1:20" ht="3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9">
        <f t="shared" si="220"/>
        <v>0</v>
      </c>
      <c r="P3529">
        <f t="shared" si="221"/>
        <v>10</v>
      </c>
      <c r="Q3529" s="11" t="s">
        <v>8323</v>
      </c>
      <c r="R3529" t="s">
        <v>8335</v>
      </c>
      <c r="S3529" s="15">
        <f t="shared" si="222"/>
        <v>41865.659780092588</v>
      </c>
      <c r="T3529" s="15">
        <f t="shared" si="223"/>
        <v>41890.659780092588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9">
        <f t="shared" si="220"/>
        <v>0</v>
      </c>
      <c r="P3530">
        <f t="shared" si="221"/>
        <v>10</v>
      </c>
      <c r="Q3530" s="11" t="s">
        <v>8321</v>
      </c>
      <c r="R3530" t="s">
        <v>8325</v>
      </c>
      <c r="S3530" s="15">
        <f t="shared" si="222"/>
        <v>42375.230115740742</v>
      </c>
      <c r="T3530" s="15">
        <f t="shared" si="223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9">
        <f t="shared" si="220"/>
        <v>0</v>
      </c>
      <c r="P3531">
        <f t="shared" si="221"/>
        <v>10</v>
      </c>
      <c r="Q3531" s="11" t="s">
        <v>8323</v>
      </c>
      <c r="R3531" t="s">
        <v>8326</v>
      </c>
      <c r="S3531" s="15">
        <f t="shared" si="222"/>
        <v>41863.527326388888</v>
      </c>
      <c r="T3531" s="15">
        <f t="shared" si="223"/>
        <v>41893.527326388888</v>
      </c>
    </row>
    <row r="3532" spans="1:20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20"/>
        <v>0</v>
      </c>
      <c r="P3532">
        <f t="shared" si="221"/>
        <v>10</v>
      </c>
      <c r="Q3532" s="11" t="s">
        <v>8323</v>
      </c>
      <c r="R3532" t="s">
        <v>8326</v>
      </c>
      <c r="S3532" s="15">
        <f t="shared" si="222"/>
        <v>42058.603877314818</v>
      </c>
      <c r="T3532" s="15">
        <f t="shared" si="223"/>
        <v>42087.165972222225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9">
        <f t="shared" si="220"/>
        <v>0</v>
      </c>
      <c r="P3533">
        <f t="shared" si="221"/>
        <v>10</v>
      </c>
      <c r="Q3533" s="11" t="s">
        <v>8321</v>
      </c>
      <c r="R3533" t="s">
        <v>8337</v>
      </c>
      <c r="S3533" s="15">
        <f t="shared" si="222"/>
        <v>41938.893263888887</v>
      </c>
      <c r="T3533" s="15">
        <f t="shared" si="223"/>
        <v>41959.934930555552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9">
        <f t="shared" si="220"/>
        <v>0</v>
      </c>
      <c r="P3534">
        <f t="shared" si="221"/>
        <v>10</v>
      </c>
      <c r="Q3534" s="11" t="s">
        <v>8311</v>
      </c>
      <c r="R3534" t="s">
        <v>8356</v>
      </c>
      <c r="S3534" s="15">
        <f t="shared" si="222"/>
        <v>42172.669027777782</v>
      </c>
      <c r="T3534" s="15">
        <f t="shared" si="223"/>
        <v>42202.669027777782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9">
        <f t="shared" si="220"/>
        <v>0</v>
      </c>
      <c r="P3535">
        <f t="shared" si="221"/>
        <v>10</v>
      </c>
      <c r="Q3535" s="11" t="s">
        <v>8323</v>
      </c>
      <c r="R3535" t="s">
        <v>8326</v>
      </c>
      <c r="S3535" s="15">
        <f t="shared" si="222"/>
        <v>42622.436412037037</v>
      </c>
      <c r="T3535" s="15">
        <f t="shared" si="223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9">
        <f t="shared" si="220"/>
        <v>0</v>
      </c>
      <c r="P3536">
        <f t="shared" si="221"/>
        <v>5</v>
      </c>
      <c r="Q3536" s="11" t="s">
        <v>8316</v>
      </c>
      <c r="R3536" t="s">
        <v>8344</v>
      </c>
      <c r="S3536" s="15">
        <f t="shared" si="222"/>
        <v>41772.797280092593</v>
      </c>
      <c r="T3536" s="15">
        <f t="shared" si="223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9">
        <f t="shared" si="220"/>
        <v>0</v>
      </c>
      <c r="P3537">
        <f t="shared" si="221"/>
        <v>10</v>
      </c>
      <c r="Q3537" s="11" t="s">
        <v>8313</v>
      </c>
      <c r="R3537" t="s">
        <v>8355</v>
      </c>
      <c r="S3537" s="15">
        <f t="shared" si="222"/>
        <v>41935.509652777779</v>
      </c>
      <c r="T3537" s="15">
        <f t="shared" si="223"/>
        <v>41965.551319444443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9">
        <f t="shared" si="220"/>
        <v>1</v>
      </c>
      <c r="P3538">
        <f t="shared" si="221"/>
        <v>5</v>
      </c>
      <c r="Q3538" s="11" t="s">
        <v>8316</v>
      </c>
      <c r="R3538" t="s">
        <v>8344</v>
      </c>
      <c r="S3538" s="15">
        <f t="shared" si="222"/>
        <v>42535.327476851846</v>
      </c>
      <c r="T3538" s="15">
        <f t="shared" si="223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9">
        <f t="shared" si="220"/>
        <v>1</v>
      </c>
      <c r="P3539">
        <f t="shared" si="221"/>
        <v>5</v>
      </c>
      <c r="Q3539" s="11" t="s">
        <v>8311</v>
      </c>
      <c r="R3539" t="s">
        <v>8356</v>
      </c>
      <c r="S3539" s="15">
        <f t="shared" si="222"/>
        <v>42573.65662037037</v>
      </c>
      <c r="T3539" s="15">
        <f t="shared" si="223"/>
        <v>42588.65662037037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42803.842812499999</v>
      </c>
      <c r="T3542" s="15">
        <f t="shared" si="223"/>
        <v>42843.801145833335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9">
        <f t="shared" si="220"/>
        <v>1</v>
      </c>
      <c r="P3543">
        <f t="shared" si="221"/>
        <v>5</v>
      </c>
      <c r="Q3543" s="11" t="s">
        <v>8308</v>
      </c>
      <c r="R3543" t="s">
        <v>8342</v>
      </c>
      <c r="S3543" s="15">
        <f t="shared" si="222"/>
        <v>42049.716620370367</v>
      </c>
      <c r="T3543" s="15">
        <f t="shared" si="223"/>
        <v>42079.674953703703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42291.739548611105</v>
      </c>
      <c r="T3544" s="15">
        <f t="shared" si="223"/>
        <v>42351.781215277777</v>
      </c>
    </row>
    <row r="3545" spans="1:20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9">
        <f t="shared" si="220"/>
        <v>1</v>
      </c>
      <c r="P3545">
        <f t="shared" si="221"/>
        <v>10</v>
      </c>
      <c r="Q3545" s="11" t="s">
        <v>8323</v>
      </c>
      <c r="R3545" t="s">
        <v>8326</v>
      </c>
      <c r="S3545" s="15">
        <f t="shared" si="222"/>
        <v>42217.670104166667</v>
      </c>
      <c r="T3545" s="15">
        <f t="shared" si="223"/>
        <v>42247.670104166667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9">
        <f t="shared" si="220"/>
        <v>1</v>
      </c>
      <c r="P3546">
        <f t="shared" si="221"/>
        <v>10</v>
      </c>
      <c r="Q3546" s="11" t="s">
        <v>8316</v>
      </c>
      <c r="R3546" t="s">
        <v>8334</v>
      </c>
      <c r="S3546" s="15">
        <f t="shared" si="222"/>
        <v>40802.964594907404</v>
      </c>
      <c r="T3546" s="15">
        <f t="shared" si="223"/>
        <v>40832.964594907404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9">
        <f t="shared" si="220"/>
        <v>2</v>
      </c>
      <c r="P3547">
        <f t="shared" si="221"/>
        <v>10</v>
      </c>
      <c r="Q3547" s="11" t="s">
        <v>8346</v>
      </c>
      <c r="R3547" t="s">
        <v>8347</v>
      </c>
      <c r="S3547" s="15">
        <f t="shared" si="222"/>
        <v>41851.696157407408</v>
      </c>
      <c r="T3547" s="15">
        <f t="shared" si="223"/>
        <v>41894.416666666664</v>
      </c>
    </row>
    <row r="3548" spans="1:20" ht="4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9">
        <f t="shared" si="220"/>
        <v>2</v>
      </c>
      <c r="P3548">
        <f t="shared" si="221"/>
        <v>5</v>
      </c>
      <c r="Q3548" s="11" t="s">
        <v>8323</v>
      </c>
      <c r="R3548" t="s">
        <v>8335</v>
      </c>
      <c r="S3548" s="15">
        <f t="shared" si="222"/>
        <v>42201.436226851853</v>
      </c>
      <c r="T3548" s="15">
        <f t="shared" si="223"/>
        <v>42244.9375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2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42128.431064814817</v>
      </c>
      <c r="T3549" s="15">
        <f t="shared" si="223"/>
        <v>42146.875</v>
      </c>
    </row>
    <row r="3550" spans="1:20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5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42261.632916666669</v>
      </c>
      <c r="T3550" s="15">
        <f t="shared" si="223"/>
        <v>42266.165972222225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10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41831.697939814818</v>
      </c>
      <c r="T3551" s="15">
        <f t="shared" si="223"/>
        <v>41861.697939814818</v>
      </c>
    </row>
    <row r="3552" spans="1:20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9">
        <f t="shared" si="220"/>
        <v>100</v>
      </c>
      <c r="P3552">
        <f t="shared" si="221"/>
        <v>10</v>
      </c>
      <c r="Q3552" s="11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9">
        <f t="shared" si="220"/>
        <v>200</v>
      </c>
      <c r="P3553">
        <f t="shared" si="221"/>
        <v>10</v>
      </c>
      <c r="Q3553" s="11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9">
        <f t="shared" si="220"/>
        <v>0</v>
      </c>
      <c r="P3555">
        <f t="shared" si="221"/>
        <v>2</v>
      </c>
      <c r="Q3555" s="11" t="s">
        <v>8308</v>
      </c>
      <c r="R3555" t="s">
        <v>8310</v>
      </c>
      <c r="S3555" s="15">
        <f t="shared" si="222"/>
        <v>41838.832152777781</v>
      </c>
      <c r="T3555" s="15">
        <f t="shared" si="223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9">
        <f t="shared" si="220"/>
        <v>0</v>
      </c>
      <c r="P3556">
        <f t="shared" si="221"/>
        <v>8</v>
      </c>
      <c r="Q3556" s="11" t="s">
        <v>8319</v>
      </c>
      <c r="R3556" t="s">
        <v>8345</v>
      </c>
      <c r="S3556" s="15">
        <f t="shared" si="222"/>
        <v>41974.704745370371</v>
      </c>
      <c r="T3556" s="15">
        <f t="shared" si="223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9">
        <f t="shared" si="220"/>
        <v>0</v>
      </c>
      <c r="P3557">
        <f t="shared" si="221"/>
        <v>4</v>
      </c>
      <c r="Q3557" s="11" t="s">
        <v>8321</v>
      </c>
      <c r="R3557" t="s">
        <v>8337</v>
      </c>
      <c r="S3557" s="15">
        <f t="shared" si="222"/>
        <v>42396.911712962959</v>
      </c>
      <c r="T3557" s="15">
        <f t="shared" si="223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9">
        <f t="shared" si="220"/>
        <v>2</v>
      </c>
      <c r="P3559">
        <f t="shared" si="221"/>
        <v>2</v>
      </c>
      <c r="Q3559" s="11" t="s">
        <v>8308</v>
      </c>
      <c r="R3559" t="s">
        <v>8318</v>
      </c>
      <c r="S3559" s="15">
        <f t="shared" si="222"/>
        <v>41864.04886574074</v>
      </c>
      <c r="T3559" s="15">
        <f t="shared" si="223"/>
        <v>41884.04886574074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9">
        <f t="shared" si="220"/>
        <v>0</v>
      </c>
      <c r="P3560">
        <f t="shared" si="221"/>
        <v>7</v>
      </c>
      <c r="Q3560" s="11" t="s">
        <v>8323</v>
      </c>
      <c r="R3560" t="s">
        <v>8326</v>
      </c>
      <c r="S3560" s="15">
        <f t="shared" si="222"/>
        <v>42513.976319444439</v>
      </c>
      <c r="T3560" s="15">
        <f t="shared" si="223"/>
        <v>42559.976319444439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9">
        <f t="shared" si="220"/>
        <v>0</v>
      </c>
      <c r="P3562">
        <f t="shared" si="221"/>
        <v>2.33</v>
      </c>
      <c r="Q3562" s="11" t="s">
        <v>8311</v>
      </c>
      <c r="R3562" t="s">
        <v>8348</v>
      </c>
      <c r="S3562" s="15">
        <f t="shared" si="222"/>
        <v>42013.059027777781</v>
      </c>
      <c r="T3562" s="15">
        <f t="shared" si="223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5">
        <f t="shared" si="222"/>
        <v>42646.896898148145</v>
      </c>
      <c r="T3564" s="15">
        <f t="shared" si="223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9">
        <f t="shared" si="220"/>
        <v>0</v>
      </c>
      <c r="P3565">
        <f t="shared" si="221"/>
        <v>3</v>
      </c>
      <c r="Q3565" s="11" t="s">
        <v>8313</v>
      </c>
      <c r="R3565" t="s">
        <v>8355</v>
      </c>
      <c r="S3565" s="15">
        <f t="shared" si="222"/>
        <v>41974.712245370371</v>
      </c>
      <c r="T3565" s="15">
        <f t="shared" si="223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9">
        <f t="shared" si="220"/>
        <v>0</v>
      </c>
      <c r="P3567">
        <f t="shared" si="221"/>
        <v>3</v>
      </c>
      <c r="Q3567" s="11" t="s">
        <v>8316</v>
      </c>
      <c r="R3567" t="s">
        <v>8344</v>
      </c>
      <c r="S3567" s="15">
        <f t="shared" si="222"/>
        <v>42413.649641203709</v>
      </c>
      <c r="T3567" s="15">
        <f t="shared" si="223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9">
        <f t="shared" si="220"/>
        <v>0</v>
      </c>
      <c r="P3568">
        <f t="shared" si="221"/>
        <v>6</v>
      </c>
      <c r="Q3568" s="11" t="s">
        <v>8311</v>
      </c>
      <c r="R3568" t="s">
        <v>8348</v>
      </c>
      <c r="S3568" s="15">
        <f t="shared" si="222"/>
        <v>42395.456412037034</v>
      </c>
      <c r="T3568" s="15">
        <f t="shared" si="223"/>
        <v>42425.456412037034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9">
        <f t="shared" si="220"/>
        <v>1</v>
      </c>
      <c r="P3569">
        <f t="shared" si="221"/>
        <v>3</v>
      </c>
      <c r="Q3569" s="11" t="s">
        <v>8323</v>
      </c>
      <c r="R3569" t="s">
        <v>8326</v>
      </c>
      <c r="S3569" s="15">
        <f t="shared" si="222"/>
        <v>41982.904386574075</v>
      </c>
      <c r="T3569" s="15">
        <f t="shared" si="223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9">
        <f t="shared" si="220"/>
        <v>1</v>
      </c>
      <c r="P3570">
        <f t="shared" si="221"/>
        <v>3</v>
      </c>
      <c r="Q3570" s="11" t="s">
        <v>8308</v>
      </c>
      <c r="R3570" t="s">
        <v>8342</v>
      </c>
      <c r="S3570" s="15">
        <f t="shared" si="222"/>
        <v>42525.656944444447</v>
      </c>
      <c r="T3570" s="15">
        <f t="shared" si="223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9">
        <f t="shared" si="220"/>
        <v>0</v>
      </c>
      <c r="P3571">
        <f t="shared" si="221"/>
        <v>5</v>
      </c>
      <c r="Q3571" s="11" t="s">
        <v>8319</v>
      </c>
      <c r="R3571" t="s">
        <v>8345</v>
      </c>
      <c r="S3571" s="15">
        <f t="shared" si="222"/>
        <v>41837.905694444446</v>
      </c>
      <c r="T3571" s="15">
        <f t="shared" si="223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9">
        <f t="shared" si="220"/>
        <v>0</v>
      </c>
      <c r="P3572">
        <f t="shared" si="221"/>
        <v>5</v>
      </c>
      <c r="Q3572" s="11" t="s">
        <v>8321</v>
      </c>
      <c r="R3572" t="s">
        <v>8325</v>
      </c>
      <c r="S3572" s="15">
        <f t="shared" si="222"/>
        <v>41792.687442129631</v>
      </c>
      <c r="T3572" s="15">
        <f t="shared" si="223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9">
        <f t="shared" si="220"/>
        <v>0</v>
      </c>
      <c r="P3573">
        <f t="shared" si="221"/>
        <v>5</v>
      </c>
      <c r="Q3573" s="11" t="s">
        <v>8319</v>
      </c>
      <c r="R3573" t="s">
        <v>8345</v>
      </c>
      <c r="S3573" s="15">
        <f t="shared" si="222"/>
        <v>42422.536192129628</v>
      </c>
      <c r="T3573" s="15">
        <f t="shared" si="223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9">
        <f t="shared" si="220"/>
        <v>0</v>
      </c>
      <c r="P3574">
        <f t="shared" si="221"/>
        <v>5</v>
      </c>
      <c r="Q3574" s="11" t="s">
        <v>8321</v>
      </c>
      <c r="R3574" t="s">
        <v>8339</v>
      </c>
      <c r="S3574" s="15">
        <f t="shared" si="222"/>
        <v>41331.555127314816</v>
      </c>
      <c r="T3574" s="15">
        <f t="shared" si="223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9">
        <f t="shared" si="220"/>
        <v>0</v>
      </c>
      <c r="P3575">
        <f t="shared" si="221"/>
        <v>1</v>
      </c>
      <c r="Q3575" s="11" t="s">
        <v>8319</v>
      </c>
      <c r="R3575" t="s">
        <v>8345</v>
      </c>
      <c r="S3575" s="15">
        <f t="shared" si="222"/>
        <v>42027.856990740736</v>
      </c>
      <c r="T3575" s="15">
        <f t="shared" si="223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9">
        <f t="shared" si="220"/>
        <v>0</v>
      </c>
      <c r="P3576">
        <f t="shared" si="221"/>
        <v>5</v>
      </c>
      <c r="Q3576" s="11" t="s">
        <v>8319</v>
      </c>
      <c r="R3576" t="s">
        <v>8345</v>
      </c>
      <c r="S3576" s="15">
        <f t="shared" si="222"/>
        <v>42019.737766203703</v>
      </c>
      <c r="T3576" s="15">
        <f t="shared" si="223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9">
        <f t="shared" si="220"/>
        <v>0</v>
      </c>
      <c r="P3578">
        <f t="shared" si="221"/>
        <v>5</v>
      </c>
      <c r="Q3578" s="11" t="s">
        <v>8327</v>
      </c>
      <c r="R3578" t="s">
        <v>8330</v>
      </c>
      <c r="S3578" s="15">
        <f t="shared" si="222"/>
        <v>42791.669837962967</v>
      </c>
      <c r="T3578" s="15">
        <f t="shared" si="223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9">
        <f t="shared" si="220"/>
        <v>0</v>
      </c>
      <c r="P3579">
        <f t="shared" si="221"/>
        <v>5</v>
      </c>
      <c r="Q3579" s="11" t="s">
        <v>8323</v>
      </c>
      <c r="R3579" t="s">
        <v>8324</v>
      </c>
      <c r="S3579" s="15">
        <f t="shared" si="222"/>
        <v>42060.04550925926</v>
      </c>
      <c r="T3579" s="15">
        <f t="shared" si="223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9">
        <f t="shared" si="220"/>
        <v>0</v>
      </c>
      <c r="P3580">
        <f t="shared" si="221"/>
        <v>5</v>
      </c>
      <c r="Q3580" s="11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9">
        <f t="shared" si="220"/>
        <v>0</v>
      </c>
      <c r="P3581">
        <f t="shared" si="221"/>
        <v>5</v>
      </c>
      <c r="Q3581" s="11" t="s">
        <v>8323</v>
      </c>
      <c r="R3581" t="s">
        <v>8335</v>
      </c>
      <c r="S3581" s="15">
        <f t="shared" si="222"/>
        <v>41799.259039351848</v>
      </c>
      <c r="T3581" s="15">
        <f t="shared" si="223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9">
        <f t="shared" si="220"/>
        <v>0</v>
      </c>
      <c r="P3582">
        <f t="shared" si="221"/>
        <v>5</v>
      </c>
      <c r="Q3582" s="11" t="s">
        <v>8321</v>
      </c>
      <c r="R3582" t="s">
        <v>8339</v>
      </c>
      <c r="S3582" s="15">
        <f t="shared" si="222"/>
        <v>42423.985567129625</v>
      </c>
      <c r="T3582" s="15">
        <f t="shared" si="223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41136.85805555556</v>
      </c>
      <c r="T3583" s="15">
        <f t="shared" si="223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9">
        <f t="shared" si="220"/>
        <v>0</v>
      </c>
      <c r="P3584">
        <f t="shared" si="221"/>
        <v>5</v>
      </c>
      <c r="Q3584" s="11" t="s">
        <v>8323</v>
      </c>
      <c r="R3584" t="s">
        <v>8326</v>
      </c>
      <c r="S3584" s="15">
        <f t="shared" si="222"/>
        <v>41915.400219907409</v>
      </c>
      <c r="T3584" s="15">
        <f t="shared" si="223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9">
        <f t="shared" si="220"/>
        <v>0</v>
      </c>
      <c r="P3585">
        <f t="shared" si="221"/>
        <v>5</v>
      </c>
      <c r="Q3585" s="11" t="s">
        <v>8311</v>
      </c>
      <c r="R3585" t="s">
        <v>8352</v>
      </c>
      <c r="S3585" s="15">
        <f t="shared" si="222"/>
        <v>41471.446851851848</v>
      </c>
      <c r="T3585" s="15">
        <f t="shared" si="223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5">
        <f t="shared" si="222"/>
        <v>42333.330277777779</v>
      </c>
      <c r="T3586" s="15">
        <f t="shared" si="223"/>
        <v>42363.330277777779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9">
        <f t="shared" ref="O3587:O3650" si="224">ROUND(E3587/D3587*100,0)</f>
        <v>0</v>
      </c>
      <c r="P3587">
        <f t="shared" ref="P3587:P3650" si="225">IFERROR(ROUND(E3587/L3587,2),0)</f>
        <v>5</v>
      </c>
      <c r="Q3587" s="11" t="s">
        <v>8323</v>
      </c>
      <c r="R3587" t="s">
        <v>8326</v>
      </c>
      <c r="S3587" s="15">
        <f t="shared" ref="S3587:S3650" si="226">(((J3587/60)/60)/24)+DATE(1970,1,1)</f>
        <v>41985.427361111113</v>
      </c>
      <c r="T3587" s="15">
        <f t="shared" ref="T3587:T3650" si="227">(((I3587/60)/60)/24)+DATE(1970,1,1)</f>
        <v>42015.427361111113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9">
        <f t="shared" si="224"/>
        <v>0</v>
      </c>
      <c r="P3588">
        <f t="shared" si="225"/>
        <v>5</v>
      </c>
      <c r="Q3588" s="11" t="s">
        <v>8323</v>
      </c>
      <c r="R3588" t="s">
        <v>8326</v>
      </c>
      <c r="S3588" s="15">
        <f t="shared" si="226"/>
        <v>42510.938900462963</v>
      </c>
      <c r="T3588" s="15">
        <f t="shared" si="227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9">
        <f t="shared" si="224"/>
        <v>0</v>
      </c>
      <c r="P3589">
        <f t="shared" si="225"/>
        <v>5</v>
      </c>
      <c r="Q3589" s="11" t="s">
        <v>8316</v>
      </c>
      <c r="R3589" t="s">
        <v>8334</v>
      </c>
      <c r="S3589" s="15">
        <f t="shared" si="226"/>
        <v>41722.792407407411</v>
      </c>
      <c r="T3589" s="15">
        <f t="shared" si="227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9">
        <f t="shared" si="224"/>
        <v>0</v>
      </c>
      <c r="P3590">
        <f t="shared" si="225"/>
        <v>5</v>
      </c>
      <c r="Q3590" s="11" t="s">
        <v>8311</v>
      </c>
      <c r="R3590" t="s">
        <v>8352</v>
      </c>
      <c r="S3590" s="15">
        <f t="shared" si="226"/>
        <v>42527.007326388892</v>
      </c>
      <c r="T3590" s="15">
        <f t="shared" si="227"/>
        <v>42587.007326388892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42109.801712962959</v>
      </c>
      <c r="T3591" s="15">
        <f t="shared" si="227"/>
        <v>42139.801712962959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5">
        <f t="shared" si="226"/>
        <v>41809.389930555553</v>
      </c>
      <c r="T3592" s="15">
        <f t="shared" si="227"/>
        <v>41839.389930555553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9">
        <f t="shared" si="224"/>
        <v>0</v>
      </c>
      <c r="P3593">
        <f t="shared" si="225"/>
        <v>5</v>
      </c>
      <c r="Q3593" s="11" t="s">
        <v>8323</v>
      </c>
      <c r="R3593" t="s">
        <v>8326</v>
      </c>
      <c r="S3593" s="15">
        <f t="shared" si="226"/>
        <v>41848.772928240738</v>
      </c>
      <c r="T3593" s="15">
        <f t="shared" si="227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9">
        <f t="shared" si="224"/>
        <v>0</v>
      </c>
      <c r="P3594">
        <f t="shared" si="225"/>
        <v>5</v>
      </c>
      <c r="Q3594" s="11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9">
        <f t="shared" si="224"/>
        <v>1</v>
      </c>
      <c r="P3595">
        <f t="shared" si="225"/>
        <v>5</v>
      </c>
      <c r="Q3595" s="11" t="s">
        <v>8316</v>
      </c>
      <c r="R3595" t="s">
        <v>8334</v>
      </c>
      <c r="S3595" s="15">
        <f t="shared" si="226"/>
        <v>41835.977083333331</v>
      </c>
      <c r="T3595" s="15">
        <f t="shared" si="227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9">
        <f t="shared" si="224"/>
        <v>1</v>
      </c>
      <c r="P3596">
        <f t="shared" si="225"/>
        <v>5</v>
      </c>
      <c r="Q3596" s="11" t="s">
        <v>8313</v>
      </c>
      <c r="R3596" t="s">
        <v>8351</v>
      </c>
      <c r="S3596" s="15">
        <f t="shared" si="226"/>
        <v>42325.448958333334</v>
      </c>
      <c r="T3596" s="15">
        <f t="shared" si="227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9">
        <f t="shared" si="224"/>
        <v>1</v>
      </c>
      <c r="P3597">
        <f t="shared" si="225"/>
        <v>1</v>
      </c>
      <c r="Q3597" s="11" t="s">
        <v>8319</v>
      </c>
      <c r="R3597" t="s">
        <v>8345</v>
      </c>
      <c r="S3597" s="15">
        <f t="shared" si="226"/>
        <v>42019.76944444445</v>
      </c>
      <c r="T3597" s="15">
        <f t="shared" si="227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9">
        <f t="shared" si="224"/>
        <v>1</v>
      </c>
      <c r="P3598">
        <f t="shared" si="225"/>
        <v>5</v>
      </c>
      <c r="Q3598" s="11" t="s">
        <v>8327</v>
      </c>
      <c r="R3598" t="s">
        <v>8354</v>
      </c>
      <c r="S3598" s="15">
        <f t="shared" si="226"/>
        <v>40782.165532407409</v>
      </c>
      <c r="T3598" s="15">
        <f t="shared" si="227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9">
        <f t="shared" si="224"/>
        <v>1</v>
      </c>
      <c r="P3599">
        <f t="shared" si="225"/>
        <v>5</v>
      </c>
      <c r="Q3599" s="11" t="s">
        <v>8308</v>
      </c>
      <c r="R3599" t="s">
        <v>8342</v>
      </c>
      <c r="S3599" s="15">
        <f t="shared" si="226"/>
        <v>42307.034074074079</v>
      </c>
      <c r="T3599" s="15">
        <f t="shared" si="227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1</v>
      </c>
      <c r="P3600">
        <f t="shared" si="225"/>
        <v>5</v>
      </c>
      <c r="Q3600" s="11" t="s">
        <v>8323</v>
      </c>
      <c r="R3600" t="s">
        <v>8326</v>
      </c>
      <c r="S3600" s="15">
        <f t="shared" si="226"/>
        <v>42453.428240740745</v>
      </c>
      <c r="T3600" s="15">
        <f t="shared" si="227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9">
        <f t="shared" si="224"/>
        <v>0</v>
      </c>
      <c r="P3601">
        <f t="shared" si="225"/>
        <v>2</v>
      </c>
      <c r="Q3601" s="11" t="s">
        <v>8316</v>
      </c>
      <c r="R3601" t="s">
        <v>8344</v>
      </c>
      <c r="S3601" s="15">
        <f t="shared" si="226"/>
        <v>42645.367442129631</v>
      </c>
      <c r="T3601" s="15">
        <f t="shared" si="227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9">
        <f t="shared" si="224"/>
        <v>0</v>
      </c>
      <c r="P3603">
        <f t="shared" si="225"/>
        <v>4</v>
      </c>
      <c r="Q3603" s="11" t="s">
        <v>8308</v>
      </c>
      <c r="R3603" t="s">
        <v>8342</v>
      </c>
      <c r="S3603" s="15">
        <f t="shared" si="226"/>
        <v>42131.455439814818</v>
      </c>
      <c r="T3603" s="15">
        <f t="shared" si="227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9">
        <f t="shared" si="224"/>
        <v>0</v>
      </c>
      <c r="P3605">
        <f t="shared" si="225"/>
        <v>1.5</v>
      </c>
      <c r="Q3605" s="11" t="s">
        <v>8323</v>
      </c>
      <c r="R3605" t="s">
        <v>8335</v>
      </c>
      <c r="S3605" s="15">
        <f t="shared" si="226"/>
        <v>41849.887037037035</v>
      </c>
      <c r="T3605" s="15">
        <f t="shared" si="227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9">
        <f t="shared" si="224"/>
        <v>0</v>
      </c>
      <c r="P3607">
        <f t="shared" si="225"/>
        <v>3</v>
      </c>
      <c r="Q3607" s="11" t="s">
        <v>8323</v>
      </c>
      <c r="R3607" t="s">
        <v>8326</v>
      </c>
      <c r="S3607" s="15">
        <f t="shared" si="226"/>
        <v>42107.864722222221</v>
      </c>
      <c r="T3607" s="15">
        <f t="shared" si="227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9">
        <f t="shared" si="224"/>
        <v>0</v>
      </c>
      <c r="P3608">
        <f t="shared" si="225"/>
        <v>1</v>
      </c>
      <c r="Q3608" s="11" t="s">
        <v>8313</v>
      </c>
      <c r="R3608" t="s">
        <v>8351</v>
      </c>
      <c r="S3608" s="15">
        <f t="shared" si="226"/>
        <v>42033.845543981486</v>
      </c>
      <c r="T3608" s="15">
        <f t="shared" si="227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9">
        <f t="shared" si="224"/>
        <v>0</v>
      </c>
      <c r="P3609">
        <f t="shared" si="225"/>
        <v>1</v>
      </c>
      <c r="Q3609" s="11" t="s">
        <v>8323</v>
      </c>
      <c r="R3609" t="s">
        <v>8324</v>
      </c>
      <c r="S3609" s="15">
        <f t="shared" si="226"/>
        <v>42460.374305555553</v>
      </c>
      <c r="T3609" s="15">
        <f t="shared" si="227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9">
        <f t="shared" si="224"/>
        <v>0</v>
      </c>
      <c r="P3610">
        <f t="shared" si="225"/>
        <v>1</v>
      </c>
      <c r="Q3610" s="11" t="s">
        <v>8308</v>
      </c>
      <c r="R3610" t="s">
        <v>8310</v>
      </c>
      <c r="S3610" s="15">
        <f t="shared" si="226"/>
        <v>42615.753310185188</v>
      </c>
      <c r="T3610" s="15">
        <f t="shared" si="227"/>
        <v>42645.753310185188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9">
        <f t="shared" si="224"/>
        <v>0</v>
      </c>
      <c r="P3611">
        <f t="shared" si="225"/>
        <v>1.5</v>
      </c>
      <c r="Q3611" s="11" t="s">
        <v>8323</v>
      </c>
      <c r="R3611" t="s">
        <v>8326</v>
      </c>
      <c r="S3611" s="15">
        <f t="shared" si="226"/>
        <v>42095.229166666672</v>
      </c>
      <c r="T3611" s="15">
        <f t="shared" si="227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9">
        <f t="shared" si="224"/>
        <v>0</v>
      </c>
      <c r="P3612">
        <f t="shared" si="225"/>
        <v>1.5</v>
      </c>
      <c r="Q3612" s="11" t="s">
        <v>8308</v>
      </c>
      <c r="R3612" t="s">
        <v>8342</v>
      </c>
      <c r="S3612" s="15">
        <f t="shared" si="226"/>
        <v>42031.362187499995</v>
      </c>
      <c r="T3612" s="15">
        <f t="shared" si="227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9">
        <f t="shared" si="224"/>
        <v>0</v>
      </c>
      <c r="P3613">
        <f t="shared" si="225"/>
        <v>1</v>
      </c>
      <c r="Q3613" s="11" t="s">
        <v>8321</v>
      </c>
      <c r="R3613" t="s">
        <v>8325</v>
      </c>
      <c r="S3613" s="15">
        <f t="shared" si="226"/>
        <v>42375.996886574074</v>
      </c>
      <c r="T3613" s="15">
        <f t="shared" si="227"/>
        <v>42435.996886574074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9">
        <f t="shared" si="224"/>
        <v>0</v>
      </c>
      <c r="P3614">
        <f t="shared" si="225"/>
        <v>1</v>
      </c>
      <c r="Q3614" s="11" t="s">
        <v>8323</v>
      </c>
      <c r="R3614" t="s">
        <v>8326</v>
      </c>
      <c r="S3614" s="15">
        <f t="shared" si="226"/>
        <v>42358.573182870372</v>
      </c>
      <c r="T3614" s="15">
        <f t="shared" si="227"/>
        <v>42377.273611111115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9">
        <f t="shared" si="224"/>
        <v>3</v>
      </c>
      <c r="P3616">
        <f t="shared" si="225"/>
        <v>1</v>
      </c>
      <c r="Q3616" s="11" t="s">
        <v>8311</v>
      </c>
      <c r="R3616" t="s">
        <v>8348</v>
      </c>
      <c r="S3616" s="15">
        <f t="shared" si="226"/>
        <v>42524.667662037042</v>
      </c>
      <c r="T3616" s="15">
        <f t="shared" si="227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9">
        <f t="shared" si="224"/>
        <v>0</v>
      </c>
      <c r="P3617">
        <f t="shared" si="225"/>
        <v>1</v>
      </c>
      <c r="Q3617" s="11" t="s">
        <v>8323</v>
      </c>
      <c r="R3617" t="s">
        <v>8335</v>
      </c>
      <c r="S3617" s="15">
        <f t="shared" si="226"/>
        <v>42437.094490740739</v>
      </c>
      <c r="T3617" s="15">
        <f t="shared" si="227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224"/>
        <v>0</v>
      </c>
      <c r="P3618">
        <f t="shared" si="225"/>
        <v>1</v>
      </c>
      <c r="Q3618" s="11" t="s">
        <v>8319</v>
      </c>
      <c r="R3618" t="s">
        <v>8345</v>
      </c>
      <c r="S3618" s="15">
        <f t="shared" si="226"/>
        <v>42489.099687499998</v>
      </c>
      <c r="T3618" s="15">
        <f t="shared" si="227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9">
        <f t="shared" si="224"/>
        <v>0</v>
      </c>
      <c r="P3619">
        <f t="shared" si="225"/>
        <v>1</v>
      </c>
      <c r="Q3619" s="11" t="s">
        <v>8321</v>
      </c>
      <c r="R3619" t="s">
        <v>8339</v>
      </c>
      <c r="S3619" s="15">
        <f t="shared" si="226"/>
        <v>42130.335358796292</v>
      </c>
      <c r="T3619" s="15">
        <f t="shared" si="227"/>
        <v>42145.335358796292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9">
        <f t="shared" si="224"/>
        <v>0</v>
      </c>
      <c r="P3620">
        <f t="shared" si="225"/>
        <v>2</v>
      </c>
      <c r="Q3620" s="11" t="s">
        <v>8323</v>
      </c>
      <c r="R3620" t="s">
        <v>8326</v>
      </c>
      <c r="S3620" s="15">
        <f t="shared" si="226"/>
        <v>42391.772997685184</v>
      </c>
      <c r="T3620" s="15">
        <f t="shared" si="227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9">
        <f t="shared" si="224"/>
        <v>0</v>
      </c>
      <c r="P3621">
        <f t="shared" si="225"/>
        <v>2</v>
      </c>
      <c r="Q3621" s="11" t="s">
        <v>8308</v>
      </c>
      <c r="R3621" t="s">
        <v>8342</v>
      </c>
      <c r="S3621" s="15">
        <f t="shared" si="226"/>
        <v>42076.092152777783</v>
      </c>
      <c r="T3621" s="15">
        <f t="shared" si="227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9">
        <f t="shared" si="224"/>
        <v>0</v>
      </c>
      <c r="P3622">
        <f t="shared" si="225"/>
        <v>1</v>
      </c>
      <c r="Q3622" s="11" t="s">
        <v>8311</v>
      </c>
      <c r="R3622" t="s">
        <v>8348</v>
      </c>
      <c r="S3622" s="15">
        <f t="shared" si="226"/>
        <v>41931.959016203706</v>
      </c>
      <c r="T3622" s="15">
        <f t="shared" si="227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9">
        <f t="shared" si="224"/>
        <v>0</v>
      </c>
      <c r="P3623">
        <f t="shared" si="225"/>
        <v>1</v>
      </c>
      <c r="Q3623" s="11" t="s">
        <v>8319</v>
      </c>
      <c r="R3623" t="s">
        <v>8345</v>
      </c>
      <c r="S3623" s="15">
        <f t="shared" si="226"/>
        <v>42041.218715277777</v>
      </c>
      <c r="T3623" s="15">
        <f t="shared" si="227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9">
        <f t="shared" si="224"/>
        <v>0</v>
      </c>
      <c r="P3624">
        <f t="shared" si="225"/>
        <v>1</v>
      </c>
      <c r="Q3624" s="11" t="s">
        <v>8323</v>
      </c>
      <c r="R3624" t="s">
        <v>8324</v>
      </c>
      <c r="S3624" s="15">
        <f t="shared" si="226"/>
        <v>42658.690532407403</v>
      </c>
      <c r="T3624" s="15">
        <f t="shared" si="227"/>
        <v>42673.073611111111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9">
        <f t="shared" si="224"/>
        <v>0</v>
      </c>
      <c r="P3625">
        <f t="shared" si="225"/>
        <v>1</v>
      </c>
      <c r="Q3625" s="11" t="s">
        <v>8323</v>
      </c>
      <c r="R3625" t="s">
        <v>8326</v>
      </c>
      <c r="S3625" s="15">
        <f t="shared" si="226"/>
        <v>41828.922905092593</v>
      </c>
      <c r="T3625" s="15">
        <f t="shared" si="227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9">
        <f t="shared" si="224"/>
        <v>0</v>
      </c>
      <c r="P3626">
        <f t="shared" si="225"/>
        <v>2</v>
      </c>
      <c r="Q3626" s="11" t="s">
        <v>8308</v>
      </c>
      <c r="R3626" t="s">
        <v>8342</v>
      </c>
      <c r="S3626" s="15">
        <f t="shared" si="226"/>
        <v>42377.70694444445</v>
      </c>
      <c r="T3626" s="15">
        <f t="shared" si="227"/>
        <v>42407.70694444445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9">
        <f t="shared" si="224"/>
        <v>0</v>
      </c>
      <c r="P3627">
        <f t="shared" si="225"/>
        <v>1</v>
      </c>
      <c r="Q3627" s="11" t="s">
        <v>8323</v>
      </c>
      <c r="R3627" t="s">
        <v>8326</v>
      </c>
      <c r="S3627" s="15">
        <f t="shared" si="226"/>
        <v>42444.877743055549</v>
      </c>
      <c r="T3627" s="15">
        <f t="shared" si="227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9">
        <f t="shared" si="224"/>
        <v>0</v>
      </c>
      <c r="P3628">
        <f t="shared" si="225"/>
        <v>1</v>
      </c>
      <c r="Q3628" s="11" t="s">
        <v>8323</v>
      </c>
      <c r="R3628" t="s">
        <v>8324</v>
      </c>
      <c r="S3628" s="15">
        <f t="shared" si="226"/>
        <v>42567.531157407408</v>
      </c>
      <c r="T3628" s="15">
        <f t="shared" si="227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9">
        <f t="shared" si="224"/>
        <v>0</v>
      </c>
      <c r="P3629">
        <f t="shared" si="225"/>
        <v>1</v>
      </c>
      <c r="Q3629" s="11" t="s">
        <v>8313</v>
      </c>
      <c r="R3629" t="s">
        <v>8353</v>
      </c>
      <c r="S3629" s="15">
        <f t="shared" si="226"/>
        <v>42023.143414351856</v>
      </c>
      <c r="T3629" s="15">
        <f t="shared" si="227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9">
        <f t="shared" si="224"/>
        <v>0</v>
      </c>
      <c r="P3630">
        <f t="shared" si="225"/>
        <v>1</v>
      </c>
      <c r="Q3630" s="11" t="s">
        <v>8311</v>
      </c>
      <c r="R3630" t="s">
        <v>8356</v>
      </c>
      <c r="S3630" s="15">
        <f t="shared" si="226"/>
        <v>41745.826273148145</v>
      </c>
      <c r="T3630" s="15">
        <f t="shared" si="227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9">
        <f t="shared" si="224"/>
        <v>0</v>
      </c>
      <c r="P3631">
        <f t="shared" si="225"/>
        <v>2</v>
      </c>
      <c r="Q3631" s="11" t="s">
        <v>8311</v>
      </c>
      <c r="R3631" t="s">
        <v>8352</v>
      </c>
      <c r="S3631" s="15">
        <f t="shared" si="226"/>
        <v>41729.702314814815</v>
      </c>
      <c r="T3631" s="15">
        <f t="shared" si="227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9">
        <f t="shared" si="224"/>
        <v>1</v>
      </c>
      <c r="P3632">
        <f t="shared" si="225"/>
        <v>1</v>
      </c>
      <c r="Q3632" s="11" t="s">
        <v>8316</v>
      </c>
      <c r="R3632" t="s">
        <v>8334</v>
      </c>
      <c r="S3632" s="15">
        <f t="shared" si="226"/>
        <v>41647.632256944446</v>
      </c>
      <c r="T3632" s="15">
        <f t="shared" si="227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9">
        <f t="shared" si="224"/>
        <v>2</v>
      </c>
      <c r="P3633">
        <f t="shared" si="225"/>
        <v>1</v>
      </c>
      <c r="Q3633" s="11" t="s">
        <v>8316</v>
      </c>
      <c r="R3633" t="s">
        <v>8334</v>
      </c>
      <c r="S3633" s="15">
        <f t="shared" si="226"/>
        <v>42066.733587962968</v>
      </c>
      <c r="T3633" s="15">
        <f t="shared" si="227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9">
        <f t="shared" si="224"/>
        <v>0</v>
      </c>
      <c r="P3634">
        <f t="shared" si="225"/>
        <v>1</v>
      </c>
      <c r="Q3634" s="11" t="s">
        <v>8308</v>
      </c>
      <c r="R3634" t="s">
        <v>8342</v>
      </c>
      <c r="S3634" s="15">
        <f t="shared" si="226"/>
        <v>41908.650347222225</v>
      </c>
      <c r="T3634" s="15">
        <f t="shared" si="227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9">
        <f t="shared" si="224"/>
        <v>0</v>
      </c>
      <c r="P3635">
        <f t="shared" si="225"/>
        <v>1</v>
      </c>
      <c r="Q3635" s="11" t="s">
        <v>8308</v>
      </c>
      <c r="R3635" t="s">
        <v>8342</v>
      </c>
      <c r="S3635" s="15">
        <f t="shared" si="226"/>
        <v>41865.583275462966</v>
      </c>
      <c r="T3635" s="15">
        <f t="shared" si="227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9">
        <f t="shared" si="224"/>
        <v>0</v>
      </c>
      <c r="P3636">
        <f t="shared" si="225"/>
        <v>1</v>
      </c>
      <c r="Q3636" s="11" t="s">
        <v>8308</v>
      </c>
      <c r="R3636" t="s">
        <v>8342</v>
      </c>
      <c r="S3636" s="15">
        <f t="shared" si="226"/>
        <v>42433.737453703703</v>
      </c>
      <c r="T3636" s="15">
        <f t="shared" si="227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9">
        <f t="shared" si="224"/>
        <v>0</v>
      </c>
      <c r="P3637">
        <f t="shared" si="225"/>
        <v>1</v>
      </c>
      <c r="Q3637" s="11" t="s">
        <v>8323</v>
      </c>
      <c r="R3637" t="s">
        <v>8326</v>
      </c>
      <c r="S3637" s="15">
        <f t="shared" si="226"/>
        <v>42433.825717592597</v>
      </c>
      <c r="T3637" s="15">
        <f t="shared" si="227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9">
        <f t="shared" si="224"/>
        <v>0</v>
      </c>
      <c r="P3638">
        <f t="shared" si="225"/>
        <v>1</v>
      </c>
      <c r="Q3638" s="11" t="s">
        <v>8308</v>
      </c>
      <c r="R3638" t="s">
        <v>8310</v>
      </c>
      <c r="S3638" s="15">
        <f t="shared" si="226"/>
        <v>41815.927106481482</v>
      </c>
      <c r="T3638" s="15">
        <f t="shared" si="227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9">
        <f t="shared" si="224"/>
        <v>0</v>
      </c>
      <c r="P3639">
        <f t="shared" si="225"/>
        <v>1</v>
      </c>
      <c r="Q3639" s="11" t="s">
        <v>8311</v>
      </c>
      <c r="R3639" t="s">
        <v>8348</v>
      </c>
      <c r="S3639" s="15">
        <f t="shared" si="226"/>
        <v>42390.171261574069</v>
      </c>
      <c r="T3639" s="15">
        <f t="shared" si="227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9">
        <f t="shared" si="224"/>
        <v>0</v>
      </c>
      <c r="P3640">
        <f t="shared" si="225"/>
        <v>1</v>
      </c>
      <c r="Q3640" s="11" t="s">
        <v>8319</v>
      </c>
      <c r="R3640" t="s">
        <v>8345</v>
      </c>
      <c r="S3640" s="15">
        <f t="shared" si="226"/>
        <v>42642.988819444443</v>
      </c>
      <c r="T3640" s="15">
        <f t="shared" si="227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5">
        <f t="shared" si="226"/>
        <v>42031.471666666665</v>
      </c>
      <c r="T3641" s="15">
        <f t="shared" si="227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9">
        <f t="shared" si="224"/>
        <v>0</v>
      </c>
      <c r="P3642">
        <f t="shared" si="225"/>
        <v>1</v>
      </c>
      <c r="Q3642" s="11" t="s">
        <v>8319</v>
      </c>
      <c r="R3642" t="s">
        <v>8345</v>
      </c>
      <c r="S3642" s="15">
        <f t="shared" si="226"/>
        <v>41828.967916666668</v>
      </c>
      <c r="T3642" s="15">
        <f t="shared" si="227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24"/>
        <v>0</v>
      </c>
      <c r="P3643">
        <f t="shared" si="225"/>
        <v>1</v>
      </c>
      <c r="Q3643" s="11" t="s">
        <v>8308</v>
      </c>
      <c r="R3643" t="s">
        <v>8310</v>
      </c>
      <c r="S3643" s="15">
        <f t="shared" si="226"/>
        <v>42393.961909722217</v>
      </c>
      <c r="T3643" s="15">
        <f t="shared" si="227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9">
        <f t="shared" si="224"/>
        <v>0</v>
      </c>
      <c r="P3644">
        <f t="shared" si="225"/>
        <v>1</v>
      </c>
      <c r="Q3644" s="11" t="s">
        <v>8321</v>
      </c>
      <c r="R3644" t="s">
        <v>8339</v>
      </c>
      <c r="S3644" s="15">
        <f t="shared" si="226"/>
        <v>41620.93141203704</v>
      </c>
      <c r="T3644" s="15">
        <f t="shared" si="227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9">
        <f t="shared" si="224"/>
        <v>0</v>
      </c>
      <c r="P3645">
        <f t="shared" si="225"/>
        <v>1</v>
      </c>
      <c r="Q3645" s="11" t="s">
        <v>8321</v>
      </c>
      <c r="R3645" t="s">
        <v>8325</v>
      </c>
      <c r="S3645" s="15">
        <f t="shared" si="226"/>
        <v>42534.180717592593</v>
      </c>
      <c r="T3645" s="15">
        <f t="shared" si="227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9">
        <f t="shared" si="224"/>
        <v>0</v>
      </c>
      <c r="P3646">
        <f t="shared" si="225"/>
        <v>1</v>
      </c>
      <c r="Q3646" s="11" t="s">
        <v>8319</v>
      </c>
      <c r="R3646" t="s">
        <v>8345</v>
      </c>
      <c r="S3646" s="15">
        <f t="shared" si="226"/>
        <v>42412.318668981476</v>
      </c>
      <c r="T3646" s="15">
        <f t="shared" si="227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5">
        <f t="shared" si="226"/>
        <v>42460.320613425924</v>
      </c>
      <c r="T3647" s="15">
        <f t="shared" si="227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9">
        <f t="shared" si="224"/>
        <v>0</v>
      </c>
      <c r="P3648">
        <f t="shared" si="225"/>
        <v>1</v>
      </c>
      <c r="Q3648" s="11" t="s">
        <v>8319</v>
      </c>
      <c r="R3648" t="s">
        <v>8345</v>
      </c>
      <c r="S3648" s="15">
        <f t="shared" si="226"/>
        <v>42045.784155092595</v>
      </c>
      <c r="T3648" s="15">
        <f t="shared" si="227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9">
        <f t="shared" si="224"/>
        <v>0</v>
      </c>
      <c r="P3649">
        <f t="shared" si="225"/>
        <v>1</v>
      </c>
      <c r="Q3649" s="11" t="s">
        <v>8319</v>
      </c>
      <c r="R3649" t="s">
        <v>8345</v>
      </c>
      <c r="S3649" s="15">
        <f t="shared" si="226"/>
        <v>42551.961689814809</v>
      </c>
      <c r="T3649" s="15">
        <f t="shared" si="227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9">
        <f t="shared" si="224"/>
        <v>0</v>
      </c>
      <c r="P3650">
        <f t="shared" si="225"/>
        <v>1</v>
      </c>
      <c r="Q3650" s="11" t="s">
        <v>8319</v>
      </c>
      <c r="R3650" t="s">
        <v>8345</v>
      </c>
      <c r="S3650" s="15">
        <f t="shared" si="226"/>
        <v>41878.140497685185</v>
      </c>
      <c r="T3650" s="15">
        <f t="shared" si="227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9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8323</v>
      </c>
      <c r="R3651" t="s">
        <v>8326</v>
      </c>
      <c r="S3651" s="15">
        <f t="shared" ref="S3651:S3714" si="230">(((J3651/60)/60)/24)+DATE(1970,1,1)</f>
        <v>42107.841284722221</v>
      </c>
      <c r="T3651" s="15">
        <f t="shared" ref="T3651:T3714" si="231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9">
        <f t="shared" si="228"/>
        <v>0</v>
      </c>
      <c r="P3652">
        <f t="shared" si="229"/>
        <v>1</v>
      </c>
      <c r="Q3652" s="11" t="s">
        <v>8316</v>
      </c>
      <c r="R3652" t="s">
        <v>8344</v>
      </c>
      <c r="S3652" s="15">
        <f t="shared" si="230"/>
        <v>41958.285046296296</v>
      </c>
      <c r="T3652" s="15">
        <f t="shared" si="231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9">
        <f t="shared" si="228"/>
        <v>0</v>
      </c>
      <c r="P3653">
        <f t="shared" si="229"/>
        <v>1</v>
      </c>
      <c r="Q3653" s="11" t="s">
        <v>8323</v>
      </c>
      <c r="R3653" t="s">
        <v>8326</v>
      </c>
      <c r="S3653" s="15">
        <f t="shared" si="230"/>
        <v>42017.907337962963</v>
      </c>
      <c r="T3653" s="15">
        <f t="shared" si="231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9">
        <f t="shared" si="228"/>
        <v>0</v>
      </c>
      <c r="P3654">
        <f t="shared" si="229"/>
        <v>1</v>
      </c>
      <c r="Q3654" s="11" t="s">
        <v>8323</v>
      </c>
      <c r="R3654" t="s">
        <v>8324</v>
      </c>
      <c r="S3654" s="15">
        <f t="shared" si="230"/>
        <v>42034.960127314815</v>
      </c>
      <c r="T3654" s="15">
        <f t="shared" si="231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9">
        <f t="shared" si="228"/>
        <v>0</v>
      </c>
      <c r="P3655">
        <f t="shared" si="229"/>
        <v>1</v>
      </c>
      <c r="Q3655" s="11" t="s">
        <v>8323</v>
      </c>
      <c r="R3655" t="s">
        <v>8335</v>
      </c>
      <c r="S3655" s="15">
        <f t="shared" si="230"/>
        <v>42590.677152777775</v>
      </c>
      <c r="T3655" s="15">
        <f t="shared" si="231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9">
        <f t="shared" si="228"/>
        <v>0</v>
      </c>
      <c r="P3656">
        <f t="shared" si="229"/>
        <v>1</v>
      </c>
      <c r="Q3656" s="11" t="s">
        <v>8323</v>
      </c>
      <c r="R3656" t="s">
        <v>8335</v>
      </c>
      <c r="S3656" s="15">
        <f t="shared" si="230"/>
        <v>42689.029583333337</v>
      </c>
      <c r="T3656" s="15">
        <f t="shared" si="231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9">
        <f t="shared" si="228"/>
        <v>0</v>
      </c>
      <c r="P3657">
        <f t="shared" si="229"/>
        <v>1</v>
      </c>
      <c r="Q3657" s="11" t="s">
        <v>8323</v>
      </c>
      <c r="R3657" t="s">
        <v>8324</v>
      </c>
      <c r="S3657" s="15">
        <f t="shared" si="230"/>
        <v>41953.95821759259</v>
      </c>
      <c r="T3657" s="15">
        <f t="shared" si="231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9">
        <f t="shared" si="228"/>
        <v>0</v>
      </c>
      <c r="P3658">
        <f t="shared" si="229"/>
        <v>1</v>
      </c>
      <c r="Q3658" s="11" t="s">
        <v>8308</v>
      </c>
      <c r="R3658" t="s">
        <v>8342</v>
      </c>
      <c r="S3658" s="15">
        <f t="shared" si="230"/>
        <v>42411.942997685182</v>
      </c>
      <c r="T3658" s="15">
        <f t="shared" si="231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9">
        <f t="shared" si="228"/>
        <v>0</v>
      </c>
      <c r="P3659">
        <f t="shared" si="229"/>
        <v>1</v>
      </c>
      <c r="Q3659" s="11" t="s">
        <v>8327</v>
      </c>
      <c r="R3659" t="s">
        <v>8330</v>
      </c>
      <c r="S3659" s="15">
        <f t="shared" si="230"/>
        <v>42063.869791666672</v>
      </c>
      <c r="T3659" s="15">
        <f t="shared" si="231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9">
        <f t="shared" si="228"/>
        <v>0</v>
      </c>
      <c r="P3660">
        <f t="shared" si="229"/>
        <v>1</v>
      </c>
      <c r="Q3660" s="11" t="s">
        <v>8308</v>
      </c>
      <c r="R3660" t="s">
        <v>8342</v>
      </c>
      <c r="S3660" s="15">
        <f t="shared" si="230"/>
        <v>42009.817199074074</v>
      </c>
      <c r="T3660" s="15">
        <f t="shared" si="231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9">
        <f t="shared" si="228"/>
        <v>0</v>
      </c>
      <c r="P3661">
        <f t="shared" si="229"/>
        <v>1</v>
      </c>
      <c r="Q3661" s="11" t="s">
        <v>8311</v>
      </c>
      <c r="R3661" t="s">
        <v>8352</v>
      </c>
      <c r="S3661" s="15">
        <f t="shared" si="230"/>
        <v>41444.64261574074</v>
      </c>
      <c r="T3661" s="15">
        <f t="shared" si="231"/>
        <v>41486.821527777778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9">
        <f t="shared" si="228"/>
        <v>0</v>
      </c>
      <c r="P3662">
        <f t="shared" si="229"/>
        <v>1</v>
      </c>
      <c r="Q3662" s="11" t="s">
        <v>8323</v>
      </c>
      <c r="R3662" t="s">
        <v>8326</v>
      </c>
      <c r="S3662" s="15">
        <f t="shared" si="230"/>
        <v>42059.270023148143</v>
      </c>
      <c r="T3662" s="15">
        <f t="shared" si="231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9">
        <f t="shared" si="228"/>
        <v>0</v>
      </c>
      <c r="P3663">
        <f t="shared" si="229"/>
        <v>1</v>
      </c>
      <c r="Q3663" s="11" t="s">
        <v>8311</v>
      </c>
      <c r="R3663" t="s">
        <v>8348</v>
      </c>
      <c r="S3663" s="15">
        <f t="shared" si="230"/>
        <v>42486.748414351852</v>
      </c>
      <c r="T3663" s="15">
        <f t="shared" si="231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9">
        <f t="shared" si="228"/>
        <v>0</v>
      </c>
      <c r="P3664">
        <f t="shared" si="229"/>
        <v>1</v>
      </c>
      <c r="Q3664" s="11" t="s">
        <v>8321</v>
      </c>
      <c r="R3664" t="s">
        <v>8325</v>
      </c>
      <c r="S3664" s="15">
        <f t="shared" si="230"/>
        <v>42009.64061342593</v>
      </c>
      <c r="T3664" s="15">
        <f t="shared" si="231"/>
        <v>42069.64061342593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9">
        <f t="shared" si="228"/>
        <v>0</v>
      </c>
      <c r="P3665">
        <f t="shared" si="229"/>
        <v>1</v>
      </c>
      <c r="Q3665" s="11" t="s">
        <v>8323</v>
      </c>
      <c r="R3665" t="s">
        <v>8326</v>
      </c>
      <c r="S3665" s="15">
        <f t="shared" si="230"/>
        <v>42415.168564814812</v>
      </c>
      <c r="T3665" s="15">
        <f t="shared" si="231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9">
        <f t="shared" si="228"/>
        <v>0</v>
      </c>
      <c r="P3666">
        <f t="shared" si="229"/>
        <v>1</v>
      </c>
      <c r="Q3666" s="11" t="s">
        <v>8308</v>
      </c>
      <c r="R3666" t="s">
        <v>8342</v>
      </c>
      <c r="S3666" s="15">
        <f t="shared" si="230"/>
        <v>42052.93850694444</v>
      </c>
      <c r="T3666" s="15">
        <f t="shared" si="231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9">
        <f t="shared" si="228"/>
        <v>0</v>
      </c>
      <c r="P3667">
        <f t="shared" si="229"/>
        <v>1</v>
      </c>
      <c r="Q3667" s="11" t="s">
        <v>8308</v>
      </c>
      <c r="R3667" t="s">
        <v>8342</v>
      </c>
      <c r="S3667" s="15">
        <f t="shared" si="230"/>
        <v>42178.614571759259</v>
      </c>
      <c r="T3667" s="15">
        <f t="shared" si="231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9">
        <f t="shared" si="228"/>
        <v>0</v>
      </c>
      <c r="P3668">
        <f t="shared" si="229"/>
        <v>1</v>
      </c>
      <c r="Q3668" s="11" t="s">
        <v>8313</v>
      </c>
      <c r="R3668" t="s">
        <v>8351</v>
      </c>
      <c r="S3668" s="15">
        <f t="shared" si="230"/>
        <v>41956.950983796298</v>
      </c>
      <c r="T3668" s="15">
        <f t="shared" si="231"/>
        <v>41986.950983796298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9">
        <f t="shared" si="228"/>
        <v>0</v>
      </c>
      <c r="P3669">
        <f t="shared" si="229"/>
        <v>1</v>
      </c>
      <c r="Q3669" s="11" t="s">
        <v>8323</v>
      </c>
      <c r="R3669" t="s">
        <v>8326</v>
      </c>
      <c r="S3669" s="15">
        <f t="shared" si="230"/>
        <v>42611.261064814811</v>
      </c>
      <c r="T3669" s="15">
        <f t="shared" si="231"/>
        <v>42625.707638888889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9">
        <f t="shared" si="228"/>
        <v>0</v>
      </c>
      <c r="P3670">
        <f t="shared" si="229"/>
        <v>1</v>
      </c>
      <c r="Q3670" s="11" t="s">
        <v>8323</v>
      </c>
      <c r="R3670" t="s">
        <v>8326</v>
      </c>
      <c r="S3670" s="15">
        <f t="shared" si="230"/>
        <v>42174.780821759254</v>
      </c>
      <c r="T3670" s="15">
        <f t="shared" si="231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9">
        <f t="shared" si="228"/>
        <v>0</v>
      </c>
      <c r="P3671">
        <f t="shared" si="229"/>
        <v>1</v>
      </c>
      <c r="Q3671" s="11" t="s">
        <v>8321</v>
      </c>
      <c r="R3671" t="s">
        <v>8325</v>
      </c>
      <c r="S3671" s="15">
        <f t="shared" si="230"/>
        <v>42416.881018518514</v>
      </c>
      <c r="T3671" s="15">
        <f t="shared" si="231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9">
        <f t="shared" si="228"/>
        <v>0</v>
      </c>
      <c r="P3672">
        <f t="shared" si="229"/>
        <v>1</v>
      </c>
      <c r="Q3672" s="11" t="s">
        <v>8311</v>
      </c>
      <c r="R3672" t="s">
        <v>8348</v>
      </c>
      <c r="S3672" s="15">
        <f t="shared" si="230"/>
        <v>42479.318518518514</v>
      </c>
      <c r="T3672" s="15">
        <f t="shared" si="231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9">
        <f t="shared" si="228"/>
        <v>0</v>
      </c>
      <c r="P3673">
        <f t="shared" si="229"/>
        <v>1</v>
      </c>
      <c r="Q3673" s="11" t="s">
        <v>8319</v>
      </c>
      <c r="R3673" t="s">
        <v>8345</v>
      </c>
      <c r="S3673" s="15">
        <f t="shared" si="230"/>
        <v>42026.687453703707</v>
      </c>
      <c r="T3673" s="15">
        <f t="shared" si="231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5">
        <f t="shared" si="230"/>
        <v>42535.68440972222</v>
      </c>
      <c r="T3674" s="15">
        <f t="shared" si="231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9">
        <f t="shared" si="228"/>
        <v>0</v>
      </c>
      <c r="P3675">
        <f t="shared" si="229"/>
        <v>1</v>
      </c>
      <c r="Q3675" s="11" t="s">
        <v>8308</v>
      </c>
      <c r="R3675" t="s">
        <v>8342</v>
      </c>
      <c r="S3675" s="15">
        <f t="shared" si="230"/>
        <v>42031.928576388891</v>
      </c>
      <c r="T3675" s="15">
        <f t="shared" si="231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9">
        <f t="shared" si="228"/>
        <v>0</v>
      </c>
      <c r="P3676">
        <f t="shared" si="229"/>
        <v>1</v>
      </c>
      <c r="Q3676" s="11" t="s">
        <v>8316</v>
      </c>
      <c r="R3676" t="s">
        <v>8334</v>
      </c>
      <c r="S3676" s="15">
        <f t="shared" si="230"/>
        <v>42397.679513888885</v>
      </c>
      <c r="T3676" s="15">
        <f t="shared" si="231"/>
        <v>42411.679513888885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28"/>
        <v>0</v>
      </c>
      <c r="P3677">
        <f t="shared" si="229"/>
        <v>1</v>
      </c>
      <c r="Q3677" s="11" t="s">
        <v>8323</v>
      </c>
      <c r="R3677" t="s">
        <v>8326</v>
      </c>
      <c r="S3677" s="15">
        <f t="shared" si="230"/>
        <v>42041.743090277778</v>
      </c>
      <c r="T3677" s="15">
        <f t="shared" si="231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9">
        <f t="shared" si="228"/>
        <v>0</v>
      </c>
      <c r="P3678">
        <f t="shared" si="229"/>
        <v>1</v>
      </c>
      <c r="Q3678" s="11" t="s">
        <v>8323</v>
      </c>
      <c r="R3678" t="s">
        <v>8326</v>
      </c>
      <c r="S3678" s="15">
        <f t="shared" si="230"/>
        <v>41842.201261574075</v>
      </c>
      <c r="T3678" s="15">
        <f t="shared" si="231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9">
        <f t="shared" si="228"/>
        <v>0</v>
      </c>
      <c r="P3679">
        <f t="shared" si="229"/>
        <v>1</v>
      </c>
      <c r="Q3679" s="11" t="s">
        <v>8327</v>
      </c>
      <c r="R3679" t="s">
        <v>8330</v>
      </c>
      <c r="S3679" s="15">
        <f t="shared" si="230"/>
        <v>42102.036527777775</v>
      </c>
      <c r="T3679" s="15">
        <f t="shared" si="231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42502.913761574076</v>
      </c>
      <c r="T3680" s="15">
        <f t="shared" si="231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9">
        <f t="shared" si="228"/>
        <v>0</v>
      </c>
      <c r="P3681">
        <f t="shared" si="229"/>
        <v>1</v>
      </c>
      <c r="Q3681" s="11" t="s">
        <v>8321</v>
      </c>
      <c r="R3681" t="s">
        <v>8339</v>
      </c>
      <c r="S3681" s="15">
        <f t="shared" si="230"/>
        <v>42753.329039351855</v>
      </c>
      <c r="T3681" s="15">
        <f t="shared" si="231"/>
        <v>42783.329039351855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9">
        <f t="shared" si="228"/>
        <v>0</v>
      </c>
      <c r="P3682">
        <f t="shared" si="229"/>
        <v>1</v>
      </c>
      <c r="Q3682" s="11" t="s">
        <v>8321</v>
      </c>
      <c r="R3682" t="s">
        <v>8337</v>
      </c>
      <c r="S3682" s="15">
        <f t="shared" si="230"/>
        <v>42096.704976851848</v>
      </c>
      <c r="T3682" s="15">
        <f t="shared" si="231"/>
        <v>42112.427777777775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9">
        <f t="shared" si="228"/>
        <v>0</v>
      </c>
      <c r="P3683">
        <f t="shared" si="229"/>
        <v>1</v>
      </c>
      <c r="Q3683" s="11" t="s">
        <v>8308</v>
      </c>
      <c r="R3683" t="s">
        <v>8342</v>
      </c>
      <c r="S3683" s="15">
        <f t="shared" si="230"/>
        <v>42605.908182870371</v>
      </c>
      <c r="T3683" s="15">
        <f t="shared" si="231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9">
        <f t="shared" si="228"/>
        <v>0</v>
      </c>
      <c r="P3684">
        <f t="shared" si="229"/>
        <v>1</v>
      </c>
      <c r="Q3684" s="11" t="s">
        <v>8313</v>
      </c>
      <c r="R3684" t="s">
        <v>8355</v>
      </c>
      <c r="S3684" s="15">
        <f t="shared" si="230"/>
        <v>42031.884652777779</v>
      </c>
      <c r="T3684" s="15">
        <f t="shared" si="231"/>
        <v>42065.886111111111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9">
        <f t="shared" si="228"/>
        <v>0</v>
      </c>
      <c r="P3685">
        <f t="shared" si="229"/>
        <v>1</v>
      </c>
      <c r="Q3685" s="11" t="s">
        <v>8327</v>
      </c>
      <c r="R3685" t="s">
        <v>8330</v>
      </c>
      <c r="S3685" s="15">
        <f t="shared" si="230"/>
        <v>42044.927974537044</v>
      </c>
      <c r="T3685" s="15">
        <f t="shared" si="231"/>
        <v>42099.458333333328</v>
      </c>
    </row>
    <row r="3686" spans="1:20" ht="6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9">
        <f t="shared" si="228"/>
        <v>0</v>
      </c>
      <c r="P3686">
        <f t="shared" si="229"/>
        <v>1</v>
      </c>
      <c r="Q3686" s="11" t="s">
        <v>8323</v>
      </c>
      <c r="R3686" t="s">
        <v>8335</v>
      </c>
      <c r="S3686" s="15">
        <f t="shared" si="230"/>
        <v>41942.84710648148</v>
      </c>
      <c r="T3686" s="15">
        <f t="shared" si="231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9">
        <f t="shared" si="228"/>
        <v>0</v>
      </c>
      <c r="P3687">
        <f t="shared" si="229"/>
        <v>1</v>
      </c>
      <c r="Q3687" s="11" t="s">
        <v>8327</v>
      </c>
      <c r="R3687" t="s">
        <v>8330</v>
      </c>
      <c r="S3687" s="15">
        <f t="shared" si="230"/>
        <v>42425.960983796293</v>
      </c>
      <c r="T3687" s="15">
        <f t="shared" si="231"/>
        <v>42463.006944444445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9">
        <f t="shared" si="228"/>
        <v>0</v>
      </c>
      <c r="P3688">
        <f t="shared" si="229"/>
        <v>1</v>
      </c>
      <c r="Q3688" s="11" t="s">
        <v>8308</v>
      </c>
      <c r="R3688" t="s">
        <v>8310</v>
      </c>
      <c r="S3688" s="15">
        <f t="shared" si="230"/>
        <v>42639.805601851855</v>
      </c>
      <c r="T3688" s="15">
        <f t="shared" si="231"/>
        <v>42669.805601851855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9">
        <f t="shared" si="228"/>
        <v>0</v>
      </c>
      <c r="P3689">
        <f t="shared" si="229"/>
        <v>1</v>
      </c>
      <c r="Q3689" s="11" t="s">
        <v>8316</v>
      </c>
      <c r="R3689" t="s">
        <v>8334</v>
      </c>
      <c r="S3689" s="15">
        <f t="shared" si="230"/>
        <v>42347.203587962969</v>
      </c>
      <c r="T3689" s="15">
        <f t="shared" si="231"/>
        <v>42377.203587962969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9">
        <f t="shared" si="228"/>
        <v>0</v>
      </c>
      <c r="P3690">
        <f t="shared" si="229"/>
        <v>1</v>
      </c>
      <c r="Q3690" s="11" t="s">
        <v>8323</v>
      </c>
      <c r="R3690" t="s">
        <v>8326</v>
      </c>
      <c r="S3690" s="15">
        <f t="shared" si="230"/>
        <v>41789.893599537041</v>
      </c>
      <c r="T3690" s="15">
        <f t="shared" si="231"/>
        <v>41815.875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9">
        <f t="shared" si="228"/>
        <v>0</v>
      </c>
      <c r="P3691">
        <f t="shared" si="229"/>
        <v>1</v>
      </c>
      <c r="Q3691" s="11" t="s">
        <v>8323</v>
      </c>
      <c r="R3691" t="s">
        <v>8326</v>
      </c>
      <c r="S3691" s="15">
        <f t="shared" si="230"/>
        <v>42400.946597222224</v>
      </c>
      <c r="T3691" s="15">
        <f t="shared" si="231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9">
        <f t="shared" si="228"/>
        <v>0</v>
      </c>
      <c r="P3692">
        <f t="shared" si="229"/>
        <v>1</v>
      </c>
      <c r="Q3692" s="11" t="s">
        <v>8346</v>
      </c>
      <c r="R3692" t="s">
        <v>8347</v>
      </c>
      <c r="S3692" s="15">
        <f t="shared" si="230"/>
        <v>41918.818460648145</v>
      </c>
      <c r="T3692" s="15">
        <f t="shared" si="231"/>
        <v>41948.860127314816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9">
        <f t="shared" si="228"/>
        <v>0</v>
      </c>
      <c r="P3693">
        <f t="shared" si="229"/>
        <v>1</v>
      </c>
      <c r="Q3693" s="11" t="s">
        <v>8313</v>
      </c>
      <c r="R3693" t="s">
        <v>8353</v>
      </c>
      <c r="S3693" s="15">
        <f t="shared" si="230"/>
        <v>42413.433831018512</v>
      </c>
      <c r="T3693" s="15">
        <f t="shared" si="231"/>
        <v>42443.392164351855</v>
      </c>
    </row>
    <row r="3694" spans="1:20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9">
        <f t="shared" si="228"/>
        <v>0</v>
      </c>
      <c r="P3694">
        <f t="shared" si="229"/>
        <v>1</v>
      </c>
      <c r="Q3694" s="11" t="s">
        <v>8323</v>
      </c>
      <c r="R3694" t="s">
        <v>8326</v>
      </c>
      <c r="S3694" s="15">
        <f t="shared" si="230"/>
        <v>41905.636469907404</v>
      </c>
      <c r="T3694" s="15">
        <f t="shared" si="231"/>
        <v>41935.636469907404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9">
        <f t="shared" si="228"/>
        <v>0</v>
      </c>
      <c r="P3695">
        <f t="shared" si="229"/>
        <v>1</v>
      </c>
      <c r="Q3695" s="11" t="s">
        <v>8321</v>
      </c>
      <c r="R3695" t="s">
        <v>8339</v>
      </c>
      <c r="S3695" s="15">
        <f t="shared" si="230"/>
        <v>42488.848784722228</v>
      </c>
      <c r="T3695" s="15">
        <f t="shared" si="231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9">
        <f t="shared" si="228"/>
        <v>0</v>
      </c>
      <c r="P3696">
        <f t="shared" si="229"/>
        <v>1</v>
      </c>
      <c r="Q3696" s="11" t="s">
        <v>8316</v>
      </c>
      <c r="R3696" t="s">
        <v>8344</v>
      </c>
      <c r="S3696" s="15">
        <f t="shared" si="230"/>
        <v>41828.649502314816</v>
      </c>
      <c r="T3696" s="15">
        <f t="shared" si="231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9">
        <f t="shared" si="228"/>
        <v>0</v>
      </c>
      <c r="P3697">
        <f t="shared" si="229"/>
        <v>1</v>
      </c>
      <c r="Q3697" s="11" t="s">
        <v>8327</v>
      </c>
      <c r="R3697" t="s">
        <v>8330</v>
      </c>
      <c r="S3697" s="15">
        <f t="shared" si="230"/>
        <v>42435.874212962968</v>
      </c>
      <c r="T3697" s="15">
        <f t="shared" si="231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9">
        <f t="shared" si="228"/>
        <v>0</v>
      </c>
      <c r="P3698">
        <f t="shared" si="229"/>
        <v>1</v>
      </c>
      <c r="Q3698" s="11" t="s">
        <v>8308</v>
      </c>
      <c r="R3698" t="s">
        <v>8342</v>
      </c>
      <c r="S3698" s="15">
        <f t="shared" si="230"/>
        <v>42515.727650462963</v>
      </c>
      <c r="T3698" s="15">
        <f t="shared" si="231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9">
        <f t="shared" si="228"/>
        <v>0</v>
      </c>
      <c r="P3699">
        <f t="shared" si="229"/>
        <v>1</v>
      </c>
      <c r="Q3699" s="11" t="s">
        <v>8323</v>
      </c>
      <c r="R3699" t="s">
        <v>8324</v>
      </c>
      <c r="S3699" s="15">
        <f t="shared" si="230"/>
        <v>42509.374537037031</v>
      </c>
      <c r="T3699" s="15">
        <f t="shared" si="231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9">
        <f t="shared" si="228"/>
        <v>0</v>
      </c>
      <c r="P3700">
        <f t="shared" si="229"/>
        <v>1</v>
      </c>
      <c r="Q3700" s="11" t="s">
        <v>8323</v>
      </c>
      <c r="R3700" t="s">
        <v>8335</v>
      </c>
      <c r="S3700" s="15">
        <f t="shared" si="230"/>
        <v>42665.970347222217</v>
      </c>
      <c r="T3700" s="15">
        <f t="shared" si="231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9">
        <f t="shared" si="228"/>
        <v>0</v>
      </c>
      <c r="P3701">
        <f t="shared" si="229"/>
        <v>1</v>
      </c>
      <c r="Q3701" s="11" t="s">
        <v>8313</v>
      </c>
      <c r="R3701" t="s">
        <v>8351</v>
      </c>
      <c r="S3701" s="15">
        <f t="shared" si="230"/>
        <v>42151.667337962965</v>
      </c>
      <c r="T3701" s="15">
        <f t="shared" si="231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9">
        <f t="shared" si="228"/>
        <v>0</v>
      </c>
      <c r="P3702">
        <f t="shared" si="229"/>
        <v>1</v>
      </c>
      <c r="Q3702" s="11" t="s">
        <v>8311</v>
      </c>
      <c r="R3702" t="s">
        <v>8356</v>
      </c>
      <c r="S3702" s="15">
        <f t="shared" si="230"/>
        <v>42474.86482638889</v>
      </c>
      <c r="T3702" s="15">
        <f t="shared" si="231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9">
        <f t="shared" si="228"/>
        <v>0</v>
      </c>
      <c r="P3703">
        <f t="shared" si="229"/>
        <v>1</v>
      </c>
      <c r="Q3703" s="11" t="s">
        <v>8311</v>
      </c>
      <c r="R3703" t="s">
        <v>8348</v>
      </c>
      <c r="S3703" s="15">
        <f t="shared" si="230"/>
        <v>42708.25309027778</v>
      </c>
      <c r="T3703" s="15">
        <f t="shared" si="231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9">
        <f t="shared" si="228"/>
        <v>0</v>
      </c>
      <c r="P3704">
        <f t="shared" si="229"/>
        <v>1</v>
      </c>
      <c r="Q3704" s="11" t="s">
        <v>8319</v>
      </c>
      <c r="R3704" t="s">
        <v>8345</v>
      </c>
      <c r="S3704" s="15">
        <f t="shared" si="230"/>
        <v>42044.724953703699</v>
      </c>
      <c r="T3704" s="15">
        <f t="shared" si="231"/>
        <v>42074.683287037042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41890.16269675926</v>
      </c>
      <c r="T3705" s="15">
        <f t="shared" si="231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9">
        <f t="shared" si="228"/>
        <v>0</v>
      </c>
      <c r="P3707">
        <f t="shared" si="229"/>
        <v>0</v>
      </c>
      <c r="Q3707" s="11" t="s">
        <v>8323</v>
      </c>
      <c r="R3707" t="s">
        <v>8324</v>
      </c>
      <c r="S3707" s="15">
        <f t="shared" si="230"/>
        <v>41863.757210648146</v>
      </c>
      <c r="T3707" s="15">
        <f t="shared" si="231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9">
        <f t="shared" si="228"/>
        <v>0</v>
      </c>
      <c r="P3708">
        <f t="shared" si="229"/>
        <v>0</v>
      </c>
      <c r="Q3708" s="11" t="s">
        <v>8311</v>
      </c>
      <c r="R3708" t="s">
        <v>8348</v>
      </c>
      <c r="S3708" s="15">
        <f t="shared" si="230"/>
        <v>41915.896967592591</v>
      </c>
      <c r="T3708" s="15">
        <f t="shared" si="231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9">
        <f t="shared" si="228"/>
        <v>0</v>
      </c>
      <c r="P3709">
        <f t="shared" si="229"/>
        <v>0</v>
      </c>
      <c r="Q3709" s="11" t="s">
        <v>8321</v>
      </c>
      <c r="R3709" t="s">
        <v>8339</v>
      </c>
      <c r="S3709" s="15">
        <f t="shared" si="230"/>
        <v>42596.03506944445</v>
      </c>
      <c r="T3709" s="15">
        <f t="shared" si="231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9">
        <f t="shared" si="228"/>
        <v>0</v>
      </c>
      <c r="P3710">
        <f t="shared" si="229"/>
        <v>0</v>
      </c>
      <c r="Q3710" s="11" t="s">
        <v>8321</v>
      </c>
      <c r="R3710" t="s">
        <v>8325</v>
      </c>
      <c r="S3710" s="15">
        <f t="shared" si="230"/>
        <v>42135.235254629632</v>
      </c>
      <c r="T3710" s="15">
        <f t="shared" si="231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9">
        <f t="shared" si="228"/>
        <v>0</v>
      </c>
      <c r="P3711">
        <f t="shared" si="229"/>
        <v>0</v>
      </c>
      <c r="Q3711" s="11" t="s">
        <v>8323</v>
      </c>
      <c r="R3711" t="s">
        <v>8324</v>
      </c>
      <c r="S3711" s="15">
        <f t="shared" si="230"/>
        <v>42362.36518518519</v>
      </c>
      <c r="T3711" s="15">
        <f t="shared" si="231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9">
        <f t="shared" si="228"/>
        <v>0</v>
      </c>
      <c r="P3712">
        <f t="shared" si="229"/>
        <v>0</v>
      </c>
      <c r="Q3712" s="11" t="s">
        <v>8321</v>
      </c>
      <c r="R3712" t="s">
        <v>8325</v>
      </c>
      <c r="S3712" s="15">
        <f t="shared" si="230"/>
        <v>42243.961273148147</v>
      </c>
      <c r="T3712" s="15">
        <f t="shared" si="231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9">
        <f t="shared" si="228"/>
        <v>0</v>
      </c>
      <c r="P3713">
        <f t="shared" si="229"/>
        <v>0</v>
      </c>
      <c r="Q3713" s="11" t="s">
        <v>8321</v>
      </c>
      <c r="R3713" t="s">
        <v>8325</v>
      </c>
      <c r="S3713" s="15">
        <f t="shared" si="230"/>
        <v>42135.67050925926</v>
      </c>
      <c r="T3713" s="15">
        <f t="shared" si="231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9">
        <f t="shared" si="228"/>
        <v>0</v>
      </c>
      <c r="P3714">
        <f t="shared" si="229"/>
        <v>0</v>
      </c>
      <c r="Q3714" s="11" t="s">
        <v>8321</v>
      </c>
      <c r="R3714" t="s">
        <v>8325</v>
      </c>
      <c r="S3714" s="15">
        <f t="shared" si="230"/>
        <v>42482.048032407409</v>
      </c>
      <c r="T3714" s="15">
        <f t="shared" si="231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9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8325</v>
      </c>
      <c r="S3715" s="15">
        <f t="shared" ref="S3715:S3778" si="234">(((J3715/60)/60)/24)+DATE(1970,1,1)</f>
        <v>42341.958923611113</v>
      </c>
      <c r="T3715" s="15">
        <f t="shared" ref="T3715:T3778" si="235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9">
        <f t="shared" si="232"/>
        <v>0</v>
      </c>
      <c r="P3716">
        <f t="shared" si="233"/>
        <v>0</v>
      </c>
      <c r="Q3716" s="11" t="s">
        <v>8323</v>
      </c>
      <c r="R3716" t="s">
        <v>8324</v>
      </c>
      <c r="S3716" s="15">
        <f t="shared" si="234"/>
        <v>42346.20685185185</v>
      </c>
      <c r="T3716" s="15">
        <f t="shared" si="235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9">
        <f t="shared" si="232"/>
        <v>0</v>
      </c>
      <c r="P3717">
        <f t="shared" si="233"/>
        <v>0</v>
      </c>
      <c r="Q3717" s="11" t="s">
        <v>8323</v>
      </c>
      <c r="R3717" t="s">
        <v>8324</v>
      </c>
      <c r="S3717" s="15">
        <f t="shared" si="234"/>
        <v>41834.784120370372</v>
      </c>
      <c r="T3717" s="15">
        <f t="shared" si="235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9">
        <f t="shared" si="232"/>
        <v>0</v>
      </c>
      <c r="P3718">
        <f t="shared" si="233"/>
        <v>0</v>
      </c>
      <c r="Q3718" s="11" t="s">
        <v>8308</v>
      </c>
      <c r="R3718" t="s">
        <v>8342</v>
      </c>
      <c r="S3718" s="15">
        <f t="shared" si="234"/>
        <v>41968.262314814812</v>
      </c>
      <c r="T3718" s="15">
        <f t="shared" si="235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5">
        <f t="shared" si="234"/>
        <v>42304.955381944441</v>
      </c>
      <c r="T3719" s="15">
        <f t="shared" si="235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9">
        <f t="shared" si="232"/>
        <v>0</v>
      </c>
      <c r="P3720">
        <f t="shared" si="233"/>
        <v>0</v>
      </c>
      <c r="Q3720" s="11" t="s">
        <v>8308</v>
      </c>
      <c r="R3720" t="s">
        <v>8310</v>
      </c>
      <c r="S3720" s="15">
        <f t="shared" si="234"/>
        <v>42189.673263888893</v>
      </c>
      <c r="T3720" s="15">
        <f t="shared" si="235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9">
        <f t="shared" si="232"/>
        <v>0</v>
      </c>
      <c r="P3721">
        <f t="shared" si="233"/>
        <v>0</v>
      </c>
      <c r="Q3721" s="11" t="s">
        <v>8327</v>
      </c>
      <c r="R3721" t="s">
        <v>8354</v>
      </c>
      <c r="S3721" s="15">
        <f t="shared" si="234"/>
        <v>40568.972569444442</v>
      </c>
      <c r="T3721" s="15">
        <f t="shared" si="235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9">
        <f t="shared" si="232"/>
        <v>0</v>
      </c>
      <c r="P3722">
        <f t="shared" si="233"/>
        <v>0</v>
      </c>
      <c r="Q3722" s="11" t="s">
        <v>8308</v>
      </c>
      <c r="R3722" t="s">
        <v>8315</v>
      </c>
      <c r="S3722" s="15">
        <f t="shared" si="234"/>
        <v>42536.246620370366</v>
      </c>
      <c r="T3722" s="15">
        <f t="shared" si="235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9">
        <f t="shared" si="232"/>
        <v>0</v>
      </c>
      <c r="P3723">
        <f t="shared" si="233"/>
        <v>0</v>
      </c>
      <c r="Q3723" s="11" t="s">
        <v>8308</v>
      </c>
      <c r="R3723" t="s">
        <v>8342</v>
      </c>
      <c r="S3723" s="15">
        <f t="shared" si="234"/>
        <v>42198.775787037041</v>
      </c>
      <c r="T3723" s="15">
        <f t="shared" si="235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9">
        <f t="shared" si="232"/>
        <v>0</v>
      </c>
      <c r="P3724">
        <f t="shared" si="233"/>
        <v>0</v>
      </c>
      <c r="Q3724" s="11" t="s">
        <v>8323</v>
      </c>
      <c r="R3724" t="s">
        <v>8335</v>
      </c>
      <c r="S3724" s="15">
        <f t="shared" si="234"/>
        <v>42469.951284722221</v>
      </c>
      <c r="T3724" s="15">
        <f t="shared" si="235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5">
        <f t="shared" si="234"/>
        <v>42612.911712962959</v>
      </c>
      <c r="T3725" s="15">
        <f t="shared" si="235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32"/>
        <v>0</v>
      </c>
      <c r="P3726">
        <f t="shared" si="233"/>
        <v>0</v>
      </c>
      <c r="Q3726" s="11" t="s">
        <v>8327</v>
      </c>
      <c r="R3726" t="s">
        <v>8330</v>
      </c>
      <c r="S3726" s="15">
        <f t="shared" si="234"/>
        <v>42796.069571759261</v>
      </c>
      <c r="T3726" s="15">
        <f t="shared" si="235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9">
        <f t="shared" si="232"/>
        <v>0</v>
      </c>
      <c r="P3727">
        <f t="shared" si="233"/>
        <v>0</v>
      </c>
      <c r="Q3727" s="11" t="s">
        <v>8316</v>
      </c>
      <c r="R3727" t="s">
        <v>8344</v>
      </c>
      <c r="S3727" s="15">
        <f t="shared" si="234"/>
        <v>42000.300243055557</v>
      </c>
      <c r="T3727" s="15">
        <f t="shared" si="235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32"/>
        <v>0</v>
      </c>
      <c r="P3728">
        <f t="shared" si="233"/>
        <v>0</v>
      </c>
      <c r="Q3728" s="11" t="s">
        <v>8321</v>
      </c>
      <c r="R3728" t="s">
        <v>8337</v>
      </c>
      <c r="S3728" s="15">
        <f t="shared" si="234"/>
        <v>42053.198287037041</v>
      </c>
      <c r="T3728" s="15">
        <f t="shared" si="235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9">
        <f t="shared" si="232"/>
        <v>0</v>
      </c>
      <c r="P3729">
        <f t="shared" si="233"/>
        <v>0</v>
      </c>
      <c r="Q3729" s="11" t="s">
        <v>8311</v>
      </c>
      <c r="R3729" t="s">
        <v>8348</v>
      </c>
      <c r="S3729" s="15">
        <f t="shared" si="234"/>
        <v>42115.936550925922</v>
      </c>
      <c r="T3729" s="15">
        <f t="shared" si="235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9">
        <f t="shared" si="232"/>
        <v>0</v>
      </c>
      <c r="P3730">
        <f t="shared" si="233"/>
        <v>0</v>
      </c>
      <c r="Q3730" s="11" t="s">
        <v>8313</v>
      </c>
      <c r="R3730" t="s">
        <v>8353</v>
      </c>
      <c r="S3730" s="15">
        <f t="shared" si="234"/>
        <v>42678.586655092593</v>
      </c>
      <c r="T3730" s="15">
        <f t="shared" si="235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9">
        <f t="shared" si="232"/>
        <v>0</v>
      </c>
      <c r="P3731">
        <f t="shared" si="233"/>
        <v>0</v>
      </c>
      <c r="Q3731" s="11" t="s">
        <v>8319</v>
      </c>
      <c r="R3731" t="s">
        <v>8357</v>
      </c>
      <c r="S3731" s="15">
        <f t="shared" si="234"/>
        <v>42732.00681712963</v>
      </c>
      <c r="T3731" s="15">
        <f t="shared" si="235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9">
        <f t="shared" si="232"/>
        <v>0</v>
      </c>
      <c r="P3732">
        <f t="shared" si="233"/>
        <v>0</v>
      </c>
      <c r="Q3732" s="11" t="s">
        <v>8308</v>
      </c>
      <c r="R3732" t="s">
        <v>8342</v>
      </c>
      <c r="S3732" s="15">
        <f t="shared" si="234"/>
        <v>42322.011574074073</v>
      </c>
      <c r="T3732" s="15">
        <f t="shared" si="235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5">
        <f t="shared" si="234"/>
        <v>42321.08447916666</v>
      </c>
      <c r="T3733" s="15">
        <f t="shared" si="235"/>
        <v>42374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232"/>
        <v>0</v>
      </c>
      <c r="P3734">
        <f t="shared" si="233"/>
        <v>0</v>
      </c>
      <c r="Q3734" s="11" t="s">
        <v>8323</v>
      </c>
      <c r="R3734" t="s">
        <v>8326</v>
      </c>
      <c r="S3734" s="15">
        <f t="shared" si="234"/>
        <v>42171.743969907402</v>
      </c>
      <c r="T3734" s="15">
        <f t="shared" si="235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9">
        <f t="shared" si="232"/>
        <v>0</v>
      </c>
      <c r="P3735">
        <f t="shared" si="233"/>
        <v>0</v>
      </c>
      <c r="Q3735" s="11" t="s">
        <v>8323</v>
      </c>
      <c r="R3735" t="s">
        <v>8335</v>
      </c>
      <c r="S3735" s="15">
        <f t="shared" si="234"/>
        <v>42226.694780092599</v>
      </c>
      <c r="T3735" s="15">
        <f t="shared" si="235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9">
        <f t="shared" si="232"/>
        <v>0</v>
      </c>
      <c r="P3736">
        <f t="shared" si="233"/>
        <v>0</v>
      </c>
      <c r="Q3736" s="11" t="s">
        <v>8313</v>
      </c>
      <c r="R3736" t="s">
        <v>8353</v>
      </c>
      <c r="S3736" s="15">
        <f t="shared" si="234"/>
        <v>41800.819571759261</v>
      </c>
      <c r="T3736" s="15">
        <f t="shared" si="235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9">
        <f t="shared" si="232"/>
        <v>0</v>
      </c>
      <c r="P3737">
        <f t="shared" si="233"/>
        <v>0</v>
      </c>
      <c r="Q3737" s="11" t="s">
        <v>8311</v>
      </c>
      <c r="R3737" t="s">
        <v>8348</v>
      </c>
      <c r="S3737" s="15">
        <f t="shared" si="234"/>
        <v>42139.542303240742</v>
      </c>
      <c r="T3737" s="15">
        <f t="shared" si="235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32"/>
        <v>0</v>
      </c>
      <c r="P3738">
        <f t="shared" si="233"/>
        <v>0</v>
      </c>
      <c r="Q3738" s="11" t="s">
        <v>8327</v>
      </c>
      <c r="R3738" t="s">
        <v>8330</v>
      </c>
      <c r="S3738" s="15">
        <f t="shared" si="234"/>
        <v>42796.207870370374</v>
      </c>
      <c r="T3738" s="15">
        <f t="shared" si="235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9">
        <f t="shared" si="232"/>
        <v>0</v>
      </c>
      <c r="P3739">
        <f t="shared" si="233"/>
        <v>0</v>
      </c>
      <c r="Q3739" s="11" t="s">
        <v>8308</v>
      </c>
      <c r="R3739" t="s">
        <v>8342</v>
      </c>
      <c r="S3739" s="15">
        <f t="shared" si="234"/>
        <v>41976.88490740741</v>
      </c>
      <c r="T3739" s="15">
        <f t="shared" si="235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9">
        <f t="shared" si="232"/>
        <v>0</v>
      </c>
      <c r="P3740">
        <f t="shared" si="233"/>
        <v>0</v>
      </c>
      <c r="Q3740" s="11" t="s">
        <v>8308</v>
      </c>
      <c r="R3740" t="s">
        <v>8342</v>
      </c>
      <c r="S3740" s="15">
        <f t="shared" si="234"/>
        <v>42213.013078703705</v>
      </c>
      <c r="T3740" s="15">
        <f t="shared" si="235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9">
        <f t="shared" si="232"/>
        <v>0</v>
      </c>
      <c r="P3741">
        <f t="shared" si="233"/>
        <v>0</v>
      </c>
      <c r="Q3741" s="11" t="s">
        <v>8321</v>
      </c>
      <c r="R3741" t="s">
        <v>8339</v>
      </c>
      <c r="S3741" s="15">
        <f t="shared" si="234"/>
        <v>40705.126631944448</v>
      </c>
      <c r="T3741" s="15">
        <f t="shared" si="235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9">
        <f t="shared" si="232"/>
        <v>0</v>
      </c>
      <c r="P3742">
        <f t="shared" si="233"/>
        <v>0</v>
      </c>
      <c r="Q3742" s="11" t="s">
        <v>8308</v>
      </c>
      <c r="R3742" t="s">
        <v>8342</v>
      </c>
      <c r="S3742" s="15">
        <f t="shared" si="234"/>
        <v>42055.739803240736</v>
      </c>
      <c r="T3742" s="15">
        <f t="shared" si="235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32"/>
        <v>0</v>
      </c>
      <c r="P3743">
        <f t="shared" si="233"/>
        <v>0</v>
      </c>
      <c r="Q3743" s="11" t="s">
        <v>8308</v>
      </c>
      <c r="R3743" t="s">
        <v>8342</v>
      </c>
      <c r="S3743" s="15">
        <f t="shared" si="234"/>
        <v>42762.962013888886</v>
      </c>
      <c r="T3743" s="15">
        <f t="shared" si="235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32"/>
        <v>0</v>
      </c>
      <c r="P3744">
        <f t="shared" si="233"/>
        <v>0</v>
      </c>
      <c r="Q3744" s="11" t="s">
        <v>8308</v>
      </c>
      <c r="R3744" t="s">
        <v>8310</v>
      </c>
      <c r="S3744" s="15">
        <f t="shared" si="234"/>
        <v>42676.995173611111</v>
      </c>
      <c r="T3744" s="15">
        <f t="shared" si="235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9">
        <f t="shared" si="232"/>
        <v>0</v>
      </c>
      <c r="P3745">
        <f t="shared" si="233"/>
        <v>0</v>
      </c>
      <c r="Q3745" s="11" t="s">
        <v>8327</v>
      </c>
      <c r="R3745" t="s">
        <v>8350</v>
      </c>
      <c r="S3745" s="15">
        <f t="shared" si="234"/>
        <v>41642.005150462966</v>
      </c>
      <c r="T3745" s="15">
        <f t="shared" si="235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9">
        <f t="shared" si="232"/>
        <v>0</v>
      </c>
      <c r="P3746">
        <f t="shared" si="233"/>
        <v>0</v>
      </c>
      <c r="Q3746" s="11" t="s">
        <v>8319</v>
      </c>
      <c r="R3746" t="s">
        <v>8357</v>
      </c>
      <c r="S3746" s="15">
        <f t="shared" si="234"/>
        <v>42371.446909722217</v>
      </c>
      <c r="T3746" s="15">
        <f t="shared" si="235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9">
        <f t="shared" si="232"/>
        <v>0</v>
      </c>
      <c r="P3747">
        <f t="shared" si="233"/>
        <v>0</v>
      </c>
      <c r="Q3747" s="11" t="s">
        <v>8319</v>
      </c>
      <c r="R3747" t="s">
        <v>8357</v>
      </c>
      <c r="S3747" s="15">
        <f t="shared" si="234"/>
        <v>42612.600520833337</v>
      </c>
      <c r="T3747" s="15">
        <f t="shared" si="235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9">
        <f t="shared" si="232"/>
        <v>0</v>
      </c>
      <c r="P3748">
        <f t="shared" si="233"/>
        <v>0</v>
      </c>
      <c r="Q3748" s="11" t="s">
        <v>8319</v>
      </c>
      <c r="R3748" t="s">
        <v>8345</v>
      </c>
      <c r="S3748" s="15">
        <f t="shared" si="234"/>
        <v>42260.528807870374</v>
      </c>
      <c r="T3748" s="15">
        <f t="shared" si="235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9">
        <f t="shared" si="232"/>
        <v>0</v>
      </c>
      <c r="P3749">
        <f t="shared" si="233"/>
        <v>0</v>
      </c>
      <c r="Q3749" s="11" t="s">
        <v>8311</v>
      </c>
      <c r="R3749" t="s">
        <v>8356</v>
      </c>
      <c r="S3749" s="15">
        <f t="shared" si="234"/>
        <v>42774.447777777779</v>
      </c>
      <c r="T3749" s="15">
        <f t="shared" si="235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9">
        <f t="shared" si="232"/>
        <v>0</v>
      </c>
      <c r="P3750">
        <f t="shared" si="233"/>
        <v>0</v>
      </c>
      <c r="Q3750" s="11" t="s">
        <v>8323</v>
      </c>
      <c r="R3750" t="s">
        <v>8324</v>
      </c>
      <c r="S3750" s="15">
        <f t="shared" si="234"/>
        <v>42034.856817129628</v>
      </c>
      <c r="T3750" s="15">
        <f t="shared" si="235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9">
        <f t="shared" si="232"/>
        <v>0</v>
      </c>
      <c r="P3751">
        <f t="shared" si="233"/>
        <v>0</v>
      </c>
      <c r="Q3751" s="11" t="s">
        <v>8323</v>
      </c>
      <c r="R3751" t="s">
        <v>8335</v>
      </c>
      <c r="S3751" s="15">
        <f t="shared" si="234"/>
        <v>42291.833287037036</v>
      </c>
      <c r="T3751" s="15">
        <f t="shared" si="235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9">
        <f t="shared" si="232"/>
        <v>0</v>
      </c>
      <c r="P3752">
        <f t="shared" si="233"/>
        <v>0</v>
      </c>
      <c r="Q3752" s="11" t="s">
        <v>8321</v>
      </c>
      <c r="R3752" t="s">
        <v>8325</v>
      </c>
      <c r="S3752" s="15">
        <f t="shared" si="234"/>
        <v>42047.394942129627</v>
      </c>
      <c r="T3752" s="15">
        <f t="shared" si="235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9">
        <f t="shared" si="232"/>
        <v>0</v>
      </c>
      <c r="P3753">
        <f t="shared" si="233"/>
        <v>0</v>
      </c>
      <c r="Q3753" s="11" t="s">
        <v>8319</v>
      </c>
      <c r="R3753" t="s">
        <v>8345</v>
      </c>
      <c r="S3753" s="15">
        <f t="shared" si="234"/>
        <v>41986.108726851846</v>
      </c>
      <c r="T3753" s="15">
        <f t="shared" si="235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9">
        <f t="shared" si="232"/>
        <v>0</v>
      </c>
      <c r="P3754">
        <f t="shared" si="233"/>
        <v>0</v>
      </c>
      <c r="Q3754" s="11" t="s">
        <v>8308</v>
      </c>
      <c r="R3754" t="s">
        <v>8342</v>
      </c>
      <c r="S3754" s="15">
        <f t="shared" si="234"/>
        <v>42328.560613425929</v>
      </c>
      <c r="T3754" s="15">
        <f t="shared" si="235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9">
        <f t="shared" si="232"/>
        <v>0</v>
      </c>
      <c r="P3755">
        <f t="shared" si="233"/>
        <v>0</v>
      </c>
      <c r="Q3755" s="11" t="s">
        <v>8323</v>
      </c>
      <c r="R3755" t="s">
        <v>8324</v>
      </c>
      <c r="S3755" s="15">
        <f t="shared" si="234"/>
        <v>42438.779131944444</v>
      </c>
      <c r="T3755" s="15">
        <f t="shared" si="235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9">
        <f t="shared" si="232"/>
        <v>0</v>
      </c>
      <c r="P3756">
        <f t="shared" si="233"/>
        <v>0</v>
      </c>
      <c r="Q3756" s="11" t="s">
        <v>8308</v>
      </c>
      <c r="R3756" t="s">
        <v>8342</v>
      </c>
      <c r="S3756" s="15">
        <f t="shared" si="234"/>
        <v>42122.009224537032</v>
      </c>
      <c r="T3756" s="15">
        <f t="shared" si="235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9">
        <f t="shared" si="232"/>
        <v>0</v>
      </c>
      <c r="P3757">
        <f t="shared" si="233"/>
        <v>0</v>
      </c>
      <c r="Q3757" s="11" t="s">
        <v>8323</v>
      </c>
      <c r="R3757" t="s">
        <v>8324</v>
      </c>
      <c r="S3757" s="15">
        <f t="shared" si="234"/>
        <v>41843.632523148146</v>
      </c>
      <c r="T3757" s="15">
        <f t="shared" si="235"/>
        <v>41903.632523148146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232"/>
        <v>0</v>
      </c>
      <c r="P3758">
        <f t="shared" si="233"/>
        <v>0</v>
      </c>
      <c r="Q3758" s="11" t="s">
        <v>8323</v>
      </c>
      <c r="R3758" t="s">
        <v>8326</v>
      </c>
      <c r="S3758" s="15">
        <f t="shared" si="234"/>
        <v>42495.722187499996</v>
      </c>
      <c r="T3758" s="15">
        <f t="shared" si="235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9">
        <f t="shared" si="232"/>
        <v>0</v>
      </c>
      <c r="P3759">
        <f t="shared" si="233"/>
        <v>0</v>
      </c>
      <c r="Q3759" s="11" t="s">
        <v>8321</v>
      </c>
      <c r="R3759" t="s">
        <v>8337</v>
      </c>
      <c r="S3759" s="15">
        <f t="shared" si="234"/>
        <v>42491.80768518518</v>
      </c>
      <c r="T3759" s="15">
        <f t="shared" si="235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9">
        <f t="shared" si="232"/>
        <v>0</v>
      </c>
      <c r="P3760">
        <f t="shared" si="233"/>
        <v>0</v>
      </c>
      <c r="Q3760" s="11" t="s">
        <v>8308</v>
      </c>
      <c r="R3760" t="s">
        <v>8342</v>
      </c>
      <c r="S3760" s="15">
        <f t="shared" si="234"/>
        <v>42143.79415509259</v>
      </c>
      <c r="T3760" s="15">
        <f t="shared" si="235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9">
        <f t="shared" si="232"/>
        <v>0</v>
      </c>
      <c r="P3761">
        <f t="shared" si="233"/>
        <v>0</v>
      </c>
      <c r="Q3761" s="11" t="s">
        <v>8321</v>
      </c>
      <c r="R3761" t="s">
        <v>8337</v>
      </c>
      <c r="S3761" s="15">
        <f t="shared" si="234"/>
        <v>42239.573993055557</v>
      </c>
      <c r="T3761" s="15">
        <f t="shared" si="235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9">
        <f t="shared" si="232"/>
        <v>0</v>
      </c>
      <c r="P3762">
        <f t="shared" si="233"/>
        <v>0</v>
      </c>
      <c r="Q3762" s="11" t="s">
        <v>8321</v>
      </c>
      <c r="R3762" t="s">
        <v>8325</v>
      </c>
      <c r="S3762" s="15">
        <f t="shared" si="234"/>
        <v>41959.369988425926</v>
      </c>
      <c r="T3762" s="15">
        <f t="shared" si="235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9">
        <f t="shared" si="232"/>
        <v>0</v>
      </c>
      <c r="P3763">
        <f t="shared" si="233"/>
        <v>0</v>
      </c>
      <c r="Q3763" s="11" t="s">
        <v>8321</v>
      </c>
      <c r="R3763" t="s">
        <v>8325</v>
      </c>
      <c r="S3763" s="15">
        <f t="shared" si="234"/>
        <v>42031.837546296301</v>
      </c>
      <c r="T3763" s="15">
        <f t="shared" si="235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5">
        <f t="shared" si="234"/>
        <v>42669.594837962963</v>
      </c>
      <c r="T3764" s="15">
        <f t="shared" si="235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9">
        <f t="shared" si="232"/>
        <v>0</v>
      </c>
      <c r="P3765">
        <f t="shared" si="233"/>
        <v>0</v>
      </c>
      <c r="Q3765" s="11" t="s">
        <v>8308</v>
      </c>
      <c r="R3765" t="s">
        <v>8342</v>
      </c>
      <c r="S3765" s="15">
        <f t="shared" si="234"/>
        <v>42692.389062500006</v>
      </c>
      <c r="T3765" s="15">
        <f t="shared" si="235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9">
        <f t="shared" si="232"/>
        <v>0</v>
      </c>
      <c r="P3766">
        <f t="shared" si="233"/>
        <v>0</v>
      </c>
      <c r="Q3766" s="11" t="s">
        <v>8327</v>
      </c>
      <c r="R3766" t="s">
        <v>8354</v>
      </c>
      <c r="S3766" s="15">
        <f t="shared" si="234"/>
        <v>42007.788680555561</v>
      </c>
      <c r="T3766" s="15">
        <f t="shared" si="235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9">
        <f t="shared" si="232"/>
        <v>0</v>
      </c>
      <c r="P3767">
        <f t="shared" si="233"/>
        <v>0</v>
      </c>
      <c r="Q3767" s="11" t="s">
        <v>8311</v>
      </c>
      <c r="R3767" t="s">
        <v>8348</v>
      </c>
      <c r="S3767" s="15">
        <f t="shared" si="234"/>
        <v>42299.926145833335</v>
      </c>
      <c r="T3767" s="15">
        <f t="shared" si="235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32"/>
        <v>0</v>
      </c>
      <c r="P3768">
        <f t="shared" si="233"/>
        <v>0</v>
      </c>
      <c r="Q3768" s="11" t="s">
        <v>8308</v>
      </c>
      <c r="R3768" t="s">
        <v>8342</v>
      </c>
      <c r="S3768" s="15">
        <f t="shared" si="234"/>
        <v>42708.842245370368</v>
      </c>
      <c r="T3768" s="15">
        <f t="shared" si="235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9">
        <f t="shared" si="232"/>
        <v>0</v>
      </c>
      <c r="P3769">
        <f t="shared" si="233"/>
        <v>0</v>
      </c>
      <c r="Q3769" s="11" t="s">
        <v>8308</v>
      </c>
      <c r="R3769" t="s">
        <v>8342</v>
      </c>
      <c r="S3769" s="15">
        <f t="shared" si="234"/>
        <v>42444.268101851849</v>
      </c>
      <c r="T3769" s="15">
        <f t="shared" si="235"/>
        <v>42474.268101851849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232"/>
        <v>0</v>
      </c>
      <c r="P3770">
        <f t="shared" si="233"/>
        <v>0</v>
      </c>
      <c r="Q3770" s="11" t="s">
        <v>8323</v>
      </c>
      <c r="R3770" t="s">
        <v>8326</v>
      </c>
      <c r="S3770" s="15">
        <f t="shared" si="234"/>
        <v>42037.986284722225</v>
      </c>
      <c r="T3770" s="15">
        <f t="shared" si="235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9">
        <f t="shared" si="232"/>
        <v>0</v>
      </c>
      <c r="P3771">
        <f t="shared" si="233"/>
        <v>0</v>
      </c>
      <c r="Q3771" s="11" t="s">
        <v>8323</v>
      </c>
      <c r="R3771" t="s">
        <v>8324</v>
      </c>
      <c r="S3771" s="15">
        <f t="shared" si="234"/>
        <v>42118.139583333337</v>
      </c>
      <c r="T3771" s="15">
        <f t="shared" si="235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9">
        <f t="shared" si="232"/>
        <v>0</v>
      </c>
      <c r="P3772">
        <f t="shared" si="233"/>
        <v>0</v>
      </c>
      <c r="Q3772" s="11" t="s">
        <v>8323</v>
      </c>
      <c r="R3772" t="s">
        <v>8324</v>
      </c>
      <c r="S3772" s="15">
        <f t="shared" si="234"/>
        <v>42433.650590277779</v>
      </c>
      <c r="T3772" s="15">
        <f t="shared" si="235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9">
        <f t="shared" si="232"/>
        <v>0</v>
      </c>
      <c r="P3773">
        <f t="shared" si="233"/>
        <v>0</v>
      </c>
      <c r="Q3773" s="11" t="s">
        <v>8308</v>
      </c>
      <c r="R3773" t="s">
        <v>8342</v>
      </c>
      <c r="S3773" s="15">
        <f t="shared" si="234"/>
        <v>42318.616851851853</v>
      </c>
      <c r="T3773" s="15">
        <f t="shared" si="235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9">
        <f t="shared" si="232"/>
        <v>0</v>
      </c>
      <c r="P3774">
        <f t="shared" si="233"/>
        <v>0</v>
      </c>
      <c r="Q3774" s="11" t="s">
        <v>8319</v>
      </c>
      <c r="R3774" t="s">
        <v>8357</v>
      </c>
      <c r="S3774" s="15">
        <f t="shared" si="234"/>
        <v>42105.072962962964</v>
      </c>
      <c r="T3774" s="15">
        <f t="shared" si="235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9">
        <f t="shared" si="232"/>
        <v>0</v>
      </c>
      <c r="P3775">
        <f t="shared" si="233"/>
        <v>0</v>
      </c>
      <c r="Q3775" s="11" t="s">
        <v>8346</v>
      </c>
      <c r="R3775" t="s">
        <v>8347</v>
      </c>
      <c r="S3775" s="15">
        <f t="shared" si="234"/>
        <v>42047.900960648149</v>
      </c>
      <c r="T3775" s="15">
        <f t="shared" si="235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9">
        <f t="shared" si="232"/>
        <v>0</v>
      </c>
      <c r="P3776">
        <f t="shared" si="233"/>
        <v>0</v>
      </c>
      <c r="Q3776" s="11" t="s">
        <v>8316</v>
      </c>
      <c r="R3776" t="s">
        <v>8344</v>
      </c>
      <c r="S3776" s="15">
        <f t="shared" si="234"/>
        <v>42332.908194444448</v>
      </c>
      <c r="T3776" s="15">
        <f t="shared" si="235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9">
        <f t="shared" si="232"/>
        <v>0</v>
      </c>
      <c r="P3777">
        <f t="shared" si="233"/>
        <v>0</v>
      </c>
      <c r="Q3777" s="11" t="s">
        <v>8311</v>
      </c>
      <c r="R3777" t="s">
        <v>8348</v>
      </c>
      <c r="S3777" s="15">
        <f t="shared" si="234"/>
        <v>42175.780416666668</v>
      </c>
      <c r="T3777" s="15">
        <f t="shared" si="235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9">
        <f t="shared" si="232"/>
        <v>0</v>
      </c>
      <c r="P3778">
        <f t="shared" si="233"/>
        <v>0</v>
      </c>
      <c r="Q3778" s="11" t="s">
        <v>8319</v>
      </c>
      <c r="R3778" t="s">
        <v>8345</v>
      </c>
      <c r="S3778" s="15">
        <f t="shared" si="234"/>
        <v>41822.040497685186</v>
      </c>
      <c r="T3778" s="15">
        <f t="shared" si="235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8311</v>
      </c>
      <c r="R3779" t="s">
        <v>8348</v>
      </c>
      <c r="S3779" s="15">
        <f t="shared" ref="S3779:S3842" si="238">(((J3779/60)/60)/24)+DATE(1970,1,1)</f>
        <v>42312.204814814817</v>
      </c>
      <c r="T3779" s="15">
        <f t="shared" ref="T3779:T3842" si="239">(((I3779/60)/60)/24)+DATE(1970,1,1)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9">
        <f t="shared" si="236"/>
        <v>0</v>
      </c>
      <c r="P3780">
        <f t="shared" si="237"/>
        <v>0</v>
      </c>
      <c r="Q3780" s="11" t="s">
        <v>8319</v>
      </c>
      <c r="R3780" t="s">
        <v>8357</v>
      </c>
      <c r="S3780" s="15">
        <f t="shared" si="238"/>
        <v>41928.015439814815</v>
      </c>
      <c r="T3780" s="15">
        <f t="shared" si="239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9">
        <f t="shared" si="236"/>
        <v>0</v>
      </c>
      <c r="P3781">
        <f t="shared" si="237"/>
        <v>0</v>
      </c>
      <c r="Q3781" s="11" t="s">
        <v>8319</v>
      </c>
      <c r="R3781" t="s">
        <v>8345</v>
      </c>
      <c r="S3781" s="15">
        <f t="shared" si="238"/>
        <v>41842.980879629627</v>
      </c>
      <c r="T3781" s="15">
        <f t="shared" si="239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5">
        <f t="shared" si="238"/>
        <v>42717.121377314819</v>
      </c>
      <c r="T3782" s="15">
        <f t="shared" si="239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9">
        <f t="shared" si="236"/>
        <v>0</v>
      </c>
      <c r="P3783">
        <f t="shared" si="237"/>
        <v>0</v>
      </c>
      <c r="Q3783" s="11" t="s">
        <v>8321</v>
      </c>
      <c r="R3783" t="s">
        <v>8339</v>
      </c>
      <c r="S3783" s="15">
        <f t="shared" si="238"/>
        <v>42114.726134259254</v>
      </c>
      <c r="T3783" s="15">
        <f t="shared" si="239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9">
        <f t="shared" si="236"/>
        <v>0</v>
      </c>
      <c r="P3784">
        <f t="shared" si="237"/>
        <v>0</v>
      </c>
      <c r="Q3784" s="11" t="s">
        <v>8311</v>
      </c>
      <c r="R3784" t="s">
        <v>8349</v>
      </c>
      <c r="S3784" s="15">
        <f t="shared" si="238"/>
        <v>41389.679560185185</v>
      </c>
      <c r="T3784" s="15">
        <f t="shared" si="239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5">
        <f t="shared" si="238"/>
        <v>42237.016388888893</v>
      </c>
      <c r="T3785" s="15">
        <f t="shared" si="239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5">
        <f t="shared" si="238"/>
        <v>41954.838240740741</v>
      </c>
      <c r="T3786" s="15">
        <f t="shared" si="239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9">
        <f t="shared" si="236"/>
        <v>0</v>
      </c>
      <c r="P3787">
        <f t="shared" si="237"/>
        <v>0</v>
      </c>
      <c r="Q3787" s="11" t="s">
        <v>8319</v>
      </c>
      <c r="R3787" t="s">
        <v>8345</v>
      </c>
      <c r="S3787" s="15">
        <f t="shared" si="238"/>
        <v>42077.119409722218</v>
      </c>
      <c r="T3787" s="15">
        <f t="shared" si="239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9">
        <f t="shared" si="236"/>
        <v>0</v>
      </c>
      <c r="P3788">
        <f t="shared" si="237"/>
        <v>0</v>
      </c>
      <c r="Q3788" s="11" t="s">
        <v>8319</v>
      </c>
      <c r="R3788" t="s">
        <v>8345</v>
      </c>
      <c r="S3788" s="15">
        <f t="shared" si="238"/>
        <v>41892.974803240737</v>
      </c>
      <c r="T3788" s="15">
        <f t="shared" si="239"/>
        <v>41912.974803240737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36"/>
        <v>0</v>
      </c>
      <c r="P3789">
        <f t="shared" si="237"/>
        <v>0</v>
      </c>
      <c r="Q3789" s="11" t="s">
        <v>8323</v>
      </c>
      <c r="R3789" t="s">
        <v>8326</v>
      </c>
      <c r="S3789" s="15">
        <f t="shared" si="238"/>
        <v>41922.535185185188</v>
      </c>
      <c r="T3789" s="15">
        <f t="shared" si="239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9">
        <f t="shared" si="236"/>
        <v>0</v>
      </c>
      <c r="P3790">
        <f t="shared" si="237"/>
        <v>0</v>
      </c>
      <c r="Q3790" s="11" t="s">
        <v>8323</v>
      </c>
      <c r="R3790" t="s">
        <v>8335</v>
      </c>
      <c r="S3790" s="15">
        <f t="shared" si="238"/>
        <v>42615.346817129626</v>
      </c>
      <c r="T3790" s="15">
        <f t="shared" si="239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9">
        <f t="shared" si="236"/>
        <v>0</v>
      </c>
      <c r="P3791">
        <f t="shared" si="237"/>
        <v>0</v>
      </c>
      <c r="Q3791" s="11" t="s">
        <v>8323</v>
      </c>
      <c r="R3791" t="s">
        <v>8335</v>
      </c>
      <c r="S3791" s="15">
        <f t="shared" si="238"/>
        <v>42373.983449074076</v>
      </c>
      <c r="T3791" s="15">
        <f t="shared" si="239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36"/>
        <v>0</v>
      </c>
      <c r="P3792">
        <f t="shared" si="237"/>
        <v>0</v>
      </c>
      <c r="Q3792" s="11" t="s">
        <v>8323</v>
      </c>
      <c r="R3792" t="s">
        <v>8326</v>
      </c>
      <c r="S3792" s="15">
        <f t="shared" si="238"/>
        <v>41829.325497685182</v>
      </c>
      <c r="T3792" s="15">
        <f t="shared" si="239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9">
        <f t="shared" si="236"/>
        <v>0</v>
      </c>
      <c r="P3793">
        <f t="shared" si="237"/>
        <v>0</v>
      </c>
      <c r="Q3793" s="11" t="s">
        <v>8321</v>
      </c>
      <c r="R3793" t="s">
        <v>8325</v>
      </c>
      <c r="S3793" s="15">
        <f t="shared" si="238"/>
        <v>42164.893993055557</v>
      </c>
      <c r="T3793" s="15">
        <f t="shared" si="239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5">
        <f t="shared" si="238"/>
        <v>42264.620115740734</v>
      </c>
      <c r="T3794" s="15">
        <f t="shared" si="239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9">
        <f t="shared" si="236"/>
        <v>0</v>
      </c>
      <c r="P3795">
        <f t="shared" si="237"/>
        <v>0</v>
      </c>
      <c r="Q3795" s="11" t="s">
        <v>8321</v>
      </c>
      <c r="R3795" t="s">
        <v>8325</v>
      </c>
      <c r="S3795" s="15">
        <f t="shared" si="238"/>
        <v>42713.962499999994</v>
      </c>
      <c r="T3795" s="15">
        <f t="shared" si="239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9">
        <f t="shared" si="236"/>
        <v>0</v>
      </c>
      <c r="P3796">
        <f t="shared" si="237"/>
        <v>0</v>
      </c>
      <c r="Q3796" s="11" t="s">
        <v>8321</v>
      </c>
      <c r="R3796" t="s">
        <v>8325</v>
      </c>
      <c r="S3796" s="15">
        <f t="shared" si="238"/>
        <v>42165.922858796301</v>
      </c>
      <c r="T3796" s="15">
        <f t="shared" si="239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5">
        <f t="shared" si="238"/>
        <v>42165.785289351858</v>
      </c>
      <c r="T3797" s="15">
        <f t="shared" si="239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5">
        <f t="shared" si="238"/>
        <v>42790.895567129628</v>
      </c>
      <c r="T3798" s="15">
        <f t="shared" si="239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36"/>
        <v>0</v>
      </c>
      <c r="P3799">
        <f t="shared" si="237"/>
        <v>0</v>
      </c>
      <c r="Q3799" s="11" t="s">
        <v>8316</v>
      </c>
      <c r="R3799" t="s">
        <v>8334</v>
      </c>
      <c r="S3799" s="15">
        <f t="shared" si="238"/>
        <v>40799.872685185182</v>
      </c>
      <c r="T3799" s="15">
        <f t="shared" si="239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9">
        <f t="shared" si="236"/>
        <v>0</v>
      </c>
      <c r="P3800">
        <f t="shared" si="237"/>
        <v>0</v>
      </c>
      <c r="Q3800" s="11" t="s">
        <v>8319</v>
      </c>
      <c r="R3800" t="s">
        <v>8345</v>
      </c>
      <c r="S3800" s="15">
        <f t="shared" si="238"/>
        <v>41871.972025462965</v>
      </c>
      <c r="T3800" s="15">
        <f t="shared" si="239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9">
        <f t="shared" si="236"/>
        <v>0</v>
      </c>
      <c r="P3801">
        <f t="shared" si="237"/>
        <v>0</v>
      </c>
      <c r="Q3801" s="11" t="s">
        <v>8319</v>
      </c>
      <c r="R3801" t="s">
        <v>8345</v>
      </c>
      <c r="S3801" s="15">
        <f t="shared" si="238"/>
        <v>42224.102581018517</v>
      </c>
      <c r="T3801" s="15">
        <f t="shared" si="239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9">
        <f t="shared" si="236"/>
        <v>0</v>
      </c>
      <c r="P3802">
        <f t="shared" si="237"/>
        <v>0</v>
      </c>
      <c r="Q3802" s="11" t="s">
        <v>8327</v>
      </c>
      <c r="R3802" t="s">
        <v>8354</v>
      </c>
      <c r="S3802" s="15">
        <f t="shared" si="238"/>
        <v>41125.283159722225</v>
      </c>
      <c r="T3802" s="15">
        <f t="shared" si="239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9">
        <f t="shared" si="236"/>
        <v>0</v>
      </c>
      <c r="P3803">
        <f t="shared" si="237"/>
        <v>0</v>
      </c>
      <c r="Q3803" s="11" t="s">
        <v>8311</v>
      </c>
      <c r="R3803" t="s">
        <v>8348</v>
      </c>
      <c r="S3803" s="15">
        <f t="shared" si="238"/>
        <v>42795.696145833332</v>
      </c>
      <c r="T3803" s="15">
        <f t="shared" si="239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36"/>
        <v>0</v>
      </c>
      <c r="P3804">
        <f t="shared" si="237"/>
        <v>0</v>
      </c>
      <c r="Q3804" s="11" t="s">
        <v>8308</v>
      </c>
      <c r="R3804" t="s">
        <v>8342</v>
      </c>
      <c r="S3804" s="15">
        <f t="shared" si="238"/>
        <v>42380.812627314815</v>
      </c>
      <c r="T3804" s="15">
        <f t="shared" si="239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9">
        <f t="shared" si="236"/>
        <v>0</v>
      </c>
      <c r="P3805">
        <f t="shared" si="237"/>
        <v>0</v>
      </c>
      <c r="Q3805" s="11" t="s">
        <v>8323</v>
      </c>
      <c r="R3805" t="s">
        <v>8324</v>
      </c>
      <c r="S3805" s="15">
        <f t="shared" si="238"/>
        <v>41851.636388888888</v>
      </c>
      <c r="T3805" s="15">
        <f t="shared" si="239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36"/>
        <v>0</v>
      </c>
      <c r="P3806">
        <f t="shared" si="237"/>
        <v>0</v>
      </c>
      <c r="Q3806" s="11" t="s">
        <v>8323</v>
      </c>
      <c r="R3806" t="s">
        <v>8326</v>
      </c>
      <c r="S3806" s="15">
        <f t="shared" si="238"/>
        <v>42762.040902777779</v>
      </c>
      <c r="T3806" s="15">
        <f t="shared" si="239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36"/>
        <v>0</v>
      </c>
      <c r="P3807">
        <f t="shared" si="237"/>
        <v>0</v>
      </c>
      <c r="Q3807" s="11" t="s">
        <v>8323</v>
      </c>
      <c r="R3807" t="s">
        <v>8335</v>
      </c>
      <c r="S3807" s="15">
        <f t="shared" si="238"/>
        <v>42285.143969907411</v>
      </c>
      <c r="T3807" s="15">
        <f t="shared" si="239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36"/>
        <v>0</v>
      </c>
      <c r="P3808">
        <f t="shared" si="237"/>
        <v>0</v>
      </c>
      <c r="Q3808" s="11" t="s">
        <v>8323</v>
      </c>
      <c r="R3808" t="s">
        <v>8326</v>
      </c>
      <c r="S3808" s="15">
        <f t="shared" si="238"/>
        <v>41774.651203703703</v>
      </c>
      <c r="T3808" s="15">
        <f t="shared" si="239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9">
        <f t="shared" si="236"/>
        <v>0</v>
      </c>
      <c r="P3809">
        <f t="shared" si="237"/>
        <v>0</v>
      </c>
      <c r="Q3809" s="11" t="s">
        <v>8319</v>
      </c>
      <c r="R3809" t="s">
        <v>8357</v>
      </c>
      <c r="S3809" s="15">
        <f t="shared" si="238"/>
        <v>41942.653379629628</v>
      </c>
      <c r="T3809" s="15">
        <f t="shared" si="239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9">
        <f t="shared" si="236"/>
        <v>0</v>
      </c>
      <c r="P3810">
        <f t="shared" si="237"/>
        <v>0</v>
      </c>
      <c r="Q3810" s="11" t="s">
        <v>8321</v>
      </c>
      <c r="R3810" t="s">
        <v>8337</v>
      </c>
      <c r="S3810" s="15">
        <f t="shared" si="238"/>
        <v>41882.937303240738</v>
      </c>
      <c r="T3810" s="15">
        <f t="shared" si="239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9">
        <f t="shared" si="236"/>
        <v>0</v>
      </c>
      <c r="P3811">
        <f t="shared" si="237"/>
        <v>0</v>
      </c>
      <c r="Q3811" s="11" t="s">
        <v>8321</v>
      </c>
      <c r="R3811" t="s">
        <v>8339</v>
      </c>
      <c r="S3811" s="15">
        <f t="shared" si="238"/>
        <v>41634.715173611112</v>
      </c>
      <c r="T3811" s="15">
        <f t="shared" si="239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9">
        <f t="shared" si="236"/>
        <v>0</v>
      </c>
      <c r="P3812">
        <f t="shared" si="237"/>
        <v>0</v>
      </c>
      <c r="Q3812" s="11" t="s">
        <v>8321</v>
      </c>
      <c r="R3812" t="s">
        <v>8339</v>
      </c>
      <c r="S3812" s="15">
        <f t="shared" si="238"/>
        <v>41837.767500000002</v>
      </c>
      <c r="T3812" s="15">
        <f t="shared" si="239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36"/>
        <v>0</v>
      </c>
      <c r="P3813">
        <f t="shared" si="237"/>
        <v>0</v>
      </c>
      <c r="Q3813" s="11" t="s">
        <v>8308</v>
      </c>
      <c r="R3813" t="s">
        <v>8342</v>
      </c>
      <c r="S3813" s="15">
        <f t="shared" si="238"/>
        <v>42303.659317129626</v>
      </c>
      <c r="T3813" s="15">
        <f t="shared" si="239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36"/>
        <v>0</v>
      </c>
      <c r="P3814">
        <f t="shared" si="237"/>
        <v>0</v>
      </c>
      <c r="Q3814" s="11" t="s">
        <v>8327</v>
      </c>
      <c r="R3814" t="s">
        <v>8350</v>
      </c>
      <c r="S3814" s="15">
        <f t="shared" si="238"/>
        <v>41013.822858796295</v>
      </c>
      <c r="T3814" s="15">
        <f t="shared" si="239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9">
        <f t="shared" si="236"/>
        <v>0</v>
      </c>
      <c r="P3815">
        <f t="shared" si="237"/>
        <v>0</v>
      </c>
      <c r="Q3815" s="11" t="s">
        <v>8313</v>
      </c>
      <c r="R3815" t="s">
        <v>8355</v>
      </c>
      <c r="S3815" s="15">
        <f t="shared" si="238"/>
        <v>42188.252199074079</v>
      </c>
      <c r="T3815" s="15">
        <f t="shared" si="239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9">
        <f t="shared" si="236"/>
        <v>0</v>
      </c>
      <c r="P3816">
        <f t="shared" si="237"/>
        <v>0</v>
      </c>
      <c r="Q3816" s="11" t="s">
        <v>8319</v>
      </c>
      <c r="R3816" t="s">
        <v>8345</v>
      </c>
      <c r="S3816" s="15">
        <f t="shared" si="238"/>
        <v>42164.170046296291</v>
      </c>
      <c r="T3816" s="15">
        <f t="shared" si="239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9">
        <f t="shared" si="236"/>
        <v>0</v>
      </c>
      <c r="P3817">
        <f t="shared" si="237"/>
        <v>0</v>
      </c>
      <c r="Q3817" s="11" t="s">
        <v>8319</v>
      </c>
      <c r="R3817" t="s">
        <v>8357</v>
      </c>
      <c r="S3817" s="15">
        <f t="shared" si="238"/>
        <v>41835.951782407406</v>
      </c>
      <c r="T3817" s="15">
        <f t="shared" si="239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9">
        <f t="shared" si="236"/>
        <v>0</v>
      </c>
      <c r="P3818">
        <f t="shared" si="237"/>
        <v>0</v>
      </c>
      <c r="Q3818" s="11" t="s">
        <v>8319</v>
      </c>
      <c r="R3818" t="s">
        <v>8345</v>
      </c>
      <c r="S3818" s="15">
        <f t="shared" si="238"/>
        <v>42155.139479166668</v>
      </c>
      <c r="T3818" s="15">
        <f t="shared" si="239"/>
        <v>42215.139479166668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9">
        <f t="shared" si="236"/>
        <v>0</v>
      </c>
      <c r="P3819">
        <f t="shared" si="237"/>
        <v>0</v>
      </c>
      <c r="Q3819" s="11" t="s">
        <v>8323</v>
      </c>
      <c r="R3819" t="s">
        <v>8326</v>
      </c>
      <c r="S3819" s="15">
        <f t="shared" si="238"/>
        <v>42325.920717592591</v>
      </c>
      <c r="T3819" s="15">
        <f t="shared" si="239"/>
        <v>42355.920717592591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36"/>
        <v>0</v>
      </c>
      <c r="P3820">
        <f t="shared" si="237"/>
        <v>0</v>
      </c>
      <c r="Q3820" s="11" t="s">
        <v>8323</v>
      </c>
      <c r="R3820" t="s">
        <v>8326</v>
      </c>
      <c r="S3820" s="15">
        <f t="shared" si="238"/>
        <v>42675.262962962966</v>
      </c>
      <c r="T3820" s="15">
        <f t="shared" si="239"/>
        <v>42705.304629629631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9">
        <f t="shared" si="236"/>
        <v>0</v>
      </c>
      <c r="P3821">
        <f t="shared" si="237"/>
        <v>0</v>
      </c>
      <c r="Q3821" s="11" t="s">
        <v>8323</v>
      </c>
      <c r="R3821" t="s">
        <v>8326</v>
      </c>
      <c r="S3821" s="15">
        <f t="shared" si="238"/>
        <v>42322.025115740747</v>
      </c>
      <c r="T3821" s="15">
        <f t="shared" si="239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9">
        <f t="shared" si="236"/>
        <v>0</v>
      </c>
      <c r="P3822">
        <f t="shared" si="237"/>
        <v>0</v>
      </c>
      <c r="Q3822" s="11" t="s">
        <v>8323</v>
      </c>
      <c r="R3822" t="s">
        <v>8326</v>
      </c>
      <c r="S3822" s="15">
        <f t="shared" si="238"/>
        <v>42700.804756944446</v>
      </c>
      <c r="T3822" s="15">
        <f t="shared" si="239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9">
        <f t="shared" si="236"/>
        <v>0</v>
      </c>
      <c r="P3823">
        <f t="shared" si="237"/>
        <v>0</v>
      </c>
      <c r="Q3823" s="11" t="s">
        <v>8311</v>
      </c>
      <c r="R3823" t="s">
        <v>8356</v>
      </c>
      <c r="S3823" s="15">
        <f t="shared" si="238"/>
        <v>41257.531712962962</v>
      </c>
      <c r="T3823" s="15">
        <f t="shared" si="239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9">
        <f t="shared" si="236"/>
        <v>0</v>
      </c>
      <c r="P3824">
        <f t="shared" si="237"/>
        <v>0</v>
      </c>
      <c r="Q3824" s="11" t="s">
        <v>8319</v>
      </c>
      <c r="R3824" t="s">
        <v>8345</v>
      </c>
      <c r="S3824" s="15">
        <f t="shared" si="238"/>
        <v>42122.629502314812</v>
      </c>
      <c r="T3824" s="15">
        <f t="shared" si="239"/>
        <v>42143.629502314812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9">
        <f t="shared" si="236"/>
        <v>0</v>
      </c>
      <c r="P3825">
        <f t="shared" si="237"/>
        <v>0</v>
      </c>
      <c r="Q3825" s="11" t="s">
        <v>8323</v>
      </c>
      <c r="R3825" t="s">
        <v>8326</v>
      </c>
      <c r="S3825" s="15">
        <f t="shared" si="238"/>
        <v>42550.048449074078</v>
      </c>
      <c r="T3825" s="15">
        <f t="shared" si="239"/>
        <v>42580.978472222225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9">
        <f t="shared" si="236"/>
        <v>0</v>
      </c>
      <c r="P3826">
        <f t="shared" si="237"/>
        <v>0</v>
      </c>
      <c r="Q3826" s="11" t="s">
        <v>8311</v>
      </c>
      <c r="R3826" t="s">
        <v>8352</v>
      </c>
      <c r="S3826" s="15">
        <f t="shared" si="238"/>
        <v>41289.999641203707</v>
      </c>
      <c r="T3826" s="15">
        <f t="shared" si="239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9">
        <f t="shared" si="236"/>
        <v>0</v>
      </c>
      <c r="P3827">
        <f t="shared" si="237"/>
        <v>0</v>
      </c>
      <c r="Q3827" s="11" t="s">
        <v>8321</v>
      </c>
      <c r="R3827" t="s">
        <v>8325</v>
      </c>
      <c r="S3827" s="15">
        <f t="shared" si="238"/>
        <v>42351.658842592587</v>
      </c>
      <c r="T3827" s="15">
        <f t="shared" si="239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9">
        <f t="shared" si="236"/>
        <v>0</v>
      </c>
      <c r="P3828">
        <f t="shared" si="237"/>
        <v>0</v>
      </c>
      <c r="Q3828" s="11" t="s">
        <v>8327</v>
      </c>
      <c r="R3828" t="s">
        <v>8350</v>
      </c>
      <c r="S3828" s="15">
        <f t="shared" si="238"/>
        <v>41681.189699074072</v>
      </c>
      <c r="T3828" s="15">
        <f t="shared" si="239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9">
        <f t="shared" si="236"/>
        <v>0</v>
      </c>
      <c r="P3829">
        <f t="shared" si="237"/>
        <v>0</v>
      </c>
      <c r="Q3829" s="11" t="s">
        <v>8313</v>
      </c>
      <c r="R3829" t="s">
        <v>8351</v>
      </c>
      <c r="S3829" s="15">
        <f t="shared" si="238"/>
        <v>42603.354131944448</v>
      </c>
      <c r="T3829" s="15">
        <f t="shared" si="239"/>
        <v>42633.354131944448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9">
        <f t="shared" si="236"/>
        <v>0</v>
      </c>
      <c r="P3830">
        <f t="shared" si="237"/>
        <v>0</v>
      </c>
      <c r="Q3830" s="11" t="s">
        <v>8313</v>
      </c>
      <c r="R3830" t="s">
        <v>8314</v>
      </c>
      <c r="S3830" s="15">
        <f t="shared" si="238"/>
        <v>42067.234375</v>
      </c>
      <c r="T3830" s="15">
        <f t="shared" si="239"/>
        <v>42097.192708333328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9">
        <f t="shared" si="236"/>
        <v>0</v>
      </c>
      <c r="P3831">
        <f t="shared" si="237"/>
        <v>0</v>
      </c>
      <c r="Q3831" s="11" t="s">
        <v>8316</v>
      </c>
      <c r="R3831" t="s">
        <v>8334</v>
      </c>
      <c r="S3831" s="15">
        <f t="shared" si="238"/>
        <v>41927.235636574071</v>
      </c>
      <c r="T3831" s="15">
        <f t="shared" si="239"/>
        <v>41957.277303240742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36"/>
        <v>0</v>
      </c>
      <c r="P3832">
        <f t="shared" si="237"/>
        <v>0</v>
      </c>
      <c r="Q3832" s="11" t="s">
        <v>8319</v>
      </c>
      <c r="R3832" t="s">
        <v>8345</v>
      </c>
      <c r="S3832" s="15">
        <f t="shared" si="238"/>
        <v>42342.03943287037</v>
      </c>
      <c r="T3832" s="15">
        <f t="shared" si="239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9">
        <f t="shared" si="236"/>
        <v>0</v>
      </c>
      <c r="P3833">
        <f t="shared" si="237"/>
        <v>0</v>
      </c>
      <c r="Q3833" s="11" t="s">
        <v>8319</v>
      </c>
      <c r="R3833" t="s">
        <v>8345</v>
      </c>
      <c r="S3833" s="15">
        <f t="shared" si="238"/>
        <v>42224.408275462964</v>
      </c>
      <c r="T3833" s="15">
        <f t="shared" si="239"/>
        <v>42254.408275462964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36"/>
        <v>0</v>
      </c>
      <c r="P3834">
        <f t="shared" si="237"/>
        <v>0</v>
      </c>
      <c r="Q3834" s="11" t="s">
        <v>8319</v>
      </c>
      <c r="R3834" t="s">
        <v>8345</v>
      </c>
      <c r="S3834" s="15">
        <f t="shared" si="238"/>
        <v>41830.820567129631</v>
      </c>
      <c r="T3834" s="15">
        <f t="shared" si="239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9">
        <f t="shared" si="236"/>
        <v>0</v>
      </c>
      <c r="P3835">
        <f t="shared" si="237"/>
        <v>0</v>
      </c>
      <c r="Q3835" s="11" t="s">
        <v>8319</v>
      </c>
      <c r="R3835" t="s">
        <v>8345</v>
      </c>
      <c r="S3835" s="15">
        <f t="shared" si="238"/>
        <v>42154.64025462963</v>
      </c>
      <c r="T3835" s="15">
        <f t="shared" si="239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9">
        <f t="shared" si="236"/>
        <v>0</v>
      </c>
      <c r="P3836">
        <f t="shared" si="237"/>
        <v>0</v>
      </c>
      <c r="Q3836" s="11" t="s">
        <v>8323</v>
      </c>
      <c r="R3836" t="s">
        <v>8324</v>
      </c>
      <c r="S3836" s="15">
        <f t="shared" si="238"/>
        <v>42790.583368055552</v>
      </c>
      <c r="T3836" s="15">
        <f t="shared" si="239"/>
        <v>42810.541701388895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9">
        <f t="shared" si="236"/>
        <v>0</v>
      </c>
      <c r="P3837">
        <f t="shared" si="237"/>
        <v>0</v>
      </c>
      <c r="Q3837" s="11" t="s">
        <v>8323</v>
      </c>
      <c r="R3837" t="s">
        <v>8335</v>
      </c>
      <c r="S3837" s="15">
        <f t="shared" si="238"/>
        <v>42666.666932870372</v>
      </c>
      <c r="T3837" s="15">
        <f t="shared" si="239"/>
        <v>42696.708599537036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36"/>
        <v>0</v>
      </c>
      <c r="P3838">
        <f t="shared" si="237"/>
        <v>0</v>
      </c>
      <c r="Q3838" s="11" t="s">
        <v>8323</v>
      </c>
      <c r="R3838" t="s">
        <v>8335</v>
      </c>
      <c r="S3838" s="15">
        <f t="shared" si="238"/>
        <v>42180.145787037036</v>
      </c>
      <c r="T3838" s="15">
        <f t="shared" si="239"/>
        <v>42230.145787037036</v>
      </c>
    </row>
    <row r="3839" spans="1:20" ht="4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9">
        <f t="shared" si="236"/>
        <v>0</v>
      </c>
      <c r="P3839">
        <f t="shared" si="237"/>
        <v>0</v>
      </c>
      <c r="Q3839" s="11" t="s">
        <v>8323</v>
      </c>
      <c r="R3839" t="s">
        <v>8335</v>
      </c>
      <c r="S3839" s="15">
        <f t="shared" si="238"/>
        <v>41999.861064814817</v>
      </c>
      <c r="T3839" s="15">
        <f t="shared" si="239"/>
        <v>42029.861064814817</v>
      </c>
    </row>
    <row r="3840" spans="1:20" ht="6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9">
        <f t="shared" si="236"/>
        <v>0</v>
      </c>
      <c r="P3840">
        <f t="shared" si="237"/>
        <v>0</v>
      </c>
      <c r="Q3840" s="11" t="s">
        <v>8323</v>
      </c>
      <c r="R3840" t="s">
        <v>8335</v>
      </c>
      <c r="S3840" s="15">
        <f t="shared" si="238"/>
        <v>41854.602650462963</v>
      </c>
      <c r="T3840" s="15">
        <f t="shared" si="239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9">
        <f t="shared" si="236"/>
        <v>0</v>
      </c>
      <c r="P3841">
        <f t="shared" si="237"/>
        <v>0</v>
      </c>
      <c r="Q3841" s="11" t="s">
        <v>8321</v>
      </c>
      <c r="R3841" t="s">
        <v>8339</v>
      </c>
      <c r="S3841" s="15">
        <f t="shared" si="238"/>
        <v>42400.176377314812</v>
      </c>
      <c r="T3841" s="15">
        <f t="shared" si="239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9">
        <f t="shared" si="236"/>
        <v>0</v>
      </c>
      <c r="P3842">
        <f t="shared" si="237"/>
        <v>0</v>
      </c>
      <c r="Q3842" s="11" t="s">
        <v>8311</v>
      </c>
      <c r="R3842" t="s">
        <v>8348</v>
      </c>
      <c r="S3842" s="15">
        <f t="shared" si="238"/>
        <v>41818.703275462962</v>
      </c>
      <c r="T3842" s="15">
        <f t="shared" si="239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9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8308</v>
      </c>
      <c r="R3843" t="s">
        <v>8342</v>
      </c>
      <c r="S3843" s="15">
        <f t="shared" ref="S3843:S3906" si="242">(((J3843/60)/60)/24)+DATE(1970,1,1)</f>
        <v>42086.83085648148</v>
      </c>
      <c r="T3843" s="15">
        <f t="shared" ref="T3843:T3906" si="243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9">
        <f t="shared" si="240"/>
        <v>0</v>
      </c>
      <c r="P3844">
        <f t="shared" si="241"/>
        <v>0</v>
      </c>
      <c r="Q3844" s="11" t="s">
        <v>8311</v>
      </c>
      <c r="R3844" t="s">
        <v>8348</v>
      </c>
      <c r="S3844" s="15">
        <f t="shared" si="242"/>
        <v>42093.131469907406</v>
      </c>
      <c r="T3844" s="15">
        <f t="shared" si="243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9">
        <f t="shared" si="240"/>
        <v>0</v>
      </c>
      <c r="P3845">
        <f t="shared" si="241"/>
        <v>0</v>
      </c>
      <c r="Q3845" s="11" t="s">
        <v>8311</v>
      </c>
      <c r="R3845" t="s">
        <v>8348</v>
      </c>
      <c r="S3845" s="15">
        <f t="shared" si="242"/>
        <v>42707.926030092596</v>
      </c>
      <c r="T3845" s="15">
        <f t="shared" si="243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9">
        <f t="shared" si="240"/>
        <v>0</v>
      </c>
      <c r="P3846">
        <f t="shared" si="241"/>
        <v>0</v>
      </c>
      <c r="Q3846" s="11" t="s">
        <v>8308</v>
      </c>
      <c r="R3846" t="s">
        <v>8342</v>
      </c>
      <c r="S3846" s="15">
        <f t="shared" si="242"/>
        <v>41956.853078703702</v>
      </c>
      <c r="T3846" s="15">
        <f t="shared" si="243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9">
        <f t="shared" si="240"/>
        <v>0</v>
      </c>
      <c r="P3847">
        <f t="shared" si="241"/>
        <v>0</v>
      </c>
      <c r="Q3847" s="11" t="s">
        <v>8321</v>
      </c>
      <c r="R3847" t="s">
        <v>8325</v>
      </c>
      <c r="S3847" s="15">
        <f t="shared" si="242"/>
        <v>42567.004432870366</v>
      </c>
      <c r="T3847" s="15">
        <f t="shared" si="243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9">
        <f t="shared" si="240"/>
        <v>0</v>
      </c>
      <c r="P3848">
        <f t="shared" si="241"/>
        <v>0</v>
      </c>
      <c r="Q3848" s="11" t="s">
        <v>8321</v>
      </c>
      <c r="R3848" t="s">
        <v>8339</v>
      </c>
      <c r="S3848" s="15">
        <f t="shared" si="242"/>
        <v>42714.054398148146</v>
      </c>
      <c r="T3848" s="15">
        <f t="shared" si="243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9">
        <f t="shared" si="240"/>
        <v>0</v>
      </c>
      <c r="P3849">
        <f t="shared" si="241"/>
        <v>0</v>
      </c>
      <c r="Q3849" s="11" t="s">
        <v>8346</v>
      </c>
      <c r="R3849" t="s">
        <v>8347</v>
      </c>
      <c r="S3849" s="15">
        <f t="shared" si="242"/>
        <v>42382.431076388893</v>
      </c>
      <c r="T3849" s="15">
        <f t="shared" si="243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9">
        <f t="shared" si="240"/>
        <v>0</v>
      </c>
      <c r="P3850">
        <f t="shared" si="241"/>
        <v>0</v>
      </c>
      <c r="Q3850" s="11" t="s">
        <v>8323</v>
      </c>
      <c r="R3850" t="s">
        <v>8335</v>
      </c>
      <c r="S3850" s="15">
        <f t="shared" si="242"/>
        <v>42182.062476851846</v>
      </c>
      <c r="T3850" s="15">
        <f t="shared" si="243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9">
        <f t="shared" si="240"/>
        <v>0</v>
      </c>
      <c r="P3851">
        <f t="shared" si="241"/>
        <v>0</v>
      </c>
      <c r="Q3851" s="11" t="s">
        <v>8308</v>
      </c>
      <c r="R3851" t="s">
        <v>8310</v>
      </c>
      <c r="S3851" s="15">
        <f t="shared" si="242"/>
        <v>42732.060277777782</v>
      </c>
      <c r="T3851" s="15">
        <f t="shared" si="243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9">
        <f t="shared" si="240"/>
        <v>0</v>
      </c>
      <c r="P3852">
        <f t="shared" si="241"/>
        <v>0</v>
      </c>
      <c r="Q3852" s="11" t="s">
        <v>8321</v>
      </c>
      <c r="R3852" t="s">
        <v>8325</v>
      </c>
      <c r="S3852" s="15">
        <f t="shared" si="242"/>
        <v>42584.123865740738</v>
      </c>
      <c r="T3852" s="15">
        <f t="shared" si="243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9">
        <f t="shared" si="240"/>
        <v>0</v>
      </c>
      <c r="P3853">
        <f t="shared" si="241"/>
        <v>0</v>
      </c>
      <c r="Q3853" s="11" t="s">
        <v>8321</v>
      </c>
      <c r="R3853" t="s">
        <v>8325</v>
      </c>
      <c r="S3853" s="15">
        <f t="shared" si="242"/>
        <v>42164.908530092594</v>
      </c>
      <c r="T3853" s="15">
        <f t="shared" si="243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9">
        <f t="shared" si="240"/>
        <v>0</v>
      </c>
      <c r="P3854">
        <f t="shared" si="241"/>
        <v>0</v>
      </c>
      <c r="Q3854" s="11" t="s">
        <v>8321</v>
      </c>
      <c r="R3854" t="s">
        <v>8339</v>
      </c>
      <c r="S3854" s="15">
        <f t="shared" si="242"/>
        <v>42065.910983796297</v>
      </c>
      <c r="T3854" s="15">
        <f t="shared" si="243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9">
        <f t="shared" si="240"/>
        <v>0</v>
      </c>
      <c r="P3855">
        <f t="shared" si="241"/>
        <v>0</v>
      </c>
      <c r="Q3855" s="11" t="s">
        <v>8321</v>
      </c>
      <c r="R3855" t="s">
        <v>8339</v>
      </c>
      <c r="S3855" s="15">
        <f t="shared" si="242"/>
        <v>42366.982627314821</v>
      </c>
      <c r="T3855" s="15">
        <f t="shared" si="243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9">
        <f t="shared" si="240"/>
        <v>0</v>
      </c>
      <c r="P3856">
        <f t="shared" si="241"/>
        <v>0</v>
      </c>
      <c r="Q3856" s="11" t="s">
        <v>8321</v>
      </c>
      <c r="R3856" t="s">
        <v>8339</v>
      </c>
      <c r="S3856" s="15">
        <f t="shared" si="242"/>
        <v>40703.234386574077</v>
      </c>
      <c r="T3856" s="15">
        <f t="shared" si="243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9">
        <f t="shared" si="240"/>
        <v>0</v>
      </c>
      <c r="P3857">
        <f t="shared" si="241"/>
        <v>0</v>
      </c>
      <c r="Q3857" s="11" t="s">
        <v>8308</v>
      </c>
      <c r="R3857" t="s">
        <v>8342</v>
      </c>
      <c r="S3857" s="15">
        <f t="shared" si="242"/>
        <v>41975.842523148152</v>
      </c>
      <c r="T3857" s="15">
        <f t="shared" si="243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9">
        <f t="shared" si="240"/>
        <v>0</v>
      </c>
      <c r="P3858">
        <f t="shared" si="241"/>
        <v>0</v>
      </c>
      <c r="Q3858" s="11" t="s">
        <v>8308</v>
      </c>
      <c r="R3858" t="s">
        <v>8342</v>
      </c>
      <c r="S3858" s="15">
        <f t="shared" si="242"/>
        <v>42585.031782407401</v>
      </c>
      <c r="T3858" s="15">
        <f t="shared" si="243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9">
        <f t="shared" si="240"/>
        <v>0</v>
      </c>
      <c r="P3859">
        <f t="shared" si="241"/>
        <v>0</v>
      </c>
      <c r="Q3859" s="11" t="s">
        <v>8308</v>
      </c>
      <c r="R3859" t="s">
        <v>8342</v>
      </c>
      <c r="S3859" s="15">
        <f t="shared" si="242"/>
        <v>42515.061805555553</v>
      </c>
      <c r="T3859" s="15">
        <f t="shared" si="243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9">
        <f t="shared" si="240"/>
        <v>0</v>
      </c>
      <c r="P3860">
        <f t="shared" si="241"/>
        <v>0</v>
      </c>
      <c r="Q3860" s="11" t="s">
        <v>8346</v>
      </c>
      <c r="R3860" t="s">
        <v>8347</v>
      </c>
      <c r="S3860" s="15">
        <f t="shared" si="242"/>
        <v>42058.719641203701</v>
      </c>
      <c r="T3860" s="15">
        <f t="shared" si="243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9">
        <f t="shared" si="240"/>
        <v>0</v>
      </c>
      <c r="P3861">
        <f t="shared" si="241"/>
        <v>0</v>
      </c>
      <c r="Q3861" s="11" t="s">
        <v>8346</v>
      </c>
      <c r="R3861" t="s">
        <v>8347</v>
      </c>
      <c r="S3861" s="15">
        <f t="shared" si="242"/>
        <v>42678.871331018512</v>
      </c>
      <c r="T3861" s="15">
        <f t="shared" si="243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240"/>
        <v>0</v>
      </c>
      <c r="P3862">
        <f t="shared" si="241"/>
        <v>0</v>
      </c>
      <c r="Q3862" s="11" t="s">
        <v>8316</v>
      </c>
      <c r="R3862" t="s">
        <v>8334</v>
      </c>
      <c r="S3862" s="15">
        <f t="shared" si="242"/>
        <v>41813.861388888887</v>
      </c>
      <c r="T3862" s="15">
        <f t="shared" si="243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5">
        <f t="shared" si="242"/>
        <v>42509.724328703705</v>
      </c>
      <c r="T3863" s="15">
        <f t="shared" si="243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9">
        <f t="shared" si="240"/>
        <v>0</v>
      </c>
      <c r="P3864">
        <f t="shared" si="241"/>
        <v>0</v>
      </c>
      <c r="Q3864" s="11" t="s">
        <v>8311</v>
      </c>
      <c r="R3864" t="s">
        <v>8348</v>
      </c>
      <c r="S3864" s="15">
        <f t="shared" si="242"/>
        <v>42074.060671296291</v>
      </c>
      <c r="T3864" s="15">
        <f t="shared" si="243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240"/>
        <v>0</v>
      </c>
      <c r="P3865">
        <f t="shared" si="241"/>
        <v>0</v>
      </c>
      <c r="Q3865" s="11" t="s">
        <v>8311</v>
      </c>
      <c r="R3865" t="s">
        <v>8352</v>
      </c>
      <c r="S3865" s="15">
        <f t="shared" si="242"/>
        <v>42554.917488425926</v>
      </c>
      <c r="T3865" s="15">
        <f t="shared" si="243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9">
        <f t="shared" si="240"/>
        <v>0</v>
      </c>
      <c r="P3866">
        <f t="shared" si="241"/>
        <v>0</v>
      </c>
      <c r="Q3866" s="11" t="s">
        <v>8327</v>
      </c>
      <c r="R3866" t="s">
        <v>8330</v>
      </c>
      <c r="S3866" s="15">
        <f t="shared" si="242"/>
        <v>42471.052152777775</v>
      </c>
      <c r="T3866" s="15">
        <f t="shared" si="243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9">
        <f t="shared" si="240"/>
        <v>0</v>
      </c>
      <c r="P3867">
        <f t="shared" si="241"/>
        <v>0</v>
      </c>
      <c r="Q3867" s="11" t="s">
        <v>8327</v>
      </c>
      <c r="R3867" t="s">
        <v>8330</v>
      </c>
      <c r="S3867" s="15">
        <f t="shared" si="242"/>
        <v>42614.675625000003</v>
      </c>
      <c r="T3867" s="15">
        <f t="shared" si="243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240"/>
        <v>0</v>
      </c>
      <c r="P3868">
        <f t="shared" si="241"/>
        <v>0</v>
      </c>
      <c r="Q3868" s="11" t="s">
        <v>8316</v>
      </c>
      <c r="R3868" t="s">
        <v>8344</v>
      </c>
      <c r="S3868" s="15">
        <f t="shared" si="242"/>
        <v>42709.002881944441</v>
      </c>
      <c r="T3868" s="15">
        <f t="shared" si="243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9">
        <f t="shared" si="240"/>
        <v>0</v>
      </c>
      <c r="P3869">
        <f t="shared" si="241"/>
        <v>0</v>
      </c>
      <c r="Q3869" s="11" t="s">
        <v>8308</v>
      </c>
      <c r="R3869" t="s">
        <v>8342</v>
      </c>
      <c r="S3869" s="15">
        <f t="shared" si="242"/>
        <v>42130.78361111111</v>
      </c>
      <c r="T3869" s="15">
        <f t="shared" si="243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9">
        <f t="shared" si="240"/>
        <v>0</v>
      </c>
      <c r="P3870">
        <f t="shared" si="241"/>
        <v>0</v>
      </c>
      <c r="Q3870" s="11" t="s">
        <v>8308</v>
      </c>
      <c r="R3870" t="s">
        <v>8342</v>
      </c>
      <c r="S3870" s="15">
        <f t="shared" si="242"/>
        <v>42592.836076388892</v>
      </c>
      <c r="T3870" s="15">
        <f t="shared" si="243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9">
        <f t="shared" si="240"/>
        <v>0</v>
      </c>
      <c r="P3871">
        <f t="shared" si="241"/>
        <v>0</v>
      </c>
      <c r="Q3871" s="11" t="s">
        <v>8319</v>
      </c>
      <c r="R3871" t="s">
        <v>8345</v>
      </c>
      <c r="S3871" s="15">
        <f t="shared" si="242"/>
        <v>42397.89980324074</v>
      </c>
      <c r="T3871" s="15">
        <f t="shared" si="243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240"/>
        <v>0</v>
      </c>
      <c r="P3872">
        <f t="shared" si="241"/>
        <v>0</v>
      </c>
      <c r="Q3872" s="11" t="s">
        <v>8319</v>
      </c>
      <c r="R3872" t="s">
        <v>8345</v>
      </c>
      <c r="S3872" s="15">
        <f t="shared" si="242"/>
        <v>42265.818622685183</v>
      </c>
      <c r="T3872" s="15">
        <f t="shared" si="243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9">
        <f t="shared" si="240"/>
        <v>0</v>
      </c>
      <c r="P3873">
        <f t="shared" si="241"/>
        <v>0</v>
      </c>
      <c r="Q3873" s="11" t="s">
        <v>8319</v>
      </c>
      <c r="R3873" t="s">
        <v>8357</v>
      </c>
      <c r="S3873" s="15">
        <f t="shared" si="242"/>
        <v>42498.899398148147</v>
      </c>
      <c r="T3873" s="15">
        <f t="shared" si="243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240"/>
        <v>0</v>
      </c>
      <c r="P3874">
        <f t="shared" si="241"/>
        <v>0</v>
      </c>
      <c r="Q3874" s="11" t="s">
        <v>8319</v>
      </c>
      <c r="R3874" t="s">
        <v>8345</v>
      </c>
      <c r="S3874" s="15">
        <f t="shared" si="242"/>
        <v>42487.825752314813</v>
      </c>
      <c r="T3874" s="15">
        <f t="shared" si="243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240"/>
        <v>0</v>
      </c>
      <c r="P3875">
        <f t="shared" si="241"/>
        <v>0</v>
      </c>
      <c r="Q3875" s="11" t="s">
        <v>8319</v>
      </c>
      <c r="R3875" t="s">
        <v>8345</v>
      </c>
      <c r="S3875" s="15">
        <f t="shared" si="242"/>
        <v>42060.00980324074</v>
      </c>
      <c r="T3875" s="15">
        <f t="shared" si="243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240"/>
        <v>0</v>
      </c>
      <c r="P3876">
        <f t="shared" si="241"/>
        <v>0</v>
      </c>
      <c r="Q3876" s="11" t="s">
        <v>8319</v>
      </c>
      <c r="R3876" t="s">
        <v>8345</v>
      </c>
      <c r="S3876" s="15">
        <f t="shared" si="242"/>
        <v>42140.173252314817</v>
      </c>
      <c r="T3876" s="15">
        <f t="shared" si="243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240"/>
        <v>0</v>
      </c>
      <c r="P3877">
        <f t="shared" si="241"/>
        <v>0</v>
      </c>
      <c r="Q3877" s="11" t="s">
        <v>8319</v>
      </c>
      <c r="R3877" t="s">
        <v>8345</v>
      </c>
      <c r="S3877" s="15">
        <f t="shared" si="242"/>
        <v>42089.84520833334</v>
      </c>
      <c r="T3877" s="15">
        <f t="shared" si="243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9">
        <f t="shared" si="240"/>
        <v>0</v>
      </c>
      <c r="P3878">
        <f t="shared" si="241"/>
        <v>0</v>
      </c>
      <c r="Q3878" s="11" t="s">
        <v>8311</v>
      </c>
      <c r="R3878" t="s">
        <v>8356</v>
      </c>
      <c r="S3878" s="15">
        <f t="shared" si="242"/>
        <v>41863.636006944449</v>
      </c>
      <c r="T3878" s="15">
        <f t="shared" si="243"/>
        <v>41893.636006944449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9">
        <f t="shared" si="240"/>
        <v>0</v>
      </c>
      <c r="P3879">
        <f t="shared" si="241"/>
        <v>0</v>
      </c>
      <c r="Q3879" s="11" t="s">
        <v>8323</v>
      </c>
      <c r="R3879" t="s">
        <v>8326</v>
      </c>
      <c r="S3879" s="15">
        <f t="shared" si="242"/>
        <v>42515.078217592592</v>
      </c>
      <c r="T3879" s="15">
        <f t="shared" si="243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9">
        <f t="shared" si="240"/>
        <v>0</v>
      </c>
      <c r="P3880">
        <f t="shared" si="241"/>
        <v>0</v>
      </c>
      <c r="Q3880" s="11" t="s">
        <v>8323</v>
      </c>
      <c r="R3880" t="s">
        <v>8324</v>
      </c>
      <c r="S3880" s="15">
        <f t="shared" si="242"/>
        <v>42498.008391203708</v>
      </c>
      <c r="T3880" s="15">
        <f t="shared" si="243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8323</v>
      </c>
      <c r="R3881" t="s">
        <v>8335</v>
      </c>
      <c r="S3881" s="15">
        <f t="shared" si="242"/>
        <v>42065.791574074072</v>
      </c>
      <c r="T3881" s="15">
        <f t="shared" si="243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240"/>
        <v>0</v>
      </c>
      <c r="P3882">
        <f t="shared" si="241"/>
        <v>0</v>
      </c>
      <c r="Q3882" s="11" t="s">
        <v>8323</v>
      </c>
      <c r="R3882" t="s">
        <v>8335</v>
      </c>
      <c r="S3882" s="15">
        <f t="shared" si="242"/>
        <v>41954.228032407409</v>
      </c>
      <c r="T3882" s="15">
        <f t="shared" si="243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9">
        <f t="shared" si="240"/>
        <v>0</v>
      </c>
      <c r="P3883">
        <f t="shared" si="241"/>
        <v>0</v>
      </c>
      <c r="Q3883" s="11" t="s">
        <v>8323</v>
      </c>
      <c r="R3883" t="s">
        <v>8326</v>
      </c>
      <c r="S3883" s="15">
        <f t="shared" si="242"/>
        <v>42433.338749999995</v>
      </c>
      <c r="T3883" s="15">
        <f t="shared" si="243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9">
        <f t="shared" si="240"/>
        <v>0</v>
      </c>
      <c r="P3884">
        <f t="shared" si="241"/>
        <v>0</v>
      </c>
      <c r="Q3884" s="11" t="s">
        <v>8323</v>
      </c>
      <c r="R3884" t="s">
        <v>8326</v>
      </c>
      <c r="S3884" s="15">
        <f t="shared" si="242"/>
        <v>42296.154131944444</v>
      </c>
      <c r="T3884" s="15">
        <f t="shared" si="243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240"/>
        <v>0</v>
      </c>
      <c r="P3885">
        <f t="shared" si="241"/>
        <v>0</v>
      </c>
      <c r="Q3885" s="11" t="s">
        <v>8323</v>
      </c>
      <c r="R3885" t="s">
        <v>8326</v>
      </c>
      <c r="S3885" s="15">
        <f t="shared" si="242"/>
        <v>42344.824502314819</v>
      </c>
      <c r="T3885" s="15">
        <f t="shared" si="243"/>
        <v>42400.996527777781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9">
        <f t="shared" si="240"/>
        <v>0</v>
      </c>
      <c r="P3886">
        <f t="shared" si="241"/>
        <v>0</v>
      </c>
      <c r="Q3886" s="11" t="s">
        <v>8323</v>
      </c>
      <c r="R3886" t="s">
        <v>8326</v>
      </c>
      <c r="S3886" s="15">
        <f t="shared" si="242"/>
        <v>42538.742893518516</v>
      </c>
      <c r="T3886" s="15">
        <f t="shared" si="243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9">
        <f t="shared" si="240"/>
        <v>0</v>
      </c>
      <c r="P3887">
        <f t="shared" si="241"/>
        <v>0</v>
      </c>
      <c r="Q3887" s="11" t="s">
        <v>8323</v>
      </c>
      <c r="R3887" t="s">
        <v>8326</v>
      </c>
      <c r="S3887" s="15">
        <f t="shared" si="242"/>
        <v>41836.190937499996</v>
      </c>
      <c r="T3887" s="15">
        <f t="shared" si="243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9">
        <f t="shared" si="240"/>
        <v>0</v>
      </c>
      <c r="P3888">
        <f t="shared" si="241"/>
        <v>0</v>
      </c>
      <c r="Q3888" s="11" t="s">
        <v>8319</v>
      </c>
      <c r="R3888" t="s">
        <v>8345</v>
      </c>
      <c r="S3888" s="15">
        <f t="shared" si="242"/>
        <v>42093.181944444441</v>
      </c>
      <c r="T3888" s="15">
        <f t="shared" si="243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9">
        <f t="shared" si="240"/>
        <v>0</v>
      </c>
      <c r="P3889">
        <f t="shared" si="241"/>
        <v>0</v>
      </c>
      <c r="Q3889" s="11" t="s">
        <v>8308</v>
      </c>
      <c r="R3889" t="s">
        <v>8342</v>
      </c>
      <c r="S3889" s="15">
        <f t="shared" si="242"/>
        <v>42283.3909375</v>
      </c>
      <c r="T3889" s="15">
        <f t="shared" si="243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9">
        <f t="shared" si="240"/>
        <v>0</v>
      </c>
      <c r="P3890">
        <f t="shared" si="241"/>
        <v>0</v>
      </c>
      <c r="Q3890" s="11" t="s">
        <v>8319</v>
      </c>
      <c r="R3890" t="s">
        <v>8345</v>
      </c>
      <c r="S3890" s="15">
        <f t="shared" si="242"/>
        <v>41841.682314814818</v>
      </c>
      <c r="T3890" s="15">
        <f t="shared" si="243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9">
        <f t="shared" si="240"/>
        <v>0</v>
      </c>
      <c r="P3891">
        <f t="shared" si="241"/>
        <v>0</v>
      </c>
      <c r="Q3891" s="11" t="s">
        <v>8323</v>
      </c>
      <c r="R3891" t="s">
        <v>8324</v>
      </c>
      <c r="S3891" s="15">
        <f t="shared" si="242"/>
        <v>42293.922986111109</v>
      </c>
      <c r="T3891" s="15">
        <f t="shared" si="243"/>
        <v>42323.96465277778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240"/>
        <v>0</v>
      </c>
      <c r="P3892">
        <f t="shared" si="241"/>
        <v>0</v>
      </c>
      <c r="Q3892" s="11" t="s">
        <v>8323</v>
      </c>
      <c r="R3892" t="s">
        <v>8326</v>
      </c>
      <c r="S3892" s="15">
        <f t="shared" si="242"/>
        <v>42419.246168981481</v>
      </c>
      <c r="T3892" s="15">
        <f t="shared" si="243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9">
        <f t="shared" si="240"/>
        <v>0</v>
      </c>
      <c r="P3893">
        <f t="shared" si="241"/>
        <v>0</v>
      </c>
      <c r="Q3893" s="11" t="s">
        <v>8311</v>
      </c>
      <c r="R3893" t="s">
        <v>8348</v>
      </c>
      <c r="S3893" s="15">
        <f t="shared" si="242"/>
        <v>42086.811400462961</v>
      </c>
      <c r="T3893" s="15">
        <f t="shared" si="243"/>
        <v>42134.811400462961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8323</v>
      </c>
      <c r="R3894" t="s">
        <v>8326</v>
      </c>
      <c r="S3894" s="15">
        <f t="shared" si="242"/>
        <v>42613.841261574074</v>
      </c>
      <c r="T3894" s="15">
        <f t="shared" si="243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9">
        <f t="shared" si="240"/>
        <v>0</v>
      </c>
      <c r="P3895">
        <f t="shared" si="241"/>
        <v>0</v>
      </c>
      <c r="Q3895" s="11" t="s">
        <v>8313</v>
      </c>
      <c r="R3895" t="s">
        <v>8314</v>
      </c>
      <c r="S3895" s="15">
        <f t="shared" si="242"/>
        <v>41829.889027777775</v>
      </c>
      <c r="T3895" s="15">
        <f t="shared" si="243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9">
        <f t="shared" si="240"/>
        <v>0</v>
      </c>
      <c r="P3896">
        <f t="shared" si="241"/>
        <v>0</v>
      </c>
      <c r="Q3896" s="11" t="s">
        <v>8321</v>
      </c>
      <c r="R3896" t="s">
        <v>8325</v>
      </c>
      <c r="S3896" s="15">
        <f t="shared" si="242"/>
        <v>42096.686400462961</v>
      </c>
      <c r="T3896" s="15">
        <f t="shared" si="243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9">
        <f t="shared" si="240"/>
        <v>0</v>
      </c>
      <c r="P3897">
        <f t="shared" si="241"/>
        <v>0</v>
      </c>
      <c r="Q3897" s="11" t="s">
        <v>8316</v>
      </c>
      <c r="R3897" t="s">
        <v>8344</v>
      </c>
      <c r="S3897" s="15">
        <f t="shared" si="242"/>
        <v>41773.008738425924</v>
      </c>
      <c r="T3897" s="15">
        <f t="shared" si="243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240"/>
        <v>0</v>
      </c>
      <c r="P3898">
        <f t="shared" si="241"/>
        <v>0</v>
      </c>
      <c r="Q3898" s="11" t="s">
        <v>8319</v>
      </c>
      <c r="R3898" t="s">
        <v>8345</v>
      </c>
      <c r="S3898" s="15">
        <f t="shared" si="242"/>
        <v>42655.736956018518</v>
      </c>
      <c r="T3898" s="15">
        <f t="shared" si="243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240"/>
        <v>0</v>
      </c>
      <c r="P3899">
        <f t="shared" si="241"/>
        <v>0</v>
      </c>
      <c r="Q3899" s="11" t="s">
        <v>8319</v>
      </c>
      <c r="R3899" t="s">
        <v>8345</v>
      </c>
      <c r="S3899" s="15">
        <f t="shared" si="242"/>
        <v>42031.965138888889</v>
      </c>
      <c r="T3899" s="15">
        <f t="shared" si="243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9">
        <f t="shared" si="240"/>
        <v>0</v>
      </c>
      <c r="P3900">
        <f t="shared" si="241"/>
        <v>0</v>
      </c>
      <c r="Q3900" s="11" t="s">
        <v>8319</v>
      </c>
      <c r="R3900" t="s">
        <v>8345</v>
      </c>
      <c r="S3900" s="15">
        <f t="shared" si="242"/>
        <v>41829.592002314814</v>
      </c>
      <c r="T3900" s="15">
        <f t="shared" si="243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9">
        <f t="shared" si="240"/>
        <v>0</v>
      </c>
      <c r="P3901">
        <f t="shared" si="241"/>
        <v>0</v>
      </c>
      <c r="Q3901" s="11" t="s">
        <v>8311</v>
      </c>
      <c r="R3901" t="s">
        <v>8356</v>
      </c>
      <c r="S3901" s="15">
        <f t="shared" si="242"/>
        <v>41537.869143518517</v>
      </c>
      <c r="T3901" s="15">
        <f t="shared" si="243"/>
        <v>41552.869143518517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240"/>
        <v>0</v>
      </c>
      <c r="P3902">
        <f t="shared" si="241"/>
        <v>0</v>
      </c>
      <c r="Q3902" s="11" t="s">
        <v>8323</v>
      </c>
      <c r="R3902" t="s">
        <v>8326</v>
      </c>
      <c r="S3902" s="15">
        <f t="shared" si="242"/>
        <v>42108.692060185189</v>
      </c>
      <c r="T3902" s="15">
        <f t="shared" si="243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9">
        <f t="shared" si="240"/>
        <v>0</v>
      </c>
      <c r="P3903">
        <f t="shared" si="241"/>
        <v>0</v>
      </c>
      <c r="Q3903" s="11" t="s">
        <v>8323</v>
      </c>
      <c r="R3903" t="s">
        <v>8335</v>
      </c>
      <c r="S3903" s="15">
        <f t="shared" si="242"/>
        <v>42527.00953703704</v>
      </c>
      <c r="T3903" s="15">
        <f t="shared" si="243"/>
        <v>42582.291666666672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240"/>
        <v>0</v>
      </c>
      <c r="P3904">
        <f t="shared" si="241"/>
        <v>0</v>
      </c>
      <c r="Q3904" s="11" t="s">
        <v>8323</v>
      </c>
      <c r="R3904" t="s">
        <v>8326</v>
      </c>
      <c r="S3904" s="15">
        <f t="shared" si="242"/>
        <v>42228.151701388888</v>
      </c>
      <c r="T3904" s="15">
        <f t="shared" si="243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>
        <f t="shared" si="241"/>
        <v>0</v>
      </c>
      <c r="Q3905" s="11" t="s">
        <v>8321</v>
      </c>
      <c r="R3905" t="s">
        <v>8339</v>
      </c>
      <c r="S3905" s="15">
        <f t="shared" si="242"/>
        <v>41041.167627314811</v>
      </c>
      <c r="T3905" s="15">
        <f t="shared" si="243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9">
        <f t="shared" si="240"/>
        <v>0</v>
      </c>
      <c r="P3906">
        <f t="shared" si="241"/>
        <v>0</v>
      </c>
      <c r="Q3906" s="11" t="s">
        <v>8308</v>
      </c>
      <c r="R3906" t="s">
        <v>8342</v>
      </c>
      <c r="S3906" s="15">
        <f t="shared" si="242"/>
        <v>42380.696342592593</v>
      </c>
      <c r="T3906" s="15">
        <f t="shared" si="243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9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8308</v>
      </c>
      <c r="R3907" t="s">
        <v>8342</v>
      </c>
      <c r="S3907" s="15">
        <f t="shared" ref="S3907:S3970" si="246">(((J3907/60)/60)/24)+DATE(1970,1,1)</f>
        <v>42503.353506944448</v>
      </c>
      <c r="T3907" s="15">
        <f t="shared" ref="T3907:T3970" si="247">(((I3907/60)/60)/24)+DATE(1970,1,1)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9">
        <f t="shared" si="244"/>
        <v>0</v>
      </c>
      <c r="P3908">
        <f t="shared" si="245"/>
        <v>0</v>
      </c>
      <c r="Q3908" s="11" t="s">
        <v>8321</v>
      </c>
      <c r="R3908" t="s">
        <v>8339</v>
      </c>
      <c r="S3908" s="15">
        <f t="shared" si="246"/>
        <v>42223.616018518514</v>
      </c>
      <c r="T3908" s="15">
        <f t="shared" si="247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9">
        <f t="shared" si="244"/>
        <v>0</v>
      </c>
      <c r="P3909">
        <f t="shared" si="245"/>
        <v>0</v>
      </c>
      <c r="Q3909" s="11" t="s">
        <v>8321</v>
      </c>
      <c r="R3909" t="s">
        <v>8337</v>
      </c>
      <c r="S3909" s="15">
        <f t="shared" si="246"/>
        <v>41969.767824074079</v>
      </c>
      <c r="T3909" s="15">
        <f t="shared" si="247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9">
        <f t="shared" si="244"/>
        <v>0</v>
      </c>
      <c r="P3910">
        <f t="shared" si="245"/>
        <v>0</v>
      </c>
      <c r="Q3910" s="11" t="s">
        <v>8321</v>
      </c>
      <c r="R3910" t="s">
        <v>8339</v>
      </c>
      <c r="S3910" s="15">
        <f t="shared" si="246"/>
        <v>42591.31858796296</v>
      </c>
      <c r="T3910" s="15">
        <f t="shared" si="247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9">
        <f t="shared" si="244"/>
        <v>0</v>
      </c>
      <c r="P3911">
        <f t="shared" si="245"/>
        <v>0</v>
      </c>
      <c r="Q3911" s="11" t="s">
        <v>8321</v>
      </c>
      <c r="R3911" t="s">
        <v>8339</v>
      </c>
      <c r="S3911" s="15">
        <f t="shared" si="246"/>
        <v>42171.827604166669</v>
      </c>
      <c r="T3911" s="15">
        <f t="shared" si="247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9">
        <f t="shared" si="244"/>
        <v>0</v>
      </c>
      <c r="P3912">
        <f t="shared" si="245"/>
        <v>0</v>
      </c>
      <c r="Q3912" s="11" t="s">
        <v>8327</v>
      </c>
      <c r="R3912" t="s">
        <v>8350</v>
      </c>
      <c r="S3912" s="15">
        <f t="shared" si="246"/>
        <v>40338.02002314815</v>
      </c>
      <c r="T3912" s="15">
        <f t="shared" si="247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9">
        <f t="shared" si="244"/>
        <v>0</v>
      </c>
      <c r="P3913">
        <f t="shared" si="245"/>
        <v>0</v>
      </c>
      <c r="Q3913" s="11" t="s">
        <v>8327</v>
      </c>
      <c r="R3913" t="s">
        <v>8330</v>
      </c>
      <c r="S3913" s="15">
        <f t="shared" si="246"/>
        <v>42451.866967592592</v>
      </c>
      <c r="T3913" s="15">
        <f t="shared" si="247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9">
        <f t="shared" si="244"/>
        <v>0</v>
      </c>
      <c r="P3914">
        <f t="shared" si="245"/>
        <v>0</v>
      </c>
      <c r="Q3914" s="11" t="s">
        <v>8319</v>
      </c>
      <c r="R3914" t="s">
        <v>8357</v>
      </c>
      <c r="S3914" s="15">
        <f t="shared" si="246"/>
        <v>42047.05574074074</v>
      </c>
      <c r="T3914" s="15">
        <f t="shared" si="247"/>
        <v>42077.014074074075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244"/>
        <v>0</v>
      </c>
      <c r="P3915">
        <f t="shared" si="245"/>
        <v>0</v>
      </c>
      <c r="Q3915" s="11" t="s">
        <v>8323</v>
      </c>
      <c r="R3915" t="s">
        <v>8326</v>
      </c>
      <c r="S3915" s="15">
        <f t="shared" si="246"/>
        <v>42408.999571759254</v>
      </c>
      <c r="T3915" s="15">
        <f t="shared" si="247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9">
        <f t="shared" si="244"/>
        <v>0</v>
      </c>
      <c r="P3916">
        <f t="shared" si="245"/>
        <v>0</v>
      </c>
      <c r="Q3916" s="11" t="s">
        <v>8319</v>
      </c>
      <c r="R3916" t="s">
        <v>8345</v>
      </c>
      <c r="S3916" s="15">
        <f t="shared" si="246"/>
        <v>42154.726446759261</v>
      </c>
      <c r="T3916" s="15">
        <f t="shared" si="247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9">
        <f t="shared" si="244"/>
        <v>0</v>
      </c>
      <c r="P3917">
        <f t="shared" si="245"/>
        <v>0</v>
      </c>
      <c r="Q3917" s="11" t="s">
        <v>8321</v>
      </c>
      <c r="R3917" t="s">
        <v>8339</v>
      </c>
      <c r="S3917" s="15">
        <f t="shared" si="246"/>
        <v>42285.909027777772</v>
      </c>
      <c r="T3917" s="15">
        <f t="shared" si="247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9">
        <f t="shared" si="244"/>
        <v>0</v>
      </c>
      <c r="P3918">
        <f t="shared" si="245"/>
        <v>0</v>
      </c>
      <c r="Q3918" s="11" t="s">
        <v>8327</v>
      </c>
      <c r="R3918" t="s">
        <v>8350</v>
      </c>
      <c r="S3918" s="15">
        <f t="shared" si="246"/>
        <v>40291.81150462963</v>
      </c>
      <c r="T3918" s="15">
        <f t="shared" si="247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9">
        <f t="shared" si="244"/>
        <v>0</v>
      </c>
      <c r="P3919">
        <f t="shared" si="245"/>
        <v>0</v>
      </c>
      <c r="Q3919" s="11" t="s">
        <v>8319</v>
      </c>
      <c r="R3919" t="s">
        <v>8345</v>
      </c>
      <c r="S3919" s="15">
        <f t="shared" si="246"/>
        <v>42029.07131944444</v>
      </c>
      <c r="T3919" s="15">
        <f t="shared" si="247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9">
        <f t="shared" si="244"/>
        <v>0</v>
      </c>
      <c r="P3920">
        <f t="shared" si="245"/>
        <v>0</v>
      </c>
      <c r="Q3920" s="11" t="s">
        <v>8313</v>
      </c>
      <c r="R3920" t="s">
        <v>8353</v>
      </c>
      <c r="S3920" s="15">
        <f t="shared" si="246"/>
        <v>41847.930694444447</v>
      </c>
      <c r="T3920" s="15">
        <f t="shared" si="247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9">
        <f t="shared" si="244"/>
        <v>0</v>
      </c>
      <c r="P3921">
        <f t="shared" si="245"/>
        <v>0</v>
      </c>
      <c r="Q3921" s="11" t="s">
        <v>8321</v>
      </c>
      <c r="R3921" t="s">
        <v>8325</v>
      </c>
      <c r="S3921" s="15">
        <f t="shared" si="246"/>
        <v>42072.758981481486</v>
      </c>
      <c r="T3921" s="15">
        <f t="shared" si="247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9">
        <f t="shared" si="244"/>
        <v>0</v>
      </c>
      <c r="P3922">
        <f t="shared" si="245"/>
        <v>0</v>
      </c>
      <c r="Q3922" s="11" t="s">
        <v>8321</v>
      </c>
      <c r="R3922" t="s">
        <v>8325</v>
      </c>
      <c r="S3922" s="15">
        <f t="shared" si="246"/>
        <v>42255.927824074075</v>
      </c>
      <c r="T3922" s="15">
        <f t="shared" si="247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>
        <f t="shared" si="245"/>
        <v>0</v>
      </c>
      <c r="Q3923" s="11" t="s">
        <v>8321</v>
      </c>
      <c r="R3923" t="s">
        <v>8339</v>
      </c>
      <c r="S3923" s="15">
        <f t="shared" si="246"/>
        <v>41827.989861111113</v>
      </c>
      <c r="T3923" s="15">
        <f t="shared" si="247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9">
        <f t="shared" si="244"/>
        <v>0</v>
      </c>
      <c r="P3924">
        <f t="shared" si="245"/>
        <v>0</v>
      </c>
      <c r="Q3924" s="11" t="s">
        <v>8319</v>
      </c>
      <c r="R3924" t="s">
        <v>8345</v>
      </c>
      <c r="S3924" s="15">
        <f t="shared" si="246"/>
        <v>41897.660833333335</v>
      </c>
      <c r="T3924" s="15">
        <f t="shared" si="247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9">
        <f t="shared" si="244"/>
        <v>0</v>
      </c>
      <c r="P3925">
        <f t="shared" si="245"/>
        <v>0</v>
      </c>
      <c r="Q3925" s="11" t="s">
        <v>8311</v>
      </c>
      <c r="R3925" t="s">
        <v>8348</v>
      </c>
      <c r="S3925" s="15">
        <f t="shared" si="246"/>
        <v>42289.89634259259</v>
      </c>
      <c r="T3925" s="15">
        <f t="shared" si="247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9">
        <f t="shared" si="244"/>
        <v>0</v>
      </c>
      <c r="P3926">
        <f t="shared" si="245"/>
        <v>0</v>
      </c>
      <c r="Q3926" s="11" t="s">
        <v>8313</v>
      </c>
      <c r="R3926" t="s">
        <v>8355</v>
      </c>
      <c r="S3926" s="15">
        <f t="shared" si="246"/>
        <v>42219.282951388886</v>
      </c>
      <c r="T3926" s="15">
        <f t="shared" si="247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5">
        <f t="shared" si="246"/>
        <v>42779.21365740741</v>
      </c>
      <c r="T3927" s="15">
        <f t="shared" si="247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9">
        <f t="shared" si="244"/>
        <v>0</v>
      </c>
      <c r="P3928">
        <f t="shared" si="245"/>
        <v>0</v>
      </c>
      <c r="Q3928" s="11" t="s">
        <v>8319</v>
      </c>
      <c r="R3928" t="s">
        <v>8345</v>
      </c>
      <c r="S3928" s="15">
        <f t="shared" si="246"/>
        <v>42238.022905092599</v>
      </c>
      <c r="T3928" s="15">
        <f t="shared" si="247"/>
        <v>42286.708333333328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9">
        <f t="shared" si="244"/>
        <v>0</v>
      </c>
      <c r="P3929">
        <f t="shared" si="245"/>
        <v>0</v>
      </c>
      <c r="Q3929" s="11" t="s">
        <v>8323</v>
      </c>
      <c r="R3929" t="s">
        <v>8326</v>
      </c>
      <c r="S3929" s="15">
        <f t="shared" si="246"/>
        <v>42253.633159722223</v>
      </c>
      <c r="T3929" s="15">
        <f t="shared" si="247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9">
        <f t="shared" si="244"/>
        <v>0</v>
      </c>
      <c r="P3930">
        <f t="shared" si="245"/>
        <v>0</v>
      </c>
      <c r="Q3930" s="11" t="s">
        <v>8311</v>
      </c>
      <c r="R3930" t="s">
        <v>8356</v>
      </c>
      <c r="S3930" s="15">
        <f t="shared" si="246"/>
        <v>42632.328784722224</v>
      </c>
      <c r="T3930" s="15">
        <f t="shared" si="247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9">
        <f t="shared" si="244"/>
        <v>0</v>
      </c>
      <c r="P3931">
        <f t="shared" si="245"/>
        <v>0</v>
      </c>
      <c r="Q3931" s="11" t="s">
        <v>8321</v>
      </c>
      <c r="R3931" t="s">
        <v>8337</v>
      </c>
      <c r="S3931" s="15">
        <f t="shared" si="246"/>
        <v>42559.064143518524</v>
      </c>
      <c r="T3931" s="15">
        <f t="shared" si="247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9">
        <f t="shared" si="244"/>
        <v>0</v>
      </c>
      <c r="P3932">
        <f t="shared" si="245"/>
        <v>0</v>
      </c>
      <c r="Q3932" s="11" t="s">
        <v>8327</v>
      </c>
      <c r="R3932" t="s">
        <v>8350</v>
      </c>
      <c r="S3932" s="15">
        <f t="shared" si="246"/>
        <v>41562.67155092593</v>
      </c>
      <c r="T3932" s="15">
        <f t="shared" si="247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9">
        <f t="shared" si="244"/>
        <v>0</v>
      </c>
      <c r="P3933">
        <f t="shared" si="245"/>
        <v>0</v>
      </c>
      <c r="Q3933" s="11" t="s">
        <v>8327</v>
      </c>
      <c r="R3933" t="s">
        <v>8330</v>
      </c>
      <c r="S3933" s="15">
        <f t="shared" si="246"/>
        <v>42179.306388888886</v>
      </c>
      <c r="T3933" s="15">
        <f t="shared" si="247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9">
        <f t="shared" si="244"/>
        <v>0</v>
      </c>
      <c r="P3934">
        <f t="shared" si="245"/>
        <v>0</v>
      </c>
      <c r="Q3934" s="11" t="s">
        <v>8308</v>
      </c>
      <c r="R3934" t="s">
        <v>8342</v>
      </c>
      <c r="S3934" s="15">
        <f t="shared" si="246"/>
        <v>41897.702199074076</v>
      </c>
      <c r="T3934" s="15">
        <f t="shared" si="247"/>
        <v>41918.208333333336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9">
        <f t="shared" si="244"/>
        <v>0</v>
      </c>
      <c r="P3935">
        <f t="shared" si="245"/>
        <v>0</v>
      </c>
      <c r="Q3935" s="11" t="s">
        <v>8323</v>
      </c>
      <c r="R3935" t="s">
        <v>8326</v>
      </c>
      <c r="S3935" s="15">
        <f t="shared" si="246"/>
        <v>41916.597638888888</v>
      </c>
      <c r="T3935" s="15">
        <f t="shared" si="247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9">
        <f t="shared" si="244"/>
        <v>0</v>
      </c>
      <c r="P3936">
        <f t="shared" si="245"/>
        <v>0</v>
      </c>
      <c r="Q3936" s="11" t="s">
        <v>8323</v>
      </c>
      <c r="R3936" t="s">
        <v>8335</v>
      </c>
      <c r="S3936" s="15">
        <f t="shared" si="246"/>
        <v>42255.696006944447</v>
      </c>
      <c r="T3936" s="15">
        <f t="shared" si="247"/>
        <v>42285.696006944447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9">
        <f t="shared" si="244"/>
        <v>0</v>
      </c>
      <c r="P3937">
        <f t="shared" si="245"/>
        <v>0</v>
      </c>
      <c r="Q3937" s="11" t="s">
        <v>8323</v>
      </c>
      <c r="R3937" t="s">
        <v>8326</v>
      </c>
      <c r="S3937" s="15">
        <f t="shared" si="246"/>
        <v>42457.932025462964</v>
      </c>
      <c r="T3937" s="15">
        <f t="shared" si="247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9">
        <f t="shared" si="244"/>
        <v>0</v>
      </c>
      <c r="P3938">
        <f t="shared" si="245"/>
        <v>0</v>
      </c>
      <c r="Q3938" s="11" t="s">
        <v>8319</v>
      </c>
      <c r="R3938" t="s">
        <v>8345</v>
      </c>
      <c r="S3938" s="15">
        <f t="shared" si="246"/>
        <v>41830.723611111112</v>
      </c>
      <c r="T3938" s="15">
        <f t="shared" si="247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244"/>
        <v>0</v>
      </c>
      <c r="P3939">
        <f t="shared" si="245"/>
        <v>0</v>
      </c>
      <c r="Q3939" s="11" t="s">
        <v>8321</v>
      </c>
      <c r="R3939" t="s">
        <v>8337</v>
      </c>
      <c r="S3939" s="15">
        <f t="shared" si="246"/>
        <v>42221.909930555557</v>
      </c>
      <c r="T3939" s="15">
        <f t="shared" si="247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9">
        <f t="shared" si="244"/>
        <v>0</v>
      </c>
      <c r="P3940">
        <f t="shared" si="245"/>
        <v>0</v>
      </c>
      <c r="Q3940" s="11" t="s">
        <v>8321</v>
      </c>
      <c r="R3940" t="s">
        <v>8337</v>
      </c>
      <c r="S3940" s="15">
        <f t="shared" si="246"/>
        <v>41904.07671296296</v>
      </c>
      <c r="T3940" s="15">
        <f t="shared" si="247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9">
        <f t="shared" si="244"/>
        <v>0</v>
      </c>
      <c r="P3941">
        <f t="shared" si="245"/>
        <v>0</v>
      </c>
      <c r="Q3941" s="11" t="s">
        <v>8321</v>
      </c>
      <c r="R3941" t="s">
        <v>8325</v>
      </c>
      <c r="S3941" s="15">
        <f t="shared" si="246"/>
        <v>42171.913090277783</v>
      </c>
      <c r="T3941" s="15">
        <f t="shared" si="247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9">
        <f t="shared" si="244"/>
        <v>0</v>
      </c>
      <c r="P3942">
        <f t="shared" si="245"/>
        <v>0</v>
      </c>
      <c r="Q3942" s="11" t="s">
        <v>8321</v>
      </c>
      <c r="R3942" t="s">
        <v>8325</v>
      </c>
      <c r="S3942" s="15">
        <f t="shared" si="246"/>
        <v>42767.812893518523</v>
      </c>
      <c r="T3942" s="15">
        <f t="shared" si="247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9">
        <f t="shared" si="244"/>
        <v>0</v>
      </c>
      <c r="P3943">
        <f t="shared" si="245"/>
        <v>0</v>
      </c>
      <c r="Q3943" s="11" t="s">
        <v>8321</v>
      </c>
      <c r="R3943" t="s">
        <v>8339</v>
      </c>
      <c r="S3943" s="15">
        <f t="shared" si="246"/>
        <v>40070.901412037041</v>
      </c>
      <c r="T3943" s="15">
        <f t="shared" si="247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>
        <f t="shared" si="245"/>
        <v>0</v>
      </c>
      <c r="Q3944" s="11" t="s">
        <v>8321</v>
      </c>
      <c r="R3944" t="s">
        <v>8339</v>
      </c>
      <c r="S3944" s="15">
        <f t="shared" si="246"/>
        <v>42091.778703703705</v>
      </c>
      <c r="T3944" s="15">
        <f t="shared" si="247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5">
        <f t="shared" si="246"/>
        <v>42761.376238425932</v>
      </c>
      <c r="T3945" s="15">
        <f t="shared" si="247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5">
        <f t="shared" si="246"/>
        <v>42108.988900462966</v>
      </c>
      <c r="T3946" s="15">
        <f t="shared" si="247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5">
        <f t="shared" si="246"/>
        <v>41803.692789351851</v>
      </c>
      <c r="T3947" s="15">
        <f t="shared" si="247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9">
        <f t="shared" si="244"/>
        <v>0</v>
      </c>
      <c r="P3948">
        <f t="shared" si="245"/>
        <v>0</v>
      </c>
      <c r="Q3948" s="11" t="s">
        <v>8311</v>
      </c>
      <c r="R3948" t="s">
        <v>8352</v>
      </c>
      <c r="S3948" s="15">
        <f t="shared" si="246"/>
        <v>42227.173159722224</v>
      </c>
      <c r="T3948" s="15">
        <f t="shared" si="247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9">
        <f t="shared" si="244"/>
        <v>0</v>
      </c>
      <c r="P3949">
        <f t="shared" si="245"/>
        <v>0</v>
      </c>
      <c r="Q3949" s="11" t="s">
        <v>8327</v>
      </c>
      <c r="R3949" t="s">
        <v>8350</v>
      </c>
      <c r="S3949" s="15">
        <f t="shared" si="246"/>
        <v>42248.723738425921</v>
      </c>
      <c r="T3949" s="15">
        <f t="shared" si="247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>
        <f t="shared" si="245"/>
        <v>0</v>
      </c>
      <c r="Q3950" s="11" t="s">
        <v>8308</v>
      </c>
      <c r="R3950" t="s">
        <v>8310</v>
      </c>
      <c r="S3950" s="15">
        <f t="shared" si="246"/>
        <v>42614.356770833328</v>
      </c>
      <c r="T3950" s="15">
        <f t="shared" si="247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9">
        <f t="shared" si="244"/>
        <v>0</v>
      </c>
      <c r="P3951">
        <f t="shared" si="245"/>
        <v>0</v>
      </c>
      <c r="Q3951" s="11" t="s">
        <v>8316</v>
      </c>
      <c r="R3951" t="s">
        <v>8344</v>
      </c>
      <c r="S3951" s="15">
        <f t="shared" si="246"/>
        <v>42192.462048611109</v>
      </c>
      <c r="T3951" s="15">
        <f t="shared" si="247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9">
        <f t="shared" si="244"/>
        <v>0</v>
      </c>
      <c r="P3952">
        <f t="shared" si="245"/>
        <v>0</v>
      </c>
      <c r="Q3952" s="11" t="s">
        <v>8327</v>
      </c>
      <c r="R3952" t="s">
        <v>8354</v>
      </c>
      <c r="S3952" s="15">
        <f t="shared" si="246"/>
        <v>42193.941759259258</v>
      </c>
      <c r="T3952" s="15">
        <f t="shared" si="247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9">
        <f t="shared" si="244"/>
        <v>0</v>
      </c>
      <c r="P3953">
        <f t="shared" si="245"/>
        <v>0</v>
      </c>
      <c r="Q3953" s="11" t="s">
        <v>8311</v>
      </c>
      <c r="R3953" t="s">
        <v>8348</v>
      </c>
      <c r="S3953" s="15">
        <f t="shared" si="246"/>
        <v>41831.705555555556</v>
      </c>
      <c r="T3953" s="15">
        <f t="shared" si="247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9">
        <f t="shared" si="244"/>
        <v>0</v>
      </c>
      <c r="P3954">
        <f t="shared" si="245"/>
        <v>0</v>
      </c>
      <c r="Q3954" s="11" t="s">
        <v>8311</v>
      </c>
      <c r="R3954" t="s">
        <v>8352</v>
      </c>
      <c r="S3954" s="15">
        <f t="shared" si="246"/>
        <v>41198.611712962964</v>
      </c>
      <c r="T3954" s="15">
        <f t="shared" si="247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9">
        <f t="shared" si="244"/>
        <v>0</v>
      </c>
      <c r="P3955">
        <f t="shared" si="245"/>
        <v>0</v>
      </c>
      <c r="Q3955" s="11" t="s">
        <v>8327</v>
      </c>
      <c r="R3955" t="s">
        <v>8330</v>
      </c>
      <c r="S3955" s="15">
        <f t="shared" si="246"/>
        <v>42125.913807870369</v>
      </c>
      <c r="T3955" s="15">
        <f t="shared" si="247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9">
        <f t="shared" si="244"/>
        <v>0</v>
      </c>
      <c r="P3956">
        <f t="shared" si="245"/>
        <v>0</v>
      </c>
      <c r="Q3956" s="11" t="s">
        <v>8327</v>
      </c>
      <c r="R3956" t="s">
        <v>8330</v>
      </c>
      <c r="S3956" s="15">
        <f t="shared" si="246"/>
        <v>42319.461377314816</v>
      </c>
      <c r="T3956" s="15">
        <f t="shared" si="247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5">
        <f t="shared" si="246"/>
        <v>42167.813703703709</v>
      </c>
      <c r="T3957" s="15">
        <f t="shared" si="247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9">
        <f t="shared" si="244"/>
        <v>0</v>
      </c>
      <c r="P3958">
        <f t="shared" si="245"/>
        <v>0</v>
      </c>
      <c r="Q3958" s="11" t="s">
        <v>8319</v>
      </c>
      <c r="R3958" t="s">
        <v>8357</v>
      </c>
      <c r="S3958" s="15">
        <f t="shared" si="246"/>
        <v>41926.680879629632</v>
      </c>
      <c r="T3958" s="15">
        <f t="shared" si="247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9">
        <f t="shared" si="244"/>
        <v>0</v>
      </c>
      <c r="P3959">
        <f t="shared" si="245"/>
        <v>0</v>
      </c>
      <c r="Q3959" s="11" t="s">
        <v>8311</v>
      </c>
      <c r="R3959" t="s">
        <v>8356</v>
      </c>
      <c r="S3959" s="15">
        <f t="shared" si="246"/>
        <v>41415.461319444446</v>
      </c>
      <c r="T3959" s="15">
        <f t="shared" si="247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9">
        <f t="shared" si="244"/>
        <v>0</v>
      </c>
      <c r="P3960">
        <f t="shared" si="245"/>
        <v>0</v>
      </c>
      <c r="Q3960" s="11" t="s">
        <v>8323</v>
      </c>
      <c r="R3960" t="s">
        <v>8335</v>
      </c>
      <c r="S3960" s="15">
        <f t="shared" si="246"/>
        <v>42236.276053240741</v>
      </c>
      <c r="T3960" s="15">
        <f t="shared" si="247"/>
        <v>42266.276053240741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244"/>
        <v>0</v>
      </c>
      <c r="P3961">
        <f t="shared" si="245"/>
        <v>0</v>
      </c>
      <c r="Q3961" s="11" t="s">
        <v>8323</v>
      </c>
      <c r="R3961" t="s">
        <v>8326</v>
      </c>
      <c r="S3961" s="15">
        <f t="shared" si="246"/>
        <v>42213.662905092591</v>
      </c>
      <c r="T3961" s="15">
        <f t="shared" si="247"/>
        <v>42243.662905092591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244"/>
        <v>0</v>
      </c>
      <c r="P3962">
        <f t="shared" si="245"/>
        <v>0</v>
      </c>
      <c r="Q3962" s="11" t="s">
        <v>8323</v>
      </c>
      <c r="R3962" t="s">
        <v>8326</v>
      </c>
      <c r="S3962" s="15">
        <f t="shared" si="246"/>
        <v>41941.585231481484</v>
      </c>
      <c r="T3962" s="15">
        <f t="shared" si="247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9">
        <f t="shared" si="244"/>
        <v>0</v>
      </c>
      <c r="P3963">
        <f t="shared" si="245"/>
        <v>0</v>
      </c>
      <c r="Q3963" s="11" t="s">
        <v>8311</v>
      </c>
      <c r="R3963" t="s">
        <v>8348</v>
      </c>
      <c r="S3963" s="15">
        <f t="shared" si="246"/>
        <v>42199.873402777783</v>
      </c>
      <c r="T3963" s="15">
        <f t="shared" si="247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244"/>
        <v>0</v>
      </c>
      <c r="P3964">
        <f t="shared" si="245"/>
        <v>0</v>
      </c>
      <c r="Q3964" s="11" t="s">
        <v>8323</v>
      </c>
      <c r="R3964" t="s">
        <v>8326</v>
      </c>
      <c r="S3964" s="15">
        <f t="shared" si="246"/>
        <v>42390.002650462964</v>
      </c>
      <c r="T3964" s="15">
        <f t="shared" si="247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9">
        <f t="shared" si="244"/>
        <v>0</v>
      </c>
      <c r="P3965">
        <f t="shared" si="245"/>
        <v>0</v>
      </c>
      <c r="Q3965" s="11" t="s">
        <v>8346</v>
      </c>
      <c r="R3965" t="s">
        <v>8347</v>
      </c>
      <c r="S3965" s="15">
        <f t="shared" si="246"/>
        <v>42483.797395833331</v>
      </c>
      <c r="T3965" s="15">
        <f t="shared" si="247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5">
        <f t="shared" si="246"/>
        <v>42276.120636574073</v>
      </c>
      <c r="T3966" s="15">
        <f t="shared" si="247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9">
        <f t="shared" si="244"/>
        <v>0</v>
      </c>
      <c r="P3967">
        <f t="shared" si="245"/>
        <v>0</v>
      </c>
      <c r="Q3967" s="11" t="s">
        <v>8321</v>
      </c>
      <c r="R3967" t="s">
        <v>8337</v>
      </c>
      <c r="S3967" s="15">
        <f t="shared" si="246"/>
        <v>42114.928726851853</v>
      </c>
      <c r="T3967" s="15">
        <f t="shared" si="247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9">
        <f t="shared" si="244"/>
        <v>0</v>
      </c>
      <c r="P3968">
        <f t="shared" si="245"/>
        <v>0</v>
      </c>
      <c r="Q3968" s="11" t="s">
        <v>8311</v>
      </c>
      <c r="R3968" t="s">
        <v>8352</v>
      </c>
      <c r="S3968" s="15">
        <f t="shared" si="246"/>
        <v>42021.783368055556</v>
      </c>
      <c r="T3968" s="15">
        <f t="shared" si="247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9">
        <f t="shared" si="244"/>
        <v>0</v>
      </c>
      <c r="P3969">
        <f t="shared" si="245"/>
        <v>0</v>
      </c>
      <c r="Q3969" s="11" t="s">
        <v>8346</v>
      </c>
      <c r="R3969" t="s">
        <v>8347</v>
      </c>
      <c r="S3969" s="15">
        <f t="shared" si="246"/>
        <v>42432.276712962965</v>
      </c>
      <c r="T3969" s="15">
        <f t="shared" si="247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9">
        <f t="shared" si="244"/>
        <v>0</v>
      </c>
      <c r="P3970">
        <f t="shared" si="245"/>
        <v>0</v>
      </c>
      <c r="Q3970" s="11" t="s">
        <v>8316</v>
      </c>
      <c r="R3970" t="s">
        <v>8344</v>
      </c>
      <c r="S3970" s="15">
        <f t="shared" si="246"/>
        <v>42022.006099537044</v>
      </c>
      <c r="T3970" s="15">
        <f t="shared" si="247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9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8311</v>
      </c>
      <c r="R3971" t="s">
        <v>8348</v>
      </c>
      <c r="S3971" s="15">
        <f t="shared" ref="S3971:S4034" si="250">(((J3971/60)/60)/24)+DATE(1970,1,1)</f>
        <v>41945.133506944447</v>
      </c>
      <c r="T3971" s="15">
        <f t="shared" ref="T3971:T4034" si="251">(((I3971/60)/60)/24)+DATE(1970,1,1)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9">
        <f t="shared" si="248"/>
        <v>0</v>
      </c>
      <c r="P3972">
        <f t="shared" si="249"/>
        <v>0</v>
      </c>
      <c r="Q3972" s="11" t="s">
        <v>8311</v>
      </c>
      <c r="R3972" t="s">
        <v>8349</v>
      </c>
      <c r="S3972" s="15">
        <f t="shared" si="250"/>
        <v>40079.566157407404</v>
      </c>
      <c r="T3972" s="15">
        <f t="shared" si="251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9">
        <f t="shared" si="248"/>
        <v>0</v>
      </c>
      <c r="P3973">
        <f t="shared" si="249"/>
        <v>0</v>
      </c>
      <c r="Q3973" s="11" t="s">
        <v>8327</v>
      </c>
      <c r="R3973" t="s">
        <v>8330</v>
      </c>
      <c r="S3973" s="15">
        <f t="shared" si="250"/>
        <v>42325.683807870373</v>
      </c>
      <c r="T3973" s="15">
        <f t="shared" si="251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9">
        <f t="shared" si="248"/>
        <v>0</v>
      </c>
      <c r="P3974">
        <f t="shared" si="249"/>
        <v>0</v>
      </c>
      <c r="Q3974" s="11" t="s">
        <v>8308</v>
      </c>
      <c r="R3974" t="s">
        <v>8342</v>
      </c>
      <c r="S3974" s="15">
        <f t="shared" si="250"/>
        <v>42157.916481481487</v>
      </c>
      <c r="T3974" s="15">
        <f t="shared" si="251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9">
        <f t="shared" si="248"/>
        <v>0</v>
      </c>
      <c r="P3975">
        <f t="shared" si="249"/>
        <v>0</v>
      </c>
      <c r="Q3975" s="11" t="s">
        <v>8311</v>
      </c>
      <c r="R3975" t="s">
        <v>8356</v>
      </c>
      <c r="S3975" s="15">
        <f t="shared" si="250"/>
        <v>41194.579027777778</v>
      </c>
      <c r="T3975" s="15">
        <f t="shared" si="251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9">
        <f t="shared" si="248"/>
        <v>0</v>
      </c>
      <c r="P3976">
        <f t="shared" si="249"/>
        <v>0</v>
      </c>
      <c r="Q3976" s="11" t="s">
        <v>8323</v>
      </c>
      <c r="R3976" t="s">
        <v>8335</v>
      </c>
      <c r="S3976" s="15">
        <f t="shared" si="250"/>
        <v>42683.151331018518</v>
      </c>
      <c r="T3976" s="15">
        <f t="shared" si="251"/>
        <v>42713.192997685182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8323</v>
      </c>
      <c r="R3977" t="s">
        <v>8326</v>
      </c>
      <c r="S3977" s="15">
        <f t="shared" si="250"/>
        <v>42282.655543981484</v>
      </c>
      <c r="T3977" s="15">
        <f t="shared" si="251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9">
        <f t="shared" si="248"/>
        <v>0</v>
      </c>
      <c r="P3978">
        <f t="shared" si="249"/>
        <v>0</v>
      </c>
      <c r="Q3978" s="11" t="s">
        <v>8311</v>
      </c>
      <c r="R3978" t="s">
        <v>8352</v>
      </c>
      <c r="S3978" s="15">
        <f t="shared" si="250"/>
        <v>42690.858449074076</v>
      </c>
      <c r="T3978" s="15">
        <f t="shared" si="251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9">
        <f t="shared" si="248"/>
        <v>0</v>
      </c>
      <c r="P3979">
        <f t="shared" si="249"/>
        <v>0</v>
      </c>
      <c r="Q3979" s="11" t="s">
        <v>8346</v>
      </c>
      <c r="R3979" t="s">
        <v>8347</v>
      </c>
      <c r="S3979" s="15">
        <f t="shared" si="250"/>
        <v>42406.992418981477</v>
      </c>
      <c r="T3979" s="15">
        <f t="shared" si="251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9">
        <f t="shared" si="248"/>
        <v>0</v>
      </c>
      <c r="P3980">
        <f t="shared" si="249"/>
        <v>0</v>
      </c>
      <c r="Q3980" s="11" t="s">
        <v>8313</v>
      </c>
      <c r="R3980" t="s">
        <v>8355</v>
      </c>
      <c r="S3980" s="15">
        <f t="shared" si="250"/>
        <v>42121.824525462958</v>
      </c>
      <c r="T3980" s="15">
        <f t="shared" si="251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9">
        <f t="shared" si="248"/>
        <v>0</v>
      </c>
      <c r="P3981">
        <f t="shared" si="249"/>
        <v>0</v>
      </c>
      <c r="Q3981" s="11" t="s">
        <v>8327</v>
      </c>
      <c r="R3981" t="s">
        <v>8350</v>
      </c>
      <c r="S3981" s="15">
        <f t="shared" si="250"/>
        <v>40434.853402777779</v>
      </c>
      <c r="T3981" s="15">
        <f t="shared" si="251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9">
        <f t="shared" si="248"/>
        <v>0</v>
      </c>
      <c r="P3982">
        <f t="shared" si="249"/>
        <v>0</v>
      </c>
      <c r="Q3982" s="11" t="s">
        <v>8311</v>
      </c>
      <c r="R3982" t="s">
        <v>8356</v>
      </c>
      <c r="S3982" s="15">
        <f t="shared" si="250"/>
        <v>41747.887060185189</v>
      </c>
      <c r="T3982" s="15">
        <f t="shared" si="251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9">
        <f t="shared" si="248"/>
        <v>0</v>
      </c>
      <c r="P3983">
        <f t="shared" si="249"/>
        <v>0</v>
      </c>
      <c r="Q3983" s="11" t="s">
        <v>8316</v>
      </c>
      <c r="R3983" t="s">
        <v>8334</v>
      </c>
      <c r="S3983" s="15">
        <f t="shared" si="250"/>
        <v>41410.703993055555</v>
      </c>
      <c r="T3983" s="15">
        <f t="shared" si="251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9">
        <f t="shared" si="248"/>
        <v>0</v>
      </c>
      <c r="P3984">
        <f t="shared" si="249"/>
        <v>0</v>
      </c>
      <c r="Q3984" s="11" t="s">
        <v>8313</v>
      </c>
      <c r="R3984" t="s">
        <v>8353</v>
      </c>
      <c r="S3984" s="15">
        <f t="shared" si="250"/>
        <v>42651.006273148145</v>
      </c>
      <c r="T3984" s="15">
        <f t="shared" si="251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9">
        <f t="shared" si="248"/>
        <v>0</v>
      </c>
      <c r="P3985">
        <f t="shared" si="249"/>
        <v>0</v>
      </c>
      <c r="Q3985" s="11" t="s">
        <v>8321</v>
      </c>
      <c r="R3985" t="s">
        <v>8337</v>
      </c>
      <c r="S3985" s="15">
        <f t="shared" si="250"/>
        <v>42096.410115740742</v>
      </c>
      <c r="T3985" s="15">
        <f t="shared" si="251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9">
        <f t="shared" si="248"/>
        <v>0</v>
      </c>
      <c r="P3986">
        <f t="shared" si="249"/>
        <v>0</v>
      </c>
      <c r="Q3986" s="11" t="s">
        <v>8321</v>
      </c>
      <c r="R3986" t="s">
        <v>8325</v>
      </c>
      <c r="S3986" s="15">
        <f t="shared" si="250"/>
        <v>42383.933993055558</v>
      </c>
      <c r="T3986" s="15">
        <f t="shared" si="251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9">
        <f t="shared" si="248"/>
        <v>0</v>
      </c>
      <c r="P3987">
        <f t="shared" si="249"/>
        <v>0</v>
      </c>
      <c r="Q3987" s="11" t="s">
        <v>8321</v>
      </c>
      <c r="R3987" t="s">
        <v>8339</v>
      </c>
      <c r="S3987" s="15">
        <f t="shared" si="250"/>
        <v>42228.629884259266</v>
      </c>
      <c r="T3987" s="15">
        <f t="shared" si="251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9">
        <f t="shared" si="248"/>
        <v>0</v>
      </c>
      <c r="P3988">
        <f t="shared" si="249"/>
        <v>0</v>
      </c>
      <c r="Q3988" s="11" t="s">
        <v>8327</v>
      </c>
      <c r="R3988" t="s">
        <v>8328</v>
      </c>
      <c r="S3988" s="15">
        <f t="shared" si="250"/>
        <v>41211.688750000001</v>
      </c>
      <c r="T3988" s="15">
        <f t="shared" si="251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9">
        <f t="shared" si="248"/>
        <v>0</v>
      </c>
      <c r="P3989">
        <f t="shared" si="249"/>
        <v>0</v>
      </c>
      <c r="Q3989" s="11" t="s">
        <v>8346</v>
      </c>
      <c r="R3989" t="s">
        <v>8347</v>
      </c>
      <c r="S3989" s="15">
        <f t="shared" si="250"/>
        <v>42319.851388888885</v>
      </c>
      <c r="T3989" s="15">
        <f t="shared" si="251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9">
        <f t="shared" si="248"/>
        <v>0</v>
      </c>
      <c r="P3990">
        <f t="shared" si="249"/>
        <v>0</v>
      </c>
      <c r="Q3990" s="11" t="s">
        <v>8316</v>
      </c>
      <c r="R3990" t="s">
        <v>8344</v>
      </c>
      <c r="S3990" s="15">
        <f t="shared" si="250"/>
        <v>42212.624189814815</v>
      </c>
      <c r="T3990" s="15">
        <f t="shared" si="251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9">
        <f t="shared" si="248"/>
        <v>0</v>
      </c>
      <c r="P3991">
        <f t="shared" si="249"/>
        <v>0</v>
      </c>
      <c r="Q3991" s="11" t="s">
        <v>8327</v>
      </c>
      <c r="R3991" t="s">
        <v>8330</v>
      </c>
      <c r="S3991" s="15">
        <f t="shared" si="250"/>
        <v>42272.087766203709</v>
      </c>
      <c r="T3991" s="15">
        <f t="shared" si="251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9">
        <f t="shared" si="248"/>
        <v>0</v>
      </c>
      <c r="P3992">
        <f t="shared" si="249"/>
        <v>0</v>
      </c>
      <c r="Q3992" s="11" t="s">
        <v>8327</v>
      </c>
      <c r="R3992" t="s">
        <v>8330</v>
      </c>
      <c r="S3992" s="15">
        <f t="shared" si="250"/>
        <v>42171.817384259266</v>
      </c>
      <c r="T3992" s="15">
        <f t="shared" si="251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9">
        <f t="shared" si="248"/>
        <v>0</v>
      </c>
      <c r="P3993">
        <f t="shared" si="249"/>
        <v>0</v>
      </c>
      <c r="Q3993" s="11" t="s">
        <v>8313</v>
      </c>
      <c r="R3993" t="s">
        <v>8314</v>
      </c>
      <c r="S3993" s="15">
        <f t="shared" si="250"/>
        <v>42172.906678240746</v>
      </c>
      <c r="T3993" s="15">
        <f t="shared" si="251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9">
        <f t="shared" si="248"/>
        <v>0</v>
      </c>
      <c r="P3994">
        <f t="shared" si="249"/>
        <v>0</v>
      </c>
      <c r="Q3994" s="11" t="s">
        <v>8308</v>
      </c>
      <c r="R3994" t="s">
        <v>8342</v>
      </c>
      <c r="S3994" s="15">
        <f t="shared" si="250"/>
        <v>42060.001805555556</v>
      </c>
      <c r="T3994" s="15">
        <f t="shared" si="251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5">
        <f t="shared" si="250"/>
        <v>41993.738298611104</v>
      </c>
      <c r="T3995" s="15">
        <f t="shared" si="251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5">
        <f t="shared" si="250"/>
        <v>42388.589085648149</v>
      </c>
      <c r="T3996" s="15">
        <f t="shared" si="251"/>
        <v>42395.589085648149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248"/>
        <v>0</v>
      </c>
      <c r="P3997">
        <f t="shared" si="249"/>
        <v>0</v>
      </c>
      <c r="Q3997" s="11" t="s">
        <v>8323</v>
      </c>
      <c r="R3997" t="s">
        <v>8326</v>
      </c>
      <c r="S3997" s="15">
        <f t="shared" si="250"/>
        <v>42115.11618055556</v>
      </c>
      <c r="T3997" s="15">
        <f t="shared" si="251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9">
        <f t="shared" si="248"/>
        <v>0</v>
      </c>
      <c r="P3998">
        <f t="shared" si="249"/>
        <v>0</v>
      </c>
      <c r="Q3998" s="11" t="s">
        <v>8323</v>
      </c>
      <c r="R3998" t="s">
        <v>8324</v>
      </c>
      <c r="S3998" s="15">
        <f t="shared" si="250"/>
        <v>42077.129398148143</v>
      </c>
      <c r="T3998" s="15">
        <f t="shared" si="251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248"/>
        <v>0</v>
      </c>
      <c r="P3999">
        <f t="shared" si="249"/>
        <v>0</v>
      </c>
      <c r="Q3999" s="11" t="s">
        <v>8323</v>
      </c>
      <c r="R3999" t="s">
        <v>8335</v>
      </c>
      <c r="S3999" s="15">
        <f t="shared" si="250"/>
        <v>41899.627071759263</v>
      </c>
      <c r="T3999" s="15">
        <f t="shared" si="251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9">
        <f t="shared" si="248"/>
        <v>0</v>
      </c>
      <c r="P4000">
        <f t="shared" si="249"/>
        <v>0</v>
      </c>
      <c r="Q4000" s="11" t="s">
        <v>8323</v>
      </c>
      <c r="R4000" t="s">
        <v>8335</v>
      </c>
      <c r="S4000" s="15">
        <f t="shared" si="250"/>
        <v>42269.126226851848</v>
      </c>
      <c r="T4000" s="15">
        <f t="shared" si="251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9">
        <f t="shared" si="248"/>
        <v>0</v>
      </c>
      <c r="P4001">
        <f t="shared" si="249"/>
        <v>0</v>
      </c>
      <c r="Q4001" s="11" t="s">
        <v>8323</v>
      </c>
      <c r="R4001" t="s">
        <v>8326</v>
      </c>
      <c r="S4001" s="15">
        <f t="shared" si="250"/>
        <v>41926.542303240742</v>
      </c>
      <c r="T4001" s="15">
        <f t="shared" si="251"/>
        <v>41938.75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248"/>
        <v>0</v>
      </c>
      <c r="P4002">
        <f t="shared" si="249"/>
        <v>0</v>
      </c>
      <c r="Q4002" s="11" t="s">
        <v>8323</v>
      </c>
      <c r="R4002" t="s">
        <v>8326</v>
      </c>
      <c r="S4002" s="15">
        <f t="shared" si="250"/>
        <v>42286.749780092592</v>
      </c>
      <c r="T4002" s="15">
        <f t="shared" si="251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9">
        <f t="shared" si="248"/>
        <v>0</v>
      </c>
      <c r="P4003">
        <f t="shared" si="249"/>
        <v>0</v>
      </c>
      <c r="Q4003" s="11" t="s">
        <v>8323</v>
      </c>
      <c r="R4003" t="s">
        <v>8326</v>
      </c>
      <c r="S4003" s="15">
        <f t="shared" si="250"/>
        <v>42069.391446759255</v>
      </c>
      <c r="T4003" s="15">
        <f t="shared" si="251"/>
        <v>42099.349780092598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9">
        <f t="shared" si="248"/>
        <v>0</v>
      </c>
      <c r="P4004">
        <f t="shared" si="249"/>
        <v>0</v>
      </c>
      <c r="Q4004" s="11" t="s">
        <v>8323</v>
      </c>
      <c r="R4004" t="s">
        <v>8326</v>
      </c>
      <c r="S4004" s="15">
        <f t="shared" si="250"/>
        <v>42511.698101851856</v>
      </c>
      <c r="T4004" s="15">
        <f t="shared" si="251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9">
        <f t="shared" si="248"/>
        <v>0</v>
      </c>
      <c r="P4005">
        <f t="shared" si="249"/>
        <v>0</v>
      </c>
      <c r="Q4005" s="11" t="s">
        <v>8327</v>
      </c>
      <c r="R4005" t="s">
        <v>8350</v>
      </c>
      <c r="S4005" s="15">
        <f t="shared" si="250"/>
        <v>40767.192395833335</v>
      </c>
      <c r="T4005" s="15">
        <f t="shared" si="251"/>
        <v>40797.192395833335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9">
        <f t="shared" si="248"/>
        <v>0</v>
      </c>
      <c r="P4006">
        <f t="shared" si="249"/>
        <v>0</v>
      </c>
      <c r="Q4006" s="11" t="s">
        <v>8323</v>
      </c>
      <c r="R4006" t="s">
        <v>8326</v>
      </c>
      <c r="S4006" s="15">
        <f t="shared" si="250"/>
        <v>41950.114108796297</v>
      </c>
      <c r="T4006" s="15">
        <f t="shared" si="251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9">
        <f t="shared" si="248"/>
        <v>0</v>
      </c>
      <c r="P4007">
        <f t="shared" si="249"/>
        <v>0</v>
      </c>
      <c r="Q4007" s="11" t="s">
        <v>8308</v>
      </c>
      <c r="R4007" t="s">
        <v>8342</v>
      </c>
      <c r="S4007" s="15">
        <f t="shared" si="250"/>
        <v>42282.71629629629</v>
      </c>
      <c r="T4007" s="15">
        <f t="shared" si="251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9">
        <f t="shared" si="248"/>
        <v>0</v>
      </c>
      <c r="P4008">
        <f t="shared" si="249"/>
        <v>0</v>
      </c>
      <c r="Q4008" s="11" t="s">
        <v>8311</v>
      </c>
      <c r="R4008" t="s">
        <v>8352</v>
      </c>
      <c r="S4008" s="15">
        <f t="shared" si="250"/>
        <v>41594.207060185188</v>
      </c>
      <c r="T4008" s="15">
        <f t="shared" si="251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9">
        <f t="shared" si="248"/>
        <v>0</v>
      </c>
      <c r="P4009">
        <f t="shared" si="249"/>
        <v>0</v>
      </c>
      <c r="Q4009" s="11" t="s">
        <v>8327</v>
      </c>
      <c r="R4009" t="s">
        <v>8350</v>
      </c>
      <c r="S4009" s="15">
        <f t="shared" si="250"/>
        <v>40340.801562499997</v>
      </c>
      <c r="T4009" s="15">
        <f t="shared" si="251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9">
        <f t="shared" si="248"/>
        <v>0</v>
      </c>
      <c r="P4010">
        <f t="shared" si="249"/>
        <v>0</v>
      </c>
      <c r="Q4010" s="11" t="s">
        <v>8346</v>
      </c>
      <c r="R4010" t="s">
        <v>8347</v>
      </c>
      <c r="S4010" s="15">
        <f t="shared" si="250"/>
        <v>42231.7971875</v>
      </c>
      <c r="T4010" s="15">
        <f t="shared" si="251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9">
        <f t="shared" si="248"/>
        <v>0</v>
      </c>
      <c r="P4011">
        <f t="shared" si="249"/>
        <v>0</v>
      </c>
      <c r="Q4011" s="11" t="s">
        <v>8346</v>
      </c>
      <c r="R4011" t="s">
        <v>8347</v>
      </c>
      <c r="S4011" s="15">
        <f t="shared" si="250"/>
        <v>41831.851840277777</v>
      </c>
      <c r="T4011" s="15">
        <f t="shared" si="251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9">
        <f t="shared" si="248"/>
        <v>0</v>
      </c>
      <c r="P4012">
        <f t="shared" si="249"/>
        <v>0</v>
      </c>
      <c r="Q4012" s="11" t="s">
        <v>8327</v>
      </c>
      <c r="R4012" t="s">
        <v>8354</v>
      </c>
      <c r="S4012" s="15">
        <f t="shared" si="250"/>
        <v>41110.680138888885</v>
      </c>
      <c r="T4012" s="15">
        <f t="shared" si="251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9">
        <f t="shared" si="248"/>
        <v>0</v>
      </c>
      <c r="P4013">
        <f t="shared" si="249"/>
        <v>0</v>
      </c>
      <c r="Q4013" s="11" t="s">
        <v>8327</v>
      </c>
      <c r="R4013" t="s">
        <v>8354</v>
      </c>
      <c r="S4013" s="15">
        <f t="shared" si="250"/>
        <v>40883.962581018517</v>
      </c>
      <c r="T4013" s="15">
        <f t="shared" si="251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>
        <f t="shared" si="249"/>
        <v>0</v>
      </c>
      <c r="Q4014" s="11" t="s">
        <v>8308</v>
      </c>
      <c r="R4014" t="s">
        <v>8310</v>
      </c>
      <c r="S4014" s="15">
        <f t="shared" si="250"/>
        <v>41806.106770833336</v>
      </c>
      <c r="T4014" s="15">
        <f t="shared" si="251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9">
        <f t="shared" si="248"/>
        <v>0</v>
      </c>
      <c r="P4015">
        <f t="shared" si="249"/>
        <v>0</v>
      </c>
      <c r="Q4015" s="11" t="s">
        <v>8308</v>
      </c>
      <c r="R4015" t="s">
        <v>8342</v>
      </c>
      <c r="S4015" s="15">
        <f t="shared" si="250"/>
        <v>42669.870173611111</v>
      </c>
      <c r="T4015" s="15">
        <f t="shared" si="251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248"/>
        <v>0</v>
      </c>
      <c r="P4016">
        <f t="shared" si="249"/>
        <v>0</v>
      </c>
      <c r="Q4016" s="11" t="s">
        <v>8311</v>
      </c>
      <c r="R4016" t="s">
        <v>8352</v>
      </c>
      <c r="S4016" s="15">
        <f t="shared" si="250"/>
        <v>41411.866608796299</v>
      </c>
      <c r="T4016" s="15">
        <f t="shared" si="251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9">
        <f t="shared" si="248"/>
        <v>0</v>
      </c>
      <c r="P4017">
        <f t="shared" si="249"/>
        <v>0</v>
      </c>
      <c r="Q4017" s="11" t="s">
        <v>8311</v>
      </c>
      <c r="R4017" t="s">
        <v>8352</v>
      </c>
      <c r="S4017" s="15">
        <f t="shared" si="250"/>
        <v>42670.764039351852</v>
      </c>
      <c r="T4017" s="15">
        <f t="shared" si="251"/>
        <v>42700.805706018517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9">
        <f t="shared" si="248"/>
        <v>0</v>
      </c>
      <c r="P4018">
        <f t="shared" si="249"/>
        <v>0</v>
      </c>
      <c r="Q4018" s="11" t="s">
        <v>8323</v>
      </c>
      <c r="R4018" t="s">
        <v>8326</v>
      </c>
      <c r="S4018" s="15">
        <f t="shared" si="250"/>
        <v>41793.710231481484</v>
      </c>
      <c r="T4018" s="15">
        <f t="shared" si="251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9">
        <f t="shared" si="248"/>
        <v>0</v>
      </c>
      <c r="P4019">
        <f t="shared" si="249"/>
        <v>0</v>
      </c>
      <c r="Q4019" s="11" t="s">
        <v>8321</v>
      </c>
      <c r="R4019" t="s">
        <v>8339</v>
      </c>
      <c r="S4019" s="15">
        <f t="shared" si="250"/>
        <v>42100.086145833338</v>
      </c>
      <c r="T4019" s="15">
        <f t="shared" si="251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9">
        <f t="shared" si="248"/>
        <v>0</v>
      </c>
      <c r="P4020">
        <f t="shared" si="249"/>
        <v>0</v>
      </c>
      <c r="Q4020" s="11" t="s">
        <v>8327</v>
      </c>
      <c r="R4020" t="s">
        <v>8354</v>
      </c>
      <c r="S4020" s="15">
        <f t="shared" si="250"/>
        <v>41827.919166666667</v>
      </c>
      <c r="T4020" s="15">
        <f t="shared" si="251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9">
        <f t="shared" si="248"/>
        <v>0</v>
      </c>
      <c r="P4021">
        <f t="shared" si="249"/>
        <v>0</v>
      </c>
      <c r="Q4021" s="11" t="s">
        <v>8311</v>
      </c>
      <c r="R4021" t="s">
        <v>8352</v>
      </c>
      <c r="S4021" s="15">
        <f t="shared" si="250"/>
        <v>41053.200960648144</v>
      </c>
      <c r="T4021" s="15">
        <f t="shared" si="251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9">
        <f t="shared" si="248"/>
        <v>0</v>
      </c>
      <c r="P4022">
        <f t="shared" si="249"/>
        <v>0</v>
      </c>
      <c r="Q4022" s="11" t="s">
        <v>8311</v>
      </c>
      <c r="R4022" t="s">
        <v>8352</v>
      </c>
      <c r="S4022" s="15">
        <f t="shared" si="250"/>
        <v>40752.789710648147</v>
      </c>
      <c r="T4022" s="15">
        <f t="shared" si="251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9">
        <f t="shared" si="248"/>
        <v>0</v>
      </c>
      <c r="P4023">
        <f t="shared" si="249"/>
        <v>0</v>
      </c>
      <c r="Q4023" s="11" t="s">
        <v>8327</v>
      </c>
      <c r="R4023" t="s">
        <v>8330</v>
      </c>
      <c r="S4023" s="15">
        <f t="shared" si="250"/>
        <v>42245.016736111109</v>
      </c>
      <c r="T4023" s="15">
        <f t="shared" si="251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9">
        <f t="shared" si="248"/>
        <v>0</v>
      </c>
      <c r="P4024">
        <f t="shared" si="249"/>
        <v>0</v>
      </c>
      <c r="Q4024" s="11" t="s">
        <v>8313</v>
      </c>
      <c r="R4024" t="s">
        <v>8353</v>
      </c>
      <c r="S4024" s="15">
        <f t="shared" si="250"/>
        <v>42329.58839120371</v>
      </c>
      <c r="T4024" s="15">
        <f t="shared" si="251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9">
        <f t="shared" si="248"/>
        <v>0</v>
      </c>
      <c r="P4025">
        <f t="shared" si="249"/>
        <v>0</v>
      </c>
      <c r="Q4025" s="11" t="s">
        <v>8316</v>
      </c>
      <c r="R4025" t="s">
        <v>8334</v>
      </c>
      <c r="S4025" s="15">
        <f t="shared" si="250"/>
        <v>40355.024953703702</v>
      </c>
      <c r="T4025" s="15">
        <f t="shared" si="251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9">
        <f t="shared" si="248"/>
        <v>0</v>
      </c>
      <c r="P4026">
        <f t="shared" si="249"/>
        <v>0</v>
      </c>
      <c r="Q4026" s="11" t="s">
        <v>8308</v>
      </c>
      <c r="R4026" t="s">
        <v>8342</v>
      </c>
      <c r="S4026" s="15">
        <f t="shared" si="250"/>
        <v>42101.633703703701</v>
      </c>
      <c r="T4026" s="15">
        <f t="shared" si="251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9">
        <f t="shared" si="248"/>
        <v>0</v>
      </c>
      <c r="P4027">
        <f t="shared" si="249"/>
        <v>0</v>
      </c>
      <c r="Q4027" s="11" t="s">
        <v>8308</v>
      </c>
      <c r="R4027" t="s">
        <v>8342</v>
      </c>
      <c r="S4027" s="15">
        <f t="shared" si="250"/>
        <v>42150.777731481481</v>
      </c>
      <c r="T4027" s="15">
        <f t="shared" si="251"/>
        <v>42180.777731481481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5">
        <f t="shared" si="250"/>
        <v>42453.806307870371</v>
      </c>
      <c r="T4028" s="15">
        <f t="shared" si="251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5">
        <f t="shared" si="250"/>
        <v>42494.471666666665</v>
      </c>
      <c r="T4029" s="15">
        <f t="shared" si="251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9">
        <f t="shared" si="248"/>
        <v>0</v>
      </c>
      <c r="P4030">
        <f t="shared" si="249"/>
        <v>0</v>
      </c>
      <c r="Q4030" s="11" t="s">
        <v>8311</v>
      </c>
      <c r="R4030" t="s">
        <v>8356</v>
      </c>
      <c r="S4030" s="15">
        <f t="shared" si="250"/>
        <v>41078.899826388886</v>
      </c>
      <c r="T4030" s="15">
        <f t="shared" si="251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9">
        <f t="shared" si="248"/>
        <v>0</v>
      </c>
      <c r="P4031">
        <f t="shared" si="249"/>
        <v>0</v>
      </c>
      <c r="Q4031" s="11" t="s">
        <v>8311</v>
      </c>
      <c r="R4031" t="s">
        <v>8349</v>
      </c>
      <c r="S4031" s="15">
        <f t="shared" si="250"/>
        <v>40990.050069444449</v>
      </c>
      <c r="T4031" s="15">
        <f t="shared" si="251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248"/>
        <v>0</v>
      </c>
      <c r="P4032">
        <f t="shared" si="249"/>
        <v>0</v>
      </c>
      <c r="Q4032" s="11" t="s">
        <v>8308</v>
      </c>
      <c r="R4032" t="s">
        <v>8310</v>
      </c>
      <c r="S4032" s="15">
        <f t="shared" si="250"/>
        <v>41836.595520833333</v>
      </c>
      <c r="T4032" s="15">
        <f t="shared" si="251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9">
        <f t="shared" si="248"/>
        <v>0</v>
      </c>
      <c r="P4033">
        <f t="shared" si="249"/>
        <v>0</v>
      </c>
      <c r="Q4033" s="11" t="s">
        <v>8321</v>
      </c>
      <c r="R4033" t="s">
        <v>8325</v>
      </c>
      <c r="S4033" s="15">
        <f t="shared" si="250"/>
        <v>42191.824062500003</v>
      </c>
      <c r="T4033" s="15">
        <f t="shared" si="251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9">
        <f t="shared" si="248"/>
        <v>0</v>
      </c>
      <c r="P4034">
        <f t="shared" si="249"/>
        <v>0</v>
      </c>
      <c r="Q4034" s="11" t="s">
        <v>8321</v>
      </c>
      <c r="R4034" t="s">
        <v>8325</v>
      </c>
      <c r="S4034" s="15">
        <f t="shared" si="250"/>
        <v>41857.18304398148</v>
      </c>
      <c r="T4034" s="15">
        <f t="shared" si="251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9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8321</v>
      </c>
      <c r="R4035" t="s">
        <v>8339</v>
      </c>
      <c r="S4035" s="15">
        <f t="shared" ref="S4035:S4098" si="254">(((J4035/60)/60)/24)+DATE(1970,1,1)</f>
        <v>40987.83488425926</v>
      </c>
      <c r="T4035" s="15">
        <f t="shared" ref="T4035:T4098" si="255">(((I4035/60)/60)/24)+DATE(1970,1,1)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9">
        <f t="shared" si="252"/>
        <v>0</v>
      </c>
      <c r="P4036">
        <f t="shared" si="253"/>
        <v>0</v>
      </c>
      <c r="Q4036" s="11" t="s">
        <v>8308</v>
      </c>
      <c r="R4036" t="s">
        <v>8342</v>
      </c>
      <c r="S4036" s="15">
        <f t="shared" si="254"/>
        <v>41849.035370370373</v>
      </c>
      <c r="T4036" s="15">
        <f t="shared" si="255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9">
        <f t="shared" si="252"/>
        <v>0</v>
      </c>
      <c r="P4037">
        <f t="shared" si="253"/>
        <v>0</v>
      </c>
      <c r="Q4037" s="11" t="s">
        <v>8327</v>
      </c>
      <c r="R4037" t="s">
        <v>8350</v>
      </c>
      <c r="S4037" s="15">
        <f t="shared" si="254"/>
        <v>41116.763275462967</v>
      </c>
      <c r="T4037" s="15">
        <f t="shared" si="255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9">
        <f t="shared" si="252"/>
        <v>0</v>
      </c>
      <c r="P4038">
        <f t="shared" si="253"/>
        <v>0</v>
      </c>
      <c r="Q4038" s="11" t="s">
        <v>8311</v>
      </c>
      <c r="R4038" t="s">
        <v>8348</v>
      </c>
      <c r="S4038" s="15">
        <f t="shared" si="254"/>
        <v>42485.64534722222</v>
      </c>
      <c r="T4038" s="15">
        <f t="shared" si="255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9">
        <f t="shared" si="252"/>
        <v>0</v>
      </c>
      <c r="P4039">
        <f t="shared" si="253"/>
        <v>0</v>
      </c>
      <c r="Q4039" s="11" t="s">
        <v>8311</v>
      </c>
      <c r="R4039" t="s">
        <v>8352</v>
      </c>
      <c r="S4039" s="15">
        <f t="shared" si="254"/>
        <v>41838.475219907406</v>
      </c>
      <c r="T4039" s="15">
        <f t="shared" si="255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9">
        <f t="shared" si="252"/>
        <v>0</v>
      </c>
      <c r="P4040">
        <f t="shared" si="253"/>
        <v>0</v>
      </c>
      <c r="Q4040" s="11" t="s">
        <v>8313</v>
      </c>
      <c r="R4040" t="s">
        <v>8351</v>
      </c>
      <c r="S4040" s="15">
        <f t="shared" si="254"/>
        <v>42069.104421296302</v>
      </c>
      <c r="T4040" s="15">
        <f t="shared" si="255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9">
        <f t="shared" si="252"/>
        <v>0</v>
      </c>
      <c r="P4041">
        <f t="shared" si="253"/>
        <v>0</v>
      </c>
      <c r="Q4041" s="11" t="s">
        <v>8313</v>
      </c>
      <c r="R4041" t="s">
        <v>8314</v>
      </c>
      <c r="S4041" s="15">
        <f t="shared" si="254"/>
        <v>41855.859814814816</v>
      </c>
      <c r="T4041" s="15">
        <f t="shared" si="255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9">
        <f t="shared" si="252"/>
        <v>0</v>
      </c>
      <c r="P4042">
        <f t="shared" si="253"/>
        <v>0</v>
      </c>
      <c r="Q4042" s="11" t="s">
        <v>8308</v>
      </c>
      <c r="R4042" t="s">
        <v>8342</v>
      </c>
      <c r="S4042" s="15">
        <f t="shared" si="254"/>
        <v>41978.930972222224</v>
      </c>
      <c r="T4042" s="15">
        <f t="shared" si="255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252"/>
        <v>0</v>
      </c>
      <c r="P4043">
        <f t="shared" si="253"/>
        <v>0</v>
      </c>
      <c r="Q4043" s="11" t="s">
        <v>8323</v>
      </c>
      <c r="R4043" t="s">
        <v>8326</v>
      </c>
      <c r="S4043" s="15">
        <f t="shared" si="254"/>
        <v>41784.952488425923</v>
      </c>
      <c r="T4043" s="15">
        <f t="shared" si="255"/>
        <v>41811.458333333336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252"/>
        <v>0</v>
      </c>
      <c r="P4044">
        <f t="shared" si="253"/>
        <v>0</v>
      </c>
      <c r="Q4044" s="11" t="s">
        <v>8323</v>
      </c>
      <c r="R4044" t="s">
        <v>8326</v>
      </c>
      <c r="S4044" s="15">
        <f t="shared" si="254"/>
        <v>42103.024398148147</v>
      </c>
      <c r="T4044" s="15">
        <f t="shared" si="255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9">
        <f t="shared" si="252"/>
        <v>0</v>
      </c>
      <c r="P4045">
        <f t="shared" si="253"/>
        <v>0</v>
      </c>
      <c r="Q4045" s="11" t="s">
        <v>8323</v>
      </c>
      <c r="R4045" t="s">
        <v>8335</v>
      </c>
      <c r="S4045" s="15">
        <f t="shared" si="254"/>
        <v>41766.692037037035</v>
      </c>
      <c r="T4045" s="15">
        <f t="shared" si="255"/>
        <v>41826.692037037035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252"/>
        <v>0</v>
      </c>
      <c r="P4046">
        <f t="shared" si="253"/>
        <v>0</v>
      </c>
      <c r="Q4046" s="11" t="s">
        <v>8323</v>
      </c>
      <c r="R4046" t="s">
        <v>8326</v>
      </c>
      <c r="S4046" s="15">
        <f t="shared" si="254"/>
        <v>42186.01116898148</v>
      </c>
      <c r="T4046" s="15">
        <f t="shared" si="255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9">
        <f t="shared" si="252"/>
        <v>0</v>
      </c>
      <c r="P4047">
        <f t="shared" si="253"/>
        <v>0</v>
      </c>
      <c r="Q4047" s="11" t="s">
        <v>8327</v>
      </c>
      <c r="R4047" t="s">
        <v>8350</v>
      </c>
      <c r="S4047" s="15">
        <f t="shared" si="254"/>
        <v>40883.024178240739</v>
      </c>
      <c r="T4047" s="15">
        <f t="shared" si="255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9">
        <f t="shared" si="252"/>
        <v>0</v>
      </c>
      <c r="P4048">
        <f t="shared" si="253"/>
        <v>0</v>
      </c>
      <c r="Q4048" s="11" t="s">
        <v>8321</v>
      </c>
      <c r="R4048" t="s">
        <v>8337</v>
      </c>
      <c r="S4048" s="15">
        <f t="shared" si="254"/>
        <v>42541.837511574078</v>
      </c>
      <c r="T4048" s="15">
        <f t="shared" si="255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9">
        <f t="shared" si="252"/>
        <v>0</v>
      </c>
      <c r="P4049">
        <f t="shared" si="253"/>
        <v>0</v>
      </c>
      <c r="Q4049" s="11" t="s">
        <v>8308</v>
      </c>
      <c r="R4049" t="s">
        <v>8310</v>
      </c>
      <c r="S4049" s="15">
        <f t="shared" si="254"/>
        <v>41837.984976851854</v>
      </c>
      <c r="T4049" s="15">
        <f t="shared" si="255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9">
        <f t="shared" si="252"/>
        <v>0</v>
      </c>
      <c r="P4050">
        <f t="shared" si="253"/>
        <v>0</v>
      </c>
      <c r="Q4050" s="11" t="s">
        <v>8313</v>
      </c>
      <c r="R4050" t="s">
        <v>8351</v>
      </c>
      <c r="S4050" s="15">
        <f t="shared" si="254"/>
        <v>41779.649317129632</v>
      </c>
      <c r="T4050" s="15">
        <f t="shared" si="255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9">
        <f t="shared" si="252"/>
        <v>0</v>
      </c>
      <c r="P4051">
        <f t="shared" si="253"/>
        <v>0</v>
      </c>
      <c r="Q4051" s="11" t="s">
        <v>8313</v>
      </c>
      <c r="R4051" t="s">
        <v>8351</v>
      </c>
      <c r="S4051" s="15">
        <f t="shared" si="254"/>
        <v>42256.984791666662</v>
      </c>
      <c r="T4051" s="15">
        <f t="shared" si="255"/>
        <v>42286.984791666662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252"/>
        <v>0</v>
      </c>
      <c r="P4052">
        <f t="shared" si="253"/>
        <v>0</v>
      </c>
      <c r="Q4052" s="11" t="s">
        <v>8323</v>
      </c>
      <c r="R4052" t="s">
        <v>8326</v>
      </c>
      <c r="S4052" s="15">
        <f t="shared" si="254"/>
        <v>42492.737847222219</v>
      </c>
      <c r="T4052" s="15">
        <f t="shared" si="255"/>
        <v>42534.166666666672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8323</v>
      </c>
      <c r="R4053" t="s">
        <v>8326</v>
      </c>
      <c r="S4053" s="15">
        <f t="shared" si="254"/>
        <v>41793.814259259263</v>
      </c>
      <c r="T4053" s="15">
        <f t="shared" si="255"/>
        <v>41825.165972222225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252"/>
        <v>0</v>
      </c>
      <c r="P4054">
        <f t="shared" si="253"/>
        <v>0</v>
      </c>
      <c r="Q4054" s="11" t="s">
        <v>8323</v>
      </c>
      <c r="R4054" t="s">
        <v>8326</v>
      </c>
      <c r="S4054" s="15">
        <f t="shared" si="254"/>
        <v>42111.904097222221</v>
      </c>
      <c r="T4054" s="15">
        <f t="shared" si="255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9">
        <f t="shared" si="252"/>
        <v>0</v>
      </c>
      <c r="P4055">
        <f t="shared" si="253"/>
        <v>0</v>
      </c>
      <c r="Q4055" s="11" t="s">
        <v>8319</v>
      </c>
      <c r="R4055" t="s">
        <v>8357</v>
      </c>
      <c r="S4055" s="15">
        <f t="shared" si="254"/>
        <v>41971.876863425925</v>
      </c>
      <c r="T4055" s="15">
        <f t="shared" si="255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9">
        <f t="shared" si="252"/>
        <v>0</v>
      </c>
      <c r="P4056">
        <f t="shared" si="253"/>
        <v>0</v>
      </c>
      <c r="Q4056" s="11" t="s">
        <v>8321</v>
      </c>
      <c r="R4056" t="s">
        <v>8325</v>
      </c>
      <c r="S4056" s="15">
        <f t="shared" si="254"/>
        <v>42033.573009259257</v>
      </c>
      <c r="T4056" s="15">
        <f t="shared" si="255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9">
        <f t="shared" si="252"/>
        <v>0</v>
      </c>
      <c r="P4057">
        <f t="shared" si="253"/>
        <v>0</v>
      </c>
      <c r="Q4057" s="11" t="s">
        <v>8346</v>
      </c>
      <c r="R4057" t="s">
        <v>8347</v>
      </c>
      <c r="S4057" s="15">
        <f t="shared" si="254"/>
        <v>42046.79</v>
      </c>
      <c r="T4057" s="15">
        <f t="shared" si="255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9">
        <f t="shared" si="252"/>
        <v>0</v>
      </c>
      <c r="P4058">
        <f t="shared" si="253"/>
        <v>0</v>
      </c>
      <c r="Q4058" s="11" t="s">
        <v>8316</v>
      </c>
      <c r="R4058" t="s">
        <v>8334</v>
      </c>
      <c r="S4058" s="15">
        <f t="shared" si="254"/>
        <v>41775.713969907411</v>
      </c>
      <c r="T4058" s="15">
        <f t="shared" si="255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9">
        <f t="shared" si="252"/>
        <v>0</v>
      </c>
      <c r="P4059">
        <f t="shared" si="253"/>
        <v>0</v>
      </c>
      <c r="Q4059" s="11" t="s">
        <v>8321</v>
      </c>
      <c r="R4059" t="s">
        <v>8325</v>
      </c>
      <c r="S4059" s="15">
        <f t="shared" si="254"/>
        <v>42712.011944444443</v>
      </c>
      <c r="T4059" s="15">
        <f t="shared" si="255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9">
        <f t="shared" si="252"/>
        <v>0</v>
      </c>
      <c r="P4060">
        <f t="shared" si="253"/>
        <v>0</v>
      </c>
      <c r="Q4060" s="11" t="s">
        <v>8321</v>
      </c>
      <c r="R4060" t="s">
        <v>8325</v>
      </c>
      <c r="S4060" s="15">
        <f t="shared" si="254"/>
        <v>41911.934791666667</v>
      </c>
      <c r="T4060" s="15">
        <f t="shared" si="255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252"/>
        <v>0</v>
      </c>
      <c r="P4061">
        <f t="shared" si="253"/>
        <v>0</v>
      </c>
      <c r="Q4061" s="11" t="s">
        <v>8321</v>
      </c>
      <c r="R4061" t="s">
        <v>8339</v>
      </c>
      <c r="S4061" s="15">
        <f t="shared" si="254"/>
        <v>41456.36241898148</v>
      </c>
      <c r="T4061" s="15">
        <f t="shared" si="255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252"/>
        <v>0</v>
      </c>
      <c r="P4062">
        <f t="shared" si="253"/>
        <v>0</v>
      </c>
      <c r="Q4062" s="11" t="s">
        <v>8321</v>
      </c>
      <c r="R4062" t="s">
        <v>8339</v>
      </c>
      <c r="S4062" s="15">
        <f t="shared" si="254"/>
        <v>41113.968576388892</v>
      </c>
      <c r="T4062" s="15">
        <f t="shared" si="255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9">
        <f t="shared" si="252"/>
        <v>0</v>
      </c>
      <c r="P4063">
        <f t="shared" si="253"/>
        <v>0</v>
      </c>
      <c r="Q4063" s="11" t="s">
        <v>8327</v>
      </c>
      <c r="R4063" t="s">
        <v>8328</v>
      </c>
      <c r="S4063" s="15">
        <f t="shared" si="254"/>
        <v>41026.958969907406</v>
      </c>
      <c r="T4063" s="15">
        <f t="shared" si="255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9">
        <f t="shared" si="252"/>
        <v>0</v>
      </c>
      <c r="P4064">
        <f t="shared" si="253"/>
        <v>0</v>
      </c>
      <c r="Q4064" s="11" t="s">
        <v>8346</v>
      </c>
      <c r="R4064" t="s">
        <v>8347</v>
      </c>
      <c r="S4064" s="15">
        <f t="shared" si="254"/>
        <v>42583.030810185184</v>
      </c>
      <c r="T4064" s="15">
        <f t="shared" si="255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9">
        <f t="shared" si="252"/>
        <v>0</v>
      </c>
      <c r="P4065">
        <f t="shared" si="253"/>
        <v>0</v>
      </c>
      <c r="Q4065" s="11" t="s">
        <v>8311</v>
      </c>
      <c r="R4065" t="s">
        <v>8348</v>
      </c>
      <c r="S4065" s="15">
        <f t="shared" si="254"/>
        <v>42180.390277777777</v>
      </c>
      <c r="T4065" s="15">
        <f t="shared" si="255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9">
        <f t="shared" si="252"/>
        <v>0</v>
      </c>
      <c r="P4066">
        <f t="shared" si="253"/>
        <v>0</v>
      </c>
      <c r="Q4066" s="11" t="s">
        <v>8313</v>
      </c>
      <c r="R4066" t="s">
        <v>8355</v>
      </c>
      <c r="S4066" s="15">
        <f t="shared" si="254"/>
        <v>42053.051203703704</v>
      </c>
      <c r="T4066" s="15">
        <f t="shared" si="255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9">
        <f t="shared" si="252"/>
        <v>0</v>
      </c>
      <c r="P4067">
        <f t="shared" si="253"/>
        <v>0</v>
      </c>
      <c r="Q4067" s="11" t="s">
        <v>8327</v>
      </c>
      <c r="R4067" t="s">
        <v>8330</v>
      </c>
      <c r="S4067" s="15">
        <f t="shared" si="254"/>
        <v>42152.906851851847</v>
      </c>
      <c r="T4067" s="15">
        <f t="shared" si="255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9">
        <f t="shared" si="252"/>
        <v>0</v>
      </c>
      <c r="P4068">
        <f t="shared" si="253"/>
        <v>0</v>
      </c>
      <c r="Q4068" s="11" t="s">
        <v>8308</v>
      </c>
      <c r="R4068" t="s">
        <v>8342</v>
      </c>
      <c r="S4068" s="15">
        <f t="shared" si="254"/>
        <v>42103.676180555558</v>
      </c>
      <c r="T4068" s="15">
        <f t="shared" si="255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9">
        <f t="shared" si="252"/>
        <v>0</v>
      </c>
      <c r="P4069">
        <f t="shared" si="253"/>
        <v>0</v>
      </c>
      <c r="Q4069" s="11" t="s">
        <v>8308</v>
      </c>
      <c r="R4069" t="s">
        <v>8342</v>
      </c>
      <c r="S4069" s="15">
        <f t="shared" si="254"/>
        <v>42346.736400462964</v>
      </c>
      <c r="T4069" s="15">
        <f t="shared" si="255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9">
        <f t="shared" si="252"/>
        <v>0</v>
      </c>
      <c r="P4070">
        <f t="shared" si="253"/>
        <v>0</v>
      </c>
      <c r="Q4070" s="11" t="s">
        <v>8319</v>
      </c>
      <c r="R4070" t="s">
        <v>8345</v>
      </c>
      <c r="S4070" s="15">
        <f t="shared" si="254"/>
        <v>41831.884108796294</v>
      </c>
      <c r="T4070" s="15">
        <f t="shared" si="255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252"/>
        <v>0</v>
      </c>
      <c r="P4071">
        <f t="shared" si="253"/>
        <v>0</v>
      </c>
      <c r="Q4071" s="11" t="s">
        <v>8323</v>
      </c>
      <c r="R4071" t="s">
        <v>8326</v>
      </c>
      <c r="S4071" s="15">
        <f t="shared" si="254"/>
        <v>41954.545081018514</v>
      </c>
      <c r="T4071" s="15">
        <f t="shared" si="255"/>
        <v>41978.477777777778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252"/>
        <v>0</v>
      </c>
      <c r="P4072">
        <f t="shared" si="253"/>
        <v>0</v>
      </c>
      <c r="Q4072" s="11" t="s">
        <v>8323</v>
      </c>
      <c r="R4072" t="s">
        <v>8326</v>
      </c>
      <c r="S4072" s="15">
        <f t="shared" si="254"/>
        <v>41867.652280092596</v>
      </c>
      <c r="T4072" s="15">
        <f t="shared" si="255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9">
        <f t="shared" si="252"/>
        <v>0</v>
      </c>
      <c r="P4073">
        <f t="shared" si="253"/>
        <v>0</v>
      </c>
      <c r="Q4073" s="11" t="s">
        <v>8311</v>
      </c>
      <c r="R4073" t="s">
        <v>8348</v>
      </c>
      <c r="S4073" s="15">
        <f t="shared" si="254"/>
        <v>42461.447662037041</v>
      </c>
      <c r="T4073" s="15">
        <f t="shared" si="255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252"/>
        <v>0</v>
      </c>
      <c r="P4074">
        <f t="shared" si="253"/>
        <v>0</v>
      </c>
      <c r="Q4074" s="11" t="s">
        <v>8308</v>
      </c>
      <c r="R4074" t="s">
        <v>8310</v>
      </c>
      <c r="S4074" s="15">
        <f t="shared" si="254"/>
        <v>42491.781319444446</v>
      </c>
      <c r="T4074" s="15">
        <f t="shared" si="255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9">
        <f t="shared" si="252"/>
        <v>0</v>
      </c>
      <c r="P4075">
        <f t="shared" si="253"/>
        <v>0</v>
      </c>
      <c r="Q4075" s="11" t="s">
        <v>8308</v>
      </c>
      <c r="R4075" t="s">
        <v>8342</v>
      </c>
      <c r="S4075" s="15">
        <f t="shared" si="254"/>
        <v>42057.883159722223</v>
      </c>
      <c r="T4075" s="15">
        <f t="shared" si="255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9">
        <f t="shared" si="252"/>
        <v>0</v>
      </c>
      <c r="P4076">
        <f t="shared" si="253"/>
        <v>0</v>
      </c>
      <c r="Q4076" s="11" t="s">
        <v>8313</v>
      </c>
      <c r="R4076" t="s">
        <v>8355</v>
      </c>
      <c r="S4076" s="15">
        <f t="shared" si="254"/>
        <v>42241.613796296297</v>
      </c>
      <c r="T4076" s="15">
        <f t="shared" si="255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252"/>
        <v>0</v>
      </c>
      <c r="P4077">
        <f t="shared" si="253"/>
        <v>0</v>
      </c>
      <c r="Q4077" s="11" t="s">
        <v>8323</v>
      </c>
      <c r="R4077" t="s">
        <v>8326</v>
      </c>
      <c r="S4077" s="15">
        <f t="shared" si="254"/>
        <v>42808.358287037037</v>
      </c>
      <c r="T4077" s="15">
        <f t="shared" si="255"/>
        <v>42834.358287037037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8323</v>
      </c>
      <c r="R4078" t="s">
        <v>8326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5">
        <f t="shared" si="254"/>
        <v>42534.866875</v>
      </c>
      <c r="T4079" s="15">
        <f t="shared" si="255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9">
        <f t="shared" si="252"/>
        <v>0</v>
      </c>
      <c r="P4080">
        <f t="shared" si="253"/>
        <v>0</v>
      </c>
      <c r="Q4080" s="11" t="s">
        <v>8323</v>
      </c>
      <c r="R4080" t="s">
        <v>8335</v>
      </c>
      <c r="S4080" s="15">
        <f t="shared" si="254"/>
        <v>42007.016458333332</v>
      </c>
      <c r="T4080" s="15">
        <f t="shared" si="255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252"/>
        <v>0</v>
      </c>
      <c r="P4081">
        <f t="shared" si="253"/>
        <v>0</v>
      </c>
      <c r="Q4081" s="11" t="s">
        <v>8321</v>
      </c>
      <c r="R4081" t="s">
        <v>8337</v>
      </c>
      <c r="S4081" s="15">
        <f t="shared" si="254"/>
        <v>41778.915416666663</v>
      </c>
      <c r="T4081" s="15">
        <f t="shared" si="255"/>
        <v>41806.844444444447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5">
        <f t="shared" si="254"/>
        <v>42730.903726851851</v>
      </c>
      <c r="T4082" s="15">
        <f t="shared" si="255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5">
        <f t="shared" si="254"/>
        <v>42096.544548611113</v>
      </c>
      <c r="T4083" s="15">
        <f t="shared" si="255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252"/>
        <v>0</v>
      </c>
      <c r="P4084">
        <f t="shared" si="253"/>
        <v>0</v>
      </c>
      <c r="Q4084" s="11" t="s">
        <v>8321</v>
      </c>
      <c r="R4084" t="s">
        <v>8339</v>
      </c>
      <c r="S4084" s="15">
        <f t="shared" si="254"/>
        <v>41407.84684027778</v>
      </c>
      <c r="T4084" s="15">
        <f t="shared" si="255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9">
        <f t="shared" si="252"/>
        <v>0</v>
      </c>
      <c r="P4085">
        <f t="shared" si="253"/>
        <v>0</v>
      </c>
      <c r="Q4085" s="11" t="s">
        <v>8316</v>
      </c>
      <c r="R4085" t="s">
        <v>8334</v>
      </c>
      <c r="S4085" s="15">
        <f t="shared" si="254"/>
        <v>41829.912083333329</v>
      </c>
      <c r="T4085" s="15">
        <f t="shared" si="255"/>
        <v>41859.912083333329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5">
        <f t="shared" si="254"/>
        <v>42421.141469907408</v>
      </c>
      <c r="T4086" s="15">
        <f t="shared" si="255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9">
        <f t="shared" si="252"/>
        <v>0</v>
      </c>
      <c r="P4087">
        <f t="shared" si="253"/>
        <v>0</v>
      </c>
      <c r="Q4087" s="11" t="s">
        <v>8313</v>
      </c>
      <c r="R4087" t="s">
        <v>8351</v>
      </c>
      <c r="S4087" s="15">
        <f t="shared" si="254"/>
        <v>42005.24998842593</v>
      </c>
      <c r="T4087" s="15">
        <f t="shared" si="255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9">
        <f t="shared" si="252"/>
        <v>0</v>
      </c>
      <c r="P4088">
        <f t="shared" si="253"/>
        <v>0</v>
      </c>
      <c r="Q4088" s="11" t="s">
        <v>8308</v>
      </c>
      <c r="R4088" t="s">
        <v>8342</v>
      </c>
      <c r="S4088" s="15">
        <f t="shared" si="254"/>
        <v>42242.122210648144</v>
      </c>
      <c r="T4088" s="15">
        <f t="shared" si="255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9">
        <f t="shared" si="252"/>
        <v>0</v>
      </c>
      <c r="P4089">
        <f t="shared" si="253"/>
        <v>0</v>
      </c>
      <c r="Q4089" s="11" t="s">
        <v>8327</v>
      </c>
      <c r="R4089" t="s">
        <v>8350</v>
      </c>
      <c r="S4089" s="15">
        <f t="shared" si="254"/>
        <v>40978.238067129627</v>
      </c>
      <c r="T4089" s="15">
        <f t="shared" si="255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9">
        <f t="shared" si="252"/>
        <v>0</v>
      </c>
      <c r="P4090">
        <f t="shared" si="253"/>
        <v>0</v>
      </c>
      <c r="Q4090" s="11" t="s">
        <v>8346</v>
      </c>
      <c r="R4090" t="s">
        <v>8347</v>
      </c>
      <c r="S4090" s="15">
        <f t="shared" si="254"/>
        <v>41850.014178240745</v>
      </c>
      <c r="T4090" s="15">
        <f t="shared" si="255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9">
        <f t="shared" si="252"/>
        <v>0</v>
      </c>
      <c r="P4091">
        <f t="shared" si="253"/>
        <v>0</v>
      </c>
      <c r="Q4091" s="11" t="s">
        <v>8316</v>
      </c>
      <c r="R4091" t="s">
        <v>8344</v>
      </c>
      <c r="S4091" s="15">
        <f t="shared" si="254"/>
        <v>42164.699652777781</v>
      </c>
      <c r="T4091" s="15">
        <f t="shared" si="255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9">
        <f t="shared" si="252"/>
        <v>0</v>
      </c>
      <c r="P4092">
        <f t="shared" si="253"/>
        <v>0</v>
      </c>
      <c r="Q4092" s="11" t="s">
        <v>8313</v>
      </c>
      <c r="R4092" t="s">
        <v>8351</v>
      </c>
      <c r="S4092" s="15">
        <f t="shared" si="254"/>
        <v>42438.53907407407</v>
      </c>
      <c r="T4092" s="15">
        <f t="shared" si="255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252"/>
        <v>0</v>
      </c>
      <c r="P4093">
        <f t="shared" si="253"/>
        <v>0</v>
      </c>
      <c r="Q4093" s="11" t="s">
        <v>8323</v>
      </c>
      <c r="R4093" t="s">
        <v>8335</v>
      </c>
      <c r="S4093" s="15">
        <f t="shared" si="254"/>
        <v>42172.686099537037</v>
      </c>
      <c r="T4093" s="15">
        <f t="shared" si="255"/>
        <v>42202.676388888889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5">
        <f t="shared" si="254"/>
        <v>41761.810150462967</v>
      </c>
      <c r="T4094" s="15">
        <f t="shared" si="255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5">
        <f t="shared" si="254"/>
        <v>42307.539398148147</v>
      </c>
      <c r="T4095" s="15">
        <f t="shared" si="255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252"/>
        <v>0</v>
      </c>
      <c r="P4096">
        <f t="shared" si="253"/>
        <v>0</v>
      </c>
      <c r="Q4096" s="11" t="s">
        <v>8321</v>
      </c>
      <c r="R4096" t="s">
        <v>8339</v>
      </c>
      <c r="S4096" s="15">
        <f t="shared" si="254"/>
        <v>41919.761782407404</v>
      </c>
      <c r="T4096" s="15">
        <f t="shared" si="255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252"/>
        <v>0</v>
      </c>
      <c r="P4097">
        <f t="shared" si="253"/>
        <v>0</v>
      </c>
      <c r="Q4097" s="11" t="s">
        <v>8321</v>
      </c>
      <c r="R4097" t="s">
        <v>8339</v>
      </c>
      <c r="S4097" s="15">
        <f t="shared" si="254"/>
        <v>41550.793935185182</v>
      </c>
      <c r="T4097" s="15">
        <f t="shared" si="255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9">
        <f t="shared" si="252"/>
        <v>0</v>
      </c>
      <c r="P4098">
        <f t="shared" si="253"/>
        <v>0</v>
      </c>
      <c r="Q4098" s="11" t="s">
        <v>8308</v>
      </c>
      <c r="R4098" t="s">
        <v>8342</v>
      </c>
      <c r="S4098" s="15">
        <f t="shared" si="254"/>
        <v>42188.012777777782</v>
      </c>
      <c r="T4098" s="15">
        <f t="shared" si="255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9">
        <f t="shared" ref="O4099:O4115" si="256">ROUND(E4099/D4099*100,0)</f>
        <v>0</v>
      </c>
      <c r="P4099">
        <f t="shared" ref="P4099:P4114" si="257">IFERROR(ROUND(E4099/L4099,2),0)</f>
        <v>0</v>
      </c>
      <c r="Q4099" s="11" t="s">
        <v>8308</v>
      </c>
      <c r="R4099" t="s">
        <v>8342</v>
      </c>
      <c r="S4099" s="15">
        <f t="shared" ref="S4099:S4115" si="258">(((J4099/60)/60)/24)+DATE(1970,1,1)</f>
        <v>42317.810219907406</v>
      </c>
      <c r="T4099" s="15">
        <f t="shared" ref="T4099:T4115" si="259">(((I4099/60)/60)/24)+DATE(1970,1,1)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9">
        <f t="shared" si="256"/>
        <v>0</v>
      </c>
      <c r="P4100">
        <f t="shared" si="257"/>
        <v>0</v>
      </c>
      <c r="Q4100" s="11" t="s">
        <v>8323</v>
      </c>
      <c r="R4100" t="s">
        <v>8324</v>
      </c>
      <c r="S4100" s="15">
        <f t="shared" si="258"/>
        <v>42027.832800925928</v>
      </c>
      <c r="T4100" s="15">
        <f t="shared" si="259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5">
        <f t="shared" si="258"/>
        <v>41948.957465277781</v>
      </c>
      <c r="T4101" s="15">
        <f t="shared" si="259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9">
        <f t="shared" si="256"/>
        <v>0</v>
      </c>
      <c r="P4102">
        <f t="shared" si="257"/>
        <v>0</v>
      </c>
      <c r="Q4102" s="11" t="s">
        <v>8316</v>
      </c>
      <c r="R4102" t="s">
        <v>8344</v>
      </c>
      <c r="S4102" s="15">
        <f t="shared" si="258"/>
        <v>41776.284780092588</v>
      </c>
      <c r="T4102" s="15">
        <f t="shared" si="259"/>
        <v>41806.284780092588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5">
        <f t="shared" si="258"/>
        <v>41927.124884259261</v>
      </c>
      <c r="T4103" s="15">
        <f t="shared" si="259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9">
        <f t="shared" si="256"/>
        <v>0</v>
      </c>
      <c r="P4104">
        <f t="shared" si="257"/>
        <v>0</v>
      </c>
      <c r="Q4104" s="11" t="s">
        <v>8308</v>
      </c>
      <c r="R4104" t="s">
        <v>8342</v>
      </c>
      <c r="S4104" s="15">
        <f t="shared" si="258"/>
        <v>42300.825648148151</v>
      </c>
      <c r="T4104" s="15">
        <f t="shared" si="259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5">
        <f t="shared" si="258"/>
        <v>42732.787523148145</v>
      </c>
      <c r="T4105" s="15">
        <f t="shared" si="259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9">
        <f t="shared" si="256"/>
        <v>0</v>
      </c>
      <c r="P4106">
        <f t="shared" si="257"/>
        <v>0</v>
      </c>
      <c r="Q4106" s="11" t="s">
        <v>8321</v>
      </c>
      <c r="R4106" t="s">
        <v>8325</v>
      </c>
      <c r="S4106" s="15">
        <f t="shared" si="258"/>
        <v>42438.961273148147</v>
      </c>
      <c r="T4106" s="15">
        <f t="shared" si="259"/>
        <v>42468.919606481482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9">
        <f t="shared" si="256"/>
        <v>0</v>
      </c>
      <c r="P4107">
        <f t="shared" si="257"/>
        <v>0</v>
      </c>
      <c r="Q4107" s="11" t="s">
        <v>8308</v>
      </c>
      <c r="R4107" t="s">
        <v>8342</v>
      </c>
      <c r="S4107" s="15">
        <f t="shared" si="258"/>
        <v>42466.858888888892</v>
      </c>
      <c r="T4107" s="15">
        <f t="shared" si="259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5">
        <f t="shared" si="258"/>
        <v>42809.645914351851</v>
      </c>
      <c r="T4108" s="15">
        <f t="shared" si="259"/>
        <v>42828.645914351851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9">
        <f t="shared" si="256"/>
        <v>0</v>
      </c>
      <c r="P4109">
        <f t="shared" si="257"/>
        <v>0</v>
      </c>
      <c r="Q4109" s="11" t="s">
        <v>8308</v>
      </c>
      <c r="R4109" t="s">
        <v>8342</v>
      </c>
      <c r="S4109" s="15">
        <f t="shared" si="258"/>
        <v>42248.934675925921</v>
      </c>
      <c r="T4109" s="15">
        <f t="shared" si="259"/>
        <v>42303.934675925921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9">
        <f t="shared" si="256"/>
        <v>0</v>
      </c>
      <c r="P4110">
        <f t="shared" si="257"/>
        <v>0</v>
      </c>
      <c r="Q4110" s="11" t="s">
        <v>8316</v>
      </c>
      <c r="R4110" t="s">
        <v>8334</v>
      </c>
      <c r="S4110" s="15">
        <f t="shared" si="258"/>
        <v>42295.753391203703</v>
      </c>
      <c r="T4110" s="15">
        <f t="shared" si="259"/>
        <v>42325.795057870375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9">
        <f t="shared" si="256"/>
        <v>0</v>
      </c>
      <c r="P4111">
        <f t="shared" si="257"/>
        <v>0</v>
      </c>
      <c r="Q4111" s="11" t="s">
        <v>8316</v>
      </c>
      <c r="R4111" t="s">
        <v>8344</v>
      </c>
      <c r="S4111" s="15">
        <f t="shared" si="258"/>
        <v>42035.029224537036</v>
      </c>
      <c r="T4111" s="15">
        <f t="shared" si="259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9">
        <f t="shared" si="256"/>
        <v>0</v>
      </c>
      <c r="P4112">
        <f t="shared" si="257"/>
        <v>0</v>
      </c>
      <c r="Q4112" s="11" t="s">
        <v>8346</v>
      </c>
      <c r="R4112" t="s">
        <v>8347</v>
      </c>
      <c r="S4112" s="15">
        <f t="shared" si="258"/>
        <v>41831.060092592597</v>
      </c>
      <c r="T4112" s="15">
        <f t="shared" si="259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9">
        <f t="shared" si="256"/>
        <v>0</v>
      </c>
      <c r="P4113">
        <f t="shared" si="257"/>
        <v>0</v>
      </c>
      <c r="Q4113" s="11" t="s">
        <v>8313</v>
      </c>
      <c r="R4113" t="s">
        <v>8351</v>
      </c>
      <c r="S4113" s="15">
        <f t="shared" si="258"/>
        <v>42046.072743055556</v>
      </c>
      <c r="T4113" s="15">
        <f t="shared" si="259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9">
        <f t="shared" si="256"/>
        <v>0</v>
      </c>
      <c r="P4114">
        <f t="shared" si="257"/>
        <v>0</v>
      </c>
      <c r="Q4114" s="11" t="s">
        <v>8313</v>
      </c>
      <c r="R4114" t="s">
        <v>8355</v>
      </c>
      <c r="S4114" s="15">
        <f t="shared" si="258"/>
        <v>42782.426875000005</v>
      </c>
      <c r="T4114" s="15">
        <f t="shared" si="259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9">
        <f t="shared" si="256"/>
        <v>0</v>
      </c>
      <c r="P4115">
        <f>IFERROR(ROUND(E4115/L4115,2),0)</f>
        <v>0</v>
      </c>
      <c r="Q4115" s="11" t="s">
        <v>8319</v>
      </c>
      <c r="R4115" t="s">
        <v>8345</v>
      </c>
      <c r="S4115" s="15">
        <f t="shared" si="258"/>
        <v>41829.896562499998</v>
      </c>
      <c r="T4115" s="15">
        <f t="shared" si="259"/>
        <v>41859.896562499998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5C431-6663-4493-AE91-0C7AB63AE7AA}">
  <dimension ref="A1:E18"/>
  <sheetViews>
    <sheetView topLeftCell="A4" workbookViewId="0">
      <selection activeCell="O9" sqref="O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6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5921B-B88B-47EC-9137-E59235A4181D}">
  <dimension ref="A1:H13"/>
  <sheetViews>
    <sheetView tabSelected="1" workbookViewId="0">
      <selection activeCell="M11" sqref="M11"/>
    </sheetView>
  </sheetViews>
  <sheetFormatPr defaultRowHeight="15" x14ac:dyDescent="0.25"/>
  <cols>
    <col min="6" max="8" width="9.140625" style="22"/>
  </cols>
  <sheetData>
    <row r="1" spans="1:8" x14ac:dyDescent="0.25">
      <c r="A1" s="18" t="s">
        <v>8382</v>
      </c>
      <c r="B1" s="18" t="s">
        <v>8398</v>
      </c>
      <c r="C1" s="18" t="s">
        <v>8399</v>
      </c>
      <c r="D1" s="18" t="s">
        <v>8400</v>
      </c>
      <c r="E1" s="18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25">
      <c r="A2" t="s">
        <v>8405</v>
      </c>
      <c r="B2">
        <f>COUNTIFS(Kickstarter!$D:$D,"&gt;=0",Kickstarter!$D:$D,"&lt;=999",Kickstarter!F:F,"successful")</f>
        <v>322</v>
      </c>
      <c r="C2">
        <f>COUNTIFS(Kickstarter!$D:$D,"&gt;=0",Kickstarter!$D:$D,"&lt;=999",Kickstarter!F:F,"failed")</f>
        <v>113</v>
      </c>
      <c r="D2">
        <f>COUNTIFS(Kickstarter!D:D, "&lt;1000",Kickstarter!F:F,"canceled")</f>
        <v>18</v>
      </c>
      <c r="E2">
        <f>SUM(B2:D2)</f>
        <v>453</v>
      </c>
      <c r="F2" s="22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8" x14ac:dyDescent="0.25">
      <c r="A3" t="s">
        <v>8406</v>
      </c>
      <c r="B3">
        <f>COUNTIFS(Kickstarter!$D:$D,"&gt;=1000",Kickstarter!$D:$D,"&lt;=4999",Kickstarter!F:F,"successful")</f>
        <v>932</v>
      </c>
      <c r="C3">
        <f>COUNTIFS(Kickstarter!$D:$D,"&gt;=1000",Kickstarter!$D:$D,"&lt;=4999",Kickstarter!F:F,"failed")</f>
        <v>420</v>
      </c>
      <c r="D3">
        <f>COUNTIFS(Kickstarter!$D:$D,"&gt;=1000",Kickstarter!$D:$D,"&lt;=4999",Kickstarter!F:F,"canceled")</f>
        <v>60</v>
      </c>
      <c r="E3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(C3/E3)</f>
        <v>0.29745042492917845</v>
      </c>
      <c r="H3" s="22">
        <f t="shared" ref="H3:H13" si="3">(D3/E3)</f>
        <v>4.2492917847025496E-2</v>
      </c>
    </row>
    <row r="4" spans="1:8" x14ac:dyDescent="0.25">
      <c r="A4" t="s">
        <v>8407</v>
      </c>
      <c r="B4">
        <f>COUNTIFS(Kickstarter!$D:$D,"&gt;=5000",Kickstarter!$D:$D,"&lt;=9999",Kickstarter!F:F,"successful")</f>
        <v>381</v>
      </c>
      <c r="C4">
        <f>COUNTIFS(Kickstarter!$D:$D,"&gt;=5000",Kickstarter!$D:$D,"&lt;=9999",Kickstarter!F:F,"failed")</f>
        <v>283</v>
      </c>
      <c r="D4">
        <f>COUNTIFS(Kickstarter!$D:$D,"&gt;=5000",Kickstarter!$D:$D,"&lt;=9999",Kickstarter!F:F,"canceled")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25">
      <c r="A5" t="s">
        <v>8408</v>
      </c>
      <c r="B5">
        <f>COUNTIFS(Kickstarter!$D:$D,"&gt;=10000",Kickstarter!$D:$D,"&lt;=14999",Kickstarter!F:F,"successful")</f>
        <v>168</v>
      </c>
      <c r="C5">
        <f>COUNTIFS(Kickstarter!$D:$D,"&gt;=10000",Kickstarter!$D:$D,"&lt;=14999",Kickstarter!F:F,"failed")</f>
        <v>144</v>
      </c>
      <c r="D5">
        <f>COUNTIFS(Kickstarter!$D:$D,"&gt;=10000",Kickstarter!$D:$D,"&lt;=14999",Kickstarter!F:F,"canceled")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25">
      <c r="A6" t="s">
        <v>8409</v>
      </c>
      <c r="B6">
        <f>COUNTIFS(Kickstarter!$D:$D,"&gt;=15000",Kickstarter!$D:$D,"&lt;=19999",Kickstarter!F:F,"successful")</f>
        <v>94</v>
      </c>
      <c r="C6">
        <f>COUNTIFS(Kickstarter!$D:$D,"&gt;=15000",Kickstarter!$D:$D,"&lt;=19999",Kickstarter!F:F,"failed")</f>
        <v>90</v>
      </c>
      <c r="D6">
        <f>COUNTIFS(Kickstarter!$D:$D,"&gt;=15000",Kickstarter!$D:$D,"&lt;=19999",Kickstarter!F:F,"canceled")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25">
      <c r="A7" t="s">
        <v>8410</v>
      </c>
      <c r="B7">
        <f>COUNTIFS(Kickstarter!$D:$D,"&gt;=20000",Kickstarter!$D:$D,"&lt;=24999",Kickstarter!F:F,"successful")</f>
        <v>62</v>
      </c>
      <c r="C7">
        <f>COUNTIFS(Kickstarter!$D:$D,"&gt;=20000",Kickstarter!$D:$D,"&lt;=24999",Kickstarter!F:F,"failed")</f>
        <v>72</v>
      </c>
      <c r="D7">
        <f>COUNTIFS(Kickstarter!$D:$D,"&gt;=20000",Kickstarter!$D:$D,"&lt;=24999",Kickstarter!F:F,"canceled")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25">
      <c r="A8" t="s">
        <v>8411</v>
      </c>
      <c r="B8">
        <f>COUNTIFS(Kickstarter!$D:$D,"&gt;=25000",Kickstarter!$D:$D,"&lt;=29999",Kickstarter!F:F,"successful")</f>
        <v>55</v>
      </c>
      <c r="C8">
        <f>COUNTIFS(Kickstarter!$D:$D,"&gt;=25000",Kickstarter!$D:$D,"&lt;=29999",Kickstarter!F:F,"failed")</f>
        <v>64</v>
      </c>
      <c r="D8">
        <f>COUNTIFS(Kickstarter!$D:$D,"&gt;=25000",Kickstarter!$D:$D,"&lt;=29999",Kickstarter!F:F,"canceled")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25">
      <c r="A9" t="s">
        <v>8412</v>
      </c>
      <c r="B9">
        <f>COUNTIFS(Kickstarter!$D:$D,"&gt;=30000",Kickstarter!$D:$D,"&lt;=34999",Kickstarter!F:F,"successful")</f>
        <v>32</v>
      </c>
      <c r="C9">
        <f>COUNTIFS(Kickstarter!$D:$D,"&gt;=30000",Kickstarter!$D:$D,"&lt;=34999",Kickstarter!F:F,"failed")</f>
        <v>37</v>
      </c>
      <c r="D9">
        <f>COUNTIFS(Kickstarter!$D:$D,"&gt;=30000",Kickstarter!$D:$D,"&lt;=34999",Kickstarter!F:F,"canceled")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25">
      <c r="A10" t="s">
        <v>8413</v>
      </c>
      <c r="B10">
        <f>COUNTIFS(Kickstarter!$D:$D,"&gt;=35000",Kickstarter!$D:$D,"&lt;=39999",Kickstarter!F:F,"successful")</f>
        <v>26</v>
      </c>
      <c r="C10">
        <f>COUNTIFS(Kickstarter!$D:$D,"&gt;=35000",Kickstarter!$D:$D,"&lt;=39999",Kickstarter!F:F,"failed")</f>
        <v>22</v>
      </c>
      <c r="D10">
        <f>COUNTIFS(Kickstarter!$D:$D,"&gt;=35000",Kickstarter!$D:$D,"&lt;=39999",Kickstarter!F:F,"canceled")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25">
      <c r="A11" t="s">
        <v>8414</v>
      </c>
      <c r="B11">
        <f>COUNTIFS(Kickstarter!$D:$D,"&gt;=40000",Kickstarter!$D:$D,"&lt;=44999",Kickstarter!F:F,"successful")</f>
        <v>21</v>
      </c>
      <c r="C11">
        <f>COUNTIFS(Kickstarter!$D:$D,"&gt;=40000",Kickstarter!$D:$D,"&lt;=44999",Kickstarter!F:F,"failed")</f>
        <v>16</v>
      </c>
      <c r="D11">
        <f>COUNTIFS(Kickstarter!$D:$D,"&gt;=40000",Kickstarter!$D:$D,"&lt;=44999",Kickstarter!F:F,"canceled")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25">
      <c r="A12" t="s">
        <v>8415</v>
      </c>
      <c r="B12">
        <f>COUNTIFS(Kickstarter!$D:$D,"&gt;=45000",Kickstarter!$D:$D,"&lt;=49999",Kickstarter!F:F,"successful")</f>
        <v>6</v>
      </c>
      <c r="C12">
        <f>COUNTIFS(Kickstarter!$D:$D,"&gt;=45000",Kickstarter!$D:$D,"&lt;=49999",Kickstarter!F:F,"failed")</f>
        <v>11</v>
      </c>
      <c r="D12">
        <f>COUNTIFS(Kickstarter!$D:$D,"&gt;=45000",Kickstarter!$D:$D,"&lt;=49999",Kickstarter!F:F,"canceled")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25">
      <c r="A13" t="s">
        <v>8416</v>
      </c>
      <c r="B13">
        <f>COUNTIFS(Kickstarter!$D:$D,"&gt;=50000",Kickstarter!F:F,"successful")</f>
        <v>86</v>
      </c>
      <c r="C13">
        <f>COUNTIFS(Kickstarter!$D:$D,"&gt;=50000",Kickstarter!F:F,"failed")</f>
        <v>258</v>
      </c>
      <c r="D13">
        <f>COUNTIFS(Kickstarter!$D:$D,"&gt;=50000",Kickstarter!F:F,"canceled")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9B8FD-F5AD-4BDA-8DBA-CC0FA9EE4B3A}">
  <dimension ref="A1:C14"/>
  <sheetViews>
    <sheetView workbookViewId="0">
      <selection activeCell="B2" sqref="B2"/>
    </sheetView>
  </sheetViews>
  <sheetFormatPr defaultRowHeight="15" x14ac:dyDescent="0.25"/>
  <cols>
    <col min="2" max="2" width="15.5703125" style="8" bestFit="1" customWidth="1"/>
    <col min="3" max="3" width="16.85546875" style="8" bestFit="1" customWidth="1"/>
  </cols>
  <sheetData>
    <row r="1" spans="1:3" x14ac:dyDescent="0.25">
      <c r="B1" s="20" t="s">
        <v>8388</v>
      </c>
      <c r="C1" s="20" t="s">
        <v>8389</v>
      </c>
    </row>
    <row r="2" spans="1:3" ht="15.75" x14ac:dyDescent="0.25">
      <c r="A2" s="18" t="s">
        <v>8384</v>
      </c>
      <c r="B2" s="19" t="e">
        <f>AVERAGE(#REF!)</f>
        <v>#REF!</v>
      </c>
      <c r="C2" s="19" t="e">
        <f>AVERAGE(#REF!)</f>
        <v>#REF!</v>
      </c>
    </row>
    <row r="3" spans="1:3" ht="15.75" x14ac:dyDescent="0.25">
      <c r="A3" s="18" t="s">
        <v>8385</v>
      </c>
      <c r="B3" s="8" t="e">
        <f>MEDIAN(#REF!)</f>
        <v>#REF!</v>
      </c>
      <c r="C3" s="19" t="e">
        <f>MEDIAN(#REF!)</f>
        <v>#REF!</v>
      </c>
    </row>
    <row r="4" spans="1:3" x14ac:dyDescent="0.25">
      <c r="A4" s="18" t="s">
        <v>8390</v>
      </c>
      <c r="B4" s="8" t="e">
        <f>_xlfn.STDEV.P(#REF!)</f>
        <v>#REF!</v>
      </c>
      <c r="C4" s="8" t="e">
        <f>_xlfn.STDEV.P(#REF!)</f>
        <v>#REF!</v>
      </c>
    </row>
    <row r="5" spans="1:3" ht="15.75" x14ac:dyDescent="0.25">
      <c r="A5" s="18" t="s">
        <v>8391</v>
      </c>
      <c r="B5" s="19" t="e">
        <f>_xlfn.QUARTILE.EXC(#REF!, 3)</f>
        <v>#REF!</v>
      </c>
      <c r="C5" s="8" t="e">
        <f>_xlfn.QUARTILE.EXC(#REF!, 3)</f>
        <v>#REF!</v>
      </c>
    </row>
    <row r="6" spans="1:3" x14ac:dyDescent="0.25">
      <c r="A6" s="18" t="s">
        <v>8392</v>
      </c>
      <c r="B6" s="8" t="e">
        <f>_xlfn.QUARTILE.EXC(#REF!, 1)</f>
        <v>#REF!</v>
      </c>
      <c r="C6" s="8" t="e">
        <f>_xlfn.QUARTILE.EXC(#REF!, 1)</f>
        <v>#REF!</v>
      </c>
    </row>
    <row r="7" spans="1:3" x14ac:dyDescent="0.25">
      <c r="A7" s="18" t="s">
        <v>8393</v>
      </c>
      <c r="B7" s="8" t="e">
        <f>B5-B6</f>
        <v>#REF!</v>
      </c>
      <c r="C7" s="8" t="e">
        <f>C5-C6</f>
        <v>#REF!</v>
      </c>
    </row>
    <row r="9" spans="1:3" x14ac:dyDescent="0.25">
      <c r="A9" s="18" t="s">
        <v>8386</v>
      </c>
      <c r="B9" s="8" t="e">
        <f>AVERAGE(#REF!)</f>
        <v>#REF!</v>
      </c>
      <c r="C9" s="8" t="e">
        <f>AVERAGE(#REF!)</f>
        <v>#REF!</v>
      </c>
    </row>
    <row r="10" spans="1:3" x14ac:dyDescent="0.25">
      <c r="A10" s="18" t="s">
        <v>8387</v>
      </c>
      <c r="B10" s="8" t="e">
        <f>MEDIAN(#REF!)</f>
        <v>#REF!</v>
      </c>
      <c r="C10" s="8" t="e">
        <f>MEDIAN(#REF!)</f>
        <v>#REF!</v>
      </c>
    </row>
    <row r="11" spans="1:3" x14ac:dyDescent="0.25">
      <c r="A11" s="18" t="s">
        <v>8394</v>
      </c>
      <c r="B11" s="8" t="e">
        <f>_xlfn.STDEV.P(#REF!)</f>
        <v>#REF!</v>
      </c>
      <c r="C11" s="8" t="e">
        <f>_xlfn.STDEV.P(#REF!)</f>
        <v>#REF!</v>
      </c>
    </row>
    <row r="12" spans="1:3" x14ac:dyDescent="0.25">
      <c r="A12" s="18" t="s">
        <v>8395</v>
      </c>
      <c r="B12" s="8" t="e">
        <f>_xlfn.QUARTILE.EXC(#REF!, 3)</f>
        <v>#REF!</v>
      </c>
      <c r="C12" s="8" t="e">
        <f>_xlfn.QUARTILE.EXC(#REF!, 3)</f>
        <v>#REF!</v>
      </c>
    </row>
    <row r="13" spans="1:3" x14ac:dyDescent="0.25">
      <c r="A13" s="18" t="s">
        <v>8396</v>
      </c>
      <c r="B13" s="8" t="e">
        <f>_xlfn.QUARTILE.EXC(#REF!, 1)</f>
        <v>#REF!</v>
      </c>
      <c r="C13" s="8" t="e">
        <f>_xlfn.QUARTILE.EXC(#REF!, 1)</f>
        <v>#REF!</v>
      </c>
    </row>
    <row r="14" spans="1:3" x14ac:dyDescent="0.25">
      <c r="A14" s="18" t="s">
        <v>8397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84F3-5B05-440A-86EE-3CD09C75436E}">
  <dimension ref="A1:D1335"/>
  <sheetViews>
    <sheetView workbookViewId="0">
      <selection activeCell="B5" sqref="B5"/>
    </sheetView>
  </sheetViews>
  <sheetFormatPr defaultRowHeight="15" x14ac:dyDescent="0.25"/>
  <cols>
    <col min="1" max="1" width="38.42578125" style="3" customWidth="1"/>
    <col min="2" max="2" width="40.28515625" style="3" customWidth="1"/>
  </cols>
  <sheetData>
    <row r="1" spans="1:4" x14ac:dyDescent="0.25">
      <c r="A1" s="2" t="s">
        <v>8380</v>
      </c>
      <c r="B1" s="2" t="s">
        <v>8381</v>
      </c>
      <c r="C1" s="18" t="s">
        <v>8382</v>
      </c>
      <c r="D1" s="18" t="s">
        <v>8383</v>
      </c>
    </row>
    <row r="2" spans="1:4" ht="15.75" x14ac:dyDescent="0.25">
      <c r="A2" s="3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>
        <f>VLOOKUP(A2, Kickstarter!B:E, 4, FALSE)</f>
        <v>2020</v>
      </c>
    </row>
    <row r="3" spans="1:4" ht="15.75" x14ac:dyDescent="0.25">
      <c r="A3" s="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>
        <f>VLOOKUP(A3, Kickstarter!B:E, 4, FALSE)</f>
        <v>2020</v>
      </c>
    </row>
    <row r="4" spans="1:4" ht="15.75" x14ac:dyDescent="0.25">
      <c r="A4" s="3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>
        <f>VLOOKUP(A4, Kickstarter!B:E, 4, FALSE)</f>
        <v>2576</v>
      </c>
    </row>
    <row r="5" spans="1:4" ht="15.75" x14ac:dyDescent="0.25">
      <c r="A5" s="3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>
        <f>VLOOKUP(A5, Kickstarter!B:E, 4, FALSE)</f>
        <v>1168</v>
      </c>
    </row>
    <row r="6" spans="1:4" ht="15.75" x14ac:dyDescent="0.25">
      <c r="A6" s="3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>
        <f>VLOOKUP(A6, Kickstarter!B:E, 4, FALSE)</f>
        <v>4137</v>
      </c>
    </row>
    <row r="1335" spans="1:1" x14ac:dyDescent="0.25">
      <c r="A1335" s="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40DA9-03AF-4C8E-AD99-57B4FBB952AA}">
  <dimension ref="A1:F6"/>
  <sheetViews>
    <sheetView topLeftCell="A4" workbookViewId="0">
      <selection activeCell="J10" sqref="J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71616-86ED-4CC7-BF45-2B0BD5B3FA7A}">
  <dimension ref="A1:E7"/>
  <sheetViews>
    <sheetView topLeftCell="F1" workbookViewId="0">
      <selection activeCell="J42" sqref="J4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9558D-7871-42F0-94CD-38A40E9A63D4}">
  <dimension ref="A1:F18"/>
  <sheetViews>
    <sheetView topLeftCell="A7" workbookViewId="0">
      <selection activeCell="B34" sqref="B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8323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 Based on Goal</vt:lpstr>
      <vt:lpstr>Descriptive Statistics</vt:lpstr>
      <vt:lpstr>Edinburgh Research</vt:lpstr>
      <vt:lpstr>Category Outcomes</vt:lpstr>
      <vt:lpstr>Subcategory Outcomes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Dorian</cp:lastModifiedBy>
  <dcterms:created xsi:type="dcterms:W3CDTF">2017-04-20T15:17:24Z</dcterms:created>
  <dcterms:modified xsi:type="dcterms:W3CDTF">2021-10-03T05:39:49Z</dcterms:modified>
</cp:coreProperties>
</file>