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40CE710F-260B-440F-97BB-D38BEA137C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8" i="1" l="1"/>
  <c r="O28" i="1"/>
  <c r="P28" i="1"/>
  <c r="Q28" i="1"/>
  <c r="R28" i="1"/>
  <c r="S28" i="1"/>
  <c r="T28" i="1"/>
  <c r="N29" i="1"/>
  <c r="O29" i="1"/>
  <c r="P29" i="1"/>
  <c r="Q29" i="1"/>
  <c r="R29" i="1"/>
  <c r="S29" i="1"/>
  <c r="T29" i="1"/>
  <c r="N30" i="1"/>
  <c r="O30" i="1"/>
  <c r="P30" i="1"/>
  <c r="Q30" i="1"/>
  <c r="R30" i="1"/>
  <c r="S30" i="1"/>
  <c r="T30" i="1"/>
  <c r="N31" i="1"/>
  <c r="O31" i="1"/>
  <c r="P31" i="1"/>
  <c r="Q31" i="1"/>
  <c r="R31" i="1"/>
  <c r="S31" i="1"/>
  <c r="T31" i="1"/>
  <c r="N32" i="1"/>
  <c r="O32" i="1"/>
  <c r="P32" i="1"/>
  <c r="Q32" i="1"/>
  <c r="R32" i="1"/>
  <c r="S32" i="1"/>
  <c r="T32" i="1"/>
  <c r="N33" i="1"/>
  <c r="O33" i="1"/>
  <c r="P33" i="1"/>
  <c r="Q33" i="1"/>
  <c r="R33" i="1"/>
  <c r="S33" i="1"/>
  <c r="T33" i="1"/>
  <c r="N34" i="1"/>
  <c r="O34" i="1"/>
  <c r="P34" i="1"/>
  <c r="Q34" i="1"/>
  <c r="R34" i="1"/>
  <c r="S34" i="1"/>
  <c r="T34" i="1"/>
  <c r="N35" i="1"/>
  <c r="O35" i="1"/>
  <c r="P35" i="1"/>
  <c r="Q35" i="1"/>
  <c r="R35" i="1"/>
  <c r="S35" i="1"/>
  <c r="T35" i="1"/>
  <c r="N36" i="1"/>
  <c r="O36" i="1"/>
  <c r="P36" i="1"/>
  <c r="Q36" i="1"/>
  <c r="R36" i="1"/>
  <c r="S36" i="1"/>
  <c r="T36" i="1"/>
  <c r="N37" i="1"/>
  <c r="O37" i="1"/>
  <c r="P37" i="1"/>
  <c r="Q37" i="1"/>
  <c r="R37" i="1"/>
  <c r="S37" i="1"/>
  <c r="T37" i="1"/>
  <c r="N38" i="1"/>
  <c r="O38" i="1"/>
  <c r="P38" i="1"/>
  <c r="Q38" i="1"/>
  <c r="R38" i="1"/>
  <c r="S38" i="1"/>
  <c r="T38" i="1"/>
  <c r="N39" i="1"/>
  <c r="O39" i="1"/>
  <c r="P39" i="1"/>
  <c r="Q39" i="1"/>
  <c r="R39" i="1"/>
  <c r="S39" i="1"/>
  <c r="T39" i="1"/>
  <c r="N40" i="1"/>
  <c r="O40" i="1"/>
  <c r="P40" i="1"/>
  <c r="Q40" i="1"/>
  <c r="R40" i="1"/>
  <c r="S40" i="1"/>
  <c r="T40" i="1"/>
  <c r="N41" i="1"/>
  <c r="O41" i="1"/>
  <c r="P41" i="1"/>
  <c r="Q41" i="1"/>
  <c r="R41" i="1"/>
  <c r="S41" i="1"/>
  <c r="T41" i="1"/>
  <c r="N42" i="1"/>
  <c r="O42" i="1"/>
  <c r="P42" i="1"/>
  <c r="Q42" i="1"/>
  <c r="R42" i="1"/>
  <c r="S42" i="1"/>
  <c r="T42" i="1"/>
  <c r="N43" i="1"/>
  <c r="O43" i="1"/>
  <c r="P43" i="1"/>
  <c r="Q43" i="1"/>
  <c r="R43" i="1"/>
  <c r="S43" i="1"/>
  <c r="T43" i="1"/>
  <c r="N44" i="1"/>
  <c r="O44" i="1"/>
  <c r="P44" i="1"/>
  <c r="Q44" i="1"/>
  <c r="R44" i="1"/>
  <c r="S44" i="1"/>
  <c r="T44" i="1"/>
  <c r="N45" i="1"/>
  <c r="O45" i="1"/>
  <c r="P45" i="1"/>
  <c r="Q45" i="1"/>
  <c r="R45" i="1"/>
  <c r="S45" i="1"/>
  <c r="T45" i="1"/>
  <c r="N46" i="1"/>
  <c r="O46" i="1"/>
  <c r="P46" i="1"/>
  <c r="Q46" i="1"/>
  <c r="R46" i="1"/>
  <c r="S46" i="1"/>
  <c r="T46" i="1"/>
  <c r="T27" i="1"/>
  <c r="S27" i="1"/>
  <c r="R27" i="1"/>
  <c r="Q27" i="1"/>
  <c r="P27" i="1"/>
  <c r="O27" i="1"/>
  <c r="N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27" i="1"/>
  <c r="BG24" i="1"/>
  <c r="AZ24" i="1"/>
  <c r="AS24" i="1"/>
  <c r="AL24" i="1"/>
  <c r="AE24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4" i="1"/>
  <c r="F5" i="1"/>
  <c r="F6" i="1"/>
  <c r="F7" i="1"/>
  <c r="F8" i="1"/>
  <c r="F9" i="1"/>
  <c r="F10" i="1"/>
  <c r="F11" i="1"/>
  <c r="F12" i="1"/>
  <c r="F13" i="1"/>
  <c r="F4" i="1"/>
  <c r="AP13" i="1"/>
  <c r="AP12" i="1"/>
  <c r="AP11" i="1"/>
  <c r="AP10" i="1"/>
  <c r="AP9" i="1"/>
  <c r="AP8" i="1"/>
  <c r="AP7" i="1"/>
  <c r="AP6" i="1"/>
  <c r="AP5" i="1"/>
  <c r="AP4" i="1"/>
  <c r="AO5" i="1"/>
  <c r="AO6" i="1"/>
  <c r="AO7" i="1"/>
  <c r="AO8" i="1"/>
  <c r="AO9" i="1"/>
  <c r="AO10" i="1"/>
  <c r="AO11" i="1"/>
  <c r="AO12" i="1"/>
  <c r="AO13" i="1"/>
  <c r="AO4" i="1"/>
  <c r="AV5" i="1"/>
  <c r="AV6" i="1"/>
  <c r="AV7" i="1"/>
  <c r="AV8" i="1"/>
  <c r="AV9" i="1"/>
  <c r="AV10" i="1"/>
  <c r="AV11" i="1"/>
  <c r="AV12" i="1"/>
  <c r="AV13" i="1"/>
  <c r="AV4" i="1"/>
  <c r="AW5" i="1"/>
  <c r="AW6" i="1"/>
  <c r="AW7" i="1"/>
  <c r="AW8" i="1"/>
  <c r="AW9" i="1"/>
  <c r="AW10" i="1"/>
  <c r="AW11" i="1"/>
  <c r="AW12" i="1"/>
  <c r="AW13" i="1"/>
  <c r="AW4" i="1"/>
  <c r="BC5" i="1"/>
  <c r="BC6" i="1"/>
  <c r="BC7" i="1"/>
  <c r="BC8" i="1"/>
  <c r="BC9" i="1"/>
  <c r="BC10" i="1"/>
  <c r="BC11" i="1"/>
  <c r="BC12" i="1"/>
  <c r="BC13" i="1"/>
  <c r="BC4" i="1"/>
  <c r="BD5" i="1"/>
  <c r="BD6" i="1"/>
  <c r="BD7" i="1"/>
  <c r="BD8" i="1"/>
  <c r="BD9" i="1"/>
  <c r="BD10" i="1"/>
  <c r="BD11" i="1"/>
  <c r="BD12" i="1"/>
  <c r="BD13" i="1"/>
  <c r="BD4" i="1"/>
  <c r="D46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7" i="1"/>
  <c r="F28" i="1"/>
  <c r="G28" i="1"/>
  <c r="H28" i="1"/>
  <c r="I28" i="1"/>
  <c r="J28" i="1"/>
  <c r="K28" i="1"/>
  <c r="F29" i="1"/>
  <c r="G29" i="1"/>
  <c r="H29" i="1"/>
  <c r="I29" i="1"/>
  <c r="J29" i="1"/>
  <c r="K29" i="1"/>
  <c r="F30" i="1"/>
  <c r="G30" i="1"/>
  <c r="H30" i="1"/>
  <c r="I30" i="1"/>
  <c r="J30" i="1"/>
  <c r="K30" i="1"/>
  <c r="F31" i="1"/>
  <c r="G31" i="1"/>
  <c r="H31" i="1"/>
  <c r="I31" i="1"/>
  <c r="J31" i="1"/>
  <c r="K31" i="1"/>
  <c r="F32" i="1"/>
  <c r="G32" i="1"/>
  <c r="H32" i="1"/>
  <c r="I32" i="1"/>
  <c r="J32" i="1"/>
  <c r="K32" i="1"/>
  <c r="F33" i="1"/>
  <c r="G33" i="1"/>
  <c r="H33" i="1"/>
  <c r="I33" i="1"/>
  <c r="J33" i="1"/>
  <c r="K33" i="1"/>
  <c r="F34" i="1"/>
  <c r="G34" i="1"/>
  <c r="H34" i="1"/>
  <c r="I34" i="1"/>
  <c r="J34" i="1"/>
  <c r="K34" i="1"/>
  <c r="F35" i="1"/>
  <c r="G35" i="1"/>
  <c r="H35" i="1"/>
  <c r="I35" i="1"/>
  <c r="J35" i="1"/>
  <c r="K35" i="1"/>
  <c r="F36" i="1"/>
  <c r="G36" i="1"/>
  <c r="H36" i="1"/>
  <c r="I36" i="1"/>
  <c r="J36" i="1"/>
  <c r="K36" i="1"/>
  <c r="F37" i="1"/>
  <c r="G37" i="1"/>
  <c r="H37" i="1"/>
  <c r="I37" i="1"/>
  <c r="J37" i="1"/>
  <c r="K37" i="1"/>
  <c r="F38" i="1"/>
  <c r="G38" i="1"/>
  <c r="H38" i="1"/>
  <c r="I38" i="1"/>
  <c r="J38" i="1"/>
  <c r="K38" i="1"/>
  <c r="F39" i="1"/>
  <c r="G39" i="1"/>
  <c r="H39" i="1"/>
  <c r="I39" i="1"/>
  <c r="J39" i="1"/>
  <c r="K39" i="1"/>
  <c r="F40" i="1"/>
  <c r="G40" i="1"/>
  <c r="H40" i="1"/>
  <c r="I40" i="1"/>
  <c r="J40" i="1"/>
  <c r="K40" i="1"/>
  <c r="F41" i="1"/>
  <c r="G41" i="1"/>
  <c r="H41" i="1"/>
  <c r="I41" i="1"/>
  <c r="J41" i="1"/>
  <c r="K41" i="1"/>
  <c r="F42" i="1"/>
  <c r="G42" i="1"/>
  <c r="H42" i="1"/>
  <c r="I42" i="1"/>
  <c r="J42" i="1"/>
  <c r="K42" i="1"/>
  <c r="F43" i="1"/>
  <c r="G43" i="1"/>
  <c r="H43" i="1"/>
  <c r="I43" i="1"/>
  <c r="J43" i="1"/>
  <c r="K43" i="1"/>
  <c r="F44" i="1"/>
  <c r="G44" i="1"/>
  <c r="H44" i="1"/>
  <c r="I44" i="1"/>
  <c r="J44" i="1"/>
  <c r="K44" i="1"/>
  <c r="F45" i="1"/>
  <c r="G45" i="1"/>
  <c r="H45" i="1"/>
  <c r="I45" i="1"/>
  <c r="J45" i="1"/>
  <c r="K45" i="1"/>
  <c r="F46" i="1"/>
  <c r="G46" i="1"/>
  <c r="H46" i="1"/>
  <c r="I46" i="1"/>
  <c r="J46" i="1"/>
  <c r="K46" i="1"/>
  <c r="K27" i="1"/>
  <c r="J27" i="1"/>
  <c r="I27" i="1"/>
  <c r="H27" i="1"/>
  <c r="G27" i="1"/>
  <c r="F27" i="1"/>
  <c r="E43" i="1"/>
  <c r="E44" i="1"/>
  <c r="E45" i="1"/>
  <c r="E46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7" i="1"/>
</calcChain>
</file>

<file path=xl/sharedStrings.xml><?xml version="1.0" encoding="utf-8"?>
<sst xmlns="http://schemas.openxmlformats.org/spreadsheetml/2006/main" count="230" uniqueCount="104">
  <si>
    <t>Name</t>
  </si>
  <si>
    <t>Node</t>
  </si>
  <si>
    <t>Edges</t>
  </si>
  <si>
    <t>BKS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</si>
  <si>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</si>
  <si>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</si>
  <si>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</si>
  <si>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</si>
  <si>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</si>
  <si>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</si>
  <si>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</si>
  <si>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</si>
  <si>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</si>
  <si>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</si>
  <si>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  <phoneticPr fontId="5" type="noConversion"/>
  </si>
  <si>
    <t>G12</t>
    <phoneticPr fontId="5" type="noConversion"/>
  </si>
  <si>
    <t>G13</t>
  </si>
  <si>
    <t>G14</t>
  </si>
  <si>
    <t>G15</t>
  </si>
  <si>
    <t>G16</t>
  </si>
  <si>
    <t>G17</t>
  </si>
  <si>
    <t>G18</t>
  </si>
  <si>
    <t>G19</t>
  </si>
  <si>
    <t>G20</t>
  </si>
  <si>
    <t>Cut_best</t>
  </si>
  <si>
    <t>Acc_best</t>
  </si>
  <si>
    <t>Cut_avg</t>
  </si>
  <si>
    <t>Acc_avg</t>
  </si>
  <si>
    <t>Std</t>
  </si>
  <si>
    <t>t_avg</t>
  </si>
  <si>
    <t># Opts/ Total runs</t>
  </si>
  <si>
    <t>34/500</t>
    <phoneticPr fontId="5" type="noConversion"/>
  </si>
  <si>
    <t>3/500</t>
  </si>
  <si>
    <t>3/500</t>
    <phoneticPr fontId="5" type="noConversion"/>
  </si>
  <si>
    <t>19/500</t>
    <phoneticPr fontId="5" type="noConversion"/>
  </si>
  <si>
    <t>22/500</t>
    <phoneticPr fontId="5" type="noConversion"/>
  </si>
  <si>
    <t>12/500</t>
    <phoneticPr fontId="5" type="noConversion"/>
  </si>
  <si>
    <t>4/500</t>
  </si>
  <si>
    <t>4/500</t>
    <phoneticPr fontId="5" type="noConversion"/>
  </si>
  <si>
    <t>2/500</t>
  </si>
  <si>
    <t>2/500</t>
    <phoneticPr fontId="5" type="noConversion"/>
  </si>
  <si>
    <t>0/500</t>
  </si>
  <si>
    <t>0/500</t>
    <phoneticPr fontId="5" type="noConversion"/>
  </si>
  <si>
    <t>step = 40000/ tempStart = 0.100000/ tempEnd = 0.010000/ E_offset_increase_rate = 1.000000/ sched = exp/ E_boost = 0/ tabu_tenure = 0/ F = 1</t>
    <phoneticPr fontId="5" type="noConversion"/>
  </si>
  <si>
    <t>NTU DA (Matlab)</t>
    <phoneticPr fontId="5" type="noConversion"/>
  </si>
  <si>
    <t>Dwave SA (Cython)</t>
    <phoneticPr fontId="5" type="noConversion"/>
  </si>
  <si>
    <t>86/500</t>
    <phoneticPr fontId="5" type="noConversion"/>
  </si>
  <si>
    <t>5/500</t>
    <phoneticPr fontId="5" type="noConversion"/>
  </si>
  <si>
    <t>31/500</t>
    <phoneticPr fontId="5" type="noConversion"/>
  </si>
  <si>
    <t>28/500</t>
    <phoneticPr fontId="5" type="noConversion"/>
  </si>
  <si>
    <t>32/500</t>
    <phoneticPr fontId="5" type="noConversion"/>
  </si>
  <si>
    <t>24/500</t>
    <phoneticPr fontId="5" type="noConversion"/>
  </si>
  <si>
    <t>18/500</t>
  </si>
  <si>
    <t>18/500</t>
    <phoneticPr fontId="5" type="noConversion"/>
  </si>
  <si>
    <t>26/500</t>
    <phoneticPr fontId="5" type="noConversion"/>
  </si>
  <si>
    <t>step = 1000/betaStart:0.02, betaEnd:9.21 (Adaptive by dwave)</t>
    <phoneticPr fontId="5" type="noConversion"/>
  </si>
  <si>
    <t>Dwave Tabu (Cython)</t>
    <phoneticPr fontId="5" type="noConversion"/>
  </si>
  <si>
    <t>149/500</t>
    <phoneticPr fontId="5" type="noConversion"/>
  </si>
  <si>
    <t>64/500</t>
    <phoneticPr fontId="5" type="noConversion"/>
  </si>
  <si>
    <t>99/500</t>
    <phoneticPr fontId="5" type="noConversion"/>
  </si>
  <si>
    <t>196/500</t>
    <phoneticPr fontId="5" type="noConversion"/>
  </si>
  <si>
    <t>33/500</t>
    <phoneticPr fontId="5" type="noConversion"/>
  </si>
  <si>
    <t>147/500</t>
    <phoneticPr fontId="5" type="noConversion"/>
  </si>
  <si>
    <t>60/500</t>
  </si>
  <si>
    <t>60/500</t>
    <phoneticPr fontId="5" type="noConversion"/>
  </si>
  <si>
    <t>100/500</t>
    <phoneticPr fontId="5" type="noConversion"/>
  </si>
  <si>
    <t>39/500</t>
    <phoneticPr fontId="5" type="noConversion"/>
  </si>
  <si>
    <t>./an_ss_ge_fi_vdeg_omp -v -l example/$inst.txt -r 1000 -s 10000 -b0 0.1 -b1 3 -sched exp</t>
    <phoneticPr fontId="5" type="noConversion"/>
  </si>
  <si>
    <t>408/500</t>
  </si>
  <si>
    <t>61/500</t>
  </si>
  <si>
    <t>239/500</t>
  </si>
  <si>
    <t>54/500</t>
  </si>
  <si>
    <t>189/500</t>
  </si>
  <si>
    <t>227/500</t>
  </si>
  <si>
    <t>249/500</t>
  </si>
  <si>
    <t>70/500</t>
  </si>
  <si>
    <t>95/500</t>
  </si>
  <si>
    <t>69/500</t>
  </si>
  <si>
    <t>87/500</t>
  </si>
  <si>
    <t>1/500</t>
  </si>
  <si>
    <t>127/500</t>
  </si>
  <si>
    <t>107/500</t>
  </si>
  <si>
    <t>NTU aSB (python)</t>
  </si>
  <si>
    <t>NTU bSB (python)</t>
    <phoneticPr fontId="5" type="noConversion"/>
  </si>
  <si>
    <t>NTU dSB (python)</t>
    <phoneticPr fontId="5" type="noConversion"/>
  </si>
  <si>
    <t>1/500</t>
    <phoneticPr fontId="5" type="noConversion"/>
  </si>
  <si>
    <t>11/500</t>
    <phoneticPr fontId="5" type="noConversion"/>
  </si>
  <si>
    <t>6/500</t>
    <phoneticPr fontId="5" type="noConversion"/>
  </si>
  <si>
    <t>Campal DA (C code</t>
  </si>
  <si>
    <t>40000 iterations/run, 500 run, Stop run when finding best , sol, 1.6 sec/run (16 sec on 1500), betaStart=0.01, betaStop=1.61</t>
    <phoneticPr fontId="5" type="noConversion"/>
  </si>
  <si>
    <t>16.0/500</t>
  </si>
  <si>
    <t>0.0/500</t>
  </si>
  <si>
    <t>2.0/500</t>
  </si>
  <si>
    <t>20.0/500</t>
  </si>
  <si>
    <t>22.0/500</t>
  </si>
  <si>
    <t>6.0/500</t>
  </si>
  <si>
    <t>12.0/500</t>
  </si>
  <si>
    <t>4.0/500</t>
  </si>
  <si>
    <t>7.0/500</t>
  </si>
  <si>
    <t>10.0/500</t>
  </si>
  <si>
    <t>Campal DA (C code</t>
    <phoneticPr fontId="5" type="noConversion"/>
  </si>
  <si>
    <t>Optimized SA_omp (C++)</t>
    <phoneticPr fontId="5" type="noConversion"/>
  </si>
  <si>
    <t>Acc_avg</t>
    <phoneticPr fontId="5" type="noConversion"/>
  </si>
  <si>
    <t># Opts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</si>
</sst>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BFC"/>
        <bgColor indexed="64"/>
      </patternFill>
    </fill>
    <fill>
      <patternFill patternType="solid">
        <fgColor rgb="FFE2F6F8"/>
        <bgColor indexed="64"/>
      </patternFill>
    </fill>
    <fill>
      <patternFill patternType="solid">
        <fgColor rgb="FFFFDC7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1" fillId="0" borderId="17" xfId="0" applyFont="1" applyFill="1" applyBorder="1" applyAlignment="1">
      <alignment horizontal="center" vertical="center" wrapText="1" readingOrder="1"/>
    </xf>
    <xf numFmtId="0" fontId="1" fillId="0" borderId="18" xfId="0" applyFont="1" applyFill="1" applyBorder="1" applyAlignment="1">
      <alignment horizontal="center" vertical="center" wrapText="1" readingOrder="1"/>
    </xf>
    <xf numFmtId="0" fontId="1" fillId="0" borderId="19" xfId="0" applyFont="1" applyFill="1" applyBorder="1" applyAlignment="1">
      <alignment horizontal="center" vertical="center" wrapText="1" readingOrder="1"/>
    </xf>
    <xf numFmtId="0" fontId="1" fillId="0" borderId="20" xfId="0" applyFont="1" applyFill="1" applyBorder="1" applyAlignment="1">
      <alignment horizontal="center" vertical="center" wrapText="1" readingOrder="1"/>
    </xf>
    <xf numFmtId="0" fontId="6" fillId="2" borderId="0" xfId="0" applyFont="1" applyFill="1"/>
    <xf numFmtId="0" fontId="0" fillId="2" borderId="0" xfId="0" applyFill="1"/>
    <xf numFmtId="0" fontId="6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 wrapText="1" readingOrder="1"/>
    </xf>
    <xf numFmtId="0" fontId="6" fillId="3" borderId="0" xfId="0" applyFont="1" applyFill="1"/>
    <xf numFmtId="0" fontId="0" fillId="3" borderId="0" xfId="0" applyFill="1"/>
    <xf numFmtId="0" fontId="6" fillId="3" borderId="0" xfId="0" applyFont="1" applyFill="1" applyAlignment="1">
      <alignment vertical="center"/>
    </xf>
    <xf numFmtId="0" fontId="2" fillId="3" borderId="0" xfId="0" applyFont="1" applyFill="1" applyBorder="1" applyAlignment="1">
      <alignment horizontal="center" vertical="center" wrapText="1" readingOrder="1"/>
    </xf>
    <xf numFmtId="0" fontId="6" fillId="4" borderId="0" xfId="0" applyFont="1" applyFill="1"/>
    <xf numFmtId="0" fontId="0" fillId="4" borderId="0" xfId="0" applyFill="1"/>
    <xf numFmtId="0" fontId="6" fillId="4" borderId="0" xfId="0" applyFont="1" applyFill="1" applyAlignment="1">
      <alignment vertical="center"/>
    </xf>
    <xf numFmtId="0" fontId="2" fillId="4" borderId="0" xfId="0" applyFont="1" applyFill="1" applyBorder="1" applyAlignment="1">
      <alignment horizontal="center" vertical="center" wrapText="1" readingOrder="1"/>
    </xf>
    <xf numFmtId="0" fontId="7" fillId="2" borderId="0" xfId="0" applyFont="1" applyFill="1" applyBorder="1" applyAlignment="1">
      <alignment horizontal="center" vertical="center" wrapText="1" readingOrder="1"/>
    </xf>
    <xf numFmtId="2" fontId="2" fillId="2" borderId="0" xfId="0" applyNumberFormat="1" applyFont="1" applyFill="1" applyBorder="1" applyAlignment="1">
      <alignment horizontal="center" vertical="center" wrapText="1" readingOrder="1"/>
    </xf>
    <xf numFmtId="0" fontId="0" fillId="5" borderId="0" xfId="0" applyFill="1"/>
    <xf numFmtId="0" fontId="6" fillId="5" borderId="0" xfId="0" applyFont="1" applyFill="1" applyAlignment="1">
      <alignment vertical="center"/>
    </xf>
    <xf numFmtId="0" fontId="2" fillId="5" borderId="0" xfId="0" applyFont="1" applyFill="1" applyBorder="1" applyAlignment="1">
      <alignment horizontal="center" vertical="center" wrapText="1" readingOrder="1"/>
    </xf>
    <xf numFmtId="0" fontId="6" fillId="5" borderId="0" xfId="0" applyFont="1" applyFill="1"/>
    <xf numFmtId="0" fontId="1" fillId="6" borderId="0" xfId="0" applyFont="1" applyFill="1" applyAlignment="1">
      <alignment horizontal="left" vertical="center" readingOrder="1"/>
    </xf>
    <xf numFmtId="0" fontId="0" fillId="6" borderId="0" xfId="0" applyFill="1"/>
    <xf numFmtId="0" fontId="6" fillId="6" borderId="0" xfId="0" applyFont="1" applyFill="1" applyAlignment="1">
      <alignment vertical="center"/>
    </xf>
    <xf numFmtId="0" fontId="2" fillId="6" borderId="0" xfId="0" applyFont="1" applyFill="1" applyBorder="1" applyAlignment="1">
      <alignment horizontal="center" vertical="center" wrapText="1" readingOrder="1"/>
    </xf>
    <xf numFmtId="0" fontId="1" fillId="7" borderId="0" xfId="0" applyFont="1" applyFill="1" applyAlignment="1">
      <alignment horizontal="left" vertical="center" readingOrder="1"/>
    </xf>
    <xf numFmtId="0" fontId="0" fillId="7" borderId="0" xfId="0" applyFill="1"/>
    <xf numFmtId="0" fontId="6" fillId="7" borderId="0" xfId="0" applyFont="1" applyFill="1" applyAlignment="1">
      <alignment vertical="center"/>
    </xf>
    <xf numFmtId="0" fontId="2" fillId="7" borderId="0" xfId="0" applyFont="1" applyFill="1" applyBorder="1" applyAlignment="1">
      <alignment horizontal="center" vertical="center" wrapText="1" readingOrder="1"/>
    </xf>
    <xf numFmtId="0" fontId="1" fillId="8" borderId="0" xfId="0" applyFont="1" applyFill="1" applyAlignment="1">
      <alignment horizontal="left" vertical="center" readingOrder="1"/>
    </xf>
    <xf numFmtId="0" fontId="0" fillId="8" borderId="0" xfId="0" applyFill="1"/>
    <xf numFmtId="0" fontId="6" fillId="8" borderId="0" xfId="0" applyFont="1" applyFill="1" applyAlignment="1">
      <alignment vertical="center"/>
    </xf>
    <xf numFmtId="0" fontId="2" fillId="8" borderId="0" xfId="0" applyFont="1" applyFill="1" applyBorder="1" applyAlignment="1">
      <alignment horizontal="center" vertical="center" wrapText="1" readingOrder="1"/>
    </xf>
    <xf numFmtId="2" fontId="2" fillId="7" borderId="0" xfId="0" applyNumberFormat="1" applyFont="1" applyFill="1" applyBorder="1" applyAlignment="1">
      <alignment horizontal="center" vertical="center" wrapText="1" readingOrder="1"/>
    </xf>
    <xf numFmtId="2" fontId="2" fillId="6" borderId="0" xfId="0" applyNumberFormat="1" applyFont="1" applyFill="1" applyBorder="1" applyAlignment="1">
      <alignment horizontal="center" vertical="center" wrapText="1" readingOrder="1"/>
    </xf>
    <xf numFmtId="2" fontId="2" fillId="8" borderId="0" xfId="0" applyNumberFormat="1" applyFont="1" applyFill="1" applyBorder="1" applyAlignment="1">
      <alignment horizontal="center" vertical="center" wrapText="1" readingOrder="1"/>
    </xf>
    <xf numFmtId="0" fontId="6" fillId="9" borderId="0" xfId="0" applyFont="1" applyFill="1"/>
    <xf numFmtId="0" fontId="0" fillId="9" borderId="0" xfId="0" applyFill="1"/>
    <xf numFmtId="0" fontId="6" fillId="9" borderId="0" xfId="0" applyFont="1" applyFill="1" applyAlignment="1">
      <alignment vertical="center"/>
    </xf>
    <xf numFmtId="0" fontId="2" fillId="9" borderId="0" xfId="0" applyFont="1" applyFill="1" applyBorder="1" applyAlignment="1">
      <alignment horizontal="center" vertical="center" wrapText="1" readingOrder="1"/>
    </xf>
    <xf numFmtId="2" fontId="2" fillId="9" borderId="0" xfId="0" applyNumberFormat="1" applyFont="1" applyFill="1" applyBorder="1" applyAlignment="1">
      <alignment horizontal="center" vertical="center" wrapText="1" readingOrder="1"/>
    </xf>
    <xf numFmtId="0" fontId="7" fillId="9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Fill="1" applyBorder="1" applyAlignment="1">
      <alignment horizontal="center" vertical="center" wrapText="1" readingOrder="1"/>
    </xf>
    <xf numFmtId="0" fontId="1" fillId="0" borderId="10" xfId="0" applyFont="1" applyFill="1" applyBorder="1" applyAlignment="1">
      <alignment horizontal="center" vertical="center" wrapText="1" readingOrder="1"/>
    </xf>
    <xf numFmtId="0" fontId="1" fillId="0" borderId="11" xfId="0" applyFont="1" applyFill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DC79"/>
      <color rgb="FFE2F6F8"/>
      <color rgb="FFFFD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0"/>
  <sheetViews>
    <sheetView tabSelected="1" zoomScale="85" zoomScaleNormal="85" workbookViewId="0">
      <selection activeCell="AB15" sqref="AB15"/>
    </sheetView>
  </sheetViews>
  <sheetFormatPr defaultRowHeight="15" x14ac:dyDescent="0.3"/>
  <cols>
    <col min="5" max="5" width="11.25" bestFit="1" customWidth="1"/>
    <col min="6" max="6" width="11.75" bestFit="1" customWidth="1"/>
    <col min="7" max="7" width="14.375" bestFit="1" customWidth="1"/>
    <col min="8" max="8" width="11.75" bestFit="1" customWidth="1"/>
    <col min="9" max="9" width="10.625" bestFit="1" customWidth="1"/>
    <col min="10" max="10" width="7.875" bestFit="1" customWidth="1"/>
    <col min="11" max="11" width="22.125" customWidth="1"/>
    <col min="12" max="12" width="11.25" bestFit="1" customWidth="1"/>
    <col min="13" max="13" width="11.75" bestFit="1" customWidth="1"/>
    <col min="14" max="14" width="11.125" bestFit="1" customWidth="1"/>
    <col min="15" max="15" width="11.25" bestFit="1" customWidth="1"/>
    <col min="16" max="16" width="6.5" bestFit="1" customWidth="1"/>
    <col min="17" max="17" width="7.875" bestFit="1" customWidth="1"/>
    <col min="18" max="18" width="22.125" bestFit="1" customWidth="1"/>
    <col min="19" max="19" width="11.25" bestFit="1" customWidth="1"/>
    <col min="20" max="20" width="11.75" bestFit="1" customWidth="1"/>
    <col min="21" max="21" width="10.875" bestFit="1" customWidth="1"/>
    <col min="22" max="22" width="11.25" bestFit="1" customWidth="1"/>
    <col min="23" max="23" width="5.875" bestFit="1" customWidth="1"/>
    <col min="24" max="24" width="7.875" bestFit="1" customWidth="1"/>
    <col min="25" max="25" width="22.125" bestFit="1" customWidth="1"/>
    <col min="26" max="26" width="11.25" bestFit="1" customWidth="1"/>
    <col min="27" max="27" width="11.75" bestFit="1" customWidth="1"/>
    <col min="28" max="28" width="10.875" bestFit="1" customWidth="1"/>
    <col min="29" max="29" width="11.25" bestFit="1" customWidth="1"/>
    <col min="30" max="30" width="5.875" bestFit="1" customWidth="1"/>
    <col min="31" max="31" width="7.875" bestFit="1" customWidth="1"/>
    <col min="32" max="32" width="22.125" bestFit="1" customWidth="1"/>
    <col min="33" max="33" width="10.25" bestFit="1" customWidth="1"/>
    <col min="34" max="34" width="10.75" bestFit="1" customWidth="1"/>
    <col min="35" max="35" width="10.5" bestFit="1" customWidth="1"/>
    <col min="36" max="36" width="10.125" bestFit="1" customWidth="1"/>
    <col min="37" max="37" width="5.75" bestFit="1" customWidth="1"/>
    <col min="38" max="38" width="10.375" bestFit="1" customWidth="1"/>
    <col min="39" max="39" width="20.625" bestFit="1" customWidth="1"/>
    <col min="40" max="40" width="9" customWidth="1"/>
    <col min="41" max="42" width="11.375" bestFit="1" customWidth="1"/>
    <col min="48" max="48" width="10.75" bestFit="1" customWidth="1"/>
    <col min="49" max="49" width="10.875" bestFit="1" customWidth="1"/>
    <col min="56" max="56" width="11.375" bestFit="1" customWidth="1"/>
  </cols>
  <sheetData>
    <row r="1" spans="1:60" ht="15.6" thickTop="1" x14ac:dyDescent="0.3">
      <c r="A1" s="55" t="s">
        <v>0</v>
      </c>
      <c r="B1" s="58" t="s">
        <v>1</v>
      </c>
      <c r="C1" s="58" t="s">
        <v>2</v>
      </c>
      <c r="D1" s="61" t="s">
        <v>3</v>
      </c>
      <c r="E1" s="15" t="s">
        <v>44</v>
      </c>
      <c r="F1" s="16"/>
      <c r="G1" s="16"/>
      <c r="H1" s="16"/>
      <c r="I1" s="16"/>
      <c r="J1" s="16"/>
      <c r="K1" s="16"/>
      <c r="L1" s="48" t="s">
        <v>88</v>
      </c>
      <c r="M1" s="49"/>
      <c r="N1" s="49"/>
      <c r="O1" s="49"/>
      <c r="P1" s="49"/>
      <c r="Q1" s="49"/>
      <c r="R1" s="49"/>
      <c r="S1" s="32" t="s">
        <v>101</v>
      </c>
      <c r="T1" s="29"/>
      <c r="U1" s="29"/>
      <c r="V1" s="29"/>
      <c r="W1" s="29"/>
      <c r="X1" s="29"/>
      <c r="Y1" s="29"/>
      <c r="Z1" s="19" t="s">
        <v>45</v>
      </c>
      <c r="AA1" s="20"/>
      <c r="AB1" s="20"/>
      <c r="AC1" s="20"/>
      <c r="AD1" s="20"/>
      <c r="AE1" s="20"/>
      <c r="AF1" s="20"/>
      <c r="AG1" s="23" t="s">
        <v>56</v>
      </c>
      <c r="AH1" s="24"/>
      <c r="AI1" s="24"/>
      <c r="AJ1" s="24"/>
      <c r="AK1" s="24"/>
      <c r="AL1" s="24"/>
      <c r="AM1" s="24"/>
      <c r="AN1" s="33" t="s">
        <v>82</v>
      </c>
      <c r="AO1" s="34"/>
      <c r="AP1" s="34"/>
      <c r="AQ1" s="34"/>
      <c r="AR1" s="34"/>
      <c r="AS1" s="34"/>
      <c r="AT1" s="34"/>
      <c r="AU1" s="37" t="s">
        <v>83</v>
      </c>
      <c r="AV1" s="38"/>
      <c r="AW1" s="38"/>
      <c r="AX1" s="38"/>
      <c r="AY1" s="38"/>
      <c r="AZ1" s="38"/>
      <c r="BA1" s="38"/>
      <c r="BB1" s="41" t="s">
        <v>84</v>
      </c>
      <c r="BC1" s="42"/>
      <c r="BD1" s="42"/>
      <c r="BE1" s="42"/>
      <c r="BF1" s="42"/>
      <c r="BG1" s="42"/>
      <c r="BH1" s="42"/>
    </row>
    <row r="2" spans="1:60" ht="15.6" customHeight="1" x14ac:dyDescent="0.3">
      <c r="A2" s="56"/>
      <c r="B2" s="59"/>
      <c r="C2" s="59"/>
      <c r="D2" s="62"/>
      <c r="E2" s="16" t="s">
        <v>43</v>
      </c>
      <c r="F2" s="16"/>
      <c r="G2" s="16"/>
      <c r="H2" s="16"/>
      <c r="I2" s="16"/>
      <c r="J2" s="16"/>
      <c r="K2" s="16"/>
      <c r="L2" s="49" t="s">
        <v>89</v>
      </c>
      <c r="M2" s="49"/>
      <c r="N2" s="49"/>
      <c r="O2" s="49"/>
      <c r="P2" s="49"/>
      <c r="Q2" s="49"/>
      <c r="R2" s="49"/>
      <c r="S2" s="29" t="s">
        <v>67</v>
      </c>
      <c r="T2" s="29"/>
      <c r="U2" s="29"/>
      <c r="V2" s="29"/>
      <c r="W2" s="29"/>
      <c r="X2" s="29"/>
      <c r="Y2" s="29"/>
      <c r="Z2" s="20" t="s">
        <v>55</v>
      </c>
      <c r="AA2" s="20"/>
      <c r="AB2" s="20"/>
      <c r="AC2" s="20"/>
      <c r="AD2" s="20"/>
      <c r="AE2" s="20"/>
      <c r="AF2" s="20"/>
      <c r="AG2" s="24"/>
      <c r="AH2" s="24"/>
      <c r="AI2" s="24"/>
      <c r="AJ2" s="24"/>
      <c r="AK2" s="24"/>
      <c r="AL2" s="24"/>
      <c r="AM2" s="24"/>
      <c r="AN2" s="34"/>
      <c r="AO2" s="34"/>
      <c r="AP2" s="34"/>
      <c r="AQ2" s="34"/>
      <c r="AR2" s="34"/>
      <c r="AS2" s="34"/>
      <c r="AT2" s="34"/>
      <c r="AU2" s="38"/>
      <c r="AV2" s="38"/>
      <c r="AW2" s="38"/>
      <c r="AX2" s="38"/>
      <c r="AY2" s="38"/>
      <c r="AZ2" s="38"/>
      <c r="BA2" s="38"/>
      <c r="BB2" s="42"/>
      <c r="BC2" s="42"/>
      <c r="BD2" s="42"/>
      <c r="BE2" s="42"/>
      <c r="BF2" s="42"/>
      <c r="BG2" s="42"/>
      <c r="BH2" s="42"/>
    </row>
    <row r="3" spans="1:60" ht="15.6" thickBot="1" x14ac:dyDescent="0.35">
      <c r="A3" s="57"/>
      <c r="B3" s="60"/>
      <c r="C3" s="60"/>
      <c r="D3" s="63"/>
      <c r="E3" s="17" t="s">
        <v>24</v>
      </c>
      <c r="F3" s="17" t="s">
        <v>25</v>
      </c>
      <c r="G3" s="17" t="s">
        <v>26</v>
      </c>
      <c r="H3" s="17" t="s">
        <v>27</v>
      </c>
      <c r="I3" s="17" t="s">
        <v>28</v>
      </c>
      <c r="J3" s="17" t="s">
        <v>29</v>
      </c>
      <c r="K3" s="17" t="s">
        <v>30</v>
      </c>
      <c r="L3" s="50" t="s">
        <v>24</v>
      </c>
      <c r="M3" s="50" t="s">
        <v>25</v>
      </c>
      <c r="N3" s="50" t="s">
        <v>26</v>
      </c>
      <c r="O3" s="50" t="s">
        <v>27</v>
      </c>
      <c r="P3" s="50" t="s">
        <v>28</v>
      </c>
      <c r="Q3" s="50" t="s">
        <v>29</v>
      </c>
      <c r="R3" s="50" t="s">
        <v>30</v>
      </c>
      <c r="S3" s="30" t="s">
        <v>24</v>
      </c>
      <c r="T3" s="30" t="s">
        <v>25</v>
      </c>
      <c r="U3" s="30" t="s">
        <v>26</v>
      </c>
      <c r="V3" s="30" t="s">
        <v>27</v>
      </c>
      <c r="W3" s="30" t="s">
        <v>28</v>
      </c>
      <c r="X3" s="30" t="s">
        <v>29</v>
      </c>
      <c r="Y3" s="30" t="s">
        <v>30</v>
      </c>
      <c r="Z3" s="21" t="s">
        <v>24</v>
      </c>
      <c r="AA3" s="21" t="s">
        <v>25</v>
      </c>
      <c r="AB3" s="21" t="s">
        <v>26</v>
      </c>
      <c r="AC3" s="21" t="s">
        <v>27</v>
      </c>
      <c r="AD3" s="21" t="s">
        <v>28</v>
      </c>
      <c r="AE3" s="21" t="s">
        <v>29</v>
      </c>
      <c r="AF3" s="21" t="s">
        <v>30</v>
      </c>
      <c r="AG3" s="25" t="s">
        <v>24</v>
      </c>
      <c r="AH3" s="25" t="s">
        <v>25</v>
      </c>
      <c r="AI3" s="25" t="s">
        <v>26</v>
      </c>
      <c r="AJ3" s="25" t="s">
        <v>27</v>
      </c>
      <c r="AK3" s="25" t="s">
        <v>28</v>
      </c>
      <c r="AL3" s="25" t="s">
        <v>29</v>
      </c>
      <c r="AM3" s="25" t="s">
        <v>30</v>
      </c>
      <c r="AN3" s="35" t="s">
        <v>24</v>
      </c>
      <c r="AO3" s="35" t="s">
        <v>25</v>
      </c>
      <c r="AP3" s="35" t="s">
        <v>26</v>
      </c>
      <c r="AQ3" s="35" t="s">
        <v>27</v>
      </c>
      <c r="AR3" s="35" t="s">
        <v>28</v>
      </c>
      <c r="AS3" s="35" t="s">
        <v>29</v>
      </c>
      <c r="AT3" s="35" t="s">
        <v>30</v>
      </c>
      <c r="AU3" s="39" t="s">
        <v>24</v>
      </c>
      <c r="AV3" s="39" t="s">
        <v>25</v>
      </c>
      <c r="AW3" s="39" t="s">
        <v>26</v>
      </c>
      <c r="AX3" s="39" t="s">
        <v>27</v>
      </c>
      <c r="AY3" s="39" t="s">
        <v>28</v>
      </c>
      <c r="AZ3" s="39" t="s">
        <v>29</v>
      </c>
      <c r="BA3" s="39" t="s">
        <v>30</v>
      </c>
      <c r="BB3" s="43" t="s">
        <v>24</v>
      </c>
      <c r="BC3" s="43" t="s">
        <v>25</v>
      </c>
      <c r="BD3" s="43" t="s">
        <v>26</v>
      </c>
      <c r="BE3" s="43" t="s">
        <v>27</v>
      </c>
      <c r="BF3" s="43" t="s">
        <v>28</v>
      </c>
      <c r="BG3" s="43" t="s">
        <v>29</v>
      </c>
      <c r="BH3" s="43" t="s">
        <v>30</v>
      </c>
    </row>
    <row r="4" spans="1:60" ht="15.6" thickBot="1" x14ac:dyDescent="0.35">
      <c r="A4" s="1" t="s">
        <v>4</v>
      </c>
      <c r="B4" s="2">
        <v>800</v>
      </c>
      <c r="C4" s="2">
        <v>19176</v>
      </c>
      <c r="D4" s="11">
        <v>11624</v>
      </c>
      <c r="E4" s="18">
        <v>11624</v>
      </c>
      <c r="F4" s="18">
        <f>E4/D4*100</f>
        <v>100</v>
      </c>
      <c r="G4" s="28">
        <f>H4*D4/100</f>
        <v>11591.452800000001</v>
      </c>
      <c r="H4" s="28">
        <v>99.72</v>
      </c>
      <c r="I4" s="18"/>
      <c r="J4" s="18">
        <v>5.0999999999999996</v>
      </c>
      <c r="K4" s="18" t="s">
        <v>31</v>
      </c>
      <c r="L4" s="51">
        <v>11624</v>
      </c>
      <c r="M4" s="51">
        <v>100</v>
      </c>
      <c r="N4" s="51">
        <v>11581.69</v>
      </c>
      <c r="O4" s="51">
        <v>99.64</v>
      </c>
      <c r="P4" s="51">
        <v>0.15</v>
      </c>
      <c r="Q4" s="51">
        <v>15.585000000000001</v>
      </c>
      <c r="R4" s="51" t="s">
        <v>90</v>
      </c>
      <c r="S4" s="31">
        <v>11624</v>
      </c>
      <c r="T4" s="31">
        <v>100</v>
      </c>
      <c r="U4" s="31">
        <v>11621.63</v>
      </c>
      <c r="V4" s="31">
        <v>99.98</v>
      </c>
      <c r="W4" s="31">
        <v>0.06</v>
      </c>
      <c r="X4" s="31">
        <v>3.9E-2</v>
      </c>
      <c r="Y4" s="31" t="s">
        <v>68</v>
      </c>
      <c r="Z4" s="22">
        <v>11624</v>
      </c>
      <c r="AA4" s="22">
        <v>100</v>
      </c>
      <c r="AB4" s="22">
        <v>11604.02</v>
      </c>
      <c r="AC4" s="22">
        <v>99.83</v>
      </c>
      <c r="AD4" s="22">
        <v>0.14000000000000001</v>
      </c>
      <c r="AE4" s="22">
        <v>1.462</v>
      </c>
      <c r="AF4" s="22" t="s">
        <v>46</v>
      </c>
      <c r="AG4" s="26">
        <v>11624</v>
      </c>
      <c r="AH4" s="26">
        <v>100</v>
      </c>
      <c r="AI4" s="26">
        <v>11614.46</v>
      </c>
      <c r="AJ4" s="26">
        <v>99.92</v>
      </c>
      <c r="AK4" s="26">
        <v>0.08</v>
      </c>
      <c r="AL4" s="26">
        <v>1.0900000000000001</v>
      </c>
      <c r="AM4" s="26" t="s">
        <v>57</v>
      </c>
      <c r="AN4" s="36">
        <v>11610</v>
      </c>
      <c r="AO4" s="46">
        <f>AN4/D4*100</f>
        <v>99.879559532002745</v>
      </c>
      <c r="AP4" s="46">
        <f>D4*AQ4/100</f>
        <v>11571.691999999999</v>
      </c>
      <c r="AQ4" s="36">
        <v>99.55</v>
      </c>
      <c r="AR4" s="36"/>
      <c r="AS4" s="36">
        <v>1.792</v>
      </c>
      <c r="AT4" s="36" t="s">
        <v>41</v>
      </c>
      <c r="AU4" s="40">
        <v>11624</v>
      </c>
      <c r="AV4" s="45">
        <f>100*AU4/D4</f>
        <v>100</v>
      </c>
      <c r="AW4" s="45">
        <f>AX4*D4/100</f>
        <v>11572.8544</v>
      </c>
      <c r="AX4" s="40">
        <v>99.56</v>
      </c>
      <c r="AY4" s="40"/>
      <c r="AZ4" s="40">
        <v>1.042</v>
      </c>
      <c r="BA4" s="40" t="s">
        <v>33</v>
      </c>
      <c r="BB4" s="44">
        <v>11624</v>
      </c>
      <c r="BC4" s="47">
        <f>BB4/D4*100</f>
        <v>100</v>
      </c>
      <c r="BD4" s="47">
        <f>BE4*D4/100</f>
        <v>11574.016799999999</v>
      </c>
      <c r="BE4" s="44">
        <v>99.57</v>
      </c>
      <c r="BF4" s="44"/>
      <c r="BG4" s="44">
        <v>0.998</v>
      </c>
      <c r="BH4" s="44" t="s">
        <v>33</v>
      </c>
    </row>
    <row r="5" spans="1:60" ht="15.6" thickBot="1" x14ac:dyDescent="0.35">
      <c r="A5" s="1" t="s">
        <v>5</v>
      </c>
      <c r="B5" s="2">
        <v>800</v>
      </c>
      <c r="C5" s="2">
        <v>19176</v>
      </c>
      <c r="D5" s="11">
        <v>11620</v>
      </c>
      <c r="E5" s="18">
        <v>11620</v>
      </c>
      <c r="F5" s="18">
        <f t="shared" ref="F5:F13" si="0">E5/D5*100</f>
        <v>100</v>
      </c>
      <c r="G5" s="28">
        <f t="shared" ref="G5:G23" si="1">H5*D5/100</f>
        <v>11589.788</v>
      </c>
      <c r="H5" s="28">
        <v>99.74</v>
      </c>
      <c r="I5" s="18"/>
      <c r="J5" s="18">
        <v>5.0999999999999996</v>
      </c>
      <c r="K5" s="18" t="s">
        <v>33</v>
      </c>
      <c r="L5" s="51">
        <v>11620</v>
      </c>
      <c r="M5" s="51">
        <v>100</v>
      </c>
      <c r="N5" s="51">
        <v>11583.8</v>
      </c>
      <c r="O5" s="51">
        <v>99.69</v>
      </c>
      <c r="P5" s="51">
        <v>0.12</v>
      </c>
      <c r="Q5" s="51">
        <v>15.702</v>
      </c>
      <c r="R5" s="51" t="s">
        <v>92</v>
      </c>
      <c r="S5" s="31">
        <v>11620</v>
      </c>
      <c r="T5" s="31">
        <v>100</v>
      </c>
      <c r="U5" s="31">
        <v>11612.47</v>
      </c>
      <c r="V5" s="31">
        <v>99.94</v>
      </c>
      <c r="W5" s="31">
        <v>0.06</v>
      </c>
      <c r="X5" s="31">
        <v>3.6999999999999998E-2</v>
      </c>
      <c r="Y5" s="31" t="s">
        <v>69</v>
      </c>
      <c r="Z5" s="22">
        <v>11620</v>
      </c>
      <c r="AA5" s="22">
        <v>100</v>
      </c>
      <c r="AB5" s="22">
        <v>11598.94</v>
      </c>
      <c r="AC5" s="22">
        <v>99.82</v>
      </c>
      <c r="AD5" s="22">
        <v>0.09</v>
      </c>
      <c r="AE5" s="22">
        <v>1.46</v>
      </c>
      <c r="AF5" s="22" t="s">
        <v>47</v>
      </c>
      <c r="AG5" s="26">
        <v>11620</v>
      </c>
      <c r="AH5" s="26">
        <v>100</v>
      </c>
      <c r="AI5" s="26">
        <v>11608.71</v>
      </c>
      <c r="AJ5" s="26">
        <v>99.9</v>
      </c>
      <c r="AK5" s="26">
        <v>0.05</v>
      </c>
      <c r="AL5" s="26">
        <v>1.232</v>
      </c>
      <c r="AM5" s="26" t="s">
        <v>36</v>
      </c>
      <c r="AN5" s="36">
        <v>11598</v>
      </c>
      <c r="AO5" s="46">
        <f t="shared" ref="AO5:AO13" si="2">AN5/D5*100</f>
        <v>99.810671256454384</v>
      </c>
      <c r="AP5" s="46">
        <f t="shared" ref="AP5:AP13" si="3">D5*AQ5/100</f>
        <v>11567.71</v>
      </c>
      <c r="AQ5" s="36">
        <v>99.55</v>
      </c>
      <c r="AR5" s="36"/>
      <c r="AS5" s="36">
        <v>1.8260000000000001</v>
      </c>
      <c r="AT5" s="36" t="s">
        <v>41</v>
      </c>
      <c r="AU5" s="40">
        <v>11615</v>
      </c>
      <c r="AV5" s="45">
        <f t="shared" ref="AV5:AV13" si="4">100*AU5/D5</f>
        <v>99.956970740103273</v>
      </c>
      <c r="AW5" s="45">
        <f t="shared" ref="AW5:AW13" si="5">AX5*D5/100</f>
        <v>11573.52</v>
      </c>
      <c r="AX5" s="40">
        <v>99.6</v>
      </c>
      <c r="AY5" s="40"/>
      <c r="AZ5" s="40">
        <v>1.1279999999999999</v>
      </c>
      <c r="BA5" s="40" t="s">
        <v>42</v>
      </c>
      <c r="BB5" s="44">
        <v>11620</v>
      </c>
      <c r="BC5" s="47">
        <f t="shared" ref="BC5:BC13" si="6">BB5/D5*100</f>
        <v>100</v>
      </c>
      <c r="BD5" s="47">
        <f t="shared" ref="BD5:BD13" si="7">BE5*D5/100</f>
        <v>11575.844000000001</v>
      </c>
      <c r="BE5" s="44">
        <v>99.62</v>
      </c>
      <c r="BF5" s="44"/>
      <c r="BG5" s="44">
        <v>0.92</v>
      </c>
      <c r="BH5" s="44" t="s">
        <v>40</v>
      </c>
    </row>
    <row r="6" spans="1:60" ht="15.6" thickBot="1" x14ac:dyDescent="0.35">
      <c r="A6" s="1" t="s">
        <v>6</v>
      </c>
      <c r="B6" s="2">
        <v>800</v>
      </c>
      <c r="C6" s="2">
        <v>19176</v>
      </c>
      <c r="D6" s="11">
        <v>11622</v>
      </c>
      <c r="E6" s="18">
        <v>11622</v>
      </c>
      <c r="F6" s="18">
        <f t="shared" si="0"/>
        <v>100</v>
      </c>
      <c r="G6" s="28">
        <f t="shared" si="1"/>
        <v>11594.1072</v>
      </c>
      <c r="H6" s="28">
        <v>99.76</v>
      </c>
      <c r="I6" s="18"/>
      <c r="J6" s="18">
        <v>5.0999999999999996</v>
      </c>
      <c r="K6" s="18" t="s">
        <v>34</v>
      </c>
      <c r="L6" s="51">
        <v>11622</v>
      </c>
      <c r="M6" s="51">
        <v>100</v>
      </c>
      <c r="N6" s="51">
        <v>11585.28</v>
      </c>
      <c r="O6" s="51">
        <v>99.68</v>
      </c>
      <c r="P6" s="51">
        <v>0.16</v>
      </c>
      <c r="Q6" s="51">
        <v>15.535</v>
      </c>
      <c r="R6" s="51" t="s">
        <v>93</v>
      </c>
      <c r="S6" s="31">
        <v>11622</v>
      </c>
      <c r="T6" s="31">
        <v>100</v>
      </c>
      <c r="U6" s="31">
        <v>11619.44</v>
      </c>
      <c r="V6" s="31">
        <v>99.98</v>
      </c>
      <c r="W6" s="31">
        <v>0.03</v>
      </c>
      <c r="X6" s="31">
        <v>3.9E-2</v>
      </c>
      <c r="Y6" s="31" t="s">
        <v>70</v>
      </c>
      <c r="Z6" s="22">
        <v>11622</v>
      </c>
      <c r="AA6" s="22">
        <v>100</v>
      </c>
      <c r="AB6" s="22">
        <v>11606.49</v>
      </c>
      <c r="AC6" s="22">
        <v>99.87</v>
      </c>
      <c r="AD6" s="22">
        <v>0.1</v>
      </c>
      <c r="AE6" s="22">
        <v>1.466</v>
      </c>
      <c r="AF6" s="22" t="s">
        <v>48</v>
      </c>
      <c r="AG6" s="26">
        <v>11622</v>
      </c>
      <c r="AH6" s="26">
        <v>100</v>
      </c>
      <c r="AI6" s="26">
        <v>11612.05</v>
      </c>
      <c r="AJ6" s="26">
        <v>99.91</v>
      </c>
      <c r="AK6" s="26">
        <v>7.0000000000000007E-2</v>
      </c>
      <c r="AL6" s="26">
        <v>1.165</v>
      </c>
      <c r="AM6" s="26" t="s">
        <v>58</v>
      </c>
      <c r="AN6" s="36">
        <v>11611</v>
      </c>
      <c r="AO6" s="46">
        <f t="shared" si="2"/>
        <v>99.905351918774741</v>
      </c>
      <c r="AP6" s="46">
        <f t="shared" si="3"/>
        <v>11573.187599999999</v>
      </c>
      <c r="AQ6" s="36">
        <v>99.58</v>
      </c>
      <c r="AR6" s="36"/>
      <c r="AS6" s="36">
        <v>1.827</v>
      </c>
      <c r="AT6" s="36" t="s">
        <v>41</v>
      </c>
      <c r="AU6" s="40">
        <v>11622</v>
      </c>
      <c r="AV6" s="45">
        <f t="shared" si="4"/>
        <v>100</v>
      </c>
      <c r="AW6" s="45">
        <f t="shared" si="5"/>
        <v>11580.160800000001</v>
      </c>
      <c r="AX6" s="40">
        <v>99.64</v>
      </c>
      <c r="AY6" s="40"/>
      <c r="AZ6" s="40">
        <v>1.1299999999999999</v>
      </c>
      <c r="BA6" s="40" t="s">
        <v>85</v>
      </c>
      <c r="BB6" s="44">
        <v>11622</v>
      </c>
      <c r="BC6" s="47">
        <f t="shared" si="6"/>
        <v>100</v>
      </c>
      <c r="BD6" s="47">
        <f t="shared" si="7"/>
        <v>11578.998599999999</v>
      </c>
      <c r="BE6" s="44">
        <v>99.63</v>
      </c>
      <c r="BF6" s="44"/>
      <c r="BG6" s="44">
        <v>0.91300000000000003</v>
      </c>
      <c r="BH6" s="44" t="s">
        <v>33</v>
      </c>
    </row>
    <row r="7" spans="1:60" ht="15.6" thickBot="1" x14ac:dyDescent="0.35">
      <c r="A7" s="1" t="s">
        <v>7</v>
      </c>
      <c r="B7" s="2">
        <v>800</v>
      </c>
      <c r="C7" s="2">
        <v>19176</v>
      </c>
      <c r="D7" s="11">
        <v>11646</v>
      </c>
      <c r="E7" s="18">
        <v>11646</v>
      </c>
      <c r="F7" s="18">
        <f t="shared" si="0"/>
        <v>100</v>
      </c>
      <c r="G7" s="28">
        <f t="shared" si="1"/>
        <v>11620.3788</v>
      </c>
      <c r="H7" s="28">
        <v>99.78</v>
      </c>
      <c r="I7" s="18"/>
      <c r="J7" s="18">
        <v>5.0999999999999996</v>
      </c>
      <c r="K7" s="18" t="s">
        <v>35</v>
      </c>
      <c r="L7" s="51">
        <v>11646</v>
      </c>
      <c r="M7" s="51">
        <v>100</v>
      </c>
      <c r="N7" s="51">
        <v>11611.43</v>
      </c>
      <c r="O7" s="51">
        <v>99.7</v>
      </c>
      <c r="P7" s="51">
        <v>0.18</v>
      </c>
      <c r="Q7" s="51">
        <v>15.635999999999999</v>
      </c>
      <c r="R7" s="51" t="s">
        <v>94</v>
      </c>
      <c r="S7" s="31">
        <v>11646</v>
      </c>
      <c r="T7" s="31">
        <v>100</v>
      </c>
      <c r="U7" s="31">
        <v>11639.69</v>
      </c>
      <c r="V7" s="31">
        <v>99.95</v>
      </c>
      <c r="W7" s="31">
        <v>0.03</v>
      </c>
      <c r="X7" s="31">
        <v>3.6999999999999998E-2</v>
      </c>
      <c r="Y7" s="31" t="s">
        <v>71</v>
      </c>
      <c r="Z7" s="22">
        <v>11646</v>
      </c>
      <c r="AA7" s="22">
        <v>100</v>
      </c>
      <c r="AB7" s="22">
        <v>11632.42</v>
      </c>
      <c r="AC7" s="22">
        <v>99.88</v>
      </c>
      <c r="AD7" s="22">
        <v>0.08</v>
      </c>
      <c r="AE7" s="22">
        <v>1.4790000000000001</v>
      </c>
      <c r="AF7" s="22" t="s">
        <v>49</v>
      </c>
      <c r="AG7" s="26">
        <v>11646</v>
      </c>
      <c r="AH7" s="26">
        <v>100</v>
      </c>
      <c r="AI7" s="26">
        <v>11638</v>
      </c>
      <c r="AJ7" s="26">
        <v>99.93</v>
      </c>
      <c r="AK7" s="26">
        <v>0.05</v>
      </c>
      <c r="AL7" s="26">
        <v>1.1279999999999999</v>
      </c>
      <c r="AM7" s="26" t="s">
        <v>59</v>
      </c>
      <c r="AN7" s="36">
        <v>11629</v>
      </c>
      <c r="AO7" s="46">
        <f t="shared" si="2"/>
        <v>99.854027133779837</v>
      </c>
      <c r="AP7" s="46">
        <f t="shared" si="3"/>
        <v>11601.745199999999</v>
      </c>
      <c r="AQ7" s="36">
        <v>99.62</v>
      </c>
      <c r="AR7" s="36"/>
      <c r="AS7" s="36">
        <v>1.79</v>
      </c>
      <c r="AT7" s="36" t="s">
        <v>41</v>
      </c>
      <c r="AU7" s="40">
        <v>11646</v>
      </c>
      <c r="AV7" s="45">
        <f t="shared" si="4"/>
        <v>100</v>
      </c>
      <c r="AW7" s="45">
        <f t="shared" si="5"/>
        <v>11608.7328</v>
      </c>
      <c r="AX7" s="40">
        <v>99.68</v>
      </c>
      <c r="AY7" s="40"/>
      <c r="AZ7" s="40">
        <v>0.95599999999999996</v>
      </c>
      <c r="BA7" s="40" t="s">
        <v>85</v>
      </c>
      <c r="BB7" s="44">
        <v>11646</v>
      </c>
      <c r="BC7" s="47">
        <f t="shared" si="6"/>
        <v>100</v>
      </c>
      <c r="BD7" s="47">
        <f t="shared" si="7"/>
        <v>11604.0744</v>
      </c>
      <c r="BE7" s="44">
        <v>99.64</v>
      </c>
      <c r="BF7" s="44"/>
      <c r="BG7" s="44">
        <v>0.91500000000000004</v>
      </c>
      <c r="BH7" s="44" t="s">
        <v>47</v>
      </c>
    </row>
    <row r="8" spans="1:60" ht="15.6" thickBot="1" x14ac:dyDescent="0.35">
      <c r="A8" s="3" t="s">
        <v>8</v>
      </c>
      <c r="B8" s="4">
        <v>800</v>
      </c>
      <c r="C8" s="4">
        <v>19176</v>
      </c>
      <c r="D8" s="12">
        <v>11631</v>
      </c>
      <c r="E8" s="18">
        <v>11631</v>
      </c>
      <c r="F8" s="18">
        <f t="shared" si="0"/>
        <v>100</v>
      </c>
      <c r="G8" s="28">
        <f t="shared" si="1"/>
        <v>11605.4118</v>
      </c>
      <c r="H8" s="28">
        <v>99.78</v>
      </c>
      <c r="I8" s="18"/>
      <c r="J8" s="18">
        <v>5.0999999999999996</v>
      </c>
      <c r="K8" s="18" t="s">
        <v>36</v>
      </c>
      <c r="L8" s="51">
        <v>11631</v>
      </c>
      <c r="M8" s="51">
        <v>100</v>
      </c>
      <c r="N8" s="51">
        <v>11595.33</v>
      </c>
      <c r="O8" s="51">
        <v>99.69</v>
      </c>
      <c r="P8" s="51">
        <v>0.16</v>
      </c>
      <c r="Q8" s="51">
        <v>15.503</v>
      </c>
      <c r="R8" s="51" t="s">
        <v>95</v>
      </c>
      <c r="S8" s="31">
        <v>11631</v>
      </c>
      <c r="T8" s="31">
        <v>100</v>
      </c>
      <c r="U8" s="31">
        <v>11628.28</v>
      </c>
      <c r="V8" s="31">
        <v>99.98</v>
      </c>
      <c r="W8" s="31">
        <v>0.03</v>
      </c>
      <c r="X8" s="31">
        <v>3.9E-2</v>
      </c>
      <c r="Y8" s="31" t="s">
        <v>72</v>
      </c>
      <c r="Z8" s="22">
        <v>11631</v>
      </c>
      <c r="AA8" s="22">
        <v>100</v>
      </c>
      <c r="AB8" s="22">
        <v>11618.21</v>
      </c>
      <c r="AC8" s="22">
        <v>99.89</v>
      </c>
      <c r="AD8" s="22">
        <v>0.09</v>
      </c>
      <c r="AE8" s="22">
        <v>1.4710000000000001</v>
      </c>
      <c r="AF8" s="22" t="s">
        <v>50</v>
      </c>
      <c r="AG8" s="26">
        <v>11631</v>
      </c>
      <c r="AH8" s="26">
        <v>100</v>
      </c>
      <c r="AI8" s="26">
        <v>11627.57</v>
      </c>
      <c r="AJ8" s="26">
        <v>99.97</v>
      </c>
      <c r="AK8" s="26">
        <v>0.03</v>
      </c>
      <c r="AL8" s="26">
        <v>1.0409999999999999</v>
      </c>
      <c r="AM8" s="26" t="s">
        <v>60</v>
      </c>
      <c r="AN8" s="36">
        <v>11617</v>
      </c>
      <c r="AO8" s="46">
        <f t="shared" si="2"/>
        <v>99.879632017883253</v>
      </c>
      <c r="AP8" s="46">
        <f t="shared" si="3"/>
        <v>11584.475999999999</v>
      </c>
      <c r="AQ8" s="36">
        <v>99.6</v>
      </c>
      <c r="AR8" s="36"/>
      <c r="AS8" s="36">
        <v>1.825</v>
      </c>
      <c r="AT8" s="36" t="s">
        <v>41</v>
      </c>
      <c r="AU8" s="40">
        <v>11631</v>
      </c>
      <c r="AV8" s="45">
        <f t="shared" si="4"/>
        <v>100</v>
      </c>
      <c r="AW8" s="45">
        <f t="shared" si="5"/>
        <v>11590.291500000001</v>
      </c>
      <c r="AX8" s="40">
        <v>99.65</v>
      </c>
      <c r="AY8" s="40"/>
      <c r="AZ8" s="40">
        <v>0.99399999999999999</v>
      </c>
      <c r="BA8" s="40" t="s">
        <v>85</v>
      </c>
      <c r="BB8" s="44">
        <v>11631</v>
      </c>
      <c r="BC8" s="47">
        <f t="shared" si="6"/>
        <v>100</v>
      </c>
      <c r="BD8" s="47">
        <f t="shared" si="7"/>
        <v>11589.128400000001</v>
      </c>
      <c r="BE8" s="44">
        <v>99.64</v>
      </c>
      <c r="BF8" s="44"/>
      <c r="BG8" s="44">
        <v>0.91500000000000004</v>
      </c>
      <c r="BH8" s="44" t="s">
        <v>40</v>
      </c>
    </row>
    <row r="9" spans="1:60" ht="16.2" thickTop="1" thickBot="1" x14ac:dyDescent="0.35">
      <c r="A9" s="5" t="s">
        <v>9</v>
      </c>
      <c r="B9" s="6">
        <v>800</v>
      </c>
      <c r="C9" s="6">
        <v>19176</v>
      </c>
      <c r="D9" s="13">
        <v>2178</v>
      </c>
      <c r="E9" s="18">
        <v>2178</v>
      </c>
      <c r="F9" s="18">
        <f t="shared" si="0"/>
        <v>100</v>
      </c>
      <c r="G9" s="28">
        <f t="shared" si="1"/>
        <v>2131.8263999999999</v>
      </c>
      <c r="H9" s="28">
        <v>97.88</v>
      </c>
      <c r="I9" s="18"/>
      <c r="J9" s="18">
        <v>5.0999999999999996</v>
      </c>
      <c r="K9" s="18" t="s">
        <v>38</v>
      </c>
      <c r="L9" s="51">
        <v>2178</v>
      </c>
      <c r="M9" s="51">
        <v>100</v>
      </c>
      <c r="N9" s="51">
        <v>2140.35</v>
      </c>
      <c r="O9" s="51">
        <v>98.27</v>
      </c>
      <c r="P9" s="51">
        <v>0.89</v>
      </c>
      <c r="Q9" s="51">
        <v>15.457000000000001</v>
      </c>
      <c r="R9" s="51" t="s">
        <v>96</v>
      </c>
      <c r="S9" s="31">
        <v>2178</v>
      </c>
      <c r="T9" s="31">
        <v>100</v>
      </c>
      <c r="U9" s="31">
        <v>2176.66</v>
      </c>
      <c r="V9" s="31">
        <v>99.94</v>
      </c>
      <c r="W9" s="31">
        <v>0.08</v>
      </c>
      <c r="X9" s="31">
        <v>0.04</v>
      </c>
      <c r="Y9" s="31" t="s">
        <v>73</v>
      </c>
      <c r="Z9" s="22">
        <v>2178</v>
      </c>
      <c r="AA9" s="22">
        <v>100</v>
      </c>
      <c r="AB9" s="22">
        <v>2166.79</v>
      </c>
      <c r="AC9" s="22">
        <v>99.49</v>
      </c>
      <c r="AD9" s="22">
        <v>0.53</v>
      </c>
      <c r="AE9" s="22">
        <v>1.4590000000000001</v>
      </c>
      <c r="AF9" s="22" t="s">
        <v>51</v>
      </c>
      <c r="AG9" s="26">
        <v>2178</v>
      </c>
      <c r="AH9" s="26">
        <v>100</v>
      </c>
      <c r="AI9" s="26">
        <v>2165.96</v>
      </c>
      <c r="AJ9" s="26">
        <v>99.45</v>
      </c>
      <c r="AK9" s="26">
        <v>0.34</v>
      </c>
      <c r="AL9" s="26">
        <v>1.206</v>
      </c>
      <c r="AM9" s="26" t="s">
        <v>61</v>
      </c>
      <c r="AN9" s="36">
        <v>2160</v>
      </c>
      <c r="AO9" s="46">
        <f t="shared" si="2"/>
        <v>99.173553719008268</v>
      </c>
      <c r="AP9" s="46">
        <f t="shared" si="3"/>
        <v>2130.0839999999998</v>
      </c>
      <c r="AQ9" s="36">
        <v>97.8</v>
      </c>
      <c r="AR9" s="36"/>
      <c r="AS9" s="36">
        <v>1.899</v>
      </c>
      <c r="AT9" s="36" t="s">
        <v>41</v>
      </c>
      <c r="AU9" s="40">
        <v>2178</v>
      </c>
      <c r="AV9" s="45">
        <f t="shared" si="4"/>
        <v>100</v>
      </c>
      <c r="AW9" s="45">
        <f t="shared" si="5"/>
        <v>2163.6252000000004</v>
      </c>
      <c r="AX9" s="40">
        <v>99.34</v>
      </c>
      <c r="AY9" s="40"/>
      <c r="AZ9" s="40">
        <v>0.94499999999999995</v>
      </c>
      <c r="BA9" s="40" t="s">
        <v>86</v>
      </c>
      <c r="BB9" s="44">
        <v>2178</v>
      </c>
      <c r="BC9" s="47">
        <f t="shared" si="6"/>
        <v>100</v>
      </c>
      <c r="BD9" s="47">
        <f t="shared" si="7"/>
        <v>2126.817</v>
      </c>
      <c r="BE9" s="44">
        <v>97.65</v>
      </c>
      <c r="BF9" s="44"/>
      <c r="BG9" s="44">
        <v>0.93799999999999994</v>
      </c>
      <c r="BH9" s="44" t="s">
        <v>85</v>
      </c>
    </row>
    <row r="10" spans="1:60" ht="15.6" thickBot="1" x14ac:dyDescent="0.35">
      <c r="A10" s="7" t="s">
        <v>10</v>
      </c>
      <c r="B10" s="2">
        <v>800</v>
      </c>
      <c r="C10" s="2">
        <v>19176</v>
      </c>
      <c r="D10" s="11">
        <v>2006</v>
      </c>
      <c r="E10" s="18">
        <v>2006</v>
      </c>
      <c r="F10" s="18">
        <f t="shared" si="0"/>
        <v>100</v>
      </c>
      <c r="G10" s="28">
        <f t="shared" si="1"/>
        <v>1965.0775999999998</v>
      </c>
      <c r="H10" s="28">
        <v>97.96</v>
      </c>
      <c r="I10" s="18"/>
      <c r="J10" s="18">
        <v>5.0999999999999996</v>
      </c>
      <c r="K10" s="18" t="s">
        <v>40</v>
      </c>
      <c r="L10" s="51">
        <v>2006</v>
      </c>
      <c r="M10" s="51">
        <v>100</v>
      </c>
      <c r="N10" s="51">
        <v>1971.38</v>
      </c>
      <c r="O10" s="51">
        <v>98.27</v>
      </c>
      <c r="P10" s="51">
        <v>0.8</v>
      </c>
      <c r="Q10" s="51">
        <v>15.407999999999999</v>
      </c>
      <c r="R10" s="51" t="s">
        <v>97</v>
      </c>
      <c r="S10" s="31">
        <v>2006</v>
      </c>
      <c r="T10" s="31">
        <v>100</v>
      </c>
      <c r="U10" s="31">
        <v>2001.05</v>
      </c>
      <c r="V10" s="31">
        <v>99.75</v>
      </c>
      <c r="W10" s="31">
        <v>0.31</v>
      </c>
      <c r="X10" s="31">
        <v>3.9E-2</v>
      </c>
      <c r="Y10" s="31" t="s">
        <v>74</v>
      </c>
      <c r="Z10" s="22">
        <v>2006</v>
      </c>
      <c r="AA10" s="22">
        <v>100</v>
      </c>
      <c r="AB10" s="22">
        <v>1988.08</v>
      </c>
      <c r="AC10" s="22">
        <v>99.11</v>
      </c>
      <c r="AD10" s="22">
        <v>0.47</v>
      </c>
      <c r="AE10" s="22">
        <v>1.4570000000000001</v>
      </c>
      <c r="AF10" s="22" t="s">
        <v>35</v>
      </c>
      <c r="AG10" s="26">
        <v>2006</v>
      </c>
      <c r="AH10" s="26">
        <v>100</v>
      </c>
      <c r="AI10" s="26">
        <v>1999.77</v>
      </c>
      <c r="AJ10" s="26">
        <v>99.69</v>
      </c>
      <c r="AK10" s="26">
        <v>0.28000000000000003</v>
      </c>
      <c r="AL10" s="26">
        <v>1.0940000000000001</v>
      </c>
      <c r="AM10" s="26" t="s">
        <v>62</v>
      </c>
      <c r="AN10" s="36">
        <v>1990</v>
      </c>
      <c r="AO10" s="46">
        <f t="shared" si="2"/>
        <v>99.202392821535383</v>
      </c>
      <c r="AP10" s="46">
        <f t="shared" si="3"/>
        <v>1955.6494</v>
      </c>
      <c r="AQ10" s="36">
        <v>97.49</v>
      </c>
      <c r="AR10" s="36"/>
      <c r="AS10" s="36">
        <v>1.81</v>
      </c>
      <c r="AT10" s="36" t="s">
        <v>41</v>
      </c>
      <c r="AU10" s="40">
        <v>2006</v>
      </c>
      <c r="AV10" s="45">
        <f t="shared" si="4"/>
        <v>100</v>
      </c>
      <c r="AW10" s="45">
        <f t="shared" si="5"/>
        <v>1985.3382000000001</v>
      </c>
      <c r="AX10" s="40">
        <v>98.97</v>
      </c>
      <c r="AY10" s="40"/>
      <c r="AZ10" s="40">
        <v>1.0780000000000001</v>
      </c>
      <c r="BA10" s="40" t="s">
        <v>36</v>
      </c>
      <c r="BB10" s="44">
        <v>2006</v>
      </c>
      <c r="BC10" s="47">
        <f t="shared" si="6"/>
        <v>100</v>
      </c>
      <c r="BD10" s="47">
        <f t="shared" si="7"/>
        <v>1964.2751999999998</v>
      </c>
      <c r="BE10" s="44">
        <v>97.92</v>
      </c>
      <c r="BF10" s="44"/>
      <c r="BG10" s="44">
        <v>1.3740000000000001</v>
      </c>
      <c r="BH10" s="44" t="s">
        <v>85</v>
      </c>
    </row>
    <row r="11" spans="1:60" ht="15.6" thickBot="1" x14ac:dyDescent="0.35">
      <c r="A11" s="7" t="s">
        <v>11</v>
      </c>
      <c r="B11" s="2">
        <v>800</v>
      </c>
      <c r="C11" s="2">
        <v>19176</v>
      </c>
      <c r="D11" s="11">
        <v>2005</v>
      </c>
      <c r="E11" s="18">
        <v>2005</v>
      </c>
      <c r="F11" s="18">
        <f t="shared" si="0"/>
        <v>100</v>
      </c>
      <c r="G11" s="28">
        <f t="shared" si="1"/>
        <v>1971.7170000000001</v>
      </c>
      <c r="H11" s="28">
        <v>98.34</v>
      </c>
      <c r="I11" s="18"/>
      <c r="J11" s="18">
        <v>5.0999999999999996</v>
      </c>
      <c r="K11" s="18" t="s">
        <v>40</v>
      </c>
      <c r="L11" s="51">
        <v>2005</v>
      </c>
      <c r="M11" s="51">
        <v>100</v>
      </c>
      <c r="N11" s="51">
        <v>1977.59</v>
      </c>
      <c r="O11" s="51">
        <v>98.63</v>
      </c>
      <c r="P11" s="51">
        <v>0.69</v>
      </c>
      <c r="Q11" s="51">
        <v>15.254</v>
      </c>
      <c r="R11" s="51" t="s">
        <v>98</v>
      </c>
      <c r="S11" s="31">
        <v>2005</v>
      </c>
      <c r="T11" s="31">
        <v>100</v>
      </c>
      <c r="U11" s="31">
        <v>1998.42</v>
      </c>
      <c r="V11" s="31">
        <v>99.67</v>
      </c>
      <c r="W11" s="31">
        <v>0.23</v>
      </c>
      <c r="X11" s="31">
        <v>3.9E-2</v>
      </c>
      <c r="Y11" s="31" t="s">
        <v>75</v>
      </c>
      <c r="Z11" s="22">
        <v>2005</v>
      </c>
      <c r="AA11" s="22">
        <v>100</v>
      </c>
      <c r="AB11" s="22">
        <v>1990.33</v>
      </c>
      <c r="AC11" s="22">
        <v>99.27</v>
      </c>
      <c r="AD11" s="22">
        <v>0.41</v>
      </c>
      <c r="AE11" s="22">
        <v>1.4630000000000001</v>
      </c>
      <c r="AF11" s="22" t="s">
        <v>53</v>
      </c>
      <c r="AG11" s="26">
        <v>2005</v>
      </c>
      <c r="AH11" s="26">
        <v>100</v>
      </c>
      <c r="AI11" s="26">
        <v>1996.72</v>
      </c>
      <c r="AJ11" s="26">
        <v>99.59</v>
      </c>
      <c r="AK11" s="26">
        <v>0.25</v>
      </c>
      <c r="AL11" s="26">
        <v>1.171</v>
      </c>
      <c r="AM11" s="26" t="s">
        <v>64</v>
      </c>
      <c r="AN11" s="36">
        <v>1990</v>
      </c>
      <c r="AO11" s="46">
        <f t="shared" si="2"/>
        <v>99.251870324189525</v>
      </c>
      <c r="AP11" s="46">
        <f t="shared" si="3"/>
        <v>1957.2809999999999</v>
      </c>
      <c r="AQ11" s="36">
        <v>97.62</v>
      </c>
      <c r="AR11" s="36"/>
      <c r="AS11" s="36">
        <v>1.871</v>
      </c>
      <c r="AT11" s="36" t="s">
        <v>41</v>
      </c>
      <c r="AU11" s="40">
        <v>2005</v>
      </c>
      <c r="AV11" s="45">
        <f t="shared" si="4"/>
        <v>100</v>
      </c>
      <c r="AW11" s="45">
        <f t="shared" si="5"/>
        <v>1986.5539999999999</v>
      </c>
      <c r="AX11" s="40">
        <v>99.08</v>
      </c>
      <c r="AY11" s="40"/>
      <c r="AZ11" s="40">
        <v>1.0249999999999999</v>
      </c>
      <c r="BA11" s="40" t="s">
        <v>87</v>
      </c>
      <c r="BB11" s="44">
        <v>2002</v>
      </c>
      <c r="BC11" s="47">
        <f t="shared" si="6"/>
        <v>99.850374064837908</v>
      </c>
      <c r="BD11" s="47">
        <f t="shared" si="7"/>
        <v>1966.5039999999999</v>
      </c>
      <c r="BE11" s="44">
        <v>98.08</v>
      </c>
      <c r="BF11" s="44"/>
      <c r="BG11" s="44">
        <v>0.95399999999999996</v>
      </c>
      <c r="BH11" s="44" t="s">
        <v>42</v>
      </c>
    </row>
    <row r="12" spans="1:60" ht="15.6" thickBot="1" x14ac:dyDescent="0.35">
      <c r="A12" s="7" t="s">
        <v>12</v>
      </c>
      <c r="B12" s="2">
        <v>800</v>
      </c>
      <c r="C12" s="2">
        <v>19176</v>
      </c>
      <c r="D12" s="11">
        <v>2054</v>
      </c>
      <c r="E12" s="18">
        <v>2054</v>
      </c>
      <c r="F12" s="18">
        <f t="shared" si="0"/>
        <v>100</v>
      </c>
      <c r="G12" s="28">
        <f t="shared" si="1"/>
        <v>2009.0174</v>
      </c>
      <c r="H12" s="28">
        <v>97.81</v>
      </c>
      <c r="I12" s="18"/>
      <c r="J12" s="18">
        <v>5.0999999999999996</v>
      </c>
      <c r="K12" s="18" t="s">
        <v>38</v>
      </c>
      <c r="L12" s="51">
        <v>2054</v>
      </c>
      <c r="M12" s="51">
        <v>100</v>
      </c>
      <c r="N12" s="51">
        <v>2019.06</v>
      </c>
      <c r="O12" s="51">
        <v>98.3</v>
      </c>
      <c r="P12" s="51">
        <v>0.86</v>
      </c>
      <c r="Q12" s="51">
        <v>15.519</v>
      </c>
      <c r="R12" s="51" t="s">
        <v>99</v>
      </c>
      <c r="S12" s="31">
        <v>2054</v>
      </c>
      <c r="T12" s="31">
        <v>100</v>
      </c>
      <c r="U12" s="31">
        <v>2049.4299999999998</v>
      </c>
      <c r="V12" s="31">
        <v>99.78</v>
      </c>
      <c r="W12" s="31">
        <v>0.26</v>
      </c>
      <c r="X12" s="31">
        <v>3.9E-2</v>
      </c>
      <c r="Y12" s="31" t="s">
        <v>76</v>
      </c>
      <c r="Z12" s="22">
        <v>2054</v>
      </c>
      <c r="AA12" s="22">
        <v>100</v>
      </c>
      <c r="AB12" s="22">
        <v>2035.5</v>
      </c>
      <c r="AC12" s="22">
        <v>99.1</v>
      </c>
      <c r="AD12" s="22">
        <v>0.56000000000000005</v>
      </c>
      <c r="AE12" s="22">
        <v>1.474</v>
      </c>
      <c r="AF12" s="22" t="s">
        <v>40</v>
      </c>
      <c r="AG12" s="26">
        <v>2054</v>
      </c>
      <c r="AH12" s="26">
        <v>100</v>
      </c>
      <c r="AI12" s="26">
        <v>2049.0100000000002</v>
      </c>
      <c r="AJ12" s="26">
        <v>99.76</v>
      </c>
      <c r="AK12" s="26">
        <v>0.27</v>
      </c>
      <c r="AL12" s="26">
        <v>1.1259999999999999</v>
      </c>
      <c r="AM12" s="26" t="s">
        <v>65</v>
      </c>
      <c r="AN12" s="36">
        <v>2032</v>
      </c>
      <c r="AO12" s="46">
        <f t="shared" si="2"/>
        <v>98.928919182083746</v>
      </c>
      <c r="AP12" s="46">
        <f t="shared" si="3"/>
        <v>2001.4176</v>
      </c>
      <c r="AQ12" s="36">
        <v>97.44</v>
      </c>
      <c r="AR12" s="36"/>
      <c r="AS12" s="36">
        <v>1.8360000000000001</v>
      </c>
      <c r="AT12" s="36" t="s">
        <v>41</v>
      </c>
      <c r="AU12" s="40">
        <v>2054</v>
      </c>
      <c r="AV12" s="45">
        <f t="shared" si="4"/>
        <v>100</v>
      </c>
      <c r="AW12" s="45">
        <f t="shared" si="5"/>
        <v>2033.0492000000002</v>
      </c>
      <c r="AX12" s="40">
        <v>98.98</v>
      </c>
      <c r="AY12" s="40"/>
      <c r="AZ12" s="40">
        <v>1.1040000000000001</v>
      </c>
      <c r="BA12" s="40" t="s">
        <v>85</v>
      </c>
      <c r="BB12" s="44">
        <v>2052</v>
      </c>
      <c r="BC12" s="47">
        <f t="shared" si="6"/>
        <v>99.902629016553064</v>
      </c>
      <c r="BD12" s="47">
        <f t="shared" si="7"/>
        <v>2005.731</v>
      </c>
      <c r="BE12" s="44">
        <v>97.65</v>
      </c>
      <c r="BF12" s="44"/>
      <c r="BG12" s="44">
        <v>0.92900000000000005</v>
      </c>
      <c r="BH12" s="44" t="s">
        <v>42</v>
      </c>
    </row>
    <row r="13" spans="1:60" ht="15.6" thickBot="1" x14ac:dyDescent="0.35">
      <c r="A13" s="8" t="s">
        <v>13</v>
      </c>
      <c r="B13" s="4">
        <v>800</v>
      </c>
      <c r="C13" s="4">
        <v>19176</v>
      </c>
      <c r="D13" s="12">
        <v>2000</v>
      </c>
      <c r="E13" s="27">
        <v>1999</v>
      </c>
      <c r="F13" s="18">
        <f t="shared" si="0"/>
        <v>99.95</v>
      </c>
      <c r="G13" s="28">
        <f t="shared" si="1"/>
        <v>1957.8</v>
      </c>
      <c r="H13" s="28">
        <v>97.89</v>
      </c>
      <c r="I13" s="18"/>
      <c r="J13" s="18">
        <v>5.0999999999999996</v>
      </c>
      <c r="K13" s="18" t="s">
        <v>42</v>
      </c>
      <c r="L13" s="53">
        <v>1999</v>
      </c>
      <c r="M13" s="51">
        <v>99.95</v>
      </c>
      <c r="N13" s="51">
        <v>1966.17</v>
      </c>
      <c r="O13" s="51">
        <v>98.31</v>
      </c>
      <c r="P13" s="51">
        <v>0.78</v>
      </c>
      <c r="Q13" s="51">
        <v>15.462999999999999</v>
      </c>
      <c r="R13" s="51" t="s">
        <v>91</v>
      </c>
      <c r="S13" s="31">
        <v>2000</v>
      </c>
      <c r="T13" s="31">
        <v>100</v>
      </c>
      <c r="U13" s="31">
        <v>1995.97</v>
      </c>
      <c r="V13" s="31">
        <v>99.8</v>
      </c>
      <c r="W13" s="31">
        <v>0.25</v>
      </c>
      <c r="X13" s="31">
        <v>0.04</v>
      </c>
      <c r="Y13" s="31" t="s">
        <v>39</v>
      </c>
      <c r="Z13" s="22">
        <v>2000</v>
      </c>
      <c r="AA13" s="22">
        <v>100</v>
      </c>
      <c r="AB13" s="22">
        <v>1981.24</v>
      </c>
      <c r="AC13" s="22">
        <v>99.06</v>
      </c>
      <c r="AD13" s="22">
        <v>0.59</v>
      </c>
      <c r="AE13" s="22">
        <v>1.462</v>
      </c>
      <c r="AF13" s="22" t="s">
        <v>40</v>
      </c>
      <c r="AG13" s="26">
        <v>2000</v>
      </c>
      <c r="AH13" s="26">
        <v>100</v>
      </c>
      <c r="AI13" s="26">
        <v>1996.17</v>
      </c>
      <c r="AJ13" s="26">
        <v>99.81</v>
      </c>
      <c r="AK13" s="26">
        <v>0.16</v>
      </c>
      <c r="AL13" s="26">
        <v>1.206</v>
      </c>
      <c r="AM13" s="26" t="s">
        <v>66</v>
      </c>
      <c r="AN13" s="36">
        <v>1987</v>
      </c>
      <c r="AO13" s="46">
        <f t="shared" si="2"/>
        <v>99.350000000000009</v>
      </c>
      <c r="AP13" s="46">
        <f t="shared" si="3"/>
        <v>1950.6</v>
      </c>
      <c r="AQ13" s="36">
        <v>97.53</v>
      </c>
      <c r="AR13" s="36"/>
      <c r="AS13" s="36">
        <v>1.8120000000000001</v>
      </c>
      <c r="AT13" s="36" t="s">
        <v>41</v>
      </c>
      <c r="AU13" s="40">
        <v>2000</v>
      </c>
      <c r="AV13" s="45">
        <f t="shared" si="4"/>
        <v>100</v>
      </c>
      <c r="AW13" s="45">
        <f t="shared" si="5"/>
        <v>1980.2</v>
      </c>
      <c r="AX13" s="40">
        <v>99.01</v>
      </c>
      <c r="AY13" s="40"/>
      <c r="AZ13" s="40">
        <v>0.86899999999999999</v>
      </c>
      <c r="BA13" s="40" t="s">
        <v>40</v>
      </c>
      <c r="BB13" s="44">
        <v>1998</v>
      </c>
      <c r="BC13" s="47">
        <f t="shared" si="6"/>
        <v>99.9</v>
      </c>
      <c r="BD13" s="47">
        <f t="shared" si="7"/>
        <v>1955.6</v>
      </c>
      <c r="BE13" s="44">
        <v>97.78</v>
      </c>
      <c r="BF13" s="44"/>
      <c r="BG13" s="44">
        <v>0.90100000000000002</v>
      </c>
      <c r="BH13" s="44" t="s">
        <v>42</v>
      </c>
    </row>
    <row r="14" spans="1:60" ht="16.2" thickTop="1" thickBot="1" x14ac:dyDescent="0.35">
      <c r="A14" s="1" t="s">
        <v>14</v>
      </c>
      <c r="B14" s="2">
        <v>800</v>
      </c>
      <c r="C14" s="9">
        <v>1600</v>
      </c>
      <c r="D14" s="14">
        <v>564</v>
      </c>
      <c r="E14" s="18">
        <v>562</v>
      </c>
      <c r="F14" s="28">
        <v>99.645390000000006</v>
      </c>
      <c r="G14" s="28">
        <f t="shared" si="1"/>
        <v>554.48799899999995</v>
      </c>
      <c r="H14" s="28">
        <v>98.313474999999997</v>
      </c>
      <c r="I14" s="18">
        <v>0.58374899999999996</v>
      </c>
      <c r="J14" s="18">
        <v>5.0999999999999996</v>
      </c>
      <c r="K14" s="18" t="s">
        <v>42</v>
      </c>
      <c r="L14" s="51"/>
      <c r="M14" s="52"/>
      <c r="N14" s="52"/>
      <c r="O14" s="51"/>
      <c r="P14" s="51"/>
      <c r="Q14" s="51"/>
      <c r="R14" s="51"/>
      <c r="S14" s="31">
        <v>564</v>
      </c>
      <c r="T14" s="31">
        <v>100</v>
      </c>
      <c r="U14" s="31">
        <v>560.89</v>
      </c>
      <c r="V14" s="31">
        <v>99.45</v>
      </c>
      <c r="W14" s="31">
        <v>0.36</v>
      </c>
      <c r="X14" s="31">
        <v>2.8000000000000001E-2</v>
      </c>
      <c r="Y14" s="31" t="s">
        <v>77</v>
      </c>
      <c r="Z14" s="22">
        <v>564</v>
      </c>
      <c r="AA14" s="22">
        <v>100</v>
      </c>
      <c r="AB14" s="22">
        <v>557.94000000000005</v>
      </c>
      <c r="AC14" s="22">
        <v>98.93</v>
      </c>
      <c r="AD14" s="22">
        <v>0.47</v>
      </c>
      <c r="AE14" s="22">
        <v>1.343</v>
      </c>
      <c r="AF14" s="22" t="s">
        <v>47</v>
      </c>
      <c r="AG14" s="26">
        <v>564</v>
      </c>
      <c r="AH14" s="26">
        <v>100</v>
      </c>
      <c r="AI14" s="26">
        <v>559.04</v>
      </c>
      <c r="AJ14" s="26">
        <v>99.12</v>
      </c>
      <c r="AK14" s="26">
        <v>0.28999999999999998</v>
      </c>
      <c r="AL14" s="26">
        <v>1.236</v>
      </c>
      <c r="AM14" s="26" t="s">
        <v>33</v>
      </c>
      <c r="AN14" s="36"/>
      <c r="AO14" s="36"/>
      <c r="AP14" s="36"/>
      <c r="AQ14" s="36"/>
      <c r="AR14" s="36"/>
      <c r="AS14" s="36"/>
      <c r="AT14" s="36"/>
      <c r="AU14" s="40"/>
      <c r="AV14" s="40"/>
      <c r="AW14" s="40"/>
      <c r="AX14" s="40"/>
      <c r="AY14" s="40"/>
      <c r="AZ14" s="40"/>
      <c r="BA14" s="40"/>
      <c r="BB14" s="44"/>
      <c r="BC14" s="44"/>
      <c r="BD14" s="44"/>
      <c r="BE14" s="44"/>
      <c r="BF14" s="44"/>
      <c r="BG14" s="44"/>
      <c r="BH14" s="44"/>
    </row>
    <row r="15" spans="1:60" ht="15.6" thickBot="1" x14ac:dyDescent="0.35">
      <c r="A15" s="1" t="s">
        <v>15</v>
      </c>
      <c r="B15" s="2">
        <v>800</v>
      </c>
      <c r="C15" s="9">
        <v>1600</v>
      </c>
      <c r="D15" s="14">
        <v>556</v>
      </c>
      <c r="E15" s="18">
        <v>554</v>
      </c>
      <c r="F15" s="28">
        <v>99.640287999999998</v>
      </c>
      <c r="G15" s="28">
        <f t="shared" si="1"/>
        <v>546.31599787999994</v>
      </c>
      <c r="H15" s="28">
        <v>98.258273000000003</v>
      </c>
      <c r="I15" s="18">
        <v>0.58383200000000002</v>
      </c>
      <c r="J15" s="18">
        <v>5.0999999999999996</v>
      </c>
      <c r="K15" s="18" t="s">
        <v>42</v>
      </c>
      <c r="L15" s="51"/>
      <c r="M15" s="52"/>
      <c r="N15" s="52"/>
      <c r="O15" s="51"/>
      <c r="P15" s="51"/>
      <c r="Q15" s="51"/>
      <c r="R15" s="51"/>
      <c r="S15" s="31">
        <v>556</v>
      </c>
      <c r="T15" s="31">
        <v>100</v>
      </c>
      <c r="U15" s="31">
        <v>553.35</v>
      </c>
      <c r="V15" s="31">
        <v>99.52</v>
      </c>
      <c r="W15" s="31">
        <v>0.32</v>
      </c>
      <c r="X15" s="31">
        <v>3.5999999999999997E-2</v>
      </c>
      <c r="Y15" s="31" t="s">
        <v>78</v>
      </c>
      <c r="Z15" s="22">
        <v>556</v>
      </c>
      <c r="AA15" s="22">
        <v>100</v>
      </c>
      <c r="AB15" s="22">
        <v>550.77</v>
      </c>
      <c r="AC15" s="22">
        <v>99.06</v>
      </c>
      <c r="AD15" s="22">
        <v>0.47</v>
      </c>
      <c r="AE15" s="22">
        <v>1.347</v>
      </c>
      <c r="AF15" s="22" t="s">
        <v>53</v>
      </c>
      <c r="AG15" s="26">
        <v>554</v>
      </c>
      <c r="AH15" s="26">
        <v>99.64</v>
      </c>
      <c r="AI15" s="26">
        <v>548.41999999999996</v>
      </c>
      <c r="AJ15" s="26">
        <v>98.64</v>
      </c>
      <c r="AK15" s="26">
        <v>0.28999999999999998</v>
      </c>
      <c r="AL15" s="26">
        <v>1.248</v>
      </c>
      <c r="AM15" s="26" t="s">
        <v>42</v>
      </c>
      <c r="AN15" s="36"/>
      <c r="AO15" s="36"/>
      <c r="AP15" s="36"/>
      <c r="AQ15" s="36"/>
      <c r="AR15" s="36"/>
      <c r="AS15" s="36"/>
      <c r="AT15" s="36"/>
      <c r="AU15" s="40"/>
      <c r="AV15" s="40"/>
      <c r="AW15" s="40"/>
      <c r="AX15" s="40"/>
      <c r="AY15" s="40"/>
      <c r="AZ15" s="40"/>
      <c r="BA15" s="40"/>
      <c r="BB15" s="44"/>
      <c r="BC15" s="44"/>
      <c r="BD15" s="44"/>
      <c r="BE15" s="44"/>
      <c r="BF15" s="44"/>
      <c r="BG15" s="44"/>
      <c r="BH15" s="44"/>
    </row>
    <row r="16" spans="1:60" ht="15.6" thickBot="1" x14ac:dyDescent="0.35">
      <c r="A16" s="1" t="s">
        <v>16</v>
      </c>
      <c r="B16" s="2">
        <v>800</v>
      </c>
      <c r="C16" s="9">
        <v>1600</v>
      </c>
      <c r="D16" s="14">
        <v>582</v>
      </c>
      <c r="E16" s="18">
        <v>578</v>
      </c>
      <c r="F16" s="28">
        <v>99.312714999999997</v>
      </c>
      <c r="G16" s="28">
        <f t="shared" si="1"/>
        <v>570.78000029999998</v>
      </c>
      <c r="H16" s="28">
        <v>98.072164999999998</v>
      </c>
      <c r="I16" s="18">
        <v>0.56458900000000001</v>
      </c>
      <c r="J16" s="18">
        <v>5.0999999999999996</v>
      </c>
      <c r="K16" s="18" t="s">
        <v>42</v>
      </c>
      <c r="L16" s="51"/>
      <c r="M16" s="52"/>
      <c r="N16" s="52"/>
      <c r="O16" s="51"/>
      <c r="P16" s="51"/>
      <c r="Q16" s="51"/>
      <c r="R16" s="51"/>
      <c r="S16" s="31">
        <v>582</v>
      </c>
      <c r="T16" s="31">
        <v>100</v>
      </c>
      <c r="U16" s="31">
        <v>578.09</v>
      </c>
      <c r="V16" s="31">
        <v>99.33</v>
      </c>
      <c r="W16" s="31">
        <v>0.38</v>
      </c>
      <c r="X16" s="31">
        <v>0.03</v>
      </c>
      <c r="Y16" s="31" t="s">
        <v>63</v>
      </c>
      <c r="Z16" s="22">
        <v>582</v>
      </c>
      <c r="AA16" s="22">
        <v>100</v>
      </c>
      <c r="AB16" s="22">
        <v>575.12</v>
      </c>
      <c r="AC16" s="22">
        <v>98.82</v>
      </c>
      <c r="AD16" s="22">
        <v>0.44</v>
      </c>
      <c r="AE16" s="22">
        <v>1.3460000000000001</v>
      </c>
      <c r="AF16" s="22" t="s">
        <v>40</v>
      </c>
      <c r="AG16" s="26">
        <v>580</v>
      </c>
      <c r="AH16" s="26">
        <v>99.66</v>
      </c>
      <c r="AI16" s="26">
        <v>574.4</v>
      </c>
      <c r="AJ16" s="26">
        <v>98.69</v>
      </c>
      <c r="AK16" s="26">
        <v>0.28999999999999998</v>
      </c>
      <c r="AL16" s="26">
        <v>1.2390000000000001</v>
      </c>
      <c r="AM16" s="26" t="s">
        <v>42</v>
      </c>
      <c r="AN16" s="36"/>
      <c r="AO16" s="36"/>
      <c r="AP16" s="36"/>
      <c r="AQ16" s="36"/>
      <c r="AR16" s="36"/>
      <c r="AS16" s="36"/>
      <c r="AT16" s="36"/>
      <c r="AU16" s="40"/>
      <c r="AV16" s="40"/>
      <c r="AW16" s="40"/>
      <c r="AX16" s="40"/>
      <c r="AY16" s="40"/>
      <c r="AZ16" s="40"/>
      <c r="BA16" s="40"/>
      <c r="BB16" s="44"/>
      <c r="BC16" s="44"/>
      <c r="BD16" s="44"/>
      <c r="BE16" s="44"/>
      <c r="BF16" s="44"/>
      <c r="BG16" s="44"/>
      <c r="BH16" s="44"/>
    </row>
    <row r="17" spans="1:60" ht="15.6" thickBot="1" x14ac:dyDescent="0.35">
      <c r="A17" s="1" t="s">
        <v>17</v>
      </c>
      <c r="B17" s="2">
        <v>800</v>
      </c>
      <c r="C17" s="9">
        <v>4694</v>
      </c>
      <c r="D17" s="14">
        <v>3064</v>
      </c>
      <c r="E17" s="18">
        <v>3056</v>
      </c>
      <c r="F17" s="28">
        <v>99.738902999999993</v>
      </c>
      <c r="G17" s="28">
        <f t="shared" si="1"/>
        <v>3042.49599008</v>
      </c>
      <c r="H17" s="28">
        <v>99.298171999999994</v>
      </c>
      <c r="I17" s="18">
        <v>0.1739</v>
      </c>
      <c r="J17" s="18">
        <v>5.0999999999999996</v>
      </c>
      <c r="K17" s="18" t="s">
        <v>42</v>
      </c>
      <c r="L17" s="51"/>
      <c r="M17" s="52"/>
      <c r="N17" s="52"/>
      <c r="O17" s="51"/>
      <c r="P17" s="51"/>
      <c r="Q17" s="51"/>
      <c r="R17" s="51"/>
      <c r="S17" s="31">
        <v>3064</v>
      </c>
      <c r="T17" s="31">
        <v>100</v>
      </c>
      <c r="U17" s="31">
        <v>3055.48</v>
      </c>
      <c r="V17" s="31">
        <v>99.72</v>
      </c>
      <c r="W17" s="31">
        <v>0.11</v>
      </c>
      <c r="X17" s="31">
        <v>2.8000000000000001E-2</v>
      </c>
      <c r="Y17" s="31" t="s">
        <v>79</v>
      </c>
      <c r="Z17" s="22">
        <v>3058</v>
      </c>
      <c r="AA17" s="22">
        <v>99.8</v>
      </c>
      <c r="AB17" s="22">
        <v>3045.72</v>
      </c>
      <c r="AC17" s="22">
        <v>99.4</v>
      </c>
      <c r="AD17" s="22">
        <v>0.16</v>
      </c>
      <c r="AE17" s="22">
        <v>1.7829999999999999</v>
      </c>
      <c r="AF17" s="22" t="s">
        <v>42</v>
      </c>
      <c r="AG17" s="26">
        <v>3042</v>
      </c>
      <c r="AH17" s="26">
        <v>99.28</v>
      </c>
      <c r="AI17" s="26">
        <v>3028.84</v>
      </c>
      <c r="AJ17" s="26">
        <v>98.85</v>
      </c>
      <c r="AK17" s="26">
        <v>0.11</v>
      </c>
      <c r="AL17" s="26">
        <v>1.2430000000000001</v>
      </c>
      <c r="AM17" s="26" t="s">
        <v>42</v>
      </c>
      <c r="AN17" s="36"/>
      <c r="AO17" s="36"/>
      <c r="AP17" s="36"/>
      <c r="AQ17" s="36"/>
      <c r="AR17" s="36"/>
      <c r="AS17" s="36"/>
      <c r="AT17" s="36"/>
      <c r="AU17" s="40"/>
      <c r="AV17" s="40"/>
      <c r="AW17" s="40"/>
      <c r="AX17" s="40"/>
      <c r="AY17" s="40"/>
      <c r="AZ17" s="40"/>
      <c r="BA17" s="40"/>
      <c r="BB17" s="44"/>
      <c r="BC17" s="44"/>
      <c r="BD17" s="44"/>
      <c r="BE17" s="44"/>
      <c r="BF17" s="44"/>
      <c r="BG17" s="44"/>
      <c r="BH17" s="44"/>
    </row>
    <row r="18" spans="1:60" ht="15.6" thickBot="1" x14ac:dyDescent="0.35">
      <c r="A18" s="1" t="s">
        <v>18</v>
      </c>
      <c r="B18" s="4">
        <v>800</v>
      </c>
      <c r="C18" s="9">
        <v>4661</v>
      </c>
      <c r="D18" s="14">
        <v>3050</v>
      </c>
      <c r="E18" s="18">
        <v>3044</v>
      </c>
      <c r="F18" s="28">
        <v>99.803279000000003</v>
      </c>
      <c r="G18" s="28">
        <f t="shared" si="1"/>
        <v>3025.3739949999999</v>
      </c>
      <c r="H18" s="28">
        <v>99.192589999999996</v>
      </c>
      <c r="I18" s="18">
        <v>0.209291</v>
      </c>
      <c r="J18" s="18">
        <v>5.0999999999999996</v>
      </c>
      <c r="K18" s="18" t="s">
        <v>42</v>
      </c>
      <c r="L18" s="51"/>
      <c r="M18" s="52"/>
      <c r="N18" s="52"/>
      <c r="O18" s="51"/>
      <c r="P18" s="51"/>
      <c r="Q18" s="51"/>
      <c r="R18" s="51"/>
      <c r="S18" s="31">
        <v>3050</v>
      </c>
      <c r="T18" s="31">
        <v>100</v>
      </c>
      <c r="U18" s="31">
        <v>3042.58</v>
      </c>
      <c r="V18" s="31">
        <v>99.76</v>
      </c>
      <c r="W18" s="31">
        <v>0.15</v>
      </c>
      <c r="X18" s="31">
        <v>0.04</v>
      </c>
      <c r="Y18" s="31" t="s">
        <v>52</v>
      </c>
      <c r="Z18" s="22">
        <v>3048</v>
      </c>
      <c r="AA18" s="22">
        <v>99.93</v>
      </c>
      <c r="AB18" s="22">
        <v>3030.2</v>
      </c>
      <c r="AC18" s="22">
        <v>99.35</v>
      </c>
      <c r="AD18" s="22">
        <v>0.21</v>
      </c>
      <c r="AE18" s="22">
        <v>1.7909999999999999</v>
      </c>
      <c r="AF18" s="22" t="s">
        <v>42</v>
      </c>
      <c r="AG18" s="26">
        <v>3014</v>
      </c>
      <c r="AH18" s="26">
        <v>98.82</v>
      </c>
      <c r="AI18" s="26">
        <v>3000.68</v>
      </c>
      <c r="AJ18" s="26">
        <v>98.38</v>
      </c>
      <c r="AK18" s="26">
        <v>0.12</v>
      </c>
      <c r="AL18" s="26">
        <v>1.246</v>
      </c>
      <c r="AM18" s="26" t="s">
        <v>42</v>
      </c>
      <c r="AN18" s="36"/>
      <c r="AO18" s="36"/>
      <c r="AP18" s="36"/>
      <c r="AQ18" s="36"/>
      <c r="AR18" s="36"/>
      <c r="AS18" s="36"/>
      <c r="AT18" s="36"/>
      <c r="AU18" s="40"/>
      <c r="AV18" s="40"/>
      <c r="AW18" s="40"/>
      <c r="AX18" s="40"/>
      <c r="AY18" s="40"/>
      <c r="AZ18" s="40"/>
      <c r="BA18" s="40"/>
      <c r="BB18" s="44"/>
      <c r="BC18" s="44"/>
      <c r="BD18" s="44"/>
      <c r="BE18" s="44"/>
      <c r="BF18" s="44"/>
      <c r="BG18" s="44"/>
      <c r="BH18" s="44"/>
    </row>
    <row r="19" spans="1:60" ht="16.2" thickTop="1" thickBot="1" x14ac:dyDescent="0.35">
      <c r="A19" s="1" t="s">
        <v>19</v>
      </c>
      <c r="B19" s="6">
        <v>800</v>
      </c>
      <c r="C19" s="9">
        <v>4672</v>
      </c>
      <c r="D19" s="14">
        <v>3052</v>
      </c>
      <c r="E19" s="18">
        <v>3047</v>
      </c>
      <c r="F19" s="28">
        <v>99.836173000000002</v>
      </c>
      <c r="G19" s="28">
        <f t="shared" si="1"/>
        <v>3028.4040113599999</v>
      </c>
      <c r="H19" s="28">
        <v>99.226867999999996</v>
      </c>
      <c r="I19" s="18">
        <v>0.19215599999999999</v>
      </c>
      <c r="J19" s="18">
        <v>5.0999999999999996</v>
      </c>
      <c r="K19" s="18" t="s">
        <v>42</v>
      </c>
      <c r="L19" s="51"/>
      <c r="M19" s="52"/>
      <c r="N19" s="52"/>
      <c r="O19" s="51"/>
      <c r="P19" s="51"/>
      <c r="Q19" s="51"/>
      <c r="R19" s="51"/>
      <c r="S19" s="31">
        <v>3052</v>
      </c>
      <c r="T19" s="31">
        <v>100</v>
      </c>
      <c r="U19" s="31">
        <v>3042.56</v>
      </c>
      <c r="V19" s="31">
        <v>99.69</v>
      </c>
      <c r="W19" s="31">
        <v>0.13</v>
      </c>
      <c r="X19" s="31">
        <v>3.3000000000000002E-2</v>
      </c>
      <c r="Y19" s="31" t="s">
        <v>37</v>
      </c>
      <c r="Z19" s="22">
        <v>3047</v>
      </c>
      <c r="AA19" s="22">
        <v>99.84</v>
      </c>
      <c r="AB19" s="22">
        <v>3032.41</v>
      </c>
      <c r="AC19" s="22">
        <v>99.36</v>
      </c>
      <c r="AD19" s="22">
        <v>0.16</v>
      </c>
      <c r="AE19" s="22">
        <v>1.7689999999999999</v>
      </c>
      <c r="AF19" s="22" t="s">
        <v>42</v>
      </c>
      <c r="AG19" s="26">
        <v>3020</v>
      </c>
      <c r="AH19" s="26">
        <v>98.95</v>
      </c>
      <c r="AI19" s="26">
        <v>3007.08</v>
      </c>
      <c r="AJ19" s="26">
        <v>98.53</v>
      </c>
      <c r="AK19" s="26">
        <v>0.14000000000000001</v>
      </c>
      <c r="AL19" s="26">
        <v>1.242</v>
      </c>
      <c r="AM19" s="26" t="s">
        <v>42</v>
      </c>
      <c r="AN19" s="36"/>
      <c r="AO19" s="36"/>
      <c r="AP19" s="36"/>
      <c r="AQ19" s="36"/>
      <c r="AR19" s="36"/>
      <c r="AS19" s="36"/>
      <c r="AT19" s="36"/>
      <c r="AU19" s="40"/>
      <c r="AV19" s="40"/>
      <c r="AW19" s="40"/>
      <c r="AX19" s="40"/>
      <c r="AY19" s="40"/>
      <c r="AZ19" s="40"/>
      <c r="BA19" s="40"/>
      <c r="BB19" s="44"/>
      <c r="BC19" s="44"/>
      <c r="BD19" s="44"/>
      <c r="BE19" s="44"/>
      <c r="BF19" s="44"/>
      <c r="BG19" s="44"/>
      <c r="BH19" s="44"/>
    </row>
    <row r="20" spans="1:60" ht="15.6" thickBot="1" x14ac:dyDescent="0.35">
      <c r="A20" s="1" t="s">
        <v>20</v>
      </c>
      <c r="B20" s="2">
        <v>800</v>
      </c>
      <c r="C20" s="9">
        <v>4667</v>
      </c>
      <c r="D20" s="14">
        <v>3047</v>
      </c>
      <c r="E20" s="18">
        <v>3042</v>
      </c>
      <c r="F20" s="28">
        <v>99.835903999999999</v>
      </c>
      <c r="G20" s="28">
        <f t="shared" si="1"/>
        <v>3024.0159914800001</v>
      </c>
      <c r="H20" s="28">
        <v>99.245683999999997</v>
      </c>
      <c r="I20" s="18">
        <v>0.18177499999999999</v>
      </c>
      <c r="J20" s="18">
        <v>5.0999999999999996</v>
      </c>
      <c r="K20" s="18" t="s">
        <v>42</v>
      </c>
      <c r="L20" s="51"/>
      <c r="M20" s="52"/>
      <c r="N20" s="52"/>
      <c r="O20" s="51"/>
      <c r="P20" s="51"/>
      <c r="Q20" s="51"/>
      <c r="R20" s="51"/>
      <c r="S20" s="31">
        <v>3047</v>
      </c>
      <c r="T20" s="31">
        <v>100</v>
      </c>
      <c r="U20" s="31">
        <v>3038.24</v>
      </c>
      <c r="V20" s="31">
        <v>99.71</v>
      </c>
      <c r="W20" s="31">
        <v>0.11</v>
      </c>
      <c r="X20" s="31">
        <v>4.7E-2</v>
      </c>
      <c r="Y20" s="31" t="s">
        <v>79</v>
      </c>
      <c r="Z20" s="22">
        <v>3044</v>
      </c>
      <c r="AA20" s="22">
        <v>99.9</v>
      </c>
      <c r="AB20" s="22">
        <v>3027.9</v>
      </c>
      <c r="AC20" s="22">
        <v>99.37</v>
      </c>
      <c r="AD20" s="22">
        <v>0.17</v>
      </c>
      <c r="AE20" s="22">
        <v>1.774</v>
      </c>
      <c r="AF20" s="22" t="s">
        <v>42</v>
      </c>
      <c r="AG20" s="26">
        <v>3019</v>
      </c>
      <c r="AH20" s="26">
        <v>99.08</v>
      </c>
      <c r="AI20" s="26">
        <v>3004.05</v>
      </c>
      <c r="AJ20" s="26">
        <v>98.59</v>
      </c>
      <c r="AK20" s="26">
        <v>0.13</v>
      </c>
      <c r="AL20" s="26">
        <v>1.248</v>
      </c>
      <c r="AM20" s="26" t="s">
        <v>42</v>
      </c>
      <c r="AN20" s="36"/>
      <c r="AO20" s="36"/>
      <c r="AP20" s="36"/>
      <c r="AQ20" s="36"/>
      <c r="AR20" s="36"/>
      <c r="AS20" s="36"/>
      <c r="AT20" s="36"/>
      <c r="AU20" s="40"/>
      <c r="AV20" s="40"/>
      <c r="AW20" s="40"/>
      <c r="AX20" s="40"/>
      <c r="AY20" s="40"/>
      <c r="AZ20" s="40"/>
      <c r="BA20" s="40"/>
      <c r="BB20" s="44"/>
      <c r="BC20" s="44"/>
      <c r="BD20" s="44"/>
      <c r="BE20" s="44"/>
      <c r="BF20" s="44"/>
      <c r="BG20" s="44"/>
      <c r="BH20" s="44"/>
    </row>
    <row r="21" spans="1:60" ht="15.6" thickBot="1" x14ac:dyDescent="0.35">
      <c r="A21" s="1" t="s">
        <v>21</v>
      </c>
      <c r="B21" s="2">
        <v>800</v>
      </c>
      <c r="C21" s="9">
        <v>4694</v>
      </c>
      <c r="D21" s="14">
        <v>992</v>
      </c>
      <c r="E21" s="18">
        <v>986</v>
      </c>
      <c r="F21" s="28">
        <v>99.395161000000002</v>
      </c>
      <c r="G21" s="28">
        <f t="shared" si="1"/>
        <v>961.97999679999998</v>
      </c>
      <c r="H21" s="28">
        <v>96.973789999999994</v>
      </c>
      <c r="I21" s="18">
        <v>1.065286</v>
      </c>
      <c r="J21" s="18">
        <v>5.0999999999999996</v>
      </c>
      <c r="K21" s="18" t="s">
        <v>42</v>
      </c>
      <c r="L21" s="51"/>
      <c r="M21" s="52"/>
      <c r="N21" s="52"/>
      <c r="O21" s="51"/>
      <c r="P21" s="51"/>
      <c r="Q21" s="51"/>
      <c r="R21" s="51"/>
      <c r="S21" s="31">
        <v>991</v>
      </c>
      <c r="T21" s="31">
        <v>99.9</v>
      </c>
      <c r="U21" s="31">
        <v>985.94</v>
      </c>
      <c r="V21" s="31">
        <v>99.39</v>
      </c>
      <c r="W21" s="31">
        <v>0.24</v>
      </c>
      <c r="X21" s="31">
        <v>3.9E-2</v>
      </c>
      <c r="Y21" s="31" t="s">
        <v>32</v>
      </c>
      <c r="Z21" s="22">
        <v>991</v>
      </c>
      <c r="AA21" s="22">
        <v>99.9</v>
      </c>
      <c r="AB21" s="22">
        <v>977.04</v>
      </c>
      <c r="AC21" s="22">
        <v>98.49</v>
      </c>
      <c r="AD21" s="22">
        <v>0.74</v>
      </c>
      <c r="AE21" s="22">
        <v>1.728</v>
      </c>
      <c r="AF21" s="22" t="s">
        <v>42</v>
      </c>
      <c r="AG21" s="26">
        <v>965</v>
      </c>
      <c r="AH21" s="26">
        <v>97.28</v>
      </c>
      <c r="AI21" s="26">
        <v>934.25</v>
      </c>
      <c r="AJ21" s="26">
        <v>94.18</v>
      </c>
      <c r="AK21" s="26">
        <v>0.8</v>
      </c>
      <c r="AL21" s="26">
        <v>1.242</v>
      </c>
      <c r="AM21" s="26" t="s">
        <v>42</v>
      </c>
      <c r="AN21" s="36"/>
      <c r="AO21" s="36"/>
      <c r="AP21" s="36"/>
      <c r="AQ21" s="36"/>
      <c r="AR21" s="36"/>
      <c r="AS21" s="36"/>
      <c r="AT21" s="36"/>
      <c r="AU21" s="40"/>
      <c r="AV21" s="40"/>
      <c r="AW21" s="40"/>
      <c r="AX21" s="40"/>
      <c r="AY21" s="40"/>
      <c r="AZ21" s="40"/>
      <c r="BA21" s="40"/>
      <c r="BB21" s="44"/>
      <c r="BC21" s="44"/>
      <c r="BD21" s="44"/>
      <c r="BE21" s="44"/>
      <c r="BF21" s="44"/>
      <c r="BG21" s="44"/>
      <c r="BH21" s="44"/>
    </row>
    <row r="22" spans="1:60" ht="15.6" thickBot="1" x14ac:dyDescent="0.35">
      <c r="A22" s="1" t="s">
        <v>22</v>
      </c>
      <c r="B22" s="2">
        <v>800</v>
      </c>
      <c r="C22" s="9">
        <v>4661</v>
      </c>
      <c r="D22" s="14">
        <v>906</v>
      </c>
      <c r="E22" s="18">
        <v>902</v>
      </c>
      <c r="F22" s="28">
        <v>99.558498999999998</v>
      </c>
      <c r="G22" s="28">
        <f t="shared" si="1"/>
        <v>876.01999794000005</v>
      </c>
      <c r="H22" s="28">
        <v>96.690949000000003</v>
      </c>
      <c r="I22" s="18">
        <v>1.2333289999999999</v>
      </c>
      <c r="J22" s="18">
        <v>5.0999999999999996</v>
      </c>
      <c r="K22" s="18" t="s">
        <v>42</v>
      </c>
      <c r="L22" s="51"/>
      <c r="M22" s="52"/>
      <c r="N22" s="52"/>
      <c r="O22" s="51"/>
      <c r="P22" s="51"/>
      <c r="Q22" s="51"/>
      <c r="R22" s="51"/>
      <c r="S22" s="31">
        <v>906</v>
      </c>
      <c r="T22" s="31">
        <v>100</v>
      </c>
      <c r="U22" s="31">
        <v>902.29</v>
      </c>
      <c r="V22" s="31">
        <v>99.59</v>
      </c>
      <c r="W22" s="31">
        <v>0.49</v>
      </c>
      <c r="X22" s="31">
        <v>3.5000000000000003E-2</v>
      </c>
      <c r="Y22" s="31" t="s">
        <v>80</v>
      </c>
      <c r="Z22" s="22">
        <v>905</v>
      </c>
      <c r="AA22" s="22">
        <v>99.89</v>
      </c>
      <c r="AB22" s="22">
        <v>890.26</v>
      </c>
      <c r="AC22" s="22">
        <v>98.26</v>
      </c>
      <c r="AD22" s="22">
        <v>0.89</v>
      </c>
      <c r="AE22" s="22">
        <v>1.742</v>
      </c>
      <c r="AF22" s="22" t="s">
        <v>42</v>
      </c>
      <c r="AG22" s="26">
        <v>872</v>
      </c>
      <c r="AH22" s="26">
        <v>96.25</v>
      </c>
      <c r="AI22" s="26">
        <v>841.98</v>
      </c>
      <c r="AJ22" s="26">
        <v>92.93</v>
      </c>
      <c r="AK22" s="26">
        <v>1.1000000000000001</v>
      </c>
      <c r="AL22" s="26">
        <v>1.246</v>
      </c>
      <c r="AM22" s="26" t="s">
        <v>42</v>
      </c>
      <c r="AN22" s="36"/>
      <c r="AO22" s="36"/>
      <c r="AP22" s="36"/>
      <c r="AQ22" s="36"/>
      <c r="AR22" s="36"/>
      <c r="AS22" s="36"/>
      <c r="AT22" s="36"/>
      <c r="AU22" s="40"/>
      <c r="AV22" s="40"/>
      <c r="AW22" s="40"/>
      <c r="AX22" s="40"/>
      <c r="AY22" s="40"/>
      <c r="AZ22" s="40"/>
      <c r="BA22" s="40"/>
      <c r="BB22" s="44"/>
      <c r="BC22" s="44"/>
      <c r="BD22" s="44"/>
      <c r="BE22" s="44"/>
      <c r="BF22" s="44"/>
      <c r="BG22" s="44"/>
      <c r="BH22" s="44"/>
    </row>
    <row r="23" spans="1:60" ht="15.6" thickBot="1" x14ac:dyDescent="0.35">
      <c r="A23" s="1" t="s">
        <v>23</v>
      </c>
      <c r="B23" s="4">
        <v>800</v>
      </c>
      <c r="C23" s="9">
        <v>4672</v>
      </c>
      <c r="D23" s="14">
        <v>941</v>
      </c>
      <c r="E23" s="18">
        <v>941</v>
      </c>
      <c r="F23" s="18">
        <v>100</v>
      </c>
      <c r="G23" s="28">
        <f t="shared" si="1"/>
        <v>906.76599654999995</v>
      </c>
      <c r="H23" s="28">
        <v>96.361954999999995</v>
      </c>
      <c r="I23" s="18">
        <v>1.427122</v>
      </c>
      <c r="J23" s="18">
        <v>5.0999999999999996</v>
      </c>
      <c r="K23" s="18" t="s">
        <v>40</v>
      </c>
      <c r="L23" s="51"/>
      <c r="M23" s="51"/>
      <c r="N23" s="52"/>
      <c r="O23" s="51"/>
      <c r="P23" s="51"/>
      <c r="Q23" s="51"/>
      <c r="R23" s="51"/>
      <c r="S23" s="31">
        <v>941</v>
      </c>
      <c r="T23" s="31">
        <v>100</v>
      </c>
      <c r="U23" s="31">
        <v>937.08</v>
      </c>
      <c r="V23" s="31">
        <v>99.58</v>
      </c>
      <c r="W23" s="31">
        <v>0.34</v>
      </c>
      <c r="X23" s="31">
        <v>3.5999999999999997E-2</v>
      </c>
      <c r="Y23" s="31" t="s">
        <v>81</v>
      </c>
      <c r="Z23" s="22">
        <v>941</v>
      </c>
      <c r="AA23" s="22">
        <v>100</v>
      </c>
      <c r="AB23" s="22">
        <v>929.36</v>
      </c>
      <c r="AC23" s="22">
        <v>98.76</v>
      </c>
      <c r="AD23" s="22">
        <v>0.94</v>
      </c>
      <c r="AE23" s="22">
        <v>1.7210000000000001</v>
      </c>
      <c r="AF23" s="22" t="s">
        <v>54</v>
      </c>
      <c r="AG23" s="26">
        <v>900</v>
      </c>
      <c r="AH23" s="26">
        <v>95.64</v>
      </c>
      <c r="AI23" s="26">
        <v>872.63</v>
      </c>
      <c r="AJ23" s="26">
        <v>92.73</v>
      </c>
      <c r="AK23" s="26">
        <v>0.94</v>
      </c>
      <c r="AL23" s="26">
        <v>1.2410000000000001</v>
      </c>
      <c r="AM23" s="26" t="s">
        <v>42</v>
      </c>
      <c r="AN23" s="36"/>
      <c r="AO23" s="36"/>
      <c r="AP23" s="36"/>
      <c r="AQ23" s="36"/>
      <c r="AR23" s="36"/>
      <c r="AS23" s="36"/>
      <c r="AT23" s="36"/>
      <c r="AU23" s="40"/>
      <c r="AV23" s="40"/>
      <c r="AW23" s="40"/>
      <c r="AX23" s="40"/>
      <c r="AY23" s="40"/>
      <c r="AZ23" s="40"/>
      <c r="BA23" s="40"/>
      <c r="BB23" s="44"/>
      <c r="BC23" s="44"/>
      <c r="BD23" s="44"/>
      <c r="BE23" s="44"/>
      <c r="BF23" s="44"/>
      <c r="BG23" s="44"/>
      <c r="BH23" s="44"/>
    </row>
    <row r="24" spans="1:60" x14ac:dyDescent="0.3">
      <c r="A24" s="10"/>
      <c r="B24" s="10"/>
      <c r="C24" s="10"/>
      <c r="D24" s="10"/>
      <c r="E24" s="10"/>
      <c r="F24" s="10"/>
      <c r="G24" s="10"/>
      <c r="AE24">
        <f>AVERAGE(AE4:AE23)</f>
        <v>1.5498500000000004</v>
      </c>
      <c r="AL24">
        <f>AVERAGE(AL4:AL23)</f>
        <v>1.1945000000000001</v>
      </c>
      <c r="AS24">
        <f>AVERAGE(AS4:AS13)</f>
        <v>1.8288</v>
      </c>
      <c r="AZ24">
        <f>AVERAGE(AZ4:AZ13)</f>
        <v>1.0271000000000001</v>
      </c>
      <c r="BG24">
        <f>AVERAGE(BG4:BG13)</f>
        <v>0.97570000000000001</v>
      </c>
    </row>
    <row r="25" spans="1:60" x14ac:dyDescent="0.3">
      <c r="A25" s="10"/>
      <c r="B25" s="10"/>
      <c r="C25" s="10"/>
      <c r="D25" s="10" t="s">
        <v>102</v>
      </c>
      <c r="E25" s="10"/>
      <c r="F25" s="10"/>
      <c r="G25" s="10"/>
      <c r="M25" t="s">
        <v>103</v>
      </c>
    </row>
    <row r="26" spans="1:60" x14ac:dyDescent="0.3">
      <c r="A26" s="10"/>
      <c r="B26" s="10"/>
      <c r="C26" s="54"/>
      <c r="D26" s="15" t="s">
        <v>44</v>
      </c>
      <c r="E26" s="48" t="s">
        <v>100</v>
      </c>
      <c r="F26" s="32" t="s">
        <v>101</v>
      </c>
      <c r="G26" s="19" t="s">
        <v>45</v>
      </c>
      <c r="H26" s="23" t="s">
        <v>56</v>
      </c>
      <c r="I26" s="33" t="s">
        <v>82</v>
      </c>
      <c r="J26" s="37" t="s">
        <v>83</v>
      </c>
      <c r="K26" s="41" t="s">
        <v>84</v>
      </c>
      <c r="M26" s="15" t="s">
        <v>44</v>
      </c>
      <c r="N26" s="48" t="s">
        <v>100</v>
      </c>
      <c r="O26" s="32" t="s">
        <v>101</v>
      </c>
      <c r="P26" s="19" t="s">
        <v>45</v>
      </c>
      <c r="Q26" s="23" t="s">
        <v>56</v>
      </c>
      <c r="R26" s="33" t="s">
        <v>82</v>
      </c>
      <c r="S26" s="37" t="s">
        <v>83</v>
      </c>
      <c r="T26" s="41" t="s">
        <v>84</v>
      </c>
    </row>
    <row r="27" spans="1:60" x14ac:dyDescent="0.3">
      <c r="A27" s="10"/>
      <c r="B27" s="10"/>
      <c r="C27" s="54"/>
      <c r="D27" s="10">
        <f>H4</f>
        <v>99.72</v>
      </c>
      <c r="E27" s="10">
        <f>O4</f>
        <v>99.64</v>
      </c>
      <c r="F27" s="10">
        <f>V4</f>
        <v>99.98</v>
      </c>
      <c r="G27" s="10">
        <f>AC4</f>
        <v>99.83</v>
      </c>
      <c r="H27">
        <f>AJ4</f>
        <v>99.92</v>
      </c>
      <c r="I27">
        <f>AQ4</f>
        <v>99.55</v>
      </c>
      <c r="J27">
        <f>AX4</f>
        <v>99.56</v>
      </c>
      <c r="K27">
        <f>BE4</f>
        <v>99.57</v>
      </c>
      <c r="M27" t="str">
        <f>K4</f>
        <v>34/500</v>
      </c>
      <c r="N27" t="str">
        <f>R4</f>
        <v>16.0/500</v>
      </c>
      <c r="O27" t="str">
        <f>Y4</f>
        <v>408/500</v>
      </c>
      <c r="P27" t="str">
        <f>AF4</f>
        <v>86/500</v>
      </c>
      <c r="Q27" t="str">
        <f>AM4</f>
        <v>149/500</v>
      </c>
      <c r="R27" t="str">
        <f>AT4</f>
        <v>0/500</v>
      </c>
      <c r="S27" t="str">
        <f>BA4</f>
        <v>3/500</v>
      </c>
      <c r="T27" t="str">
        <f>BH4</f>
        <v>3/500</v>
      </c>
    </row>
    <row r="28" spans="1:60" x14ac:dyDescent="0.3">
      <c r="A28" s="10"/>
      <c r="B28" s="10"/>
      <c r="C28" s="10"/>
      <c r="D28" s="10">
        <f t="shared" ref="D28:D45" si="8">H5</f>
        <v>99.74</v>
      </c>
      <c r="E28" s="10">
        <f t="shared" ref="E28:E46" si="9">O5</f>
        <v>99.69</v>
      </c>
      <c r="F28" s="10">
        <f t="shared" ref="F28:F46" si="10">V5</f>
        <v>99.94</v>
      </c>
      <c r="G28" s="10">
        <f t="shared" ref="G28:G46" si="11">AC5</f>
        <v>99.82</v>
      </c>
      <c r="H28">
        <f t="shared" ref="H28:H46" si="12">AJ5</f>
        <v>99.9</v>
      </c>
      <c r="I28">
        <f t="shared" ref="I28:I46" si="13">AQ5</f>
        <v>99.55</v>
      </c>
      <c r="J28">
        <f t="shared" ref="J28:J46" si="14">AX5</f>
        <v>99.6</v>
      </c>
      <c r="K28">
        <f t="shared" ref="K28:K46" si="15">BE5</f>
        <v>99.62</v>
      </c>
      <c r="M28" t="str">
        <f t="shared" ref="M28:N46" si="16">K5</f>
        <v>3/500</v>
      </c>
      <c r="N28" t="str">
        <f t="shared" ref="N28:N46" si="17">R5</f>
        <v>2.0/500</v>
      </c>
      <c r="O28" t="str">
        <f t="shared" ref="O28:O46" si="18">Y5</f>
        <v>61/500</v>
      </c>
      <c r="P28" t="str">
        <f t="shared" ref="P28:P46" si="19">AF5</f>
        <v>5/500</v>
      </c>
      <c r="Q28" t="str">
        <f t="shared" ref="Q28:Q46" si="20">AM5</f>
        <v>12/500</v>
      </c>
      <c r="R28" t="str">
        <f t="shared" ref="R28:R46" si="21">AT5</f>
        <v>0/500</v>
      </c>
      <c r="S28" t="str">
        <f t="shared" ref="S28:S46" si="22">BA5</f>
        <v>0/500</v>
      </c>
      <c r="T28" t="str">
        <f t="shared" ref="T28:T46" si="23">BH5</f>
        <v>2/500</v>
      </c>
    </row>
    <row r="29" spans="1:60" x14ac:dyDescent="0.3">
      <c r="A29" s="10"/>
      <c r="B29" s="10"/>
      <c r="C29" s="10"/>
      <c r="D29" s="10">
        <f t="shared" si="8"/>
        <v>99.76</v>
      </c>
      <c r="E29" s="10">
        <f t="shared" si="9"/>
        <v>99.68</v>
      </c>
      <c r="F29" s="10">
        <f t="shared" si="10"/>
        <v>99.98</v>
      </c>
      <c r="G29" s="10">
        <f t="shared" si="11"/>
        <v>99.87</v>
      </c>
      <c r="H29">
        <f t="shared" si="12"/>
        <v>99.91</v>
      </c>
      <c r="I29">
        <f t="shared" si="13"/>
        <v>99.58</v>
      </c>
      <c r="J29">
        <f t="shared" si="14"/>
        <v>99.64</v>
      </c>
      <c r="K29">
        <f t="shared" si="15"/>
        <v>99.63</v>
      </c>
      <c r="M29" t="str">
        <f t="shared" si="16"/>
        <v>19/500</v>
      </c>
      <c r="N29" t="str">
        <f t="shared" si="17"/>
        <v>20.0/500</v>
      </c>
      <c r="O29" t="str">
        <f t="shared" si="18"/>
        <v>239/500</v>
      </c>
      <c r="P29" t="str">
        <f t="shared" si="19"/>
        <v>31/500</v>
      </c>
      <c r="Q29" t="str">
        <f t="shared" si="20"/>
        <v>64/500</v>
      </c>
      <c r="R29" t="str">
        <f t="shared" si="21"/>
        <v>0/500</v>
      </c>
      <c r="S29" t="str">
        <f t="shared" si="22"/>
        <v>1/500</v>
      </c>
      <c r="T29" t="str">
        <f t="shared" si="23"/>
        <v>3/500</v>
      </c>
    </row>
    <row r="30" spans="1:60" x14ac:dyDescent="0.3">
      <c r="A30" s="10"/>
      <c r="B30" s="10"/>
      <c r="C30" s="10"/>
      <c r="D30" s="10">
        <f t="shared" si="8"/>
        <v>99.78</v>
      </c>
      <c r="E30" s="10">
        <f t="shared" si="9"/>
        <v>99.7</v>
      </c>
      <c r="F30" s="10">
        <f t="shared" si="10"/>
        <v>99.95</v>
      </c>
      <c r="G30" s="10">
        <f t="shared" si="11"/>
        <v>99.88</v>
      </c>
      <c r="H30">
        <f t="shared" si="12"/>
        <v>99.93</v>
      </c>
      <c r="I30">
        <f t="shared" si="13"/>
        <v>99.62</v>
      </c>
      <c r="J30">
        <f t="shared" si="14"/>
        <v>99.68</v>
      </c>
      <c r="K30">
        <f t="shared" si="15"/>
        <v>99.64</v>
      </c>
      <c r="M30" t="str">
        <f t="shared" si="16"/>
        <v>22/500</v>
      </c>
      <c r="N30" t="str">
        <f t="shared" si="17"/>
        <v>22.0/500</v>
      </c>
      <c r="O30" t="str">
        <f t="shared" si="18"/>
        <v>54/500</v>
      </c>
      <c r="P30" t="str">
        <f t="shared" si="19"/>
        <v>28/500</v>
      </c>
      <c r="Q30" t="str">
        <f t="shared" si="20"/>
        <v>99/500</v>
      </c>
      <c r="R30" t="str">
        <f t="shared" si="21"/>
        <v>0/500</v>
      </c>
      <c r="S30" t="str">
        <f t="shared" si="22"/>
        <v>1/500</v>
      </c>
      <c r="T30" t="str">
        <f t="shared" si="23"/>
        <v>5/500</v>
      </c>
    </row>
    <row r="31" spans="1:60" x14ac:dyDescent="0.3">
      <c r="A31" s="10"/>
      <c r="B31" s="10"/>
      <c r="C31" s="10"/>
      <c r="D31" s="10">
        <f t="shared" si="8"/>
        <v>99.78</v>
      </c>
      <c r="E31" s="10">
        <f t="shared" si="9"/>
        <v>99.69</v>
      </c>
      <c r="F31" s="10">
        <f t="shared" si="10"/>
        <v>99.98</v>
      </c>
      <c r="G31" s="10">
        <f t="shared" si="11"/>
        <v>99.89</v>
      </c>
      <c r="H31">
        <f t="shared" si="12"/>
        <v>99.97</v>
      </c>
      <c r="I31">
        <f t="shared" si="13"/>
        <v>99.6</v>
      </c>
      <c r="J31">
        <f t="shared" si="14"/>
        <v>99.65</v>
      </c>
      <c r="K31">
        <f t="shared" si="15"/>
        <v>99.64</v>
      </c>
      <c r="M31" t="str">
        <f t="shared" si="16"/>
        <v>12/500</v>
      </c>
      <c r="N31" t="str">
        <f t="shared" si="17"/>
        <v>6.0/500</v>
      </c>
      <c r="O31" t="str">
        <f t="shared" si="18"/>
        <v>189/500</v>
      </c>
      <c r="P31" t="str">
        <f t="shared" si="19"/>
        <v>32/500</v>
      </c>
      <c r="Q31" t="str">
        <f t="shared" si="20"/>
        <v>196/500</v>
      </c>
      <c r="R31" t="str">
        <f t="shared" si="21"/>
        <v>0/500</v>
      </c>
      <c r="S31" t="str">
        <f t="shared" si="22"/>
        <v>1/500</v>
      </c>
      <c r="T31" t="str">
        <f t="shared" si="23"/>
        <v>2/500</v>
      </c>
    </row>
    <row r="32" spans="1:60" x14ac:dyDescent="0.3">
      <c r="D32" s="10">
        <f t="shared" si="8"/>
        <v>97.88</v>
      </c>
      <c r="E32" s="10">
        <f t="shared" si="9"/>
        <v>98.27</v>
      </c>
      <c r="F32" s="10">
        <f t="shared" si="10"/>
        <v>99.94</v>
      </c>
      <c r="G32" s="10">
        <f t="shared" si="11"/>
        <v>99.49</v>
      </c>
      <c r="H32">
        <f t="shared" si="12"/>
        <v>99.45</v>
      </c>
      <c r="I32">
        <f t="shared" si="13"/>
        <v>97.8</v>
      </c>
      <c r="J32">
        <f t="shared" si="14"/>
        <v>99.34</v>
      </c>
      <c r="K32">
        <f t="shared" si="15"/>
        <v>97.65</v>
      </c>
      <c r="M32" t="str">
        <f t="shared" si="16"/>
        <v>4/500</v>
      </c>
      <c r="N32" t="str">
        <f t="shared" si="17"/>
        <v>12.0/500</v>
      </c>
      <c r="O32" t="str">
        <f t="shared" si="18"/>
        <v>227/500</v>
      </c>
      <c r="P32" t="str">
        <f t="shared" si="19"/>
        <v>24/500</v>
      </c>
      <c r="Q32" t="str">
        <f t="shared" si="20"/>
        <v>33/500</v>
      </c>
      <c r="R32" t="str">
        <f t="shared" si="21"/>
        <v>0/500</v>
      </c>
      <c r="S32" t="str">
        <f t="shared" si="22"/>
        <v>11/500</v>
      </c>
      <c r="T32" t="str">
        <f t="shared" si="23"/>
        <v>1/500</v>
      </c>
    </row>
    <row r="33" spans="4:20" x14ac:dyDescent="0.3">
      <c r="D33" s="10">
        <f t="shared" si="8"/>
        <v>97.96</v>
      </c>
      <c r="E33" s="10">
        <f t="shared" si="9"/>
        <v>98.27</v>
      </c>
      <c r="F33" s="10">
        <f t="shared" si="10"/>
        <v>99.75</v>
      </c>
      <c r="G33" s="10">
        <f t="shared" si="11"/>
        <v>99.11</v>
      </c>
      <c r="H33">
        <f t="shared" si="12"/>
        <v>99.69</v>
      </c>
      <c r="I33">
        <f t="shared" si="13"/>
        <v>97.49</v>
      </c>
      <c r="J33">
        <f t="shared" si="14"/>
        <v>98.97</v>
      </c>
      <c r="K33">
        <f t="shared" si="15"/>
        <v>97.92</v>
      </c>
      <c r="M33" t="str">
        <f t="shared" si="16"/>
        <v>2/500</v>
      </c>
      <c r="N33" t="str">
        <f t="shared" si="17"/>
        <v>4.0/500</v>
      </c>
      <c r="O33" t="str">
        <f t="shared" si="18"/>
        <v>249/500</v>
      </c>
      <c r="P33" t="str">
        <f t="shared" si="19"/>
        <v>22/500</v>
      </c>
      <c r="Q33" t="str">
        <f t="shared" si="20"/>
        <v>147/500</v>
      </c>
      <c r="R33" t="str">
        <f t="shared" si="21"/>
        <v>0/500</v>
      </c>
      <c r="S33" t="str">
        <f t="shared" si="22"/>
        <v>12/500</v>
      </c>
      <c r="T33" t="str">
        <f t="shared" si="23"/>
        <v>1/500</v>
      </c>
    </row>
    <row r="34" spans="4:20" x14ac:dyDescent="0.3">
      <c r="D34" s="10">
        <f t="shared" si="8"/>
        <v>98.34</v>
      </c>
      <c r="E34" s="10">
        <f t="shared" si="9"/>
        <v>98.63</v>
      </c>
      <c r="F34" s="10">
        <f t="shared" si="10"/>
        <v>99.67</v>
      </c>
      <c r="G34" s="10">
        <f t="shared" si="11"/>
        <v>99.27</v>
      </c>
      <c r="H34">
        <f t="shared" si="12"/>
        <v>99.59</v>
      </c>
      <c r="I34">
        <f t="shared" si="13"/>
        <v>97.62</v>
      </c>
      <c r="J34">
        <f t="shared" si="14"/>
        <v>99.08</v>
      </c>
      <c r="K34">
        <f t="shared" si="15"/>
        <v>98.08</v>
      </c>
      <c r="M34" t="str">
        <f t="shared" si="16"/>
        <v>2/500</v>
      </c>
      <c r="N34" t="str">
        <f t="shared" si="17"/>
        <v>7.0/500</v>
      </c>
      <c r="O34" t="str">
        <f t="shared" si="18"/>
        <v>70/500</v>
      </c>
      <c r="P34" t="str">
        <f t="shared" si="19"/>
        <v>18/500</v>
      </c>
      <c r="Q34" t="str">
        <f t="shared" si="20"/>
        <v>60/500</v>
      </c>
      <c r="R34" t="str">
        <f t="shared" si="21"/>
        <v>0/500</v>
      </c>
      <c r="S34" t="str">
        <f t="shared" si="22"/>
        <v>6/500</v>
      </c>
      <c r="T34" t="str">
        <f t="shared" si="23"/>
        <v>0/500</v>
      </c>
    </row>
    <row r="35" spans="4:20" x14ac:dyDescent="0.3">
      <c r="D35" s="10">
        <f t="shared" si="8"/>
        <v>97.81</v>
      </c>
      <c r="E35" s="10">
        <f t="shared" si="9"/>
        <v>98.3</v>
      </c>
      <c r="F35" s="10">
        <f t="shared" si="10"/>
        <v>99.78</v>
      </c>
      <c r="G35" s="10">
        <f t="shared" si="11"/>
        <v>99.1</v>
      </c>
      <c r="H35">
        <f t="shared" si="12"/>
        <v>99.76</v>
      </c>
      <c r="I35">
        <f t="shared" si="13"/>
        <v>97.44</v>
      </c>
      <c r="J35">
        <f t="shared" si="14"/>
        <v>98.98</v>
      </c>
      <c r="K35">
        <f t="shared" si="15"/>
        <v>97.65</v>
      </c>
      <c r="M35" t="str">
        <f t="shared" si="16"/>
        <v>4/500</v>
      </c>
      <c r="N35" t="str">
        <f t="shared" si="17"/>
        <v>10.0/500</v>
      </c>
      <c r="O35" t="str">
        <f t="shared" si="18"/>
        <v>95/500</v>
      </c>
      <c r="P35" t="str">
        <f t="shared" si="19"/>
        <v>2/500</v>
      </c>
      <c r="Q35" t="str">
        <f t="shared" si="20"/>
        <v>100/500</v>
      </c>
      <c r="R35" t="str">
        <f t="shared" si="21"/>
        <v>0/500</v>
      </c>
      <c r="S35" t="str">
        <f t="shared" si="22"/>
        <v>1/500</v>
      </c>
      <c r="T35" t="str">
        <f t="shared" si="23"/>
        <v>0/500</v>
      </c>
    </row>
    <row r="36" spans="4:20" x14ac:dyDescent="0.3">
      <c r="D36" s="10">
        <f t="shared" si="8"/>
        <v>97.89</v>
      </c>
      <c r="E36" s="10">
        <f t="shared" si="9"/>
        <v>98.31</v>
      </c>
      <c r="F36" s="10">
        <f t="shared" si="10"/>
        <v>99.8</v>
      </c>
      <c r="G36" s="10">
        <f t="shared" si="11"/>
        <v>99.06</v>
      </c>
      <c r="H36">
        <f t="shared" si="12"/>
        <v>99.81</v>
      </c>
      <c r="I36">
        <f t="shared" si="13"/>
        <v>97.53</v>
      </c>
      <c r="J36">
        <f t="shared" si="14"/>
        <v>99.01</v>
      </c>
      <c r="K36">
        <f t="shared" si="15"/>
        <v>97.78</v>
      </c>
      <c r="M36" t="str">
        <f t="shared" si="16"/>
        <v>0/500</v>
      </c>
      <c r="N36" t="str">
        <f t="shared" si="17"/>
        <v>0.0/500</v>
      </c>
      <c r="O36" t="str">
        <f t="shared" si="18"/>
        <v>2/500</v>
      </c>
      <c r="P36" t="str">
        <f t="shared" si="19"/>
        <v>2/500</v>
      </c>
      <c r="Q36" t="str">
        <f t="shared" si="20"/>
        <v>39/500</v>
      </c>
      <c r="R36" t="str">
        <f t="shared" si="21"/>
        <v>0/500</v>
      </c>
      <c r="S36" t="str">
        <f t="shared" si="22"/>
        <v>2/500</v>
      </c>
      <c r="T36" t="str">
        <f t="shared" si="23"/>
        <v>0/500</v>
      </c>
    </row>
    <row r="37" spans="4:20" x14ac:dyDescent="0.3">
      <c r="D37" s="10">
        <f t="shared" si="8"/>
        <v>98.313474999999997</v>
      </c>
      <c r="E37" s="10">
        <f t="shared" si="9"/>
        <v>0</v>
      </c>
      <c r="F37" s="10">
        <f t="shared" si="10"/>
        <v>99.45</v>
      </c>
      <c r="G37" s="10">
        <f t="shared" si="11"/>
        <v>98.93</v>
      </c>
      <c r="H37">
        <f t="shared" si="12"/>
        <v>99.12</v>
      </c>
      <c r="I37">
        <f t="shared" si="13"/>
        <v>0</v>
      </c>
      <c r="J37">
        <f t="shared" si="14"/>
        <v>0</v>
      </c>
      <c r="K37">
        <f t="shared" si="15"/>
        <v>0</v>
      </c>
      <c r="M37" t="str">
        <f t="shared" si="16"/>
        <v>0/500</v>
      </c>
      <c r="N37">
        <f t="shared" si="17"/>
        <v>0</v>
      </c>
      <c r="O37" t="str">
        <f t="shared" si="18"/>
        <v>69/500</v>
      </c>
      <c r="P37" t="str">
        <f t="shared" si="19"/>
        <v>5/500</v>
      </c>
      <c r="Q37" t="str">
        <f t="shared" si="20"/>
        <v>3/500</v>
      </c>
      <c r="R37">
        <f t="shared" si="21"/>
        <v>0</v>
      </c>
      <c r="S37">
        <f t="shared" si="22"/>
        <v>0</v>
      </c>
      <c r="T37">
        <f t="shared" si="23"/>
        <v>0</v>
      </c>
    </row>
    <row r="38" spans="4:20" x14ac:dyDescent="0.3">
      <c r="D38" s="10">
        <f t="shared" si="8"/>
        <v>98.258273000000003</v>
      </c>
      <c r="E38" s="10">
        <f t="shared" si="9"/>
        <v>0</v>
      </c>
      <c r="F38" s="10">
        <f t="shared" si="10"/>
        <v>99.52</v>
      </c>
      <c r="G38" s="10">
        <f t="shared" si="11"/>
        <v>99.06</v>
      </c>
      <c r="H38">
        <f t="shared" si="12"/>
        <v>98.64</v>
      </c>
      <c r="I38">
        <f t="shared" si="13"/>
        <v>0</v>
      </c>
      <c r="J38">
        <f t="shared" si="14"/>
        <v>0</v>
      </c>
      <c r="K38">
        <f t="shared" si="15"/>
        <v>0</v>
      </c>
      <c r="M38" t="str">
        <f t="shared" si="16"/>
        <v>0/500</v>
      </c>
      <c r="N38">
        <f t="shared" si="17"/>
        <v>0</v>
      </c>
      <c r="O38" t="str">
        <f t="shared" si="18"/>
        <v>87/500</v>
      </c>
      <c r="P38" t="str">
        <f t="shared" si="19"/>
        <v>18/500</v>
      </c>
      <c r="Q38" t="str">
        <f t="shared" si="20"/>
        <v>0/500</v>
      </c>
      <c r="R38">
        <f t="shared" si="21"/>
        <v>0</v>
      </c>
      <c r="S38">
        <f t="shared" si="22"/>
        <v>0</v>
      </c>
      <c r="T38">
        <f t="shared" si="23"/>
        <v>0</v>
      </c>
    </row>
    <row r="39" spans="4:20" x14ac:dyDescent="0.3">
      <c r="D39" s="10">
        <f t="shared" si="8"/>
        <v>98.072164999999998</v>
      </c>
      <c r="E39" s="10">
        <f t="shared" si="9"/>
        <v>0</v>
      </c>
      <c r="F39" s="10">
        <f t="shared" si="10"/>
        <v>99.33</v>
      </c>
      <c r="G39" s="10">
        <f t="shared" si="11"/>
        <v>98.82</v>
      </c>
      <c r="H39">
        <f t="shared" si="12"/>
        <v>98.69</v>
      </c>
      <c r="I39">
        <f t="shared" si="13"/>
        <v>0</v>
      </c>
      <c r="J39">
        <f t="shared" si="14"/>
        <v>0</v>
      </c>
      <c r="K39">
        <f t="shared" si="15"/>
        <v>0</v>
      </c>
      <c r="M39" t="str">
        <f t="shared" si="16"/>
        <v>0/500</v>
      </c>
      <c r="N39">
        <f t="shared" si="17"/>
        <v>0</v>
      </c>
      <c r="O39" t="str">
        <f t="shared" si="18"/>
        <v>60/500</v>
      </c>
      <c r="P39" t="str">
        <f t="shared" si="19"/>
        <v>2/500</v>
      </c>
      <c r="Q39" t="str">
        <f t="shared" si="20"/>
        <v>0/500</v>
      </c>
      <c r="R39">
        <f t="shared" si="21"/>
        <v>0</v>
      </c>
      <c r="S39">
        <f t="shared" si="22"/>
        <v>0</v>
      </c>
      <c r="T39">
        <f t="shared" si="23"/>
        <v>0</v>
      </c>
    </row>
    <row r="40" spans="4:20" x14ac:dyDescent="0.3">
      <c r="D40" s="10">
        <f t="shared" si="8"/>
        <v>99.298171999999994</v>
      </c>
      <c r="E40" s="10">
        <f t="shared" si="9"/>
        <v>0</v>
      </c>
      <c r="F40" s="10">
        <f t="shared" si="10"/>
        <v>99.72</v>
      </c>
      <c r="G40" s="10">
        <f t="shared" si="11"/>
        <v>99.4</v>
      </c>
      <c r="H40">
        <f t="shared" si="12"/>
        <v>98.85</v>
      </c>
      <c r="I40">
        <f t="shared" si="13"/>
        <v>0</v>
      </c>
      <c r="J40">
        <f t="shared" si="14"/>
        <v>0</v>
      </c>
      <c r="K40">
        <f t="shared" si="15"/>
        <v>0</v>
      </c>
      <c r="M40" t="str">
        <f t="shared" si="16"/>
        <v>0/500</v>
      </c>
      <c r="N40">
        <f t="shared" si="17"/>
        <v>0</v>
      </c>
      <c r="O40" t="str">
        <f t="shared" si="18"/>
        <v>1/500</v>
      </c>
      <c r="P40" t="str">
        <f t="shared" si="19"/>
        <v>0/500</v>
      </c>
      <c r="Q40" t="str">
        <f t="shared" si="20"/>
        <v>0/500</v>
      </c>
      <c r="R40">
        <f t="shared" si="21"/>
        <v>0</v>
      </c>
      <c r="S40">
        <f t="shared" si="22"/>
        <v>0</v>
      </c>
      <c r="T40">
        <f t="shared" si="23"/>
        <v>0</v>
      </c>
    </row>
    <row r="41" spans="4:20" x14ac:dyDescent="0.3">
      <c r="D41" s="10">
        <f t="shared" si="8"/>
        <v>99.192589999999996</v>
      </c>
      <c r="E41" s="10">
        <f t="shared" si="9"/>
        <v>0</v>
      </c>
      <c r="F41" s="10">
        <f t="shared" si="10"/>
        <v>99.76</v>
      </c>
      <c r="G41" s="10">
        <f t="shared" si="11"/>
        <v>99.35</v>
      </c>
      <c r="H41">
        <f t="shared" si="12"/>
        <v>98.38</v>
      </c>
      <c r="I41">
        <f t="shared" si="13"/>
        <v>0</v>
      </c>
      <c r="J41">
        <f t="shared" si="14"/>
        <v>0</v>
      </c>
      <c r="K41">
        <f t="shared" si="15"/>
        <v>0</v>
      </c>
      <c r="M41" t="str">
        <f t="shared" si="16"/>
        <v>0/500</v>
      </c>
      <c r="N41">
        <f t="shared" si="17"/>
        <v>0</v>
      </c>
      <c r="O41" t="str">
        <f t="shared" si="18"/>
        <v>18/500</v>
      </c>
      <c r="P41" t="str">
        <f t="shared" si="19"/>
        <v>0/500</v>
      </c>
      <c r="Q41" t="str">
        <f t="shared" si="20"/>
        <v>0/500</v>
      </c>
      <c r="R41">
        <f t="shared" si="21"/>
        <v>0</v>
      </c>
      <c r="S41">
        <f t="shared" si="22"/>
        <v>0</v>
      </c>
      <c r="T41">
        <f t="shared" si="23"/>
        <v>0</v>
      </c>
    </row>
    <row r="42" spans="4:20" x14ac:dyDescent="0.3">
      <c r="D42" s="10">
        <f t="shared" si="8"/>
        <v>99.226867999999996</v>
      </c>
      <c r="E42" s="10">
        <f t="shared" si="9"/>
        <v>0</v>
      </c>
      <c r="F42" s="10">
        <f t="shared" si="10"/>
        <v>99.69</v>
      </c>
      <c r="G42" s="10">
        <f t="shared" si="11"/>
        <v>99.36</v>
      </c>
      <c r="H42">
        <f t="shared" si="12"/>
        <v>98.53</v>
      </c>
      <c r="I42">
        <f t="shared" si="13"/>
        <v>0</v>
      </c>
      <c r="J42">
        <f t="shared" si="14"/>
        <v>0</v>
      </c>
      <c r="K42">
        <f t="shared" si="15"/>
        <v>0</v>
      </c>
      <c r="M42" t="str">
        <f t="shared" si="16"/>
        <v>0/500</v>
      </c>
      <c r="N42">
        <f t="shared" si="17"/>
        <v>0</v>
      </c>
      <c r="O42" t="str">
        <f t="shared" si="18"/>
        <v>4/500</v>
      </c>
      <c r="P42" t="str">
        <f t="shared" si="19"/>
        <v>0/500</v>
      </c>
      <c r="Q42" t="str">
        <f t="shared" si="20"/>
        <v>0/500</v>
      </c>
      <c r="R42">
        <f t="shared" si="21"/>
        <v>0</v>
      </c>
      <c r="S42">
        <f t="shared" si="22"/>
        <v>0</v>
      </c>
      <c r="T42">
        <f t="shared" si="23"/>
        <v>0</v>
      </c>
    </row>
    <row r="43" spans="4:20" x14ac:dyDescent="0.3">
      <c r="D43" s="10">
        <f t="shared" si="8"/>
        <v>99.245683999999997</v>
      </c>
      <c r="E43" s="10">
        <f t="shared" si="9"/>
        <v>0</v>
      </c>
      <c r="F43" s="10">
        <f t="shared" si="10"/>
        <v>99.71</v>
      </c>
      <c r="G43" s="10">
        <f t="shared" si="11"/>
        <v>99.37</v>
      </c>
      <c r="H43">
        <f t="shared" si="12"/>
        <v>98.59</v>
      </c>
      <c r="I43">
        <f t="shared" si="13"/>
        <v>0</v>
      </c>
      <c r="J43">
        <f t="shared" si="14"/>
        <v>0</v>
      </c>
      <c r="K43">
        <f t="shared" si="15"/>
        <v>0</v>
      </c>
      <c r="M43" t="str">
        <f t="shared" si="16"/>
        <v>0/500</v>
      </c>
      <c r="N43">
        <f t="shared" si="17"/>
        <v>0</v>
      </c>
      <c r="O43" t="str">
        <f t="shared" si="18"/>
        <v>1/500</v>
      </c>
      <c r="P43" t="str">
        <f t="shared" si="19"/>
        <v>0/500</v>
      </c>
      <c r="Q43" t="str">
        <f t="shared" si="20"/>
        <v>0/500</v>
      </c>
      <c r="R43">
        <f t="shared" si="21"/>
        <v>0</v>
      </c>
      <c r="S43">
        <f t="shared" si="22"/>
        <v>0</v>
      </c>
      <c r="T43">
        <f t="shared" si="23"/>
        <v>0</v>
      </c>
    </row>
    <row r="44" spans="4:20" x14ac:dyDescent="0.3">
      <c r="D44" s="10">
        <f t="shared" si="8"/>
        <v>96.973789999999994</v>
      </c>
      <c r="E44" s="10">
        <f t="shared" si="9"/>
        <v>0</v>
      </c>
      <c r="F44" s="10">
        <f t="shared" si="10"/>
        <v>99.39</v>
      </c>
      <c r="G44" s="10">
        <f t="shared" si="11"/>
        <v>98.49</v>
      </c>
      <c r="H44">
        <f t="shared" si="12"/>
        <v>94.18</v>
      </c>
      <c r="I44">
        <f t="shared" si="13"/>
        <v>0</v>
      </c>
      <c r="J44">
        <f t="shared" si="14"/>
        <v>0</v>
      </c>
      <c r="K44">
        <f t="shared" si="15"/>
        <v>0</v>
      </c>
      <c r="M44" t="str">
        <f t="shared" si="16"/>
        <v>0/500</v>
      </c>
      <c r="N44">
        <f t="shared" si="17"/>
        <v>0</v>
      </c>
      <c r="O44" t="str">
        <f t="shared" si="18"/>
        <v>3/500</v>
      </c>
      <c r="P44" t="str">
        <f t="shared" si="19"/>
        <v>0/500</v>
      </c>
      <c r="Q44" t="str">
        <f t="shared" si="20"/>
        <v>0/500</v>
      </c>
      <c r="R44">
        <f t="shared" si="21"/>
        <v>0</v>
      </c>
      <c r="S44">
        <f t="shared" si="22"/>
        <v>0</v>
      </c>
      <c r="T44">
        <f t="shared" si="23"/>
        <v>0</v>
      </c>
    </row>
    <row r="45" spans="4:20" x14ac:dyDescent="0.3">
      <c r="D45" s="10">
        <f t="shared" si="8"/>
        <v>96.690949000000003</v>
      </c>
      <c r="E45" s="10">
        <f t="shared" si="9"/>
        <v>0</v>
      </c>
      <c r="F45" s="10">
        <f t="shared" si="10"/>
        <v>99.59</v>
      </c>
      <c r="G45" s="10">
        <f t="shared" si="11"/>
        <v>98.26</v>
      </c>
      <c r="H45">
        <f t="shared" si="12"/>
        <v>92.93</v>
      </c>
      <c r="I45">
        <f t="shared" si="13"/>
        <v>0</v>
      </c>
      <c r="J45">
        <f t="shared" si="14"/>
        <v>0</v>
      </c>
      <c r="K45">
        <f t="shared" si="15"/>
        <v>0</v>
      </c>
      <c r="M45" t="str">
        <f t="shared" si="16"/>
        <v>0/500</v>
      </c>
      <c r="N45">
        <f t="shared" si="17"/>
        <v>0</v>
      </c>
      <c r="O45" t="str">
        <f t="shared" si="18"/>
        <v>127/500</v>
      </c>
      <c r="P45" t="str">
        <f t="shared" si="19"/>
        <v>0/500</v>
      </c>
      <c r="Q45" t="str">
        <f t="shared" si="20"/>
        <v>0/500</v>
      </c>
      <c r="R45">
        <f t="shared" si="21"/>
        <v>0</v>
      </c>
      <c r="S45">
        <f t="shared" si="22"/>
        <v>0</v>
      </c>
      <c r="T45">
        <f t="shared" si="23"/>
        <v>0</v>
      </c>
    </row>
    <row r="46" spans="4:20" x14ac:dyDescent="0.3">
      <c r="D46" s="10">
        <f>H23</f>
        <v>96.361954999999995</v>
      </c>
      <c r="E46" s="10">
        <f t="shared" si="9"/>
        <v>0</v>
      </c>
      <c r="F46" s="10">
        <f t="shared" si="10"/>
        <v>99.58</v>
      </c>
      <c r="G46" s="10">
        <f t="shared" si="11"/>
        <v>98.76</v>
      </c>
      <c r="H46">
        <f t="shared" si="12"/>
        <v>92.73</v>
      </c>
      <c r="I46">
        <f t="shared" si="13"/>
        <v>0</v>
      </c>
      <c r="J46">
        <f t="shared" si="14"/>
        <v>0</v>
      </c>
      <c r="K46">
        <f t="shared" si="15"/>
        <v>0</v>
      </c>
      <c r="M46" t="str">
        <f t="shared" si="16"/>
        <v>2/500</v>
      </c>
      <c r="N46">
        <f t="shared" si="17"/>
        <v>0</v>
      </c>
      <c r="O46" t="str">
        <f t="shared" si="18"/>
        <v>107/500</v>
      </c>
      <c r="P46" t="str">
        <f t="shared" si="19"/>
        <v>26/500</v>
      </c>
      <c r="Q46" t="str">
        <f t="shared" si="20"/>
        <v>0/500</v>
      </c>
      <c r="R46">
        <f t="shared" si="21"/>
        <v>0</v>
      </c>
      <c r="S46">
        <f t="shared" si="22"/>
        <v>0</v>
      </c>
      <c r="T46">
        <f t="shared" si="23"/>
        <v>0</v>
      </c>
    </row>
    <row r="47" spans="4:20" x14ac:dyDescent="0.3">
      <c r="E47" s="10"/>
    </row>
    <row r="48" spans="4:20" x14ac:dyDescent="0.3">
      <c r="E48" s="10"/>
    </row>
    <row r="49" spans="5:5" x14ac:dyDescent="0.3">
      <c r="E49" s="10"/>
    </row>
    <row r="50" spans="5:5" x14ac:dyDescent="0.3">
      <c r="E50" s="10"/>
    </row>
  </sheetData>
  <mergeCells count="5">
    <mergeCell ref="C26:C27"/>
    <mergeCell ref="A1:A3"/>
    <mergeCell ref="B1:B3"/>
    <mergeCell ref="C1:C3"/>
    <mergeCell ref="D1:D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2023-01-04T12:31:08Z</dcterms:modified>
</cp:coreProperties>
</file>