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, 2025" sheetId="1" r:id="rId4"/>
    <sheet state="visible" name="Week of 1229" sheetId="2" r:id="rId5"/>
    <sheet state="visible" name="Week of 15" sheetId="3" r:id="rId6"/>
    <sheet state="visible" name="Week of 112" sheetId="4" r:id="rId7"/>
    <sheet state="visible" name="Week of 119" sheetId="5" r:id="rId8"/>
    <sheet state="visible" name="Week of 12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0.65*(rev - exp) = 10,000
0.65rev - 0.65exp = 10,000
0.65rev = 10,000 + 0.65exp
rev = (10,000 + 0.65exp)/0.65
rev = 10,000/0.65 + exp
rev = 15,384.62 + exp</t>
      </text>
    </comment>
  </commentList>
</comments>
</file>

<file path=xl/sharedStrings.xml><?xml version="1.0" encoding="utf-8"?>
<sst xmlns="http://schemas.openxmlformats.org/spreadsheetml/2006/main" count="176" uniqueCount="24">
  <si>
    <t>Company</t>
  </si>
  <si>
    <t>Total Billable Hours</t>
  </si>
  <si>
    <t>Rate</t>
  </si>
  <si>
    <t>Total Invoice</t>
  </si>
  <si>
    <t>Taxes</t>
  </si>
  <si>
    <t>Take Home</t>
  </si>
  <si>
    <t>Client 1</t>
  </si>
  <si>
    <t>days in month</t>
  </si>
  <si>
    <t>total month goal</t>
  </si>
  <si>
    <t>daily goal</t>
  </si>
  <si>
    <t>Client 2</t>
  </si>
  <si>
    <t>Client 3</t>
  </si>
  <si>
    <t>Client 4</t>
  </si>
  <si>
    <t>Client 5</t>
  </si>
  <si>
    <t>TOTALS</t>
  </si>
  <si>
    <t>TAX DEDUCTABLE EXPENSES</t>
  </si>
  <si>
    <t>Sunday</t>
  </si>
  <si>
    <t>Monday</t>
  </si>
  <si>
    <t>Tuesday</t>
  </si>
  <si>
    <t>Wednesday</t>
  </si>
  <si>
    <t>Thursday</t>
  </si>
  <si>
    <t>Friday</t>
  </si>
  <si>
    <t>Saturday</t>
  </si>
  <si>
    <t>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</si>
</sst>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64" xfId="0" applyAlignment="1" applyFont="1" applyNumberFormat="1">
      <alignment vertical="bottom"/>
    </xf>
    <xf borderId="0" fillId="3" fontId="2" numFmtId="0" xfId="0" applyAlignment="1" applyFill="1" applyFont="1">
      <alignment readingOrder="0" vertical="bottom"/>
    </xf>
    <xf borderId="0" fillId="3" fontId="2" numFmtId="0" xfId="0" applyAlignment="1" applyFont="1">
      <alignment horizontal="right" vertical="bottom"/>
    </xf>
    <xf borderId="0" fillId="3" fontId="2" numFmtId="164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readingOrder="0" vertical="bottom"/>
    </xf>
    <xf borderId="0" fillId="4" fontId="2" numFmtId="0" xfId="0" applyAlignment="1" applyFont="1">
      <alignment horizontal="right" vertical="bottom"/>
    </xf>
    <xf borderId="0" fillId="4" fontId="2" numFmtId="164" xfId="0" applyAlignment="1" applyFont="1" applyNumberFormat="1">
      <alignment horizontal="right" vertical="bottom"/>
    </xf>
    <xf borderId="0" fillId="5" fontId="3" numFmtId="165" xfId="0" applyAlignment="1" applyFill="1" applyFont="1" applyNumberFormat="1">
      <alignment readingOrder="0"/>
    </xf>
    <xf borderId="0" fillId="5" fontId="3" numFmtId="164" xfId="0" applyFont="1" applyNumberFormat="1"/>
    <xf borderId="0" fillId="4" fontId="2" numFmtId="164" xfId="0" applyAlignment="1" applyFont="1" applyNumberFormat="1">
      <alignment horizontal="right" readingOrder="0" vertical="bottom"/>
    </xf>
    <xf borderId="0" fillId="5" fontId="3" numFmtId="165" xfId="0" applyFont="1" applyNumberFormat="1"/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horizontal="right" vertical="bottom"/>
    </xf>
    <xf borderId="0" fillId="3" fontId="2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0" xfId="0" applyAlignment="1" applyFont="1">
      <alignment readingOrder="0" vertical="bottom"/>
    </xf>
    <xf borderId="0" fillId="4" fontId="1" numFmtId="164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horizontal="right" vertical="bottom"/>
    </xf>
    <xf borderId="0" fillId="2" fontId="1" numFmtId="164" xfId="0" applyAlignment="1" applyFont="1" applyNumberFormat="1">
      <alignment horizontal="right" vertical="bottom"/>
    </xf>
    <xf borderId="0" fillId="0" fontId="3" numFmtId="165" xfId="0" applyFont="1" applyNumberFormat="1"/>
    <xf borderId="0" fillId="0" fontId="3" numFmtId="164" xfId="0" applyFont="1" applyNumberFormat="1"/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1">
    <tableStyle count="3" pivot="0" name="January, 2025-style">
      <tableStyleElement dxfId="1" type="headerRow"/>
      <tableStyleElement dxfId="2" type="firstRowStripe"/>
      <tableStyleElement dxfId="3" type="secondRowStripe"/>
    </tableStyle>
    <tableStyle count="3" pivot="0" name="Week of 1229-style">
      <tableStyleElement dxfId="1" type="headerRow"/>
      <tableStyleElement dxfId="2" type="firstRowStripe"/>
      <tableStyleElement dxfId="3" type="secondRowStripe"/>
    </tableStyle>
    <tableStyle count="2" pivot="0" name="Week of 1229-style 2">
      <tableStyleElement dxfId="2" type="firstRowStripe"/>
      <tableStyleElement dxfId="3" type="secondRowStripe"/>
    </tableStyle>
    <tableStyle count="2" pivot="0" name="Week of 1229-style 3">
      <tableStyleElement dxfId="2" type="firstRowStripe"/>
      <tableStyleElement dxfId="3" type="secondRowStripe"/>
    </tableStyle>
    <tableStyle count="3" pivot="0" name="Week of 1229-style 4">
      <tableStyleElement dxfId="1" type="headerRow"/>
      <tableStyleElement dxfId="2" type="firstRowStripe"/>
      <tableStyleElement dxfId="3" type="secondRowStripe"/>
    </tableStyle>
    <tableStyle count="3" pivot="0" name="Week of 15-style">
      <tableStyleElement dxfId="1" type="headerRow"/>
      <tableStyleElement dxfId="2" type="firstRowStripe"/>
      <tableStyleElement dxfId="3" type="secondRowStripe"/>
    </tableStyle>
    <tableStyle count="2" pivot="0" name="Week of 15-style 2">
      <tableStyleElement dxfId="2" type="firstRowStripe"/>
      <tableStyleElement dxfId="3" type="secondRowStripe"/>
    </tableStyle>
    <tableStyle count="2" pivot="0" name="Week of 15-style 3">
      <tableStyleElement dxfId="2" type="firstRowStripe"/>
      <tableStyleElement dxfId="3" type="secondRowStripe"/>
    </tableStyle>
    <tableStyle count="3" pivot="0" name="Week of 15-style 4">
      <tableStyleElement dxfId="1" type="headerRow"/>
      <tableStyleElement dxfId="2" type="firstRowStripe"/>
      <tableStyleElement dxfId="3" type="secondRowStripe"/>
    </tableStyle>
    <tableStyle count="3" pivot="0" name="Week of 112-style">
      <tableStyleElement dxfId="1" type="headerRow"/>
      <tableStyleElement dxfId="2" type="firstRowStripe"/>
      <tableStyleElement dxfId="3" type="secondRowStripe"/>
    </tableStyle>
    <tableStyle count="2" pivot="0" name="Week of 112-style 2">
      <tableStyleElement dxfId="2" type="firstRowStripe"/>
      <tableStyleElement dxfId="3" type="secondRowStripe"/>
    </tableStyle>
    <tableStyle count="2" pivot="0" name="Week of 112-style 3">
      <tableStyleElement dxfId="2" type="firstRowStripe"/>
      <tableStyleElement dxfId="3" type="secondRowStripe"/>
    </tableStyle>
    <tableStyle count="3" pivot="0" name="Week of 112-style 4">
      <tableStyleElement dxfId="1" type="headerRow"/>
      <tableStyleElement dxfId="2" type="firstRowStripe"/>
      <tableStyleElement dxfId="3" type="secondRowStripe"/>
    </tableStyle>
    <tableStyle count="3" pivot="0" name="Week of 119-style">
      <tableStyleElement dxfId="1" type="headerRow"/>
      <tableStyleElement dxfId="2" type="firstRowStripe"/>
      <tableStyleElement dxfId="3" type="secondRowStripe"/>
    </tableStyle>
    <tableStyle count="2" pivot="0" name="Week of 119-style 2">
      <tableStyleElement dxfId="2" type="firstRowStripe"/>
      <tableStyleElement dxfId="3" type="secondRowStripe"/>
    </tableStyle>
    <tableStyle count="2" pivot="0" name="Week of 119-style 3">
      <tableStyleElement dxfId="2" type="firstRowStripe"/>
      <tableStyleElement dxfId="3" type="secondRowStripe"/>
    </tableStyle>
    <tableStyle count="3" pivot="0" name="Week of 119-style 4">
      <tableStyleElement dxfId="1" type="headerRow"/>
      <tableStyleElement dxfId="2" type="firstRowStripe"/>
      <tableStyleElement dxfId="3" type="secondRowStripe"/>
    </tableStyle>
    <tableStyle count="3" pivot="0" name="Week of 126-style">
      <tableStyleElement dxfId="1" type="headerRow"/>
      <tableStyleElement dxfId="2" type="firstRowStripe"/>
      <tableStyleElement dxfId="3" type="secondRowStripe"/>
    </tableStyle>
    <tableStyle count="2" pivot="0" name="Week of 126-style 2">
      <tableStyleElement dxfId="2" type="firstRowStripe"/>
      <tableStyleElement dxfId="3" type="secondRowStripe"/>
    </tableStyle>
    <tableStyle count="2" pivot="0" name="Week of 126-style 3">
      <tableStyleElement dxfId="2" type="firstRowStripe"/>
      <tableStyleElement dxfId="3" type="secondRowStripe"/>
    </tableStyle>
    <tableStyle count="3" pivot="0" name="Week of 126-style 4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Target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'January, 2025'!$H$4:$H$34</c:f>
            </c:strRef>
          </c:cat>
          <c:val>
            <c:numRef>
              <c:f>'January, 2025'!$I$4:$I$34</c:f>
              <c:numCache/>
            </c:numRef>
          </c:val>
          <c:smooth val="0"/>
        </c:ser>
        <c:ser>
          <c:idx val="1"/>
          <c:order val="1"/>
          <c:tx>
            <c:v>Actuals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'January, 2025'!$H$4:$H$34</c:f>
            </c:strRef>
          </c:cat>
          <c:val>
            <c:numRef>
              <c:f>'January, 2025'!$K$4:$K$34</c:f>
              <c:numCache/>
            </c:numRef>
          </c:val>
          <c:smooth val="0"/>
        </c:ser>
        <c:axId val="791391605"/>
        <c:axId val="1694323353"/>
      </c:lineChart>
      <c:catAx>
        <c:axId val="791391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323353"/>
      </c:catAx>
      <c:valAx>
        <c:axId val="1694323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391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11115675" cy="6877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9" displayName="Table_1" name="Table_1" id="1">
  <tableColumns count="6">
    <tableColumn name="Company" id="1"/>
    <tableColumn name="Total Billable Hours" id="2"/>
    <tableColumn name="Rate" id="3"/>
    <tableColumn name="Total Invoice" id="4"/>
    <tableColumn name="Taxes" id="5"/>
    <tableColumn name="Take Home" id="6"/>
  </tableColumns>
  <tableStyleInfo name="January, 2025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J7" displayName="Table_10" name="Table_10" id="10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1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11:A15" displayName="Table_11" name="Table_11" id="11">
  <tableColumns count="1">
    <tableColumn name="Column1" id="1"/>
  </tableColumns>
  <tableStyleInfo name="Week of 112-style 2" showColumnStripes="0" showFirstColumn="1" showLastColumn="1" showRowStripes="1"/>
</table>
</file>

<file path=xl/tables/table12.xml><?xml version="1.0" encoding="utf-8"?>
<table xmlns="http://schemas.openxmlformats.org/spreadsheetml/2006/main" headerRowCount="0" ref="B11:B15" displayName="Table_12" name="Table_12" id="12">
  <tableColumns count="1">
    <tableColumn name="Column1" id="1"/>
  </tableColumns>
  <tableStyleInfo name="Week of 112-style 3" showColumnStripes="0" showFirstColumn="1" showLastColumn="1" showRowStripes="1"/>
</table>
</file>

<file path=xl/tables/table13.xml><?xml version="1.0" encoding="utf-8"?>
<table xmlns="http://schemas.openxmlformats.org/spreadsheetml/2006/main" headerRowCount="0" ref="A17:J23" displayName="Table_13" name="Table_13" id="13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12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A1:J7" displayName="Table_14" name="Table_14" id="1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1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1:A15" displayName="Table_15" name="Table_15" id="15">
  <tableColumns count="1">
    <tableColumn name="Column1" id="1"/>
  </tableColumns>
  <tableStyleInfo name="Week of 119-style 2" showColumnStripes="0" showFirstColumn="1" showLastColumn="1" showRowStripes="1"/>
</table>
</file>

<file path=xl/tables/table16.xml><?xml version="1.0" encoding="utf-8"?>
<table xmlns="http://schemas.openxmlformats.org/spreadsheetml/2006/main" headerRowCount="0" ref="B11:B15" displayName="Table_16" name="Table_16" id="16">
  <tableColumns count="1">
    <tableColumn name="Column1" id="1"/>
  </tableColumns>
  <tableStyleInfo name="Week of 119-style 3" showColumnStripes="0" showFirstColumn="1" showLastColumn="1" showRowStripes="1"/>
</table>
</file>

<file path=xl/tables/table17.xml><?xml version="1.0" encoding="utf-8"?>
<table xmlns="http://schemas.openxmlformats.org/spreadsheetml/2006/main" headerRowCount="0" ref="A17:J23" displayName="Table_17" name="Table_17" id="17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19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1:J7" displayName="Table_18" name="Table_18" id="18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26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A11:A15" displayName="Table_19" name="Table_19" id="19">
  <tableColumns count="1">
    <tableColumn name="Column1" id="1"/>
  </tableColumns>
  <tableStyleInfo name="Week of 126-style 2" showColumnStripes="0" showFirstColumn="1" showLastColumn="1" showRowStripes="1"/>
</table>
</file>

<file path=xl/tables/table2.xml><?xml version="1.0" encoding="utf-8"?>
<table xmlns="http://schemas.openxmlformats.org/spreadsheetml/2006/main" headerRowCount="0" ref="A1:J7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229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B11:B15" displayName="Table_20" name="Table_20" id="20">
  <tableColumns count="1">
    <tableColumn name="Column1" id="1"/>
  </tableColumns>
  <tableStyleInfo name="Week of 126-style 3" showColumnStripes="0" showFirstColumn="1" showLastColumn="1" showRowStripes="1"/>
</table>
</file>

<file path=xl/tables/table21.xml><?xml version="1.0" encoding="utf-8"?>
<table xmlns="http://schemas.openxmlformats.org/spreadsheetml/2006/main" headerRowCount="0" ref="A17:J23" displayName="Table_21" name="Table_21" id="2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26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1:A15" displayName="Table_3" name="Table_3" id="3">
  <tableColumns count="1">
    <tableColumn name="Column1" id="1"/>
  </tableColumns>
  <tableStyleInfo name="Week of 1229-style 2" showColumnStripes="0" showFirstColumn="1" showLastColumn="1" showRowStripes="1"/>
</table>
</file>

<file path=xl/tables/table4.xml><?xml version="1.0" encoding="utf-8"?>
<table xmlns="http://schemas.openxmlformats.org/spreadsheetml/2006/main" headerRowCount="0" ref="B11:B15" displayName="Table_4" name="Table_4" id="4">
  <tableColumns count="1">
    <tableColumn name="Column1" id="1"/>
  </tableColumns>
  <tableStyleInfo name="Week of 1229-style 3" showColumnStripes="0" showFirstColumn="1" showLastColumn="1" showRowStripes="1"/>
</table>
</file>

<file path=xl/tables/table5.xml><?xml version="1.0" encoding="utf-8"?>
<table xmlns="http://schemas.openxmlformats.org/spreadsheetml/2006/main" headerRowCount="0" ref="A17:J23" displayName="Table_5" name="Table_5" id="5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229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A1:J7" displayName="Table_6" name="Table_6" id="6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5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11:A15" displayName="Table_7" name="Table_7" id="7">
  <tableColumns count="1">
    <tableColumn name="Column1" id="1"/>
  </tableColumns>
  <tableStyleInfo name="Week of 15-style 2" showColumnStripes="0" showFirstColumn="1" showLastColumn="1" showRowStripes="1"/>
</table>
</file>

<file path=xl/tables/table8.xml><?xml version="1.0" encoding="utf-8"?>
<table xmlns="http://schemas.openxmlformats.org/spreadsheetml/2006/main" headerRowCount="0" ref="B11:B15" displayName="Table_8" name="Table_8" id="8">
  <tableColumns count="1">
    <tableColumn name="Column1" id="1"/>
  </tableColumns>
  <tableStyleInfo name="Week of 15-style 3" showColumnStripes="0" showFirstColumn="1" showLastColumn="1" showRowStripes="1"/>
</table>
</file>

<file path=xl/tables/table9.xml><?xml version="1.0" encoding="utf-8"?>
<table xmlns="http://schemas.openxmlformats.org/spreadsheetml/2006/main" headerRowCount="0" ref="A17:J23" displayName="Table_9" name="Table_9" id="9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Week of 15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5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Relationship Id="rId8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9" Type="http://schemas.openxmlformats.org/officeDocument/2006/relationships/table" Target="../tables/table9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9" Type="http://schemas.openxmlformats.org/officeDocument/2006/relationships/table" Target="../tables/table13.xml"/><Relationship Id="rId6" Type="http://schemas.openxmlformats.org/officeDocument/2006/relationships/table" Target="../tables/table10.xml"/><Relationship Id="rId7" Type="http://schemas.openxmlformats.org/officeDocument/2006/relationships/table" Target="../tables/table11.xml"/><Relationship Id="rId8" Type="http://schemas.openxmlformats.org/officeDocument/2006/relationships/table" Target="../tables/table1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9" Type="http://schemas.openxmlformats.org/officeDocument/2006/relationships/table" Target="../tables/table17.xml"/><Relationship Id="rId6" Type="http://schemas.openxmlformats.org/officeDocument/2006/relationships/table" Target="../tables/table14.xml"/><Relationship Id="rId7" Type="http://schemas.openxmlformats.org/officeDocument/2006/relationships/table" Target="../tables/table15.xml"/><Relationship Id="rId8" Type="http://schemas.openxmlformats.org/officeDocument/2006/relationships/table" Target="../tables/table1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9" Type="http://schemas.openxmlformats.org/officeDocument/2006/relationships/table" Target="../tables/table21.xml"/><Relationship Id="rId6" Type="http://schemas.openxmlformats.org/officeDocument/2006/relationships/table" Target="../tables/table18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16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>
        <f>'Week of 1229'!I2+'Week of 15'!I2+'Week of 112'!I2+'Week of 119'!I2+'Week of 126'!I2</f>
        <v>19</v>
      </c>
      <c r="C2" s="5">
        <v>150.0</v>
      </c>
      <c r="D2" s="6">
        <f t="shared" ref="D2:D6" si="1">B2*C2</f>
        <v>2850</v>
      </c>
      <c r="E2" s="6">
        <f t="shared" ref="E2:E6" si="2">D2*0.35</f>
        <v>997.5</v>
      </c>
      <c r="F2" s="6">
        <f t="shared" ref="F2:F6" si="3">D2-E2</f>
        <v>1852.5</v>
      </c>
      <c r="H2" s="7" t="s">
        <v>7</v>
      </c>
      <c r="I2" s="8">
        <v>13.0</v>
      </c>
      <c r="J2" s="7" t="s">
        <v>8</v>
      </c>
      <c r="K2" s="9">
        <f>15384.62+$B$9</f>
        <v>16134.62</v>
      </c>
      <c r="L2" s="7" t="s">
        <v>9</v>
      </c>
      <c r="M2" s="9">
        <f>K2/I2</f>
        <v>1241.124615</v>
      </c>
    </row>
    <row r="3">
      <c r="A3" s="10" t="s">
        <v>10</v>
      </c>
      <c r="B3" s="11">
        <f>'Week of 1229'!I3+'Week of 15'!I3+'Week of 112'!I3+'Week of 119'!I3+'Week of 126'!I3</f>
        <v>19</v>
      </c>
      <c r="C3" s="12">
        <v>200.0</v>
      </c>
      <c r="D3" s="12">
        <f t="shared" si="1"/>
        <v>3800</v>
      </c>
      <c r="E3" s="12">
        <f t="shared" si="2"/>
        <v>1330</v>
      </c>
      <c r="F3" s="12">
        <f t="shared" si="3"/>
        <v>2470</v>
      </c>
    </row>
    <row r="4">
      <c r="A4" s="3" t="s">
        <v>11</v>
      </c>
      <c r="B4" s="11">
        <f>'Week of 1229'!I4+'Week of 15'!I4+'Week of 112'!I4+'Week of 119'!I4+'Week of 126'!I4</f>
        <v>17</v>
      </c>
      <c r="C4" s="5">
        <v>125.0</v>
      </c>
      <c r="D4" s="6">
        <f t="shared" si="1"/>
        <v>2125</v>
      </c>
      <c r="E4" s="6">
        <f t="shared" si="2"/>
        <v>743.75</v>
      </c>
      <c r="F4" s="6">
        <f t="shared" si="3"/>
        <v>1381.25</v>
      </c>
      <c r="H4" s="13">
        <v>45658.0</v>
      </c>
      <c r="I4" s="14">
        <f t="shared" ref="I4:I6" si="4">0</f>
        <v>0</v>
      </c>
      <c r="J4" s="14">
        <f>'Week of 1229'!E23</f>
        <v>0</v>
      </c>
      <c r="K4" s="14">
        <f>J4</f>
        <v>0</v>
      </c>
    </row>
    <row r="5">
      <c r="A5" s="10" t="s">
        <v>12</v>
      </c>
      <c r="B5" s="11">
        <f>'Week of 1229'!I5+'Week of 15'!I5+'Week of 112'!I5+'Week of 119'!I5+'Week of 126'!I5</f>
        <v>22</v>
      </c>
      <c r="C5" s="15">
        <v>225.0</v>
      </c>
      <c r="D5" s="12">
        <f t="shared" si="1"/>
        <v>4950</v>
      </c>
      <c r="E5" s="12">
        <f t="shared" si="2"/>
        <v>1732.5</v>
      </c>
      <c r="F5" s="12">
        <f t="shared" si="3"/>
        <v>3217.5</v>
      </c>
      <c r="H5" s="16">
        <f t="shared" ref="H5:H34" si="5">H4+1</f>
        <v>45659</v>
      </c>
      <c r="I5" s="14">
        <f t="shared" si="4"/>
        <v>0</v>
      </c>
      <c r="J5" s="14">
        <f>'Week of 1229'!F23</f>
        <v>0</v>
      </c>
      <c r="K5" s="14">
        <f t="shared" ref="K5:K34" si="6">K4+J5</f>
        <v>0</v>
      </c>
    </row>
    <row r="6">
      <c r="A6" s="3" t="s">
        <v>13</v>
      </c>
      <c r="B6" s="11">
        <f>'Week of 1229'!I6+'Week of 15'!I6+'Week of 112'!I6+'Week of 119'!I6+'Week of 126'!I6</f>
        <v>19</v>
      </c>
      <c r="C6" s="5">
        <v>150.0</v>
      </c>
      <c r="D6" s="6">
        <f t="shared" si="1"/>
        <v>2850</v>
      </c>
      <c r="E6" s="6">
        <f t="shared" si="2"/>
        <v>997.5</v>
      </c>
      <c r="F6" s="6">
        <f t="shared" si="3"/>
        <v>1852.5</v>
      </c>
      <c r="H6" s="16">
        <f t="shared" si="5"/>
        <v>45660</v>
      </c>
      <c r="I6" s="14">
        <f t="shared" si="4"/>
        <v>0</v>
      </c>
      <c r="J6" s="14">
        <f>'Week of 1229'!G23</f>
        <v>0</v>
      </c>
      <c r="K6" s="14">
        <f t="shared" si="6"/>
        <v>0</v>
      </c>
    </row>
    <row r="7">
      <c r="A7" s="17"/>
      <c r="B7" s="17"/>
      <c r="C7" s="18"/>
      <c r="D7" s="18"/>
      <c r="E7" s="18"/>
      <c r="F7" s="18"/>
      <c r="H7" s="16">
        <f t="shared" si="5"/>
        <v>45661</v>
      </c>
      <c r="I7" s="14">
        <f>I6</f>
        <v>0</v>
      </c>
      <c r="J7" s="14">
        <f>'Week of 1229'!H23</f>
        <v>0</v>
      </c>
      <c r="K7" s="14">
        <f t="shared" si="6"/>
        <v>0</v>
      </c>
    </row>
    <row r="8">
      <c r="A8" s="19" t="s">
        <v>14</v>
      </c>
      <c r="B8" s="20">
        <f>sum(B2:B6)</f>
        <v>96</v>
      </c>
      <c r="C8" s="21"/>
      <c r="D8" s="22">
        <f t="shared" ref="D8:F8" si="7">SUM(D2:D6)</f>
        <v>16575</v>
      </c>
      <c r="E8" s="22">
        <f t="shared" si="7"/>
        <v>5801.25</v>
      </c>
      <c r="F8" s="22">
        <f t="shared" si="7"/>
        <v>10773.75</v>
      </c>
      <c r="H8" s="16">
        <f t="shared" si="5"/>
        <v>45662</v>
      </c>
      <c r="I8" s="14">
        <f>I6</f>
        <v>0</v>
      </c>
      <c r="J8" s="14">
        <f>'Week of 15'!B23</f>
        <v>0</v>
      </c>
      <c r="K8" s="14">
        <f t="shared" si="6"/>
        <v>0</v>
      </c>
    </row>
    <row r="9">
      <c r="A9" s="23" t="s">
        <v>15</v>
      </c>
      <c r="B9" s="24">
        <v>750.0</v>
      </c>
      <c r="C9" s="18"/>
      <c r="D9" s="25">
        <f>D8-B9</f>
        <v>15825</v>
      </c>
      <c r="E9" s="25">
        <f>0.35*D9</f>
        <v>5538.75</v>
      </c>
      <c r="F9" s="26">
        <f>D9-E9</f>
        <v>10286.25</v>
      </c>
      <c r="H9" s="27">
        <f t="shared" si="5"/>
        <v>45663</v>
      </c>
      <c r="I9" s="28">
        <f t="shared" ref="I9:I11" si="8">I8+$M$2</f>
        <v>1241.124615</v>
      </c>
      <c r="J9" s="28">
        <f>'Week of 15'!C23</f>
        <v>300</v>
      </c>
      <c r="K9" s="28">
        <f t="shared" si="6"/>
        <v>300</v>
      </c>
    </row>
    <row r="10">
      <c r="A10" s="7"/>
      <c r="B10" s="7"/>
      <c r="C10" s="7"/>
      <c r="D10" s="7"/>
      <c r="E10" s="7"/>
      <c r="F10" s="7"/>
      <c r="H10" s="27">
        <f t="shared" si="5"/>
        <v>45664</v>
      </c>
      <c r="I10" s="28">
        <f t="shared" si="8"/>
        <v>2482.249231</v>
      </c>
      <c r="J10" s="28">
        <f>'Week of 15'!D23</f>
        <v>1425</v>
      </c>
      <c r="K10" s="28">
        <f t="shared" si="6"/>
        <v>1725</v>
      </c>
    </row>
    <row r="11">
      <c r="A11" s="7"/>
      <c r="B11" s="7"/>
      <c r="C11" s="7"/>
      <c r="D11" s="7"/>
      <c r="E11" s="7"/>
      <c r="F11" s="7"/>
      <c r="H11" s="27">
        <f t="shared" si="5"/>
        <v>45665</v>
      </c>
      <c r="I11" s="28">
        <f t="shared" si="8"/>
        <v>3723.373846</v>
      </c>
      <c r="J11" s="28">
        <f>'Week of 15'!E23</f>
        <v>1050</v>
      </c>
      <c r="K11" s="28">
        <f t="shared" si="6"/>
        <v>2775</v>
      </c>
    </row>
    <row r="12">
      <c r="A12" s="7"/>
      <c r="B12" s="7"/>
      <c r="C12" s="7"/>
      <c r="D12" s="29"/>
      <c r="E12" s="7"/>
      <c r="F12" s="7"/>
      <c r="H12" s="16">
        <f t="shared" si="5"/>
        <v>45666</v>
      </c>
      <c r="I12" s="14">
        <f>I11</f>
        <v>3723.373846</v>
      </c>
      <c r="J12" s="14">
        <f>'Week of 15'!F23</f>
        <v>0</v>
      </c>
      <c r="K12" s="14">
        <f t="shared" si="6"/>
        <v>2775</v>
      </c>
    </row>
    <row r="13">
      <c r="A13" s="7"/>
      <c r="B13" s="7"/>
      <c r="C13" s="7"/>
      <c r="D13" s="7"/>
      <c r="E13" s="7"/>
      <c r="F13" s="7"/>
      <c r="H13" s="27">
        <f t="shared" si="5"/>
        <v>45667</v>
      </c>
      <c r="I13" s="28">
        <f>I12+$M$2</f>
        <v>4964.498462</v>
      </c>
      <c r="J13" s="28">
        <f>'Week of 15'!G23</f>
        <v>1575</v>
      </c>
      <c r="K13" s="28">
        <f t="shared" si="6"/>
        <v>4350</v>
      </c>
    </row>
    <row r="14">
      <c r="A14" s="7"/>
      <c r="B14" s="7"/>
      <c r="C14" s="7"/>
      <c r="D14" s="29"/>
      <c r="E14" s="7"/>
      <c r="F14" s="7"/>
      <c r="H14" s="16">
        <f t="shared" si="5"/>
        <v>45668</v>
      </c>
      <c r="I14" s="14">
        <f>I13</f>
        <v>4964.498462</v>
      </c>
      <c r="J14" s="14">
        <f>'Week of 15'!H23</f>
        <v>0</v>
      </c>
      <c r="K14" s="14">
        <f t="shared" si="6"/>
        <v>4350</v>
      </c>
    </row>
    <row r="15">
      <c r="A15" s="7"/>
      <c r="B15" s="7"/>
      <c r="C15" s="7"/>
      <c r="D15" s="7"/>
      <c r="E15" s="7"/>
      <c r="F15" s="7"/>
      <c r="H15" s="16">
        <f t="shared" si="5"/>
        <v>45669</v>
      </c>
      <c r="I15" s="14">
        <f>I13</f>
        <v>4964.498462</v>
      </c>
      <c r="J15" s="14">
        <f>'Week of 112'!B23</f>
        <v>0</v>
      </c>
      <c r="K15" s="14">
        <f t="shared" si="6"/>
        <v>4350</v>
      </c>
    </row>
    <row r="16">
      <c r="A16" s="7"/>
      <c r="B16" s="7"/>
      <c r="C16" s="7"/>
      <c r="D16" s="29"/>
      <c r="E16" s="7"/>
      <c r="F16" s="7"/>
      <c r="H16" s="27">
        <f t="shared" si="5"/>
        <v>45670</v>
      </c>
      <c r="I16" s="28">
        <f t="shared" ref="I16:I19" si="9">I15+$M$2</f>
        <v>6205.623077</v>
      </c>
      <c r="J16" s="28">
        <f>'Week of 112'!C23</f>
        <v>1225</v>
      </c>
      <c r="K16" s="28">
        <f t="shared" si="6"/>
        <v>5575</v>
      </c>
    </row>
    <row r="17">
      <c r="A17" s="7"/>
      <c r="B17" s="7"/>
      <c r="C17" s="7"/>
      <c r="D17" s="7"/>
      <c r="E17" s="7"/>
      <c r="F17" s="7"/>
      <c r="H17" s="27">
        <f t="shared" si="5"/>
        <v>45671</v>
      </c>
      <c r="I17" s="28">
        <f t="shared" si="9"/>
        <v>7446.747692</v>
      </c>
      <c r="J17" s="28">
        <f>'Week of 112'!D23</f>
        <v>1200</v>
      </c>
      <c r="K17" s="28">
        <f t="shared" si="6"/>
        <v>6775</v>
      </c>
    </row>
    <row r="18">
      <c r="H18" s="27">
        <f t="shared" si="5"/>
        <v>45672</v>
      </c>
      <c r="I18" s="28">
        <f t="shared" si="9"/>
        <v>8687.872308</v>
      </c>
      <c r="J18" s="28">
        <f>'Week of 112'!E23</f>
        <v>1400</v>
      </c>
      <c r="K18" s="28">
        <f t="shared" si="6"/>
        <v>8175</v>
      </c>
    </row>
    <row r="19">
      <c r="H19" s="27">
        <f t="shared" si="5"/>
        <v>45673</v>
      </c>
      <c r="I19" s="28">
        <f t="shared" si="9"/>
        <v>9928.996923</v>
      </c>
      <c r="J19" s="28">
        <f>'Week of 112'!F23</f>
        <v>1200</v>
      </c>
      <c r="K19" s="28">
        <f t="shared" si="6"/>
        <v>9375</v>
      </c>
    </row>
    <row r="20">
      <c r="H20" s="16">
        <f t="shared" si="5"/>
        <v>45674</v>
      </c>
      <c r="I20" s="14">
        <f t="shared" ref="I20:I21" si="10">I19</f>
        <v>9928.996923</v>
      </c>
      <c r="J20" s="14">
        <f>'Week of 112'!G23</f>
        <v>1050</v>
      </c>
      <c r="K20" s="14">
        <f t="shared" si="6"/>
        <v>10425</v>
      </c>
    </row>
    <row r="21">
      <c r="H21" s="16">
        <f t="shared" si="5"/>
        <v>45675</v>
      </c>
      <c r="I21" s="14">
        <f t="shared" si="10"/>
        <v>9928.996923</v>
      </c>
      <c r="J21" s="14">
        <f>'Week of 112'!H23</f>
        <v>0</v>
      </c>
      <c r="K21" s="14">
        <f t="shared" si="6"/>
        <v>10425</v>
      </c>
    </row>
    <row r="22">
      <c r="H22" s="16">
        <f t="shared" si="5"/>
        <v>45676</v>
      </c>
      <c r="I22" s="14">
        <f>I20</f>
        <v>9928.996923</v>
      </c>
      <c r="J22" s="14">
        <f>'Week of 119'!B23</f>
        <v>0</v>
      </c>
      <c r="K22" s="14">
        <f t="shared" si="6"/>
        <v>10425</v>
      </c>
    </row>
    <row r="23">
      <c r="H23" s="16">
        <f t="shared" si="5"/>
        <v>45677</v>
      </c>
      <c r="I23" s="14">
        <f>I20</f>
        <v>9928.996923</v>
      </c>
      <c r="J23" s="14">
        <f>'Week of 119'!C23</f>
        <v>450</v>
      </c>
      <c r="K23" s="14">
        <f t="shared" si="6"/>
        <v>10875</v>
      </c>
    </row>
    <row r="24">
      <c r="H24" s="16">
        <f t="shared" si="5"/>
        <v>45678</v>
      </c>
      <c r="I24" s="14">
        <f>I19</f>
        <v>9928.996923</v>
      </c>
      <c r="J24" s="14">
        <f>'Week of 119'!D23</f>
        <v>0</v>
      </c>
      <c r="K24" s="14">
        <f t="shared" si="6"/>
        <v>10875</v>
      </c>
    </row>
    <row r="25">
      <c r="H25" s="16">
        <f t="shared" si="5"/>
        <v>45679</v>
      </c>
      <c r="I25" s="14">
        <f>I19</f>
        <v>9928.996923</v>
      </c>
      <c r="J25" s="14">
        <f>'Week of 119'!E23</f>
        <v>0</v>
      </c>
      <c r="K25" s="14">
        <f t="shared" si="6"/>
        <v>10875</v>
      </c>
    </row>
    <row r="26">
      <c r="H26" s="27">
        <f t="shared" si="5"/>
        <v>45680</v>
      </c>
      <c r="I26" s="28">
        <f>I25+$M$2</f>
        <v>11170.12154</v>
      </c>
      <c r="J26" s="28">
        <f>'Week of 119'!F23</f>
        <v>1350</v>
      </c>
      <c r="K26" s="28">
        <f t="shared" si="6"/>
        <v>12225</v>
      </c>
    </row>
    <row r="27">
      <c r="H27" s="16">
        <f t="shared" si="5"/>
        <v>45681</v>
      </c>
      <c r="I27" s="14">
        <f t="shared" ref="I27:I28" si="11">I26</f>
        <v>11170.12154</v>
      </c>
      <c r="J27" s="14">
        <f>'Week of 119'!G23</f>
        <v>0</v>
      </c>
      <c r="K27" s="14">
        <f t="shared" si="6"/>
        <v>12225</v>
      </c>
    </row>
    <row r="28">
      <c r="H28" s="16">
        <f t="shared" si="5"/>
        <v>45682</v>
      </c>
      <c r="I28" s="14">
        <f t="shared" si="11"/>
        <v>11170.12154</v>
      </c>
      <c r="J28" s="14">
        <f>'Week of 119'!H23</f>
        <v>0</v>
      </c>
      <c r="K28" s="14">
        <f t="shared" si="6"/>
        <v>12225</v>
      </c>
    </row>
    <row r="29">
      <c r="H29" s="16">
        <f t="shared" si="5"/>
        <v>45683</v>
      </c>
      <c r="I29" s="14">
        <f>I27</f>
        <v>11170.12154</v>
      </c>
      <c r="J29" s="14">
        <f>'Week of 126'!B23</f>
        <v>0</v>
      </c>
      <c r="K29" s="14">
        <f t="shared" si="6"/>
        <v>12225</v>
      </c>
    </row>
    <row r="30">
      <c r="H30" s="16">
        <f t="shared" si="5"/>
        <v>45684</v>
      </c>
      <c r="I30" s="14">
        <f>I26</f>
        <v>11170.12154</v>
      </c>
      <c r="J30" s="14">
        <f>'Week of 126'!C23</f>
        <v>0</v>
      </c>
      <c r="K30" s="14">
        <f t="shared" si="6"/>
        <v>12225</v>
      </c>
    </row>
    <row r="31">
      <c r="H31" s="27">
        <f t="shared" si="5"/>
        <v>45685</v>
      </c>
      <c r="I31" s="28">
        <f t="shared" ref="I31:I34" si="12">I30+$M$2</f>
        <v>12411.24615</v>
      </c>
      <c r="J31" s="28">
        <f>'Week of 126'!D23</f>
        <v>1450</v>
      </c>
      <c r="K31" s="28">
        <f t="shared" si="6"/>
        <v>13675</v>
      </c>
    </row>
    <row r="32">
      <c r="H32" s="27">
        <f t="shared" si="5"/>
        <v>45686</v>
      </c>
      <c r="I32" s="28">
        <f t="shared" si="12"/>
        <v>13652.37077</v>
      </c>
      <c r="J32" s="28">
        <f>'Week of 126'!E23</f>
        <v>750</v>
      </c>
      <c r="K32" s="28">
        <f t="shared" si="6"/>
        <v>14425</v>
      </c>
    </row>
    <row r="33">
      <c r="H33" s="27">
        <f t="shared" si="5"/>
        <v>45687</v>
      </c>
      <c r="I33" s="28">
        <f t="shared" si="12"/>
        <v>14893.49538</v>
      </c>
      <c r="J33" s="28">
        <f>'Week of 126'!F23</f>
        <v>1000</v>
      </c>
      <c r="K33" s="28">
        <f t="shared" si="6"/>
        <v>15425</v>
      </c>
    </row>
    <row r="34">
      <c r="H34" s="27">
        <f t="shared" si="5"/>
        <v>45688</v>
      </c>
      <c r="I34" s="28">
        <f t="shared" si="12"/>
        <v>16134.62</v>
      </c>
      <c r="J34" s="28">
        <f>'Week of 126'!G23</f>
        <v>1150</v>
      </c>
      <c r="K34" s="28">
        <f t="shared" si="6"/>
        <v>16575</v>
      </c>
    </row>
  </sheetData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14</v>
      </c>
      <c r="J1" s="31">
        <f>sum(I2:I6)</f>
        <v>0</v>
      </c>
    </row>
    <row r="2">
      <c r="A2" s="3" t="s">
        <v>6</v>
      </c>
      <c r="B2" s="32"/>
      <c r="C2" s="3"/>
      <c r="D2" s="3"/>
      <c r="E2" s="3"/>
      <c r="F2" s="3"/>
      <c r="G2" s="3"/>
      <c r="H2" s="33"/>
      <c r="I2" s="4">
        <f t="shared" ref="I2:I6" si="1">sum(B2:H2)</f>
        <v>0</v>
      </c>
      <c r="J2" s="33"/>
    </row>
    <row r="3">
      <c r="A3" s="10" t="s">
        <v>10</v>
      </c>
      <c r="B3" s="17"/>
      <c r="C3" s="10"/>
      <c r="D3" s="10"/>
      <c r="E3" s="10"/>
      <c r="F3" s="10"/>
      <c r="G3" s="10"/>
      <c r="H3" s="17"/>
      <c r="I3" s="11">
        <f t="shared" si="1"/>
        <v>0</v>
      </c>
      <c r="J3" s="17"/>
    </row>
    <row r="4">
      <c r="A4" s="3" t="s">
        <v>11</v>
      </c>
      <c r="B4" s="33"/>
      <c r="C4" s="3"/>
      <c r="D4" s="3"/>
      <c r="E4" s="3"/>
      <c r="F4" s="3"/>
      <c r="G4" s="3"/>
      <c r="H4" s="33"/>
      <c r="I4" s="4">
        <f t="shared" si="1"/>
        <v>0</v>
      </c>
      <c r="J4" s="33"/>
    </row>
    <row r="5">
      <c r="A5" s="10" t="s">
        <v>12</v>
      </c>
      <c r="B5" s="17"/>
      <c r="C5" s="10"/>
      <c r="D5" s="10"/>
      <c r="E5" s="10"/>
      <c r="F5" s="10"/>
      <c r="G5" s="10"/>
      <c r="H5" s="17"/>
      <c r="I5" s="11">
        <f t="shared" si="1"/>
        <v>0</v>
      </c>
      <c r="J5" s="17"/>
    </row>
    <row r="6">
      <c r="A6" s="3" t="s">
        <v>13</v>
      </c>
      <c r="B6" s="33"/>
      <c r="C6" s="3"/>
      <c r="D6" s="3"/>
      <c r="E6" s="3"/>
      <c r="F6" s="3"/>
      <c r="G6" s="3"/>
      <c r="H6" s="33"/>
      <c r="I6" s="4">
        <f t="shared" si="1"/>
        <v>0</v>
      </c>
      <c r="J6" s="33"/>
    </row>
    <row r="7">
      <c r="A7" s="17"/>
      <c r="B7" s="11">
        <f>sum(B2:B5)</f>
        <v>0</v>
      </c>
      <c r="C7" s="11">
        <f t="shared" ref="C7:G7" si="2">sum(C2:C6)</f>
        <v>0</v>
      </c>
      <c r="D7" s="11">
        <f t="shared" si="2"/>
        <v>0</v>
      </c>
      <c r="E7" s="11">
        <f t="shared" si="2"/>
        <v>0</v>
      </c>
      <c r="F7" s="11">
        <f t="shared" si="2"/>
        <v>0</v>
      </c>
      <c r="G7" s="11">
        <f t="shared" si="2"/>
        <v>0</v>
      </c>
      <c r="H7" s="11">
        <f>sum(H2:H5)</f>
        <v>0</v>
      </c>
      <c r="I7" s="17"/>
      <c r="J7" s="1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34" t="s">
        <v>23</v>
      </c>
      <c r="B10" s="7"/>
      <c r="C10" s="7"/>
      <c r="D10" s="7"/>
      <c r="E10" s="7"/>
      <c r="F10" s="7"/>
      <c r="G10" s="7"/>
      <c r="H10" s="7"/>
      <c r="I10" s="7"/>
      <c r="J10" s="7"/>
    </row>
    <row r="11">
      <c r="A11" s="3" t="s">
        <v>6</v>
      </c>
      <c r="B11" s="5">
        <v>150.0</v>
      </c>
      <c r="C11" s="7"/>
      <c r="D11" s="7"/>
      <c r="E11" s="7"/>
      <c r="F11" s="7"/>
      <c r="G11" s="7"/>
      <c r="H11" s="7"/>
      <c r="I11" s="7"/>
      <c r="J11" s="7"/>
    </row>
    <row r="12">
      <c r="A12" s="10" t="s">
        <v>10</v>
      </c>
      <c r="B12" s="12">
        <v>200.0</v>
      </c>
      <c r="C12" s="7"/>
      <c r="D12" s="7"/>
      <c r="E12" s="7"/>
      <c r="F12" s="7"/>
      <c r="G12" s="7"/>
      <c r="H12" s="7"/>
      <c r="I12" s="7"/>
      <c r="J12" s="7"/>
    </row>
    <row r="13">
      <c r="A13" s="3" t="s">
        <v>11</v>
      </c>
      <c r="B13" s="5">
        <v>125.0</v>
      </c>
      <c r="C13" s="7"/>
      <c r="D13" s="7"/>
      <c r="E13" s="7"/>
      <c r="F13" s="7"/>
      <c r="G13" s="7"/>
      <c r="H13" s="7"/>
      <c r="I13" s="7"/>
      <c r="J13" s="7"/>
    </row>
    <row r="14">
      <c r="A14" s="10" t="s">
        <v>12</v>
      </c>
      <c r="B14" s="15">
        <v>225.0</v>
      </c>
      <c r="C14" s="7"/>
      <c r="D14" s="7"/>
      <c r="E14" s="7"/>
      <c r="F14" s="7"/>
      <c r="G14" s="7"/>
      <c r="H14" s="7"/>
      <c r="I14" s="7"/>
      <c r="J14" s="7"/>
    </row>
    <row r="15">
      <c r="A15" s="3" t="s">
        <v>13</v>
      </c>
      <c r="B15" s="5">
        <v>150.0</v>
      </c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30"/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14</v>
      </c>
      <c r="J17" s="26">
        <f>sum(I18:I22)</f>
        <v>0</v>
      </c>
    </row>
    <row r="18">
      <c r="A18" s="3" t="s">
        <v>6</v>
      </c>
      <c r="B18" s="6">
        <f t="shared" ref="B18:H18" si="3">B2*$B$11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ref="I18:I22" si="5">sum(B18:H18)</f>
        <v>0</v>
      </c>
      <c r="J18" s="33"/>
    </row>
    <row r="19">
      <c r="A19" s="10" t="s">
        <v>10</v>
      </c>
      <c r="B19" s="12">
        <f t="shared" ref="B19:H19" si="4">B3*$B$12</f>
        <v>0</v>
      </c>
      <c r="C19" s="12">
        <f t="shared" si="4"/>
        <v>0</v>
      </c>
      <c r="D19" s="12">
        <f t="shared" si="4"/>
        <v>0</v>
      </c>
      <c r="E19" s="12">
        <f t="shared" si="4"/>
        <v>0</v>
      </c>
      <c r="F19" s="12">
        <f t="shared" si="4"/>
        <v>0</v>
      </c>
      <c r="G19" s="12">
        <f t="shared" si="4"/>
        <v>0</v>
      </c>
      <c r="H19" s="12">
        <f t="shared" si="4"/>
        <v>0</v>
      </c>
      <c r="I19" s="12">
        <f t="shared" si="5"/>
        <v>0</v>
      </c>
      <c r="J19" s="17"/>
    </row>
    <row r="20">
      <c r="A20" s="3" t="s">
        <v>11</v>
      </c>
      <c r="B20" s="6">
        <f t="shared" ref="B20:H20" si="6">B4*$B$13</f>
        <v>0</v>
      </c>
      <c r="C20" s="6">
        <f t="shared" si="6"/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6">
        <f t="shared" si="6"/>
        <v>0</v>
      </c>
      <c r="I20" s="6">
        <f t="shared" si="5"/>
        <v>0</v>
      </c>
      <c r="J20" s="33"/>
    </row>
    <row r="21">
      <c r="A21" s="10" t="s">
        <v>12</v>
      </c>
      <c r="B21" s="12">
        <f t="shared" ref="B21:H21" si="7">B5*$B$14</f>
        <v>0</v>
      </c>
      <c r="C21" s="12">
        <f t="shared" si="7"/>
        <v>0</v>
      </c>
      <c r="D21" s="12">
        <f t="shared" si="7"/>
        <v>0</v>
      </c>
      <c r="E21" s="12">
        <f t="shared" si="7"/>
        <v>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5"/>
        <v>0</v>
      </c>
      <c r="J21" s="17"/>
    </row>
    <row r="22">
      <c r="A22" s="3" t="s">
        <v>13</v>
      </c>
      <c r="B22" s="6">
        <f t="shared" ref="B22:H22" si="8">B6*$B$15</f>
        <v>0</v>
      </c>
      <c r="C22" s="6">
        <f t="shared" si="8"/>
        <v>0</v>
      </c>
      <c r="D22" s="6">
        <f t="shared" si="8"/>
        <v>0</v>
      </c>
      <c r="E22" s="6">
        <f t="shared" si="8"/>
        <v>0</v>
      </c>
      <c r="F22" s="6">
        <f t="shared" si="8"/>
        <v>0</v>
      </c>
      <c r="G22" s="6">
        <f t="shared" si="8"/>
        <v>0</v>
      </c>
      <c r="H22" s="6">
        <f t="shared" si="8"/>
        <v>0</v>
      </c>
      <c r="I22" s="6">
        <f t="shared" si="5"/>
        <v>0</v>
      </c>
      <c r="J22" s="33"/>
    </row>
    <row r="23">
      <c r="A23" s="17"/>
      <c r="B23" s="12">
        <f t="shared" ref="B23:H23" si="9">sum(B18:B22)</f>
        <v>0</v>
      </c>
      <c r="C23" s="12">
        <f t="shared" si="9"/>
        <v>0</v>
      </c>
      <c r="D23" s="12">
        <f t="shared" si="9"/>
        <v>0</v>
      </c>
      <c r="E23" s="12">
        <f t="shared" si="9"/>
        <v>0</v>
      </c>
      <c r="F23" s="12">
        <f t="shared" si="9"/>
        <v>0</v>
      </c>
      <c r="G23" s="12">
        <f t="shared" si="9"/>
        <v>0</v>
      </c>
      <c r="H23" s="12">
        <f t="shared" si="9"/>
        <v>0</v>
      </c>
      <c r="I23" s="17"/>
      <c r="J23" s="17"/>
    </row>
  </sheetData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14</v>
      </c>
      <c r="J1" s="31">
        <f>sum(I2:I6)</f>
        <v>25</v>
      </c>
    </row>
    <row r="2">
      <c r="A2" s="3" t="s">
        <v>6</v>
      </c>
      <c r="B2" s="32"/>
      <c r="C2" s="35">
        <v>2.0</v>
      </c>
      <c r="D2" s="35">
        <v>1.0</v>
      </c>
      <c r="E2" s="35"/>
      <c r="F2" s="35"/>
      <c r="G2" s="3">
        <v>3.0</v>
      </c>
      <c r="H2" s="33"/>
      <c r="I2" s="4">
        <f t="shared" ref="I2:I6" si="1">sum(B2:H2)</f>
        <v>6</v>
      </c>
      <c r="J2" s="33"/>
    </row>
    <row r="3">
      <c r="A3" s="10" t="s">
        <v>10</v>
      </c>
      <c r="B3" s="17"/>
      <c r="C3" s="36"/>
      <c r="D3" s="36"/>
      <c r="E3" s="36"/>
      <c r="F3" s="36"/>
      <c r="G3" s="36"/>
      <c r="H3" s="17"/>
      <c r="I3" s="11">
        <f t="shared" si="1"/>
        <v>0</v>
      </c>
      <c r="J3" s="17"/>
    </row>
    <row r="4">
      <c r="A4" s="3" t="s">
        <v>11</v>
      </c>
      <c r="B4" s="33"/>
      <c r="C4" s="35"/>
      <c r="D4" s="35">
        <v>3.0</v>
      </c>
      <c r="E4" s="35"/>
      <c r="F4" s="35"/>
      <c r="G4" s="35"/>
      <c r="H4" s="33"/>
      <c r="I4" s="4">
        <f t="shared" si="1"/>
        <v>3</v>
      </c>
      <c r="J4" s="33"/>
    </row>
    <row r="5">
      <c r="A5" s="10" t="s">
        <v>12</v>
      </c>
      <c r="B5" s="17"/>
      <c r="C5" s="36"/>
      <c r="D5" s="36">
        <v>4.0</v>
      </c>
      <c r="E5" s="36"/>
      <c r="F5" s="36"/>
      <c r="G5" s="36">
        <v>5.0</v>
      </c>
      <c r="H5" s="17"/>
      <c r="I5" s="11">
        <f t="shared" si="1"/>
        <v>9</v>
      </c>
      <c r="J5" s="17"/>
    </row>
    <row r="6">
      <c r="A6" s="3" t="s">
        <v>13</v>
      </c>
      <c r="B6" s="33"/>
      <c r="C6" s="35"/>
      <c r="D6" s="35"/>
      <c r="E6" s="35">
        <v>7.0</v>
      </c>
      <c r="F6" s="35"/>
      <c r="G6" s="35"/>
      <c r="H6" s="33"/>
      <c r="I6" s="4">
        <f t="shared" si="1"/>
        <v>7</v>
      </c>
      <c r="J6" s="33"/>
    </row>
    <row r="7">
      <c r="A7" s="17"/>
      <c r="B7" s="11">
        <f>sum(B2:B5)</f>
        <v>0</v>
      </c>
      <c r="C7" s="11">
        <f t="shared" ref="C7:G7" si="2">sum(C2:C6)</f>
        <v>2</v>
      </c>
      <c r="D7" s="11">
        <f t="shared" si="2"/>
        <v>8</v>
      </c>
      <c r="E7" s="11">
        <f t="shared" si="2"/>
        <v>7</v>
      </c>
      <c r="F7" s="11">
        <f t="shared" si="2"/>
        <v>0</v>
      </c>
      <c r="G7" s="11">
        <f t="shared" si="2"/>
        <v>8</v>
      </c>
      <c r="H7" s="11">
        <f>sum(H2:H5)</f>
        <v>0</v>
      </c>
      <c r="I7" s="17"/>
      <c r="J7" s="1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34" t="s">
        <v>23</v>
      </c>
      <c r="B10" s="7"/>
      <c r="C10" s="7"/>
      <c r="D10" s="7"/>
      <c r="E10" s="7"/>
      <c r="F10" s="7"/>
      <c r="G10" s="7"/>
      <c r="H10" s="7"/>
      <c r="I10" s="7"/>
      <c r="J10" s="7"/>
    </row>
    <row r="11">
      <c r="A11" s="3" t="s">
        <v>6</v>
      </c>
      <c r="B11" s="5">
        <v>150.0</v>
      </c>
      <c r="C11" s="7"/>
      <c r="D11" s="7"/>
      <c r="E11" s="7"/>
      <c r="F11" s="7"/>
      <c r="G11" s="7"/>
      <c r="H11" s="7"/>
      <c r="I11" s="7"/>
      <c r="J11" s="7"/>
    </row>
    <row r="12">
      <c r="A12" s="10" t="s">
        <v>10</v>
      </c>
      <c r="B12" s="12">
        <v>200.0</v>
      </c>
      <c r="C12" s="7"/>
      <c r="D12" s="7"/>
      <c r="E12" s="7"/>
      <c r="F12" s="7"/>
      <c r="G12" s="7"/>
      <c r="H12" s="7"/>
      <c r="I12" s="7"/>
      <c r="J12" s="7"/>
    </row>
    <row r="13">
      <c r="A13" s="3" t="s">
        <v>11</v>
      </c>
      <c r="B13" s="5">
        <v>125.0</v>
      </c>
      <c r="C13" s="7"/>
      <c r="D13" s="7"/>
      <c r="E13" s="7"/>
      <c r="F13" s="7"/>
      <c r="G13" s="7"/>
      <c r="H13" s="7"/>
      <c r="I13" s="7"/>
      <c r="J13" s="7"/>
    </row>
    <row r="14">
      <c r="A14" s="10" t="s">
        <v>12</v>
      </c>
      <c r="B14" s="15">
        <v>225.0</v>
      </c>
      <c r="C14" s="7"/>
      <c r="D14" s="7"/>
      <c r="E14" s="7"/>
      <c r="F14" s="7"/>
      <c r="G14" s="7"/>
      <c r="H14" s="7"/>
      <c r="I14" s="7"/>
      <c r="J14" s="7"/>
    </row>
    <row r="15">
      <c r="A15" s="3" t="s">
        <v>13</v>
      </c>
      <c r="B15" s="5">
        <v>150.0</v>
      </c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30"/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14</v>
      </c>
      <c r="J17" s="26">
        <f>sum(I18:I22)</f>
        <v>4350</v>
      </c>
    </row>
    <row r="18">
      <c r="A18" s="3" t="s">
        <v>6</v>
      </c>
      <c r="B18" s="6">
        <f t="shared" ref="B18:H18" si="3">B2*$B$11</f>
        <v>0</v>
      </c>
      <c r="C18" s="6">
        <f t="shared" si="3"/>
        <v>300</v>
      </c>
      <c r="D18" s="6">
        <f t="shared" si="3"/>
        <v>150</v>
      </c>
      <c r="E18" s="6">
        <f t="shared" si="3"/>
        <v>0</v>
      </c>
      <c r="F18" s="6">
        <f t="shared" si="3"/>
        <v>0</v>
      </c>
      <c r="G18" s="6">
        <f t="shared" si="3"/>
        <v>450</v>
      </c>
      <c r="H18" s="6">
        <f t="shared" si="3"/>
        <v>0</v>
      </c>
      <c r="I18" s="6">
        <f t="shared" ref="I18:I22" si="5">sum(B18:H18)</f>
        <v>900</v>
      </c>
      <c r="J18" s="33"/>
    </row>
    <row r="19">
      <c r="A19" s="10" t="s">
        <v>10</v>
      </c>
      <c r="B19" s="12">
        <f t="shared" ref="B19:H19" si="4">B3*$B$12</f>
        <v>0</v>
      </c>
      <c r="C19" s="12">
        <f t="shared" si="4"/>
        <v>0</v>
      </c>
      <c r="D19" s="12">
        <f t="shared" si="4"/>
        <v>0</v>
      </c>
      <c r="E19" s="12">
        <f t="shared" si="4"/>
        <v>0</v>
      </c>
      <c r="F19" s="12">
        <f t="shared" si="4"/>
        <v>0</v>
      </c>
      <c r="G19" s="12">
        <f t="shared" si="4"/>
        <v>0</v>
      </c>
      <c r="H19" s="12">
        <f t="shared" si="4"/>
        <v>0</v>
      </c>
      <c r="I19" s="12">
        <f t="shared" si="5"/>
        <v>0</v>
      </c>
      <c r="J19" s="17"/>
    </row>
    <row r="20">
      <c r="A20" s="3" t="s">
        <v>11</v>
      </c>
      <c r="B20" s="6">
        <f t="shared" ref="B20:H20" si="6">B4*$B$13</f>
        <v>0</v>
      </c>
      <c r="C20" s="6">
        <f t="shared" si="6"/>
        <v>0</v>
      </c>
      <c r="D20" s="6">
        <f t="shared" si="6"/>
        <v>375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6">
        <f t="shared" si="6"/>
        <v>0</v>
      </c>
      <c r="I20" s="6">
        <f t="shared" si="5"/>
        <v>375</v>
      </c>
      <c r="J20" s="33"/>
    </row>
    <row r="21">
      <c r="A21" s="10" t="s">
        <v>12</v>
      </c>
      <c r="B21" s="12">
        <f t="shared" ref="B21:H21" si="7">B5*$B$14</f>
        <v>0</v>
      </c>
      <c r="C21" s="12">
        <f t="shared" si="7"/>
        <v>0</v>
      </c>
      <c r="D21" s="12">
        <f t="shared" si="7"/>
        <v>900</v>
      </c>
      <c r="E21" s="12">
        <f t="shared" si="7"/>
        <v>0</v>
      </c>
      <c r="F21" s="12">
        <f t="shared" si="7"/>
        <v>0</v>
      </c>
      <c r="G21" s="12">
        <f t="shared" si="7"/>
        <v>1125</v>
      </c>
      <c r="H21" s="12">
        <f t="shared" si="7"/>
        <v>0</v>
      </c>
      <c r="I21" s="12">
        <f t="shared" si="5"/>
        <v>2025</v>
      </c>
      <c r="J21" s="17"/>
    </row>
    <row r="22">
      <c r="A22" s="3" t="s">
        <v>13</v>
      </c>
      <c r="B22" s="6">
        <f t="shared" ref="B22:H22" si="8">B6*$B$15</f>
        <v>0</v>
      </c>
      <c r="C22" s="6">
        <f t="shared" si="8"/>
        <v>0</v>
      </c>
      <c r="D22" s="6">
        <f t="shared" si="8"/>
        <v>0</v>
      </c>
      <c r="E22" s="6">
        <f t="shared" si="8"/>
        <v>1050</v>
      </c>
      <c r="F22" s="6">
        <f t="shared" si="8"/>
        <v>0</v>
      </c>
      <c r="G22" s="6">
        <f t="shared" si="8"/>
        <v>0</v>
      </c>
      <c r="H22" s="6">
        <f t="shared" si="8"/>
        <v>0</v>
      </c>
      <c r="I22" s="6">
        <f t="shared" si="5"/>
        <v>1050</v>
      </c>
      <c r="J22" s="33"/>
    </row>
    <row r="23">
      <c r="A23" s="17"/>
      <c r="B23" s="12">
        <f t="shared" ref="B23:H23" si="9">sum(B18:B22)</f>
        <v>0</v>
      </c>
      <c r="C23" s="12">
        <f t="shared" si="9"/>
        <v>300</v>
      </c>
      <c r="D23" s="12">
        <f t="shared" si="9"/>
        <v>1425</v>
      </c>
      <c r="E23" s="12">
        <f t="shared" si="9"/>
        <v>1050</v>
      </c>
      <c r="F23" s="12">
        <f t="shared" si="9"/>
        <v>0</v>
      </c>
      <c r="G23" s="12">
        <f t="shared" si="9"/>
        <v>1575</v>
      </c>
      <c r="H23" s="12">
        <f t="shared" si="9"/>
        <v>0</v>
      </c>
      <c r="I23" s="17"/>
      <c r="J23" s="17"/>
    </row>
  </sheetData>
  <drawing r:id="rId1"/>
  <tableParts count="4"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14</v>
      </c>
      <c r="J1" s="31">
        <f>sum(I2:I6)</f>
        <v>36</v>
      </c>
    </row>
    <row r="2">
      <c r="A2" s="3" t="s">
        <v>6</v>
      </c>
      <c r="B2" s="32"/>
      <c r="C2" s="3"/>
      <c r="D2" s="3">
        <v>2.0</v>
      </c>
      <c r="E2" s="3"/>
      <c r="F2" s="3">
        <v>5.0</v>
      </c>
      <c r="G2" s="3"/>
      <c r="H2" s="33"/>
      <c r="I2" s="4">
        <f t="shared" ref="I2:I6" si="1">sum(B2:H2)</f>
        <v>7</v>
      </c>
      <c r="J2" s="33"/>
    </row>
    <row r="3">
      <c r="A3" s="10" t="s">
        <v>10</v>
      </c>
      <c r="B3" s="17"/>
      <c r="C3" s="10">
        <v>5.0</v>
      </c>
      <c r="D3" s="10"/>
      <c r="E3" s="10"/>
      <c r="F3" s="10"/>
      <c r="G3" s="10">
        <v>4.0</v>
      </c>
      <c r="H3" s="17"/>
      <c r="I3" s="11">
        <f t="shared" si="1"/>
        <v>9</v>
      </c>
      <c r="J3" s="17"/>
    </row>
    <row r="4">
      <c r="A4" s="3" t="s">
        <v>11</v>
      </c>
      <c r="B4" s="33"/>
      <c r="C4" s="3"/>
      <c r="D4" s="3"/>
      <c r="E4" s="3">
        <v>4.0</v>
      </c>
      <c r="F4" s="3"/>
      <c r="G4" s="3">
        <v>2.0</v>
      </c>
      <c r="H4" s="33"/>
      <c r="I4" s="4">
        <f t="shared" si="1"/>
        <v>6</v>
      </c>
      <c r="J4" s="33"/>
    </row>
    <row r="5">
      <c r="A5" s="10" t="s">
        <v>12</v>
      </c>
      <c r="B5" s="17"/>
      <c r="C5" s="10">
        <v>1.0</v>
      </c>
      <c r="D5" s="10"/>
      <c r="E5" s="10">
        <v>4.0</v>
      </c>
      <c r="F5" s="10"/>
      <c r="G5" s="10"/>
      <c r="H5" s="17"/>
      <c r="I5" s="11">
        <f t="shared" si="1"/>
        <v>5</v>
      </c>
      <c r="J5" s="17"/>
    </row>
    <row r="6">
      <c r="A6" s="3" t="s">
        <v>13</v>
      </c>
      <c r="B6" s="33"/>
      <c r="C6" s="3"/>
      <c r="D6" s="3">
        <v>6.0</v>
      </c>
      <c r="E6" s="3"/>
      <c r="F6" s="3">
        <v>3.0</v>
      </c>
      <c r="G6" s="3"/>
      <c r="H6" s="33"/>
      <c r="I6" s="4">
        <f t="shared" si="1"/>
        <v>9</v>
      </c>
      <c r="J6" s="33"/>
    </row>
    <row r="7">
      <c r="A7" s="17"/>
      <c r="B7" s="11">
        <f>sum(B2:B5)</f>
        <v>0</v>
      </c>
      <c r="C7" s="11">
        <f t="shared" ref="C7:G7" si="2">sum(C2:C6)</f>
        <v>6</v>
      </c>
      <c r="D7" s="11">
        <f t="shared" si="2"/>
        <v>8</v>
      </c>
      <c r="E7" s="11">
        <f t="shared" si="2"/>
        <v>8</v>
      </c>
      <c r="F7" s="11">
        <f t="shared" si="2"/>
        <v>8</v>
      </c>
      <c r="G7" s="11">
        <f t="shared" si="2"/>
        <v>6</v>
      </c>
      <c r="H7" s="11">
        <f>sum(H2:H5)</f>
        <v>0</v>
      </c>
      <c r="I7" s="17"/>
      <c r="J7" s="1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34" t="s">
        <v>23</v>
      </c>
      <c r="B10" s="7"/>
      <c r="C10" s="7"/>
      <c r="D10" s="7"/>
      <c r="E10" s="7"/>
      <c r="F10" s="7"/>
      <c r="G10" s="7"/>
      <c r="H10" s="7"/>
      <c r="I10" s="7"/>
      <c r="J10" s="7"/>
    </row>
    <row r="11">
      <c r="A11" s="3" t="s">
        <v>6</v>
      </c>
      <c r="B11" s="5">
        <v>150.0</v>
      </c>
      <c r="C11" s="7"/>
      <c r="D11" s="7"/>
      <c r="E11" s="7"/>
      <c r="F11" s="7"/>
      <c r="G11" s="7"/>
      <c r="H11" s="7"/>
      <c r="I11" s="7"/>
      <c r="J11" s="7"/>
    </row>
    <row r="12">
      <c r="A12" s="10" t="s">
        <v>10</v>
      </c>
      <c r="B12" s="12">
        <v>200.0</v>
      </c>
      <c r="C12" s="7"/>
      <c r="D12" s="7"/>
      <c r="E12" s="7"/>
      <c r="F12" s="7"/>
      <c r="G12" s="7"/>
      <c r="H12" s="7"/>
      <c r="I12" s="7"/>
      <c r="J12" s="7"/>
    </row>
    <row r="13">
      <c r="A13" s="3" t="s">
        <v>11</v>
      </c>
      <c r="B13" s="5">
        <v>125.0</v>
      </c>
      <c r="C13" s="7"/>
      <c r="D13" s="7"/>
      <c r="E13" s="7"/>
      <c r="F13" s="7"/>
      <c r="G13" s="7"/>
      <c r="H13" s="7"/>
      <c r="I13" s="7"/>
      <c r="J13" s="7"/>
    </row>
    <row r="14">
      <c r="A14" s="10" t="s">
        <v>12</v>
      </c>
      <c r="B14" s="15">
        <v>225.0</v>
      </c>
      <c r="C14" s="7"/>
      <c r="D14" s="7"/>
      <c r="E14" s="7"/>
      <c r="F14" s="7"/>
      <c r="G14" s="7"/>
      <c r="H14" s="7"/>
      <c r="I14" s="7"/>
      <c r="J14" s="7"/>
    </row>
    <row r="15">
      <c r="A15" s="3" t="s">
        <v>13</v>
      </c>
      <c r="B15" s="5">
        <v>150.0</v>
      </c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30"/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14</v>
      </c>
      <c r="J17" s="26">
        <f>sum(I18:I22)</f>
        <v>6075</v>
      </c>
    </row>
    <row r="18">
      <c r="A18" s="3" t="s">
        <v>6</v>
      </c>
      <c r="B18" s="6">
        <f t="shared" ref="B18:H18" si="3">B2*$B$11</f>
        <v>0</v>
      </c>
      <c r="C18" s="6">
        <f t="shared" si="3"/>
        <v>0</v>
      </c>
      <c r="D18" s="6">
        <f t="shared" si="3"/>
        <v>300</v>
      </c>
      <c r="E18" s="6">
        <f t="shared" si="3"/>
        <v>0</v>
      </c>
      <c r="F18" s="6">
        <f t="shared" si="3"/>
        <v>750</v>
      </c>
      <c r="G18" s="6">
        <f t="shared" si="3"/>
        <v>0</v>
      </c>
      <c r="H18" s="6">
        <f t="shared" si="3"/>
        <v>0</v>
      </c>
      <c r="I18" s="6">
        <f t="shared" ref="I18:I22" si="5">sum(B18:H18)</f>
        <v>1050</v>
      </c>
      <c r="J18" s="33"/>
    </row>
    <row r="19">
      <c r="A19" s="10" t="s">
        <v>10</v>
      </c>
      <c r="B19" s="12">
        <f t="shared" ref="B19:H19" si="4">B3*$B$12</f>
        <v>0</v>
      </c>
      <c r="C19" s="12">
        <f t="shared" si="4"/>
        <v>1000</v>
      </c>
      <c r="D19" s="12">
        <f t="shared" si="4"/>
        <v>0</v>
      </c>
      <c r="E19" s="12">
        <f t="shared" si="4"/>
        <v>0</v>
      </c>
      <c r="F19" s="12">
        <f t="shared" si="4"/>
        <v>0</v>
      </c>
      <c r="G19" s="12">
        <f t="shared" si="4"/>
        <v>800</v>
      </c>
      <c r="H19" s="12">
        <f t="shared" si="4"/>
        <v>0</v>
      </c>
      <c r="I19" s="12">
        <f t="shared" si="5"/>
        <v>1800</v>
      </c>
      <c r="J19" s="17"/>
    </row>
    <row r="20">
      <c r="A20" s="3" t="s">
        <v>11</v>
      </c>
      <c r="B20" s="6">
        <f t="shared" ref="B20:H20" si="6">B4*$B$13</f>
        <v>0</v>
      </c>
      <c r="C20" s="6">
        <f t="shared" si="6"/>
        <v>0</v>
      </c>
      <c r="D20" s="6">
        <f t="shared" si="6"/>
        <v>0</v>
      </c>
      <c r="E20" s="6">
        <f t="shared" si="6"/>
        <v>500</v>
      </c>
      <c r="F20" s="6">
        <f t="shared" si="6"/>
        <v>0</v>
      </c>
      <c r="G20" s="6">
        <f t="shared" si="6"/>
        <v>250</v>
      </c>
      <c r="H20" s="6">
        <f t="shared" si="6"/>
        <v>0</v>
      </c>
      <c r="I20" s="6">
        <f t="shared" si="5"/>
        <v>750</v>
      </c>
      <c r="J20" s="33"/>
    </row>
    <row r="21">
      <c r="A21" s="10" t="s">
        <v>12</v>
      </c>
      <c r="B21" s="12">
        <f t="shared" ref="B21:H21" si="7">B5*$B$14</f>
        <v>0</v>
      </c>
      <c r="C21" s="12">
        <f t="shared" si="7"/>
        <v>225</v>
      </c>
      <c r="D21" s="12">
        <f t="shared" si="7"/>
        <v>0</v>
      </c>
      <c r="E21" s="12">
        <f t="shared" si="7"/>
        <v>900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5"/>
        <v>1125</v>
      </c>
      <c r="J21" s="17"/>
    </row>
    <row r="22">
      <c r="A22" s="3" t="s">
        <v>13</v>
      </c>
      <c r="B22" s="6">
        <f t="shared" ref="B22:H22" si="8">B6*$B$15</f>
        <v>0</v>
      </c>
      <c r="C22" s="6">
        <f t="shared" si="8"/>
        <v>0</v>
      </c>
      <c r="D22" s="6">
        <f t="shared" si="8"/>
        <v>900</v>
      </c>
      <c r="E22" s="6">
        <f t="shared" si="8"/>
        <v>0</v>
      </c>
      <c r="F22" s="6">
        <f t="shared" si="8"/>
        <v>450</v>
      </c>
      <c r="G22" s="6">
        <f t="shared" si="8"/>
        <v>0</v>
      </c>
      <c r="H22" s="6">
        <f t="shared" si="8"/>
        <v>0</v>
      </c>
      <c r="I22" s="6">
        <f t="shared" si="5"/>
        <v>1350</v>
      </c>
      <c r="J22" s="33"/>
    </row>
    <row r="23">
      <c r="A23" s="17"/>
      <c r="B23" s="12">
        <f t="shared" ref="B23:H23" si="9">sum(B18:B22)</f>
        <v>0</v>
      </c>
      <c r="C23" s="12">
        <f t="shared" si="9"/>
        <v>1225</v>
      </c>
      <c r="D23" s="12">
        <f t="shared" si="9"/>
        <v>1200</v>
      </c>
      <c r="E23" s="12">
        <f t="shared" si="9"/>
        <v>1400</v>
      </c>
      <c r="F23" s="12">
        <f t="shared" si="9"/>
        <v>1200</v>
      </c>
      <c r="G23" s="12">
        <f t="shared" si="9"/>
        <v>1050</v>
      </c>
      <c r="H23" s="12">
        <f t="shared" si="9"/>
        <v>0</v>
      </c>
      <c r="I23" s="17"/>
      <c r="J23" s="17"/>
    </row>
  </sheetData>
  <drawing r:id="rId1"/>
  <tableParts count="4">
    <tablePart r:id="rId6"/>
    <tablePart r:id="rId7"/>
    <tablePart r:id="rId8"/>
    <tablePart r:id="rId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14</v>
      </c>
      <c r="J1" s="31">
        <f>sum(I2:I6)</f>
        <v>10</v>
      </c>
    </row>
    <row r="2">
      <c r="A2" s="3" t="s">
        <v>6</v>
      </c>
      <c r="B2" s="32"/>
      <c r="C2" s="3"/>
      <c r="D2" s="3"/>
      <c r="E2" s="3"/>
      <c r="F2" s="3">
        <v>5.0</v>
      </c>
      <c r="G2" s="3"/>
      <c r="H2" s="33"/>
      <c r="I2" s="4">
        <f t="shared" ref="I2:I6" si="1">sum(B2:H2)</f>
        <v>5</v>
      </c>
      <c r="J2" s="33"/>
    </row>
    <row r="3">
      <c r="A3" s="10" t="s">
        <v>10</v>
      </c>
      <c r="B3" s="17"/>
      <c r="C3" s="10"/>
      <c r="D3" s="10"/>
      <c r="E3" s="10"/>
      <c r="F3" s="10">
        <v>3.0</v>
      </c>
      <c r="G3" s="10"/>
      <c r="H3" s="17"/>
      <c r="I3" s="11">
        <f t="shared" si="1"/>
        <v>3</v>
      </c>
      <c r="J3" s="17"/>
    </row>
    <row r="4">
      <c r="A4" s="3" t="s">
        <v>11</v>
      </c>
      <c r="B4" s="33"/>
      <c r="C4" s="3"/>
      <c r="D4" s="3"/>
      <c r="E4" s="3"/>
      <c r="F4" s="3"/>
      <c r="G4" s="3"/>
      <c r="H4" s="33"/>
      <c r="I4" s="4">
        <f t="shared" si="1"/>
        <v>0</v>
      </c>
      <c r="J4" s="33"/>
    </row>
    <row r="5">
      <c r="A5" s="10" t="s">
        <v>12</v>
      </c>
      <c r="B5" s="17"/>
      <c r="C5" s="10">
        <v>2.0</v>
      </c>
      <c r="D5" s="10"/>
      <c r="E5" s="10"/>
      <c r="F5" s="10"/>
      <c r="G5" s="10"/>
      <c r="H5" s="17"/>
      <c r="I5" s="11">
        <f t="shared" si="1"/>
        <v>2</v>
      </c>
      <c r="J5" s="17"/>
    </row>
    <row r="6">
      <c r="A6" s="3" t="s">
        <v>13</v>
      </c>
      <c r="B6" s="33"/>
      <c r="C6" s="3"/>
      <c r="D6" s="3"/>
      <c r="E6" s="3"/>
      <c r="F6" s="3"/>
      <c r="G6" s="3"/>
      <c r="H6" s="33"/>
      <c r="I6" s="4">
        <f t="shared" si="1"/>
        <v>0</v>
      </c>
      <c r="J6" s="33"/>
    </row>
    <row r="7">
      <c r="A7" s="17"/>
      <c r="B7" s="11">
        <f>sum(B2:B5)</f>
        <v>0</v>
      </c>
      <c r="C7" s="11">
        <f t="shared" ref="C7:G7" si="2">sum(C2:C6)</f>
        <v>2</v>
      </c>
      <c r="D7" s="11">
        <f t="shared" si="2"/>
        <v>0</v>
      </c>
      <c r="E7" s="11">
        <f t="shared" si="2"/>
        <v>0</v>
      </c>
      <c r="F7" s="11">
        <f t="shared" si="2"/>
        <v>8</v>
      </c>
      <c r="G7" s="11">
        <f t="shared" si="2"/>
        <v>0</v>
      </c>
      <c r="H7" s="11">
        <f>sum(H2:H5)</f>
        <v>0</v>
      </c>
      <c r="I7" s="17"/>
      <c r="J7" s="1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34" t="s">
        <v>23</v>
      </c>
      <c r="B10" s="7"/>
      <c r="C10" s="7"/>
      <c r="D10" s="7"/>
      <c r="E10" s="7"/>
      <c r="F10" s="7"/>
      <c r="G10" s="7"/>
      <c r="H10" s="7"/>
      <c r="I10" s="7"/>
      <c r="J10" s="7"/>
    </row>
    <row r="11">
      <c r="A11" s="3" t="s">
        <v>6</v>
      </c>
      <c r="B11" s="5">
        <v>150.0</v>
      </c>
      <c r="C11" s="7"/>
      <c r="D11" s="7"/>
      <c r="E11" s="7"/>
      <c r="F11" s="7"/>
      <c r="G11" s="7"/>
      <c r="H11" s="7"/>
      <c r="I11" s="7"/>
      <c r="J11" s="7"/>
    </row>
    <row r="12">
      <c r="A12" s="10" t="s">
        <v>10</v>
      </c>
      <c r="B12" s="12">
        <v>200.0</v>
      </c>
      <c r="C12" s="7"/>
      <c r="D12" s="7"/>
      <c r="E12" s="7"/>
      <c r="F12" s="7"/>
      <c r="G12" s="7"/>
      <c r="H12" s="7"/>
      <c r="I12" s="7"/>
      <c r="J12" s="7"/>
    </row>
    <row r="13">
      <c r="A13" s="3" t="s">
        <v>11</v>
      </c>
      <c r="B13" s="5">
        <v>125.0</v>
      </c>
      <c r="C13" s="7"/>
      <c r="D13" s="7"/>
      <c r="E13" s="7"/>
      <c r="F13" s="7"/>
      <c r="G13" s="7"/>
      <c r="H13" s="7"/>
      <c r="I13" s="7"/>
      <c r="J13" s="7"/>
    </row>
    <row r="14">
      <c r="A14" s="10" t="s">
        <v>12</v>
      </c>
      <c r="B14" s="15">
        <v>225.0</v>
      </c>
      <c r="C14" s="7"/>
      <c r="D14" s="7"/>
      <c r="E14" s="7"/>
      <c r="F14" s="7"/>
      <c r="G14" s="7"/>
      <c r="H14" s="7"/>
      <c r="I14" s="7"/>
      <c r="J14" s="7"/>
    </row>
    <row r="15">
      <c r="A15" s="3" t="s">
        <v>13</v>
      </c>
      <c r="B15" s="5">
        <v>150.0</v>
      </c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30"/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14</v>
      </c>
      <c r="J17" s="26">
        <f>sum(I18:I22)</f>
        <v>1800</v>
      </c>
    </row>
    <row r="18">
      <c r="A18" s="3" t="s">
        <v>6</v>
      </c>
      <c r="B18" s="6">
        <f t="shared" ref="B18:H18" si="3">B2*$B$11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750</v>
      </c>
      <c r="G18" s="6">
        <f t="shared" si="3"/>
        <v>0</v>
      </c>
      <c r="H18" s="6">
        <f t="shared" si="3"/>
        <v>0</v>
      </c>
      <c r="I18" s="6">
        <f t="shared" ref="I18:I22" si="5">sum(B18:H18)</f>
        <v>750</v>
      </c>
      <c r="J18" s="33"/>
    </row>
    <row r="19">
      <c r="A19" s="10" t="s">
        <v>10</v>
      </c>
      <c r="B19" s="12">
        <f t="shared" ref="B19:H19" si="4">B3*$B$12</f>
        <v>0</v>
      </c>
      <c r="C19" s="12">
        <f t="shared" si="4"/>
        <v>0</v>
      </c>
      <c r="D19" s="12">
        <f t="shared" si="4"/>
        <v>0</v>
      </c>
      <c r="E19" s="12">
        <f t="shared" si="4"/>
        <v>0</v>
      </c>
      <c r="F19" s="12">
        <f t="shared" si="4"/>
        <v>600</v>
      </c>
      <c r="G19" s="12">
        <f t="shared" si="4"/>
        <v>0</v>
      </c>
      <c r="H19" s="12">
        <f t="shared" si="4"/>
        <v>0</v>
      </c>
      <c r="I19" s="12">
        <f t="shared" si="5"/>
        <v>600</v>
      </c>
      <c r="J19" s="17"/>
    </row>
    <row r="20">
      <c r="A20" s="3" t="s">
        <v>11</v>
      </c>
      <c r="B20" s="6">
        <f t="shared" ref="B20:H20" si="6">B4*$B$13</f>
        <v>0</v>
      </c>
      <c r="C20" s="6">
        <f t="shared" si="6"/>
        <v>0</v>
      </c>
      <c r="D20" s="6">
        <f t="shared" si="6"/>
        <v>0</v>
      </c>
      <c r="E20" s="6">
        <f t="shared" si="6"/>
        <v>0</v>
      </c>
      <c r="F20" s="6">
        <f t="shared" si="6"/>
        <v>0</v>
      </c>
      <c r="G20" s="6">
        <f t="shared" si="6"/>
        <v>0</v>
      </c>
      <c r="H20" s="6">
        <f t="shared" si="6"/>
        <v>0</v>
      </c>
      <c r="I20" s="6">
        <f t="shared" si="5"/>
        <v>0</v>
      </c>
      <c r="J20" s="33"/>
    </row>
    <row r="21">
      <c r="A21" s="10" t="s">
        <v>12</v>
      </c>
      <c r="B21" s="12">
        <f t="shared" ref="B21:H21" si="7">B5*$B$14</f>
        <v>0</v>
      </c>
      <c r="C21" s="12">
        <f t="shared" si="7"/>
        <v>450</v>
      </c>
      <c r="D21" s="12">
        <f t="shared" si="7"/>
        <v>0</v>
      </c>
      <c r="E21" s="12">
        <f t="shared" si="7"/>
        <v>0</v>
      </c>
      <c r="F21" s="12">
        <f t="shared" si="7"/>
        <v>0</v>
      </c>
      <c r="G21" s="12">
        <f t="shared" si="7"/>
        <v>0</v>
      </c>
      <c r="H21" s="12">
        <f t="shared" si="7"/>
        <v>0</v>
      </c>
      <c r="I21" s="12">
        <f t="shared" si="5"/>
        <v>450</v>
      </c>
      <c r="J21" s="17"/>
    </row>
    <row r="22">
      <c r="A22" s="3" t="s">
        <v>13</v>
      </c>
      <c r="B22" s="6">
        <f t="shared" ref="B22:H22" si="8">B6*$B$15</f>
        <v>0</v>
      </c>
      <c r="C22" s="6">
        <f t="shared" si="8"/>
        <v>0</v>
      </c>
      <c r="D22" s="6">
        <f t="shared" si="8"/>
        <v>0</v>
      </c>
      <c r="E22" s="6">
        <f t="shared" si="8"/>
        <v>0</v>
      </c>
      <c r="F22" s="6">
        <f t="shared" si="8"/>
        <v>0</v>
      </c>
      <c r="G22" s="6">
        <f t="shared" si="8"/>
        <v>0</v>
      </c>
      <c r="H22" s="6">
        <f t="shared" si="8"/>
        <v>0</v>
      </c>
      <c r="I22" s="6">
        <f t="shared" si="5"/>
        <v>0</v>
      </c>
      <c r="J22" s="33"/>
    </row>
    <row r="23">
      <c r="A23" s="17"/>
      <c r="B23" s="12">
        <f t="shared" ref="B23:H23" si="9">sum(B18:B22)</f>
        <v>0</v>
      </c>
      <c r="C23" s="12">
        <f t="shared" si="9"/>
        <v>450</v>
      </c>
      <c r="D23" s="12">
        <f t="shared" si="9"/>
        <v>0</v>
      </c>
      <c r="E23" s="12">
        <f t="shared" si="9"/>
        <v>0</v>
      </c>
      <c r="F23" s="12">
        <f t="shared" si="9"/>
        <v>1350</v>
      </c>
      <c r="G23" s="12">
        <f t="shared" si="9"/>
        <v>0</v>
      </c>
      <c r="H23" s="12">
        <f t="shared" si="9"/>
        <v>0</v>
      </c>
      <c r="I23" s="17"/>
      <c r="J23" s="17"/>
    </row>
  </sheetData>
  <drawing r:id="rId1"/>
  <tableParts count="4"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0"/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14</v>
      </c>
      <c r="J1" s="31">
        <f>sum(I2:I6)</f>
        <v>25</v>
      </c>
    </row>
    <row r="2">
      <c r="A2" s="3" t="s">
        <v>6</v>
      </c>
      <c r="B2" s="32"/>
      <c r="C2" s="3"/>
      <c r="D2" s="3"/>
      <c r="E2" s="3"/>
      <c r="F2" s="3">
        <v>1.0</v>
      </c>
      <c r="G2" s="3"/>
      <c r="H2" s="33"/>
      <c r="I2" s="4">
        <f t="shared" ref="I2:I6" si="1">sum(B2:H2)</f>
        <v>1</v>
      </c>
      <c r="J2" s="33"/>
    </row>
    <row r="3">
      <c r="A3" s="10" t="s">
        <v>10</v>
      </c>
      <c r="B3" s="17"/>
      <c r="C3" s="3"/>
      <c r="D3" s="10">
        <v>5.0</v>
      </c>
      <c r="E3" s="10"/>
      <c r="F3" s="10">
        <v>2.0</v>
      </c>
      <c r="G3" s="10"/>
      <c r="H3" s="17"/>
      <c r="I3" s="11">
        <f t="shared" si="1"/>
        <v>7</v>
      </c>
      <c r="J3" s="17"/>
    </row>
    <row r="4">
      <c r="A4" s="3" t="s">
        <v>11</v>
      </c>
      <c r="B4" s="33"/>
      <c r="D4" s="3"/>
      <c r="E4" s="3">
        <v>6.0</v>
      </c>
      <c r="F4" s="3"/>
      <c r="G4" s="3">
        <v>2.0</v>
      </c>
      <c r="H4" s="33"/>
      <c r="I4" s="4">
        <f t="shared" si="1"/>
        <v>8</v>
      </c>
      <c r="J4" s="33"/>
    </row>
    <row r="5">
      <c r="A5" s="10" t="s">
        <v>12</v>
      </c>
      <c r="B5" s="17"/>
      <c r="C5" s="10"/>
      <c r="D5" s="10">
        <v>2.0</v>
      </c>
      <c r="E5" s="10"/>
      <c r="F5" s="10"/>
      <c r="G5" s="10">
        <v>4.0</v>
      </c>
      <c r="H5" s="17"/>
      <c r="I5" s="11">
        <f t="shared" si="1"/>
        <v>6</v>
      </c>
      <c r="J5" s="17"/>
    </row>
    <row r="6">
      <c r="A6" s="3" t="s">
        <v>13</v>
      </c>
      <c r="B6" s="33"/>
      <c r="C6" s="3"/>
      <c r="D6" s="3"/>
      <c r="E6" s="3"/>
      <c r="F6" s="3">
        <v>3.0</v>
      </c>
      <c r="G6" s="3"/>
      <c r="H6" s="33"/>
      <c r="I6" s="4">
        <f t="shared" si="1"/>
        <v>3</v>
      </c>
      <c r="J6" s="33"/>
    </row>
    <row r="7">
      <c r="A7" s="17"/>
      <c r="B7" s="11">
        <f>sum(B2:B5)</f>
        <v>0</v>
      </c>
      <c r="C7" s="11">
        <f t="shared" ref="C7:G7" si="2">sum(C2:C6)</f>
        <v>0</v>
      </c>
      <c r="D7" s="11">
        <f t="shared" si="2"/>
        <v>7</v>
      </c>
      <c r="E7" s="11">
        <f t="shared" si="2"/>
        <v>6</v>
      </c>
      <c r="F7" s="11">
        <f t="shared" si="2"/>
        <v>6</v>
      </c>
      <c r="G7" s="11">
        <f t="shared" si="2"/>
        <v>6</v>
      </c>
      <c r="H7" s="11">
        <f>sum(H2:H5)</f>
        <v>0</v>
      </c>
      <c r="I7" s="17"/>
      <c r="J7" s="17"/>
    </row>
    <row r="8">
      <c r="A8" s="7"/>
      <c r="B8" s="7"/>
      <c r="C8" s="7"/>
      <c r="D8" s="7"/>
      <c r="E8" s="7"/>
      <c r="F8" s="7"/>
      <c r="G8" s="7"/>
      <c r="H8" s="7"/>
      <c r="I8" s="7"/>
      <c r="J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</row>
    <row r="10">
      <c r="A10" s="34" t="s">
        <v>23</v>
      </c>
      <c r="B10" s="7"/>
      <c r="C10" s="7"/>
      <c r="D10" s="7"/>
      <c r="E10" s="7"/>
      <c r="F10" s="7"/>
      <c r="G10" s="7"/>
      <c r="H10" s="7"/>
      <c r="I10" s="7"/>
      <c r="J10" s="7"/>
    </row>
    <row r="11">
      <c r="A11" s="3" t="s">
        <v>6</v>
      </c>
      <c r="B11" s="5">
        <v>150.0</v>
      </c>
      <c r="C11" s="7"/>
      <c r="D11" s="7"/>
      <c r="E11" s="7"/>
      <c r="F11" s="7"/>
      <c r="G11" s="7"/>
      <c r="H11" s="7"/>
      <c r="I11" s="7"/>
      <c r="J11" s="7"/>
    </row>
    <row r="12">
      <c r="A12" s="10" t="s">
        <v>10</v>
      </c>
      <c r="B12" s="12">
        <v>200.0</v>
      </c>
      <c r="C12" s="7"/>
      <c r="D12" s="7"/>
      <c r="E12" s="7"/>
      <c r="F12" s="7"/>
      <c r="G12" s="7"/>
      <c r="H12" s="7"/>
      <c r="I12" s="7"/>
      <c r="J12" s="7"/>
    </row>
    <row r="13">
      <c r="A13" s="3" t="s">
        <v>11</v>
      </c>
      <c r="B13" s="5">
        <v>125.0</v>
      </c>
      <c r="C13" s="7"/>
      <c r="D13" s="7"/>
      <c r="E13" s="7"/>
      <c r="F13" s="7"/>
      <c r="G13" s="7"/>
      <c r="H13" s="7"/>
      <c r="I13" s="7"/>
      <c r="J13" s="7"/>
    </row>
    <row r="14">
      <c r="A14" s="10" t="s">
        <v>12</v>
      </c>
      <c r="B14" s="15">
        <v>225.0</v>
      </c>
      <c r="C14" s="7"/>
      <c r="D14" s="7"/>
      <c r="E14" s="7"/>
      <c r="F14" s="7"/>
      <c r="G14" s="7"/>
      <c r="H14" s="7"/>
      <c r="I14" s="7"/>
      <c r="J14" s="7"/>
    </row>
    <row r="15">
      <c r="A15" s="3" t="s">
        <v>13</v>
      </c>
      <c r="B15" s="5">
        <v>150.0</v>
      </c>
      <c r="C15" s="7"/>
      <c r="D15" s="7"/>
      <c r="E15" s="7"/>
      <c r="F15" s="7"/>
      <c r="G15" s="7"/>
      <c r="H15" s="7"/>
      <c r="I15" s="7"/>
      <c r="J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</row>
    <row r="17">
      <c r="A17" s="30"/>
      <c r="B17" s="1" t="s">
        <v>16</v>
      </c>
      <c r="C17" s="1" t="s">
        <v>17</v>
      </c>
      <c r="D17" s="1" t="s">
        <v>18</v>
      </c>
      <c r="E17" s="1" t="s">
        <v>19</v>
      </c>
      <c r="F17" s="1" t="s">
        <v>20</v>
      </c>
      <c r="G17" s="1" t="s">
        <v>21</v>
      </c>
      <c r="H17" s="1" t="s">
        <v>22</v>
      </c>
      <c r="I17" s="1" t="s">
        <v>14</v>
      </c>
      <c r="J17" s="26">
        <f>sum(I18:I22)</f>
        <v>4350</v>
      </c>
    </row>
    <row r="18">
      <c r="A18" s="3" t="s">
        <v>6</v>
      </c>
      <c r="B18" s="6">
        <f t="shared" ref="B18:H18" si="3">B2*$B$11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150</v>
      </c>
      <c r="G18" s="6">
        <f t="shared" si="3"/>
        <v>0</v>
      </c>
      <c r="H18" s="6">
        <f t="shared" si="3"/>
        <v>0</v>
      </c>
      <c r="I18" s="6">
        <f t="shared" ref="I18:I22" si="5">sum(B18:H18)</f>
        <v>150</v>
      </c>
      <c r="J18" s="33"/>
    </row>
    <row r="19">
      <c r="A19" s="10" t="s">
        <v>10</v>
      </c>
      <c r="B19" s="12">
        <f t="shared" ref="B19:H19" si="4">B3*$B$12</f>
        <v>0</v>
      </c>
      <c r="C19" s="12">
        <f t="shared" si="4"/>
        <v>0</v>
      </c>
      <c r="D19" s="12">
        <f t="shared" si="4"/>
        <v>1000</v>
      </c>
      <c r="E19" s="12">
        <f t="shared" si="4"/>
        <v>0</v>
      </c>
      <c r="F19" s="12">
        <f t="shared" si="4"/>
        <v>400</v>
      </c>
      <c r="G19" s="12">
        <f t="shared" si="4"/>
        <v>0</v>
      </c>
      <c r="H19" s="12">
        <f t="shared" si="4"/>
        <v>0</v>
      </c>
      <c r="I19" s="12">
        <f t="shared" si="5"/>
        <v>1400</v>
      </c>
      <c r="J19" s="17"/>
    </row>
    <row r="20">
      <c r="A20" s="3" t="s">
        <v>11</v>
      </c>
      <c r="B20" s="6">
        <f>B4*$B$13</f>
        <v>0</v>
      </c>
      <c r="C20" s="6">
        <f>C3*$B$13</f>
        <v>0</v>
      </c>
      <c r="D20" s="6">
        <f t="shared" ref="D20:H20" si="6">D4*$B$13</f>
        <v>0</v>
      </c>
      <c r="E20" s="6">
        <f t="shared" si="6"/>
        <v>750</v>
      </c>
      <c r="F20" s="6">
        <f t="shared" si="6"/>
        <v>0</v>
      </c>
      <c r="G20" s="6">
        <f t="shared" si="6"/>
        <v>250</v>
      </c>
      <c r="H20" s="6">
        <f t="shared" si="6"/>
        <v>0</v>
      </c>
      <c r="I20" s="6">
        <f t="shared" si="5"/>
        <v>1000</v>
      </c>
      <c r="J20" s="33"/>
    </row>
    <row r="21">
      <c r="A21" s="10" t="s">
        <v>12</v>
      </c>
      <c r="B21" s="12">
        <f t="shared" ref="B21:H21" si="7">B5*$B$14</f>
        <v>0</v>
      </c>
      <c r="C21" s="12">
        <f t="shared" si="7"/>
        <v>0</v>
      </c>
      <c r="D21" s="12">
        <f t="shared" si="7"/>
        <v>450</v>
      </c>
      <c r="E21" s="12">
        <f t="shared" si="7"/>
        <v>0</v>
      </c>
      <c r="F21" s="12">
        <f t="shared" si="7"/>
        <v>0</v>
      </c>
      <c r="G21" s="12">
        <f t="shared" si="7"/>
        <v>900</v>
      </c>
      <c r="H21" s="12">
        <f t="shared" si="7"/>
        <v>0</v>
      </c>
      <c r="I21" s="12">
        <f t="shared" si="5"/>
        <v>1350</v>
      </c>
      <c r="J21" s="17"/>
    </row>
    <row r="22">
      <c r="A22" s="3" t="s">
        <v>13</v>
      </c>
      <c r="B22" s="6">
        <f t="shared" ref="B22:H22" si="8">B6*$B$15</f>
        <v>0</v>
      </c>
      <c r="C22" s="6">
        <f t="shared" si="8"/>
        <v>0</v>
      </c>
      <c r="D22" s="6">
        <f t="shared" si="8"/>
        <v>0</v>
      </c>
      <c r="E22" s="6">
        <f t="shared" si="8"/>
        <v>0</v>
      </c>
      <c r="F22" s="6">
        <f t="shared" si="8"/>
        <v>450</v>
      </c>
      <c r="G22" s="6">
        <f t="shared" si="8"/>
        <v>0</v>
      </c>
      <c r="H22" s="6">
        <f t="shared" si="8"/>
        <v>0</v>
      </c>
      <c r="I22" s="6">
        <f t="shared" si="5"/>
        <v>450</v>
      </c>
      <c r="J22" s="33"/>
    </row>
    <row r="23">
      <c r="A23" s="17"/>
      <c r="B23" s="12">
        <f t="shared" ref="B23:H23" si="9">sum(B18:B22)</f>
        <v>0</v>
      </c>
      <c r="C23" s="12">
        <f t="shared" si="9"/>
        <v>0</v>
      </c>
      <c r="D23" s="12">
        <f t="shared" si="9"/>
        <v>1450</v>
      </c>
      <c r="E23" s="12">
        <f t="shared" si="9"/>
        <v>750</v>
      </c>
      <c r="F23" s="12">
        <f t="shared" si="9"/>
        <v>1000</v>
      </c>
      <c r="G23" s="12">
        <f t="shared" si="9"/>
        <v>1150</v>
      </c>
      <c r="H23" s="12">
        <f t="shared" si="9"/>
        <v>0</v>
      </c>
      <c r="I23" s="17"/>
      <c r="J23" s="17"/>
    </row>
  </sheetData>
  <drawing r:id="rId1"/>
  <tableParts count="4">
    <tablePart r:id="rId6"/>
    <tablePart r:id="rId7"/>
    <tablePart r:id="rId8"/>
    <tablePart r:id="rId9"/>
  </tableParts>
</worksheet>
</file>