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Dir\Africa_Cocoa\trunk\demand\Cocoa_30pc_rev_boost\"/>
    </mc:Choice>
  </mc:AlternateContent>
  <xr:revisionPtr revIDLastSave="0" documentId="13_ncr:1_{E71185BA-99AD-4111-A6A8-67EEFD0B931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coa_claims" sheetId="1" r:id="rId1"/>
    <sheet name="cocoa_exp" sheetId="2" r:id="rId2"/>
    <sheet name="total_cocoa_land" sheetId="5" r:id="rId3"/>
    <sheet name="total_cocoa_yield" sheetId="6" r:id="rId4"/>
    <sheet name="modelled_forest_loss_to_cocoa" sheetId="3" r:id="rId5"/>
    <sheet name="total_forest_los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H12" i="3"/>
  <c r="G12" i="3"/>
  <c r="F12" i="3"/>
  <c r="E12" i="3"/>
  <c r="D12" i="3"/>
  <c r="C12" i="3"/>
  <c r="E12" i="4"/>
  <c r="F12" i="4" s="1"/>
  <c r="G12" i="4" s="1"/>
  <c r="H12" i="4" s="1"/>
  <c r="I12" i="4" s="1"/>
  <c r="J12" i="4" s="1"/>
  <c r="D12" i="4"/>
  <c r="J12" i="5"/>
  <c r="I12" i="5"/>
  <c r="H12" i="5"/>
  <c r="G12" i="5"/>
  <c r="F12" i="5"/>
  <c r="E12" i="5"/>
  <c r="D12" i="5"/>
  <c r="C12" i="5"/>
  <c r="D25" i="1"/>
  <c r="E25" i="1" s="1"/>
  <c r="F25" i="1" s="1"/>
  <c r="G25" i="1" s="1"/>
  <c r="H25" i="1" s="1"/>
  <c r="I25" i="1" s="1"/>
  <c r="D24" i="1"/>
  <c r="E24" i="1" s="1"/>
  <c r="F24" i="1" s="1"/>
  <c r="G24" i="1" s="1"/>
  <c r="H24" i="1" s="1"/>
  <c r="I24" i="1" s="1"/>
  <c r="D19" i="1"/>
  <c r="E19" i="1" s="1"/>
  <c r="F19" i="1" s="1"/>
  <c r="G19" i="1" s="1"/>
  <c r="H19" i="1" s="1"/>
  <c r="I19" i="1" s="1"/>
  <c r="D18" i="1"/>
  <c r="E18" i="1" s="1"/>
  <c r="F18" i="1" s="1"/>
  <c r="G18" i="1" s="1"/>
  <c r="H18" i="1" s="1"/>
  <c r="I18" i="1" s="1"/>
  <c r="D17" i="1"/>
  <c r="E17" i="1" s="1"/>
  <c r="F17" i="1" s="1"/>
  <c r="G17" i="1" s="1"/>
  <c r="H17" i="1" s="1"/>
  <c r="I17" i="1" s="1"/>
  <c r="D16" i="1"/>
  <c r="E16" i="1" s="1"/>
  <c r="F16" i="1" s="1"/>
  <c r="G16" i="1" s="1"/>
  <c r="H16" i="1" s="1"/>
  <c r="I16" i="1" s="1"/>
  <c r="C25" i="1"/>
  <c r="C24" i="1"/>
  <c r="C19" i="1"/>
  <c r="C18" i="1"/>
  <c r="C17" i="1"/>
  <c r="C16" i="1"/>
  <c r="E23" i="1"/>
  <c r="F23" i="1" s="1"/>
  <c r="G23" i="1" s="1"/>
  <c r="H23" i="1" s="1"/>
  <c r="I23" i="1" s="1"/>
  <c r="E22" i="1"/>
  <c r="F22" i="1" s="1"/>
  <c r="G22" i="1" s="1"/>
  <c r="H22" i="1" s="1"/>
  <c r="I22" i="1" s="1"/>
  <c r="E21" i="1"/>
  <c r="F21" i="1" s="1"/>
  <c r="G21" i="1" s="1"/>
  <c r="H21" i="1" s="1"/>
  <c r="I21" i="1" s="1"/>
  <c r="E20" i="1"/>
  <c r="F20" i="1" s="1"/>
  <c r="G20" i="1" s="1"/>
  <c r="H20" i="1" s="1"/>
  <c r="I20" i="1" s="1"/>
</calcChain>
</file>

<file path=xl/sharedStrings.xml><?xml version="1.0" encoding="utf-8"?>
<sst xmlns="http://schemas.openxmlformats.org/spreadsheetml/2006/main" count="162" uniqueCount="30">
  <si>
    <t>ISO</t>
  </si>
  <si>
    <t>y2015</t>
  </si>
  <si>
    <t>y2020</t>
  </si>
  <si>
    <t>y2025</t>
  </si>
  <si>
    <t>y2030</t>
  </si>
  <si>
    <t>y2035</t>
  </si>
  <si>
    <t>y2040</t>
  </si>
  <si>
    <t>y2045</t>
  </si>
  <si>
    <t>y2050</t>
  </si>
  <si>
    <t>Gen</t>
  </si>
  <si>
    <t>ASH</t>
  </si>
  <si>
    <t>BRA</t>
  </si>
  <si>
    <t>CEN</t>
  </si>
  <si>
    <t>EAS</t>
  </si>
  <si>
    <t>ACC</t>
  </si>
  <si>
    <t>NOR</t>
  </si>
  <si>
    <t>UPE</t>
  </si>
  <si>
    <t>UPW</t>
  </si>
  <si>
    <t>VOL</t>
  </si>
  <si>
    <t>WES</t>
  </si>
  <si>
    <t>cocoa</t>
  </si>
  <si>
    <t>lid_full</t>
  </si>
  <si>
    <t>region</t>
  </si>
  <si>
    <t>land_type</t>
  </si>
  <si>
    <t>sim</t>
  </si>
  <si>
    <t>land_demand_pc</t>
  </si>
  <si>
    <t>land_rent_pc</t>
  </si>
  <si>
    <t>id</t>
  </si>
  <si>
    <t>ZoneId</t>
  </si>
  <si>
    <t>Results 30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</si>
</sst>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A14" sqref="A14:I25"/>
    </sheetView>
  </sheetViews>
  <sheetFormatPr defaultRowHeight="15" x14ac:dyDescent="0.25"/>
  <cols>
    <col min="3" max="4" width="6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t="s">
        <v>19</v>
      </c>
      <c r="L2" t="s">
        <v>20</v>
      </c>
      <c r="M2" t="s">
        <v>21</v>
      </c>
      <c r="N2">
        <v>1.28995744</v>
      </c>
      <c r="O2">
        <v>149.76499000000001</v>
      </c>
    </row>
    <row r="3" spans="1:15" x14ac:dyDescent="0.25">
      <c r="A3" t="s">
        <v>10</v>
      </c>
      <c r="B3">
        <v>6502</v>
      </c>
      <c r="C3">
        <v>6502</v>
      </c>
      <c r="D3">
        <v>6502</v>
      </c>
      <c r="E3">
        <v>6502</v>
      </c>
      <c r="F3">
        <v>6502</v>
      </c>
      <c r="G3">
        <v>6502</v>
      </c>
      <c r="H3">
        <v>6502</v>
      </c>
      <c r="I3">
        <v>6502</v>
      </c>
      <c r="K3" t="s">
        <v>12</v>
      </c>
      <c r="L3" t="s">
        <v>20</v>
      </c>
      <c r="M3" t="s">
        <v>21</v>
      </c>
      <c r="N3">
        <v>9.5802248300000006</v>
      </c>
      <c r="O3">
        <v>140.32990100000001</v>
      </c>
    </row>
    <row r="4" spans="1:15" x14ac:dyDescent="0.25">
      <c r="A4" t="s">
        <v>11</v>
      </c>
      <c r="B4">
        <v>2863</v>
      </c>
      <c r="C4">
        <v>2863</v>
      </c>
      <c r="D4">
        <v>2863</v>
      </c>
      <c r="E4">
        <v>2863</v>
      </c>
      <c r="F4">
        <v>2863</v>
      </c>
      <c r="G4">
        <v>2863</v>
      </c>
      <c r="H4">
        <v>2863</v>
      </c>
      <c r="I4">
        <v>2863</v>
      </c>
      <c r="K4" t="s">
        <v>18</v>
      </c>
      <c r="L4" t="s">
        <v>20</v>
      </c>
      <c r="M4" t="s">
        <v>21</v>
      </c>
      <c r="N4">
        <v>101.282436</v>
      </c>
      <c r="O4">
        <v>56.872355800000001</v>
      </c>
    </row>
    <row r="5" spans="1:15" x14ac:dyDescent="0.25">
      <c r="A5" t="s">
        <v>12</v>
      </c>
      <c r="B5">
        <v>3304</v>
      </c>
      <c r="C5">
        <v>3304</v>
      </c>
      <c r="D5">
        <v>3304</v>
      </c>
      <c r="E5">
        <v>3304</v>
      </c>
      <c r="F5">
        <v>3304</v>
      </c>
      <c r="G5">
        <v>3304</v>
      </c>
      <c r="H5">
        <v>3304</v>
      </c>
      <c r="I5">
        <v>3304</v>
      </c>
      <c r="K5" t="s">
        <v>13</v>
      </c>
      <c r="L5" t="s">
        <v>20</v>
      </c>
      <c r="M5" t="s">
        <v>21</v>
      </c>
      <c r="N5">
        <v>22.796335299999999</v>
      </c>
      <c r="O5">
        <v>122.147953</v>
      </c>
    </row>
    <row r="6" spans="1:15" x14ac:dyDescent="0.25">
      <c r="A6" t="s">
        <v>13</v>
      </c>
      <c r="B6">
        <v>2588</v>
      </c>
      <c r="C6">
        <v>2588</v>
      </c>
      <c r="D6">
        <v>2588</v>
      </c>
      <c r="E6">
        <v>2588</v>
      </c>
      <c r="F6">
        <v>2588</v>
      </c>
      <c r="G6">
        <v>2588</v>
      </c>
      <c r="H6">
        <v>2588</v>
      </c>
      <c r="I6">
        <v>2588</v>
      </c>
      <c r="K6" t="s">
        <v>10</v>
      </c>
      <c r="L6" t="s">
        <v>20</v>
      </c>
      <c r="M6" t="s">
        <v>21</v>
      </c>
      <c r="N6">
        <v>6.9452292599999996</v>
      </c>
      <c r="O6">
        <v>158.27953400000001</v>
      </c>
    </row>
    <row r="7" spans="1:15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 t="s">
        <v>11</v>
      </c>
      <c r="L7" t="s">
        <v>20</v>
      </c>
      <c r="M7" t="s">
        <v>21</v>
      </c>
      <c r="N7">
        <v>16.507487300000001</v>
      </c>
      <c r="O7">
        <v>135.217116</v>
      </c>
    </row>
    <row r="8" spans="1:15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15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5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5" x14ac:dyDescent="0.25">
      <c r="A11" t="s">
        <v>18</v>
      </c>
      <c r="B11">
        <v>567</v>
      </c>
      <c r="C11">
        <v>567</v>
      </c>
      <c r="D11">
        <v>567</v>
      </c>
      <c r="E11">
        <v>567</v>
      </c>
      <c r="F11">
        <v>567</v>
      </c>
      <c r="G11">
        <v>567</v>
      </c>
      <c r="H11">
        <v>567</v>
      </c>
      <c r="I11">
        <v>567</v>
      </c>
    </row>
    <row r="12" spans="1:15" x14ac:dyDescent="0.25">
      <c r="A12" t="s">
        <v>19</v>
      </c>
      <c r="B12">
        <v>11219</v>
      </c>
      <c r="C12">
        <v>11219</v>
      </c>
      <c r="D12">
        <v>11219</v>
      </c>
      <c r="E12">
        <v>11219</v>
      </c>
      <c r="F12">
        <v>11219</v>
      </c>
      <c r="G12">
        <v>11219</v>
      </c>
      <c r="H12">
        <v>11219</v>
      </c>
      <c r="I12">
        <v>11219</v>
      </c>
    </row>
    <row r="14" spans="1:1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</row>
    <row r="15" spans="1:15" x14ac:dyDescent="0.25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5" x14ac:dyDescent="0.25">
      <c r="A16" t="s">
        <v>10</v>
      </c>
      <c r="B16">
        <v>6502</v>
      </c>
      <c r="C16" s="1">
        <f>ROUNDDOWN(B16*(1+(VLOOKUP($A16,$K$2:$N$7,4,FALSE)/200)),0)</f>
        <v>6727</v>
      </c>
      <c r="D16" s="1">
        <f>ROUNDDOWN(B16*(1+(VLOOKUP($A16,$K$2:$N$7,4,FALSE)/100)),0)</f>
        <v>6953</v>
      </c>
      <c r="E16" s="1">
        <f>D16</f>
        <v>6953</v>
      </c>
      <c r="F16" s="1">
        <f t="shared" ref="F16:I16" si="0">E16</f>
        <v>6953</v>
      </c>
      <c r="G16" s="1">
        <f t="shared" si="0"/>
        <v>6953</v>
      </c>
      <c r="H16" s="1">
        <f t="shared" si="0"/>
        <v>6953</v>
      </c>
      <c r="I16" s="1">
        <f t="shared" si="0"/>
        <v>6953</v>
      </c>
    </row>
    <row r="17" spans="1:9" x14ac:dyDescent="0.25">
      <c r="A17" t="s">
        <v>11</v>
      </c>
      <c r="B17">
        <v>2863</v>
      </c>
      <c r="C17" s="1">
        <f t="shared" ref="C17:C19" si="1">ROUNDDOWN(B17*(1+(VLOOKUP($A17,$K$2:$N$7,4,FALSE)/200)),0)</f>
        <v>3099</v>
      </c>
      <c r="D17" s="1">
        <f t="shared" ref="D17:D19" si="2">ROUNDDOWN(B17*(1+(VLOOKUP($A17,$K$2:$N$7,4,FALSE)/100)),0)</f>
        <v>3335</v>
      </c>
      <c r="E17" s="1">
        <f t="shared" ref="E17:I25" si="3">D17</f>
        <v>3335</v>
      </c>
      <c r="F17" s="1">
        <f t="shared" si="3"/>
        <v>3335</v>
      </c>
      <c r="G17" s="1">
        <f t="shared" si="3"/>
        <v>3335</v>
      </c>
      <c r="H17" s="1">
        <f t="shared" si="3"/>
        <v>3335</v>
      </c>
      <c r="I17" s="1">
        <f t="shared" si="3"/>
        <v>3335</v>
      </c>
    </row>
    <row r="18" spans="1:9" x14ac:dyDescent="0.25">
      <c r="A18" t="s">
        <v>12</v>
      </c>
      <c r="B18">
        <v>3304</v>
      </c>
      <c r="C18" s="1">
        <f t="shared" si="1"/>
        <v>3462</v>
      </c>
      <c r="D18" s="1">
        <f t="shared" si="2"/>
        <v>3620</v>
      </c>
      <c r="E18" s="1">
        <f t="shared" si="3"/>
        <v>3620</v>
      </c>
      <c r="F18" s="1">
        <f t="shared" si="3"/>
        <v>3620</v>
      </c>
      <c r="G18" s="1">
        <f t="shared" si="3"/>
        <v>3620</v>
      </c>
      <c r="H18" s="1">
        <f t="shared" si="3"/>
        <v>3620</v>
      </c>
      <c r="I18" s="1">
        <f t="shared" si="3"/>
        <v>3620</v>
      </c>
    </row>
    <row r="19" spans="1:9" x14ac:dyDescent="0.25">
      <c r="A19" t="s">
        <v>13</v>
      </c>
      <c r="B19">
        <v>2588</v>
      </c>
      <c r="C19" s="1">
        <f t="shared" si="1"/>
        <v>2882</v>
      </c>
      <c r="D19" s="1">
        <f t="shared" si="2"/>
        <v>3177</v>
      </c>
      <c r="E19" s="1">
        <f t="shared" si="3"/>
        <v>3177</v>
      </c>
      <c r="F19" s="1">
        <f t="shared" si="3"/>
        <v>3177</v>
      </c>
      <c r="G19" s="1">
        <f t="shared" si="3"/>
        <v>3177</v>
      </c>
      <c r="H19" s="1">
        <f t="shared" si="3"/>
        <v>3177</v>
      </c>
      <c r="I19" s="1">
        <f t="shared" si="3"/>
        <v>3177</v>
      </c>
    </row>
    <row r="20" spans="1:9" x14ac:dyDescent="0.25">
      <c r="A20" t="s">
        <v>14</v>
      </c>
      <c r="B20">
        <v>0</v>
      </c>
      <c r="C20" s="1">
        <v>0</v>
      </c>
      <c r="D20" s="1"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>
        <f t="shared" si="3"/>
        <v>0</v>
      </c>
    </row>
    <row r="21" spans="1:9" x14ac:dyDescent="0.25">
      <c r="A21" t="s">
        <v>15</v>
      </c>
      <c r="B21">
        <v>0</v>
      </c>
      <c r="C21" s="1">
        <v>0</v>
      </c>
      <c r="D21" s="1"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>
        <f t="shared" si="3"/>
        <v>0</v>
      </c>
    </row>
    <row r="22" spans="1:9" x14ac:dyDescent="0.25">
      <c r="A22" t="s">
        <v>16</v>
      </c>
      <c r="B22">
        <v>0</v>
      </c>
      <c r="C22" s="1">
        <v>0</v>
      </c>
      <c r="D22" s="1"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>
        <f t="shared" si="3"/>
        <v>0</v>
      </c>
    </row>
    <row r="23" spans="1:9" x14ac:dyDescent="0.25">
      <c r="A23" t="s">
        <v>17</v>
      </c>
      <c r="B23">
        <v>0</v>
      </c>
      <c r="C23" s="1">
        <v>0</v>
      </c>
      <c r="D23" s="1"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>
        <f t="shared" si="3"/>
        <v>0</v>
      </c>
    </row>
    <row r="24" spans="1:9" x14ac:dyDescent="0.25">
      <c r="A24" t="s">
        <v>18</v>
      </c>
      <c r="B24">
        <v>567</v>
      </c>
      <c r="C24" s="1">
        <f t="shared" ref="C24:C25" si="4">ROUNDDOWN(B24*(1+(VLOOKUP($A24,$K$2:$N$7,4,FALSE)/200)),0)</f>
        <v>854</v>
      </c>
      <c r="D24" s="1">
        <f t="shared" ref="D24:D25" si="5">ROUNDDOWN(B24*(1+(VLOOKUP($A24,$K$2:$N$7,4,FALSE)/100)),0)</f>
        <v>1141</v>
      </c>
      <c r="E24" s="1">
        <f t="shared" si="3"/>
        <v>1141</v>
      </c>
      <c r="F24" s="1">
        <f t="shared" si="3"/>
        <v>1141</v>
      </c>
      <c r="G24" s="1">
        <f t="shared" si="3"/>
        <v>1141</v>
      </c>
      <c r="H24" s="1">
        <f t="shared" si="3"/>
        <v>1141</v>
      </c>
      <c r="I24" s="1">
        <f t="shared" si="3"/>
        <v>1141</v>
      </c>
    </row>
    <row r="25" spans="1:9" x14ac:dyDescent="0.25">
      <c r="A25" t="s">
        <v>19</v>
      </c>
      <c r="B25">
        <v>11219</v>
      </c>
      <c r="C25" s="1">
        <f t="shared" si="4"/>
        <v>11291</v>
      </c>
      <c r="D25" s="1">
        <f t="shared" si="5"/>
        <v>11363</v>
      </c>
      <c r="E25" s="1">
        <f t="shared" si="3"/>
        <v>11363</v>
      </c>
      <c r="F25" s="1">
        <f t="shared" si="3"/>
        <v>11363</v>
      </c>
      <c r="G25" s="1">
        <f t="shared" si="3"/>
        <v>11363</v>
      </c>
      <c r="H25" s="1">
        <f t="shared" si="3"/>
        <v>11363</v>
      </c>
      <c r="I25" s="1">
        <f t="shared" si="3"/>
        <v>11363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F7" sqref="F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10</v>
      </c>
      <c r="B3">
        <v>6502</v>
      </c>
      <c r="C3">
        <v>6727</v>
      </c>
      <c r="D3">
        <v>6953</v>
      </c>
      <c r="E3">
        <v>6953</v>
      </c>
      <c r="F3">
        <v>6953</v>
      </c>
      <c r="G3">
        <v>6953</v>
      </c>
      <c r="H3">
        <v>6953</v>
      </c>
      <c r="I3">
        <v>6953</v>
      </c>
    </row>
    <row r="4" spans="1:9" x14ac:dyDescent="0.25">
      <c r="A4" t="s">
        <v>11</v>
      </c>
      <c r="B4">
        <v>2863</v>
      </c>
      <c r="C4">
        <v>3099</v>
      </c>
      <c r="D4">
        <v>3335</v>
      </c>
      <c r="E4">
        <v>3335</v>
      </c>
      <c r="F4">
        <v>3335</v>
      </c>
      <c r="G4">
        <v>3335</v>
      </c>
      <c r="H4">
        <v>3335</v>
      </c>
      <c r="I4">
        <v>3335</v>
      </c>
    </row>
    <row r="5" spans="1:9" x14ac:dyDescent="0.25">
      <c r="A5" t="s">
        <v>12</v>
      </c>
      <c r="B5">
        <v>3304</v>
      </c>
      <c r="C5">
        <v>3462</v>
      </c>
      <c r="D5">
        <v>3620</v>
      </c>
      <c r="E5">
        <v>3620</v>
      </c>
      <c r="F5">
        <v>3620</v>
      </c>
      <c r="G5">
        <v>3620</v>
      </c>
      <c r="H5">
        <v>3620</v>
      </c>
      <c r="I5">
        <v>3620</v>
      </c>
    </row>
    <row r="6" spans="1:9" x14ac:dyDescent="0.25">
      <c r="A6" t="s">
        <v>13</v>
      </c>
      <c r="B6">
        <v>2588</v>
      </c>
      <c r="C6">
        <v>2882</v>
      </c>
      <c r="D6">
        <v>3177</v>
      </c>
      <c r="E6">
        <v>3177</v>
      </c>
      <c r="F6">
        <v>3177</v>
      </c>
      <c r="G6">
        <v>3177</v>
      </c>
      <c r="H6">
        <v>3177</v>
      </c>
      <c r="I6">
        <v>3177</v>
      </c>
    </row>
    <row r="7" spans="1:9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18</v>
      </c>
      <c r="B11">
        <v>567</v>
      </c>
      <c r="C11">
        <v>854</v>
      </c>
      <c r="D11">
        <v>1141</v>
      </c>
      <c r="E11">
        <v>1141</v>
      </c>
      <c r="F11">
        <v>1141</v>
      </c>
      <c r="G11">
        <v>1141</v>
      </c>
      <c r="H11">
        <v>1141</v>
      </c>
      <c r="I11">
        <v>1141</v>
      </c>
    </row>
    <row r="12" spans="1:9" x14ac:dyDescent="0.25">
      <c r="A12" t="s">
        <v>19</v>
      </c>
      <c r="B12">
        <v>11219</v>
      </c>
      <c r="C12">
        <v>11291</v>
      </c>
      <c r="D12">
        <v>11363</v>
      </c>
      <c r="E12">
        <v>11363</v>
      </c>
      <c r="F12">
        <v>11363</v>
      </c>
      <c r="G12">
        <v>11363</v>
      </c>
      <c r="H12">
        <v>11363</v>
      </c>
      <c r="I12">
        <v>11363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B3D4-2039-4FAF-A052-790205AF7F71}">
  <dimension ref="A1:J13"/>
  <sheetViews>
    <sheetView workbookViewId="0">
      <selection activeCell="L26" sqref="L26"/>
    </sheetView>
  </sheetViews>
  <sheetFormatPr defaultRowHeight="15" x14ac:dyDescent="0.25"/>
  <sheetData>
    <row r="1" spans="1:10" x14ac:dyDescent="0.25">
      <c r="A1" t="s">
        <v>27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10</v>
      </c>
      <c r="C2">
        <v>6502</v>
      </c>
      <c r="D2">
        <v>6726</v>
      </c>
      <c r="E2">
        <v>6952</v>
      </c>
      <c r="F2">
        <v>6952</v>
      </c>
      <c r="G2">
        <v>6952</v>
      </c>
      <c r="H2">
        <v>6952</v>
      </c>
      <c r="I2">
        <v>6952</v>
      </c>
      <c r="J2">
        <v>6952</v>
      </c>
    </row>
    <row r="3" spans="1:10" x14ac:dyDescent="0.25">
      <c r="A3">
        <v>1</v>
      </c>
      <c r="B3" t="s">
        <v>11</v>
      </c>
      <c r="C3">
        <v>2863</v>
      </c>
      <c r="D3">
        <v>3099</v>
      </c>
      <c r="E3">
        <v>3336</v>
      </c>
      <c r="F3">
        <v>3336</v>
      </c>
      <c r="G3">
        <v>3336</v>
      </c>
      <c r="H3">
        <v>3336</v>
      </c>
      <c r="I3">
        <v>3334</v>
      </c>
      <c r="J3">
        <v>3334</v>
      </c>
    </row>
    <row r="4" spans="1:10" x14ac:dyDescent="0.25">
      <c r="A4">
        <v>2</v>
      </c>
      <c r="B4" t="s">
        <v>12</v>
      </c>
      <c r="C4">
        <v>3304</v>
      </c>
      <c r="D4">
        <v>3461</v>
      </c>
      <c r="E4">
        <v>3619</v>
      </c>
      <c r="F4">
        <v>3619</v>
      </c>
      <c r="G4">
        <v>3619</v>
      </c>
      <c r="H4">
        <v>3619</v>
      </c>
      <c r="I4">
        <v>3619</v>
      </c>
      <c r="J4">
        <v>3619</v>
      </c>
    </row>
    <row r="5" spans="1:10" x14ac:dyDescent="0.25">
      <c r="A5">
        <v>3</v>
      </c>
      <c r="B5" t="s">
        <v>13</v>
      </c>
      <c r="C5">
        <v>2588</v>
      </c>
      <c r="D5">
        <v>2883</v>
      </c>
      <c r="E5">
        <v>3176</v>
      </c>
      <c r="F5">
        <v>3176</v>
      </c>
      <c r="G5">
        <v>3176</v>
      </c>
      <c r="H5">
        <v>3176</v>
      </c>
      <c r="I5">
        <v>3176</v>
      </c>
      <c r="J5">
        <v>3176</v>
      </c>
    </row>
    <row r="6" spans="1:10" x14ac:dyDescent="0.25">
      <c r="A6">
        <v>4</v>
      </c>
      <c r="B6" t="s">
        <v>14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5</v>
      </c>
      <c r="B7" t="s">
        <v>15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>
        <v>6</v>
      </c>
      <c r="B8" t="s">
        <v>16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v>7</v>
      </c>
      <c r="B9" t="s">
        <v>17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 x14ac:dyDescent="0.25">
      <c r="A10">
        <v>8</v>
      </c>
      <c r="B10" t="s">
        <v>18</v>
      </c>
      <c r="C10">
        <v>567</v>
      </c>
      <c r="D10">
        <v>855</v>
      </c>
      <c r="E10">
        <v>1142</v>
      </c>
      <c r="F10">
        <v>1142</v>
      </c>
      <c r="G10">
        <v>1142</v>
      </c>
      <c r="H10">
        <v>1140</v>
      </c>
      <c r="I10">
        <v>1140</v>
      </c>
      <c r="J10">
        <v>1140</v>
      </c>
    </row>
    <row r="11" spans="1:10" x14ac:dyDescent="0.25">
      <c r="A11">
        <v>9</v>
      </c>
      <c r="B11" t="s">
        <v>19</v>
      </c>
      <c r="C11">
        <v>11219</v>
      </c>
      <c r="D11">
        <v>11289</v>
      </c>
      <c r="E11">
        <v>11362</v>
      </c>
      <c r="F11">
        <v>11362</v>
      </c>
      <c r="G11">
        <v>11362</v>
      </c>
      <c r="H11">
        <v>11362</v>
      </c>
      <c r="I11">
        <v>11362</v>
      </c>
      <c r="J11">
        <v>11362</v>
      </c>
    </row>
    <row r="12" spans="1:10" x14ac:dyDescent="0.25">
      <c r="C12">
        <f>SUM(C2:C11)</f>
        <v>27043</v>
      </c>
      <c r="D12">
        <f t="shared" ref="D12:J12" si="0">SUM(D2:D11)</f>
        <v>28317</v>
      </c>
      <c r="E12">
        <f t="shared" si="0"/>
        <v>29591</v>
      </c>
      <c r="F12">
        <f t="shared" si="0"/>
        <v>29591</v>
      </c>
      <c r="G12">
        <f t="shared" si="0"/>
        <v>29591</v>
      </c>
      <c r="H12">
        <f t="shared" si="0"/>
        <v>29588</v>
      </c>
      <c r="I12">
        <f t="shared" si="0"/>
        <v>29586</v>
      </c>
      <c r="J12">
        <f t="shared" si="0"/>
        <v>29586</v>
      </c>
    </row>
    <row r="13" spans="1:10" x14ac:dyDescent="0.25">
      <c r="C13">
        <v>27043</v>
      </c>
      <c r="D13">
        <v>28317</v>
      </c>
      <c r="E13">
        <v>29591</v>
      </c>
      <c r="F13">
        <v>29591</v>
      </c>
      <c r="G13">
        <v>29591</v>
      </c>
      <c r="H13">
        <v>29588</v>
      </c>
      <c r="I13">
        <v>29586</v>
      </c>
      <c r="J13">
        <v>29586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80A6-4610-486A-B622-C30F02EA33C7}">
  <dimension ref="A1:I11"/>
  <sheetViews>
    <sheetView workbookViewId="0">
      <selection activeCell="C2" sqref="C2"/>
    </sheetView>
  </sheetViews>
  <sheetFormatPr defaultRowHeight="15" x14ac:dyDescent="0.25"/>
  <sheetData>
    <row r="1" spans="1:9" x14ac:dyDescent="0.25">
      <c r="A1" t="s">
        <v>27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10</v>
      </c>
      <c r="C2">
        <v>8333.31</v>
      </c>
      <c r="D2">
        <v>17116</v>
      </c>
      <c r="E2">
        <v>13547.4</v>
      </c>
      <c r="F2">
        <v>13201.6</v>
      </c>
      <c r="G2">
        <v>12073.4</v>
      </c>
      <c r="H2">
        <v>14853.6</v>
      </c>
      <c r="I2">
        <v>16155.7</v>
      </c>
    </row>
    <row r="3" spans="1:9" x14ac:dyDescent="0.25">
      <c r="A3">
        <v>1</v>
      </c>
      <c r="B3" t="s">
        <v>11</v>
      </c>
      <c r="C3">
        <v>3737.05</v>
      </c>
      <c r="D3">
        <v>8700.26</v>
      </c>
      <c r="E3">
        <v>6644.42</v>
      </c>
      <c r="F3">
        <v>4591.82</v>
      </c>
      <c r="G3">
        <v>2822.37</v>
      </c>
      <c r="H3">
        <v>4093.16</v>
      </c>
      <c r="I3">
        <v>4895.16</v>
      </c>
    </row>
    <row r="4" spans="1:9" x14ac:dyDescent="0.25">
      <c r="A4">
        <v>2</v>
      </c>
      <c r="B4" t="s">
        <v>12</v>
      </c>
      <c r="C4">
        <v>4327.38</v>
      </c>
      <c r="D4">
        <v>8754.08</v>
      </c>
      <c r="E4">
        <v>7063.9</v>
      </c>
      <c r="F4">
        <v>6737.72</v>
      </c>
      <c r="G4">
        <v>6336.47</v>
      </c>
      <c r="H4">
        <v>4129.96</v>
      </c>
      <c r="I4">
        <v>10218.6</v>
      </c>
    </row>
    <row r="5" spans="1:9" x14ac:dyDescent="0.25">
      <c r="A5">
        <v>3</v>
      </c>
      <c r="B5" t="s">
        <v>13</v>
      </c>
      <c r="C5">
        <v>3311.1</v>
      </c>
      <c r="D5">
        <v>8223.35</v>
      </c>
      <c r="E5">
        <v>6782.6</v>
      </c>
      <c r="F5">
        <v>5513.04</v>
      </c>
      <c r="G5">
        <v>5041.96</v>
      </c>
      <c r="H5">
        <v>8034.47</v>
      </c>
      <c r="I5">
        <v>6400.36</v>
      </c>
    </row>
    <row r="6" spans="1:9" x14ac:dyDescent="0.25">
      <c r="A6">
        <v>4</v>
      </c>
      <c r="B6" t="s">
        <v>14</v>
      </c>
      <c r="C6">
        <v>0</v>
      </c>
      <c r="D6">
        <v>4.8930499999999997</v>
      </c>
      <c r="E6">
        <v>1.98936</v>
      </c>
      <c r="F6">
        <v>0.80881499999999995</v>
      </c>
      <c r="G6">
        <v>0.32884000000000002</v>
      </c>
      <c r="H6">
        <v>4.7607100000000004</v>
      </c>
      <c r="I6">
        <v>1.9355599999999999</v>
      </c>
    </row>
    <row r="7" spans="1:9" x14ac:dyDescent="0.25">
      <c r="A7">
        <v>5</v>
      </c>
      <c r="B7" t="s">
        <v>15</v>
      </c>
      <c r="C7">
        <v>0</v>
      </c>
      <c r="D7">
        <v>4.4980000000000002</v>
      </c>
      <c r="E7">
        <v>1.8287500000000001</v>
      </c>
      <c r="F7">
        <v>0.74351400000000001</v>
      </c>
      <c r="G7">
        <v>0.30229</v>
      </c>
      <c r="H7">
        <v>4.5829899999999997</v>
      </c>
      <c r="I7">
        <v>1.86331</v>
      </c>
    </row>
    <row r="8" spans="1:9" x14ac:dyDescent="0.25">
      <c r="A8">
        <v>6</v>
      </c>
      <c r="B8" t="s">
        <v>16</v>
      </c>
      <c r="C8">
        <v>0</v>
      </c>
      <c r="D8">
        <v>0.64934499999999995</v>
      </c>
      <c r="E8">
        <v>0.26400400000000002</v>
      </c>
      <c r="F8">
        <v>0.107336</v>
      </c>
      <c r="G8">
        <v>4.3639600000000001E-2</v>
      </c>
      <c r="H8">
        <v>1.7742500000000001E-2</v>
      </c>
      <c r="I8">
        <v>7.2135799999999998E-3</v>
      </c>
    </row>
    <row r="9" spans="1:9" x14ac:dyDescent="0.25">
      <c r="A9">
        <v>7</v>
      </c>
      <c r="B9" t="s">
        <v>17</v>
      </c>
      <c r="C9">
        <v>0</v>
      </c>
      <c r="D9">
        <v>1.2855000000000001</v>
      </c>
      <c r="E9">
        <v>0.52264600000000005</v>
      </c>
      <c r="F9">
        <v>0.21249199999999999</v>
      </c>
      <c r="G9">
        <v>8.6392800000000006E-2</v>
      </c>
      <c r="H9">
        <v>0</v>
      </c>
      <c r="I9">
        <v>0</v>
      </c>
    </row>
    <row r="10" spans="1:9" x14ac:dyDescent="0.25">
      <c r="A10">
        <v>8</v>
      </c>
      <c r="B10" t="s">
        <v>18</v>
      </c>
      <c r="C10">
        <v>744.21199999999999</v>
      </c>
      <c r="D10">
        <v>2858.73</v>
      </c>
      <c r="E10">
        <v>2676.43</v>
      </c>
      <c r="F10">
        <v>1455.06</v>
      </c>
      <c r="G10">
        <v>1060.57</v>
      </c>
      <c r="H10">
        <v>2060.71</v>
      </c>
      <c r="I10">
        <v>2198.87</v>
      </c>
    </row>
    <row r="11" spans="1:9" x14ac:dyDescent="0.25">
      <c r="A11">
        <v>9</v>
      </c>
      <c r="B11" t="s">
        <v>19</v>
      </c>
      <c r="C11">
        <v>14349.1</v>
      </c>
      <c r="D11">
        <v>27534.5</v>
      </c>
      <c r="E11">
        <v>21052.799999999999</v>
      </c>
      <c r="F11">
        <v>21406.400000000001</v>
      </c>
      <c r="G11">
        <v>20851.5</v>
      </c>
      <c r="H11">
        <v>19284.599999999999</v>
      </c>
      <c r="I11">
        <v>28119.1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32F-8556-4177-BB49-57462872327F}">
  <dimension ref="A1:I15"/>
  <sheetViews>
    <sheetView tabSelected="1" workbookViewId="0">
      <selection activeCell="C13" sqref="C13:I13"/>
    </sheetView>
  </sheetViews>
  <sheetFormatPr defaultRowHeight="15" x14ac:dyDescent="0.25"/>
  <sheetData>
    <row r="1" spans="1:9" x14ac:dyDescent="0.25">
      <c r="A1" t="s">
        <v>27</v>
      </c>
      <c r="B1" t="s">
        <v>28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10</v>
      </c>
      <c r="C2">
        <v>2436</v>
      </c>
      <c r="D2">
        <v>1297</v>
      </c>
      <c r="E2">
        <v>1524</v>
      </c>
      <c r="F2">
        <v>1324</v>
      </c>
      <c r="G2">
        <v>1843</v>
      </c>
      <c r="H2">
        <v>1896</v>
      </c>
      <c r="I2">
        <v>1433</v>
      </c>
    </row>
    <row r="3" spans="1:9" x14ac:dyDescent="0.25">
      <c r="A3">
        <v>1</v>
      </c>
      <c r="B3" t="s">
        <v>11</v>
      </c>
      <c r="C3">
        <v>0</v>
      </c>
      <c r="D3">
        <v>0</v>
      </c>
      <c r="E3">
        <v>54</v>
      </c>
      <c r="F3">
        <v>23</v>
      </c>
      <c r="G3">
        <v>288</v>
      </c>
      <c r="H3">
        <v>519</v>
      </c>
      <c r="I3">
        <v>346</v>
      </c>
    </row>
    <row r="4" spans="1:9" x14ac:dyDescent="0.25">
      <c r="A4">
        <v>2</v>
      </c>
      <c r="B4" t="s">
        <v>12</v>
      </c>
      <c r="C4">
        <v>1268</v>
      </c>
      <c r="D4">
        <v>704</v>
      </c>
      <c r="E4">
        <v>778</v>
      </c>
      <c r="F4">
        <v>721</v>
      </c>
      <c r="G4">
        <v>309</v>
      </c>
      <c r="H4">
        <v>1703</v>
      </c>
      <c r="I4">
        <v>862</v>
      </c>
    </row>
    <row r="5" spans="1:9" x14ac:dyDescent="0.25">
      <c r="A5">
        <v>3</v>
      </c>
      <c r="B5" t="s">
        <v>13</v>
      </c>
      <c r="C5">
        <v>244</v>
      </c>
      <c r="D5">
        <v>654</v>
      </c>
      <c r="E5">
        <v>518</v>
      </c>
      <c r="F5">
        <v>529</v>
      </c>
      <c r="G5">
        <v>932</v>
      </c>
      <c r="H5">
        <v>360</v>
      </c>
      <c r="I5">
        <v>653</v>
      </c>
    </row>
    <row r="6" spans="1:9" x14ac:dyDescent="0.25">
      <c r="A6">
        <v>4</v>
      </c>
      <c r="B6" t="s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5</v>
      </c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6</v>
      </c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8</v>
      </c>
      <c r="B10" t="s">
        <v>18</v>
      </c>
      <c r="C10">
        <v>0</v>
      </c>
      <c r="D10">
        <v>15</v>
      </c>
      <c r="E10">
        <v>22</v>
      </c>
      <c r="F10">
        <v>0</v>
      </c>
      <c r="G10">
        <v>62</v>
      </c>
      <c r="H10">
        <v>135</v>
      </c>
      <c r="I10">
        <v>46</v>
      </c>
    </row>
    <row r="11" spans="1:9" x14ac:dyDescent="0.25">
      <c r="A11">
        <v>9</v>
      </c>
      <c r="B11" t="s">
        <v>19</v>
      </c>
      <c r="C11">
        <v>4311</v>
      </c>
      <c r="D11">
        <v>1976</v>
      </c>
      <c r="E11">
        <v>2564</v>
      </c>
      <c r="F11">
        <v>2423</v>
      </c>
      <c r="G11">
        <v>2170</v>
      </c>
      <c r="H11">
        <v>4040</v>
      </c>
      <c r="I11">
        <v>2663</v>
      </c>
    </row>
    <row r="12" spans="1:9" x14ac:dyDescent="0.25">
      <c r="C12">
        <f>SUM(C2:C11)</f>
        <v>8259</v>
      </c>
      <c r="D12">
        <f t="shared" ref="D12:I12" si="0">SUM(D2:D11)</f>
        <v>4646</v>
      </c>
      <c r="E12">
        <f t="shared" si="0"/>
        <v>5460</v>
      </c>
      <c r="F12">
        <f t="shared" si="0"/>
        <v>5020</v>
      </c>
      <c r="G12">
        <f t="shared" si="0"/>
        <v>5604</v>
      </c>
      <c r="H12">
        <f t="shared" si="0"/>
        <v>8653</v>
      </c>
      <c r="I12">
        <f t="shared" si="0"/>
        <v>6003</v>
      </c>
    </row>
    <row r="13" spans="1:9" x14ac:dyDescent="0.25">
      <c r="C13">
        <v>8259</v>
      </c>
      <c r="D13">
        <v>4646</v>
      </c>
      <c r="E13">
        <v>5460</v>
      </c>
      <c r="F13">
        <v>5020</v>
      </c>
      <c r="G13">
        <v>5604</v>
      </c>
      <c r="H13">
        <v>8653</v>
      </c>
      <c r="I13">
        <v>6003</v>
      </c>
    </row>
    <row r="15" spans="1:9" x14ac:dyDescent="0.25">
      <c r="A15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5BC3-1E18-41E4-B482-A1E3BEC9094C}">
  <dimension ref="A1:J13"/>
  <sheetViews>
    <sheetView workbookViewId="0">
      <selection activeCell="C13" sqref="C13:J13"/>
    </sheetView>
  </sheetViews>
  <sheetFormatPr defaultRowHeight="15" x14ac:dyDescent="0.25"/>
  <sheetData>
    <row r="1" spans="1:10" x14ac:dyDescent="0.25">
      <c r="A1" t="s">
        <v>27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10</v>
      </c>
      <c r="C2">
        <v>0</v>
      </c>
      <c r="D2">
        <v>2561</v>
      </c>
      <c r="E2">
        <v>1335</v>
      </c>
      <c r="F2">
        <v>1533</v>
      </c>
      <c r="G2">
        <v>1335</v>
      </c>
      <c r="H2">
        <v>1843</v>
      </c>
      <c r="I2">
        <v>1896</v>
      </c>
      <c r="J2">
        <v>1433</v>
      </c>
    </row>
    <row r="3" spans="1:10" x14ac:dyDescent="0.25">
      <c r="A3">
        <v>1</v>
      </c>
      <c r="B3" t="s">
        <v>11</v>
      </c>
      <c r="C3">
        <v>0</v>
      </c>
      <c r="D3">
        <v>166</v>
      </c>
      <c r="E3">
        <v>0</v>
      </c>
      <c r="F3">
        <v>129</v>
      </c>
      <c r="G3">
        <v>73</v>
      </c>
      <c r="H3">
        <v>378</v>
      </c>
      <c r="I3">
        <v>521</v>
      </c>
      <c r="J3">
        <v>361</v>
      </c>
    </row>
    <row r="4" spans="1:10" x14ac:dyDescent="0.25">
      <c r="A4">
        <v>2</v>
      </c>
      <c r="B4" t="s">
        <v>12</v>
      </c>
      <c r="C4">
        <v>0</v>
      </c>
      <c r="D4">
        <v>1324</v>
      </c>
      <c r="E4">
        <v>718</v>
      </c>
      <c r="F4">
        <v>780</v>
      </c>
      <c r="G4">
        <v>723</v>
      </c>
      <c r="H4">
        <v>309</v>
      </c>
      <c r="I4">
        <v>1703</v>
      </c>
      <c r="J4">
        <v>862</v>
      </c>
    </row>
    <row r="5" spans="1:10" x14ac:dyDescent="0.25">
      <c r="A5">
        <v>3</v>
      </c>
      <c r="B5" t="s">
        <v>13</v>
      </c>
      <c r="C5">
        <v>0</v>
      </c>
      <c r="D5">
        <v>672</v>
      </c>
      <c r="E5">
        <v>873</v>
      </c>
      <c r="F5">
        <v>519</v>
      </c>
      <c r="G5">
        <v>543</v>
      </c>
      <c r="H5">
        <v>932</v>
      </c>
      <c r="I5">
        <v>436</v>
      </c>
      <c r="J5">
        <v>684</v>
      </c>
    </row>
    <row r="6" spans="1:10" x14ac:dyDescent="0.25">
      <c r="A6">
        <v>4</v>
      </c>
      <c r="B6" t="s">
        <v>14</v>
      </c>
      <c r="C6">
        <v>0</v>
      </c>
      <c r="D6">
        <v>30</v>
      </c>
      <c r="E6">
        <v>0</v>
      </c>
      <c r="F6">
        <v>0</v>
      </c>
      <c r="G6">
        <v>3</v>
      </c>
      <c r="H6">
        <v>0</v>
      </c>
      <c r="I6">
        <v>0</v>
      </c>
      <c r="J6">
        <v>1</v>
      </c>
    </row>
    <row r="7" spans="1:10" x14ac:dyDescent="0.25">
      <c r="A7">
        <v>5</v>
      </c>
      <c r="B7" t="s">
        <v>15</v>
      </c>
      <c r="C7">
        <v>0</v>
      </c>
      <c r="D7">
        <v>2747</v>
      </c>
      <c r="E7">
        <v>0</v>
      </c>
      <c r="F7">
        <v>84</v>
      </c>
      <c r="G7">
        <v>189</v>
      </c>
      <c r="H7">
        <v>135</v>
      </c>
      <c r="I7">
        <v>8</v>
      </c>
      <c r="J7">
        <v>19</v>
      </c>
    </row>
    <row r="8" spans="1:10" x14ac:dyDescent="0.25">
      <c r="A8">
        <v>6</v>
      </c>
      <c r="B8" t="s">
        <v>16</v>
      </c>
      <c r="C8">
        <v>0</v>
      </c>
      <c r="D8">
        <v>57</v>
      </c>
      <c r="E8">
        <v>0</v>
      </c>
      <c r="F8">
        <v>4</v>
      </c>
      <c r="G8">
        <v>7</v>
      </c>
      <c r="H8">
        <v>9</v>
      </c>
      <c r="I8">
        <v>0</v>
      </c>
      <c r="J8">
        <v>0</v>
      </c>
    </row>
    <row r="9" spans="1:10" x14ac:dyDescent="0.25">
      <c r="A9">
        <v>7</v>
      </c>
      <c r="B9" t="s">
        <v>17</v>
      </c>
      <c r="C9">
        <v>0</v>
      </c>
      <c r="D9">
        <v>265</v>
      </c>
      <c r="E9">
        <v>0</v>
      </c>
      <c r="F9">
        <v>22</v>
      </c>
      <c r="G9">
        <v>24</v>
      </c>
      <c r="H9">
        <v>22</v>
      </c>
      <c r="I9">
        <v>0</v>
      </c>
      <c r="J9">
        <v>0</v>
      </c>
    </row>
    <row r="10" spans="1:10" x14ac:dyDescent="0.25">
      <c r="A10">
        <v>8</v>
      </c>
      <c r="B10" t="s">
        <v>18</v>
      </c>
      <c r="C10">
        <v>0</v>
      </c>
      <c r="D10">
        <v>276</v>
      </c>
      <c r="E10">
        <v>688</v>
      </c>
      <c r="F10">
        <v>377</v>
      </c>
      <c r="G10">
        <v>52</v>
      </c>
      <c r="H10">
        <v>67</v>
      </c>
      <c r="I10">
        <v>138</v>
      </c>
      <c r="J10">
        <v>119</v>
      </c>
    </row>
    <row r="11" spans="1:10" x14ac:dyDescent="0.25">
      <c r="A11">
        <v>9</v>
      </c>
      <c r="B11" t="s">
        <v>19</v>
      </c>
      <c r="C11">
        <v>0</v>
      </c>
      <c r="D11">
        <v>4343</v>
      </c>
      <c r="E11">
        <v>1977</v>
      </c>
      <c r="F11">
        <v>2564</v>
      </c>
      <c r="G11">
        <v>2423</v>
      </c>
      <c r="H11">
        <v>2170</v>
      </c>
      <c r="I11">
        <v>4040</v>
      </c>
      <c r="J11">
        <v>2663</v>
      </c>
    </row>
    <row r="12" spans="1:10" x14ac:dyDescent="0.25">
      <c r="C12">
        <v>0</v>
      </c>
      <c r="D12">
        <f>SUM(D2:D11)+C12</f>
        <v>12441</v>
      </c>
      <c r="E12">
        <f t="shared" ref="E12:J12" si="0">SUM(E2:E11)+D12</f>
        <v>18032</v>
      </c>
      <c r="F12">
        <f t="shared" si="0"/>
        <v>24044</v>
      </c>
      <c r="G12">
        <f t="shared" si="0"/>
        <v>29416</v>
      </c>
      <c r="H12">
        <f t="shared" si="0"/>
        <v>35281</v>
      </c>
      <c r="I12">
        <f t="shared" si="0"/>
        <v>44023</v>
      </c>
      <c r="J12">
        <f t="shared" si="0"/>
        <v>50165</v>
      </c>
    </row>
    <row r="13" spans="1:10" x14ac:dyDescent="0.25">
      <c r="C13">
        <v>0</v>
      </c>
      <c r="D13">
        <v>12441</v>
      </c>
      <c r="E13">
        <v>18032</v>
      </c>
      <c r="F13">
        <v>24044</v>
      </c>
      <c r="G13">
        <v>29416</v>
      </c>
      <c r="H13">
        <v>35281</v>
      </c>
      <c r="I13">
        <v>44023</v>
      </c>
      <c r="J13">
        <v>50165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cocoa_claims</vt:lpstr>
      <vt:lpstr>cocoa_exp</vt:lpstr>
      <vt:lpstr>total_cocoa_land</vt:lpstr>
      <vt:lpstr>total_cocoa_yield</vt:lpstr>
      <vt:lpstr>modelled_forest_loss_to_cocoa</vt:lpstr>
      <vt:lpstr>total_forest_loss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Jacobs-Crisioni</cp:lastModifiedBy>
  <dcterms:created xsi:type="dcterms:W3CDTF">2023-05-29T15:19:51Z</dcterms:created>
  <dcterms:modified xsi:type="dcterms:W3CDTF">2023-06-02T06:41:46Z</dcterms:modified>
</cp:coreProperties>
</file>