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Dir\Africa\trunk\parameters\TransitionCosts\"/>
    </mc:Choice>
  </mc:AlternateContent>
  <xr:revisionPtr revIDLastSave="0" documentId="13_ncr:1_{5202815E-6614-4392-B012-55CA203F8BB1}" xr6:coauthVersionLast="41" xr6:coauthVersionMax="41" xr10:uidLastSave="{00000000-0000-0000-0000-000000000000}"/>
  <bookViews>
    <workbookView xWindow="4125" yWindow="495" windowWidth="18900" windowHeight="11055" activeTab="4" xr2:uid="{3E2686C3-05C8-471F-80A6-F6FC6ED72C2D}"/>
  </bookViews>
  <sheets>
    <sheet name="LUISA_EU" sheetId="1" r:id="rId1"/>
    <sheet name="LUISA_Africa" sheetId="2" r:id="rId2"/>
    <sheet name="CostTable" sheetId="3" r:id="rId3"/>
    <sheet name="Classification" sheetId="5" r:id="rId4"/>
    <sheet name="About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2" i="3"/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" i="3"/>
  <c r="F2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2" i="3"/>
  <c r="C3" i="3"/>
  <c r="B3" i="3" s="1"/>
  <c r="C4" i="3" l="1"/>
  <c r="B4" i="3" l="1"/>
  <c r="C5" i="3"/>
  <c r="C6" i="3" l="1"/>
  <c r="C7" i="3" s="1"/>
  <c r="B5" i="3"/>
  <c r="B6" i="3" s="1"/>
  <c r="C8" i="3" l="1"/>
  <c r="B7" i="3"/>
  <c r="B8" i="3" l="1"/>
  <c r="C9" i="3"/>
  <c r="C10" i="3" l="1"/>
  <c r="B9" i="3"/>
  <c r="B10" i="3" l="1"/>
  <c r="C11" i="3"/>
  <c r="C12" i="3" l="1"/>
  <c r="B11" i="3"/>
  <c r="B12" i="3" l="1"/>
  <c r="C13" i="3"/>
  <c r="B13" i="3" l="1"/>
  <c r="C14" i="3"/>
  <c r="B14" i="3" l="1"/>
  <c r="C15" i="3"/>
  <c r="B15" i="3" l="1"/>
  <c r="C16" i="3"/>
  <c r="B16" i="3" l="1"/>
  <c r="C17" i="3"/>
  <c r="C18" i="3" l="1"/>
  <c r="B17" i="3"/>
  <c r="C19" i="3" l="1"/>
  <c r="B18" i="3"/>
  <c r="B19" i="3" l="1"/>
  <c r="C20" i="3"/>
  <c r="B20" i="3" l="1"/>
  <c r="C21" i="3"/>
  <c r="B21" i="3" l="1"/>
  <c r="C22" i="3"/>
  <c r="B22" i="3" l="1"/>
  <c r="C23" i="3"/>
  <c r="B23" i="3" l="1"/>
  <c r="C24" i="3"/>
  <c r="C25" i="3" l="1"/>
  <c r="B24" i="3"/>
  <c r="B25" i="3" l="1"/>
  <c r="C26" i="3"/>
  <c r="C27" i="3" l="1"/>
  <c r="B26" i="3"/>
  <c r="B27" i="3" l="1"/>
  <c r="C28" i="3"/>
  <c r="C29" i="3" l="1"/>
  <c r="B28" i="3"/>
  <c r="C30" i="3" l="1"/>
  <c r="B29" i="3"/>
  <c r="C31" i="3" l="1"/>
  <c r="B30" i="3"/>
  <c r="B31" i="3" l="1"/>
  <c r="C32" i="3"/>
  <c r="C33" i="3" l="1"/>
  <c r="B32" i="3"/>
  <c r="B33" i="3" l="1"/>
  <c r="C34" i="3"/>
  <c r="C35" i="3" l="1"/>
  <c r="B34" i="3"/>
  <c r="B35" i="3" l="1"/>
  <c r="C36" i="3"/>
  <c r="B36" i="3" l="1"/>
  <c r="C37" i="3"/>
  <c r="B37" i="3" s="1"/>
</calcChain>
</file>

<file path=xl/sharedStrings.xml><?xml version="1.0" encoding="utf-8"?>
<sst xmlns="http://schemas.openxmlformats.org/spreadsheetml/2006/main" count="83" uniqueCount="49">
  <si>
    <t>name</t>
  </si>
  <si>
    <t>Urban</t>
  </si>
  <si>
    <t>Industrial</t>
  </si>
  <si>
    <t>ArableCrops</t>
  </si>
  <si>
    <t>MixedCropLivestock</t>
  </si>
  <si>
    <t>LivestockProduction</t>
  </si>
  <si>
    <t>ForestsMature</t>
  </si>
  <si>
    <t>TransWoodlandShrub</t>
  </si>
  <si>
    <t>Vineyards</t>
  </si>
  <si>
    <t>FruitProduction</t>
  </si>
  <si>
    <t>OliveProduction</t>
  </si>
  <si>
    <t>AbanArable</t>
  </si>
  <si>
    <t>AbanPermanentCrops</t>
  </si>
  <si>
    <t>AbanPastures</t>
  </si>
  <si>
    <t>AbanUrban</t>
  </si>
  <si>
    <t>AbanIndustry</t>
  </si>
  <si>
    <t>BioEnergyCrops</t>
  </si>
  <si>
    <t>SHVA</t>
  </si>
  <si>
    <t>ForestsYoung</t>
  </si>
  <si>
    <t>NaturalGrassland</t>
  </si>
  <si>
    <t>RiceProduction</t>
  </si>
  <si>
    <t>Crops</t>
  </si>
  <si>
    <t>PermanentCrops</t>
  </si>
  <si>
    <t>Shrubs</t>
  </si>
  <si>
    <t>Herbaceous</t>
  </si>
  <si>
    <t>Forest</t>
  </si>
  <si>
    <t>From</t>
  </si>
  <si>
    <t>To</t>
  </si>
  <si>
    <t>val</t>
  </si>
  <si>
    <t>Class</t>
  </si>
  <si>
    <t>FromClass</t>
  </si>
  <si>
    <t>ToClass</t>
  </si>
  <si>
    <t>Cost</t>
  </si>
  <si>
    <t>This Excel sheet has been created to transform LUISA Europe transition cost estimates into African estimates</t>
  </si>
  <si>
    <t>Source are the BASE transitioncosts as defined in the 2017 LUISA technical reference report (Vasco's original cost estimates)</t>
  </si>
  <si>
    <t>Translation of classes:</t>
  </si>
  <si>
    <t>Urban - Urban</t>
  </si>
  <si>
    <t>ArableCrops - Crops</t>
  </si>
  <si>
    <t>FruitProduction - PermanentCrops</t>
  </si>
  <si>
    <t>TransWoodlandShrub - Shrubs</t>
  </si>
  <si>
    <t>SHVA - herbaceous</t>
  </si>
  <si>
    <t>Transition cost generation sheet</t>
  </si>
  <si>
    <t>Created by Chris Jacobs-Crisioni, 4 April 2019</t>
  </si>
  <si>
    <t>Sheets</t>
  </si>
  <si>
    <t>LUISA_EU: contains the original LUISA base transition costs matrix, supplemented with LUISA modeltype class names</t>
  </si>
  <si>
    <t>LUISA_Africa: selection of classes relevant for Africa, supplemented with LUISA 4 Africa modeltype class names</t>
  </si>
  <si>
    <t>CostTable: transformation into skim like table structure used in LUISA 4 Africa</t>
  </si>
  <si>
    <t>Classification: LUISA 4 Africa model class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</si>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</sst>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5B39-990E-47EA-AE92-B4E201E0B54C}">
  <dimension ref="A1:U21"/>
  <sheetViews>
    <sheetView workbookViewId="0">
      <selection activeCell="A9" sqref="A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</v>
      </c>
      <c r="B2">
        <v>-67.5</v>
      </c>
      <c r="C2">
        <v>12.29</v>
      </c>
      <c r="D2">
        <v>31.32</v>
      </c>
      <c r="E2">
        <v>31.3</v>
      </c>
      <c r="F2">
        <v>31.27</v>
      </c>
      <c r="G2">
        <v>30</v>
      </c>
      <c r="H2">
        <v>30</v>
      </c>
      <c r="I2">
        <v>33.61</v>
      </c>
      <c r="J2">
        <v>33.61</v>
      </c>
      <c r="K2">
        <v>33.61</v>
      </c>
      <c r="L2">
        <v>0</v>
      </c>
      <c r="M2">
        <v>0</v>
      </c>
      <c r="N2">
        <v>0</v>
      </c>
      <c r="O2">
        <v>0</v>
      </c>
      <c r="P2">
        <v>0</v>
      </c>
      <c r="Q2">
        <v>30.51</v>
      </c>
      <c r="R2">
        <v>30</v>
      </c>
      <c r="S2">
        <v>30.05</v>
      </c>
      <c r="T2">
        <v>30.32</v>
      </c>
      <c r="U2">
        <v>33.61</v>
      </c>
    </row>
    <row r="3" spans="1:21" x14ac:dyDescent="0.25">
      <c r="A3" t="s">
        <v>2</v>
      </c>
      <c r="B3">
        <v>10.62</v>
      </c>
      <c r="C3">
        <v>-22.74</v>
      </c>
      <c r="D3">
        <v>46.32</v>
      </c>
      <c r="E3">
        <v>46.3</v>
      </c>
      <c r="F3">
        <v>46.27</v>
      </c>
      <c r="G3">
        <v>45</v>
      </c>
      <c r="H3">
        <v>45</v>
      </c>
      <c r="I3">
        <v>48.61</v>
      </c>
      <c r="J3">
        <v>48.61</v>
      </c>
      <c r="K3">
        <v>48.61</v>
      </c>
      <c r="L3">
        <v>0</v>
      </c>
      <c r="M3">
        <v>0</v>
      </c>
      <c r="N3">
        <v>0</v>
      </c>
      <c r="O3">
        <v>0</v>
      </c>
      <c r="P3">
        <v>0</v>
      </c>
      <c r="Q3">
        <v>45.51</v>
      </c>
      <c r="R3">
        <v>45</v>
      </c>
      <c r="S3">
        <v>45.05</v>
      </c>
      <c r="T3">
        <v>45.32</v>
      </c>
      <c r="U3">
        <v>48.61</v>
      </c>
    </row>
    <row r="4" spans="1:21" x14ac:dyDescent="0.25">
      <c r="A4" t="s">
        <v>3</v>
      </c>
      <c r="B4">
        <v>10.18</v>
      </c>
      <c r="C4">
        <v>11.99</v>
      </c>
      <c r="D4">
        <v>-4.5599999999999996</v>
      </c>
      <c r="E4">
        <v>2.63</v>
      </c>
      <c r="F4">
        <v>2.59</v>
      </c>
      <c r="G4">
        <v>0.04</v>
      </c>
      <c r="H4">
        <v>0.04</v>
      </c>
      <c r="I4">
        <v>7.26</v>
      </c>
      <c r="J4">
        <v>7.26</v>
      </c>
      <c r="K4">
        <v>7.26</v>
      </c>
      <c r="L4">
        <v>0.43</v>
      </c>
      <c r="M4">
        <v>0</v>
      </c>
      <c r="N4">
        <v>0</v>
      </c>
      <c r="O4">
        <v>0</v>
      </c>
      <c r="P4">
        <v>0</v>
      </c>
      <c r="Q4">
        <v>1.05</v>
      </c>
      <c r="R4">
        <v>0.04</v>
      </c>
      <c r="S4">
        <v>0.14000000000000001</v>
      </c>
      <c r="T4">
        <v>0.68</v>
      </c>
      <c r="U4">
        <v>7.26</v>
      </c>
    </row>
    <row r="5" spans="1:21" x14ac:dyDescent="0.25">
      <c r="A5" t="s">
        <v>4</v>
      </c>
      <c r="B5">
        <v>10.18</v>
      </c>
      <c r="C5">
        <v>11.99</v>
      </c>
      <c r="D5">
        <v>2.68</v>
      </c>
      <c r="E5">
        <v>-4.54</v>
      </c>
      <c r="F5">
        <v>2.59</v>
      </c>
      <c r="G5">
        <v>0.04</v>
      </c>
      <c r="H5">
        <v>0.04</v>
      </c>
      <c r="I5">
        <v>7.26</v>
      </c>
      <c r="J5">
        <v>7.26</v>
      </c>
      <c r="K5">
        <v>7.26</v>
      </c>
      <c r="L5">
        <v>0.56999999999999995</v>
      </c>
      <c r="M5">
        <v>0</v>
      </c>
      <c r="N5">
        <v>0</v>
      </c>
      <c r="O5">
        <v>0</v>
      </c>
      <c r="P5">
        <v>0</v>
      </c>
      <c r="Q5">
        <v>1.05</v>
      </c>
      <c r="R5">
        <v>0.04</v>
      </c>
      <c r="S5">
        <v>0.14000000000000001</v>
      </c>
      <c r="T5">
        <v>0.68</v>
      </c>
      <c r="U5">
        <v>7.26</v>
      </c>
    </row>
    <row r="6" spans="1:21" x14ac:dyDescent="0.25">
      <c r="A6" t="s">
        <v>5</v>
      </c>
      <c r="B6">
        <v>10.18</v>
      </c>
      <c r="C6">
        <v>11.99</v>
      </c>
      <c r="D6">
        <v>2.68</v>
      </c>
      <c r="E6">
        <v>2.63</v>
      </c>
      <c r="F6">
        <v>-4.53</v>
      </c>
      <c r="G6">
        <v>0.04</v>
      </c>
      <c r="H6">
        <v>0.04</v>
      </c>
      <c r="I6">
        <v>7.26</v>
      </c>
      <c r="J6">
        <v>7.26</v>
      </c>
      <c r="K6">
        <v>7.26</v>
      </c>
      <c r="L6">
        <v>0</v>
      </c>
      <c r="M6">
        <v>0</v>
      </c>
      <c r="N6">
        <v>0.71</v>
      </c>
      <c r="O6">
        <v>0</v>
      </c>
      <c r="P6">
        <v>0</v>
      </c>
      <c r="Q6">
        <v>1.05</v>
      </c>
      <c r="R6">
        <v>0.04</v>
      </c>
      <c r="S6">
        <v>0.14000000000000001</v>
      </c>
      <c r="T6">
        <v>0.68</v>
      </c>
      <c r="U6">
        <v>7.26</v>
      </c>
    </row>
    <row r="7" spans="1:21" x14ac:dyDescent="0.25">
      <c r="A7" t="s">
        <v>6</v>
      </c>
      <c r="B7">
        <v>10.18</v>
      </c>
      <c r="C7">
        <v>12</v>
      </c>
      <c r="D7">
        <v>3.45</v>
      </c>
      <c r="E7">
        <v>3.4</v>
      </c>
      <c r="F7">
        <v>3.35</v>
      </c>
      <c r="G7">
        <v>-2.82</v>
      </c>
      <c r="H7">
        <v>0.81</v>
      </c>
      <c r="I7">
        <v>8.0299999999999994</v>
      </c>
      <c r="J7">
        <v>8.0299999999999994</v>
      </c>
      <c r="K7">
        <v>8.0299999999999994</v>
      </c>
      <c r="L7">
        <v>0</v>
      </c>
      <c r="M7">
        <v>0</v>
      </c>
      <c r="N7">
        <v>0</v>
      </c>
      <c r="O7">
        <v>0</v>
      </c>
      <c r="P7">
        <v>0</v>
      </c>
      <c r="Q7">
        <v>1.82</v>
      </c>
      <c r="R7">
        <v>0.81</v>
      </c>
      <c r="S7">
        <v>0.9</v>
      </c>
      <c r="T7">
        <v>1.44</v>
      </c>
      <c r="U7">
        <v>8.0299999999999994</v>
      </c>
    </row>
    <row r="8" spans="1:21" x14ac:dyDescent="0.25">
      <c r="A8" t="s">
        <v>7</v>
      </c>
      <c r="B8">
        <v>10.18</v>
      </c>
      <c r="C8">
        <v>11.99</v>
      </c>
      <c r="D8">
        <v>2.91</v>
      </c>
      <c r="E8">
        <v>2.86</v>
      </c>
      <c r="F8">
        <v>2.82</v>
      </c>
      <c r="G8">
        <v>0.27</v>
      </c>
      <c r="H8">
        <v>0</v>
      </c>
      <c r="I8">
        <v>7.49</v>
      </c>
      <c r="J8">
        <v>7.49</v>
      </c>
      <c r="K8">
        <v>7.49</v>
      </c>
      <c r="L8">
        <v>0</v>
      </c>
      <c r="M8">
        <v>0</v>
      </c>
      <c r="N8">
        <v>0</v>
      </c>
      <c r="O8">
        <v>0</v>
      </c>
      <c r="P8">
        <v>0</v>
      </c>
      <c r="Q8">
        <v>1.28</v>
      </c>
      <c r="R8">
        <v>0.27</v>
      </c>
      <c r="S8">
        <v>0.37</v>
      </c>
      <c r="T8">
        <v>0.91</v>
      </c>
      <c r="U8">
        <v>7.49</v>
      </c>
    </row>
    <row r="9" spans="1:21" x14ac:dyDescent="0.25">
      <c r="A9" t="s">
        <v>8</v>
      </c>
      <c r="B9">
        <v>10.18</v>
      </c>
      <c r="C9">
        <v>12</v>
      </c>
      <c r="D9">
        <v>3.45</v>
      </c>
      <c r="E9">
        <v>3.4</v>
      </c>
      <c r="F9">
        <v>3.35</v>
      </c>
      <c r="G9">
        <v>0.81</v>
      </c>
      <c r="H9">
        <v>0.81</v>
      </c>
      <c r="I9">
        <v>-17.3</v>
      </c>
      <c r="J9">
        <v>8.0299999999999994</v>
      </c>
      <c r="K9">
        <v>8.0299999999999994</v>
      </c>
      <c r="L9">
        <v>0</v>
      </c>
      <c r="M9">
        <v>2.12</v>
      </c>
      <c r="N9">
        <v>0</v>
      </c>
      <c r="O9">
        <v>0</v>
      </c>
      <c r="P9">
        <v>0</v>
      </c>
      <c r="Q9">
        <v>1.82</v>
      </c>
      <c r="R9">
        <v>0.81</v>
      </c>
      <c r="S9">
        <v>0.9</v>
      </c>
      <c r="T9">
        <v>1.44</v>
      </c>
      <c r="U9">
        <v>8.0299999999999994</v>
      </c>
    </row>
    <row r="10" spans="1:21" x14ac:dyDescent="0.25">
      <c r="A10" t="s">
        <v>9</v>
      </c>
      <c r="B10">
        <v>10.18</v>
      </c>
      <c r="C10">
        <v>12</v>
      </c>
      <c r="D10">
        <v>3.45</v>
      </c>
      <c r="E10">
        <v>3.4</v>
      </c>
      <c r="F10">
        <v>3.35</v>
      </c>
      <c r="G10">
        <v>0.81</v>
      </c>
      <c r="H10">
        <v>0.81</v>
      </c>
      <c r="I10">
        <v>8.0299999999999994</v>
      </c>
      <c r="J10">
        <v>-17.3</v>
      </c>
      <c r="K10">
        <v>8.0299999999999994</v>
      </c>
      <c r="L10">
        <v>0</v>
      </c>
      <c r="M10">
        <v>2.12</v>
      </c>
      <c r="N10">
        <v>0</v>
      </c>
      <c r="O10">
        <v>0</v>
      </c>
      <c r="P10">
        <v>0</v>
      </c>
      <c r="Q10">
        <v>1.82</v>
      </c>
      <c r="R10">
        <v>0.81</v>
      </c>
      <c r="S10">
        <v>0.9</v>
      </c>
      <c r="T10">
        <v>1.44</v>
      </c>
      <c r="U10">
        <v>8.0299999999999994</v>
      </c>
    </row>
    <row r="11" spans="1:21" x14ac:dyDescent="0.25">
      <c r="A11" t="s">
        <v>10</v>
      </c>
      <c r="B11">
        <v>10.18</v>
      </c>
      <c r="C11">
        <v>12</v>
      </c>
      <c r="D11">
        <v>3.45</v>
      </c>
      <c r="E11">
        <v>3.4</v>
      </c>
      <c r="F11">
        <v>3.35</v>
      </c>
      <c r="G11">
        <v>0.81</v>
      </c>
      <c r="H11">
        <v>0.81</v>
      </c>
      <c r="I11">
        <v>8.0299999999999994</v>
      </c>
      <c r="J11">
        <v>8.0299999999999994</v>
      </c>
      <c r="K11">
        <v>-17.3</v>
      </c>
      <c r="L11">
        <v>0</v>
      </c>
      <c r="M11">
        <v>2.12</v>
      </c>
      <c r="N11">
        <v>0</v>
      </c>
      <c r="O11">
        <v>0</v>
      </c>
      <c r="P11">
        <v>0</v>
      </c>
      <c r="Q11">
        <v>1.82</v>
      </c>
      <c r="R11">
        <v>0.81</v>
      </c>
      <c r="S11">
        <v>0.9</v>
      </c>
      <c r="T11">
        <v>1.44</v>
      </c>
      <c r="U11">
        <v>8.0299999999999994</v>
      </c>
    </row>
    <row r="12" spans="1:21" x14ac:dyDescent="0.25">
      <c r="A12" t="s">
        <v>11</v>
      </c>
      <c r="B12">
        <v>10.18</v>
      </c>
      <c r="C12">
        <v>11.99</v>
      </c>
      <c r="D12">
        <v>2.91</v>
      </c>
      <c r="E12">
        <v>2.86</v>
      </c>
      <c r="F12">
        <v>2.82</v>
      </c>
      <c r="G12">
        <v>0.27</v>
      </c>
      <c r="H12">
        <v>0</v>
      </c>
      <c r="I12">
        <v>7.49</v>
      </c>
      <c r="J12">
        <v>7.49</v>
      </c>
      <c r="K12">
        <v>7.49</v>
      </c>
      <c r="L12">
        <v>0</v>
      </c>
      <c r="M12">
        <v>0</v>
      </c>
      <c r="N12">
        <v>0</v>
      </c>
      <c r="O12">
        <v>0</v>
      </c>
      <c r="P12">
        <v>0</v>
      </c>
      <c r="Q12">
        <v>1.28</v>
      </c>
      <c r="R12">
        <v>0</v>
      </c>
      <c r="S12">
        <v>0.37</v>
      </c>
      <c r="T12">
        <v>0.91</v>
      </c>
      <c r="U12">
        <v>7.49</v>
      </c>
    </row>
    <row r="13" spans="1:21" x14ac:dyDescent="0.25">
      <c r="A13" t="s">
        <v>12</v>
      </c>
      <c r="B13">
        <v>10.18</v>
      </c>
      <c r="C13">
        <v>12</v>
      </c>
      <c r="D13">
        <v>3.45</v>
      </c>
      <c r="E13">
        <v>3.4</v>
      </c>
      <c r="F13">
        <v>3.35</v>
      </c>
      <c r="G13">
        <v>0.81</v>
      </c>
      <c r="H13">
        <v>0</v>
      </c>
      <c r="I13">
        <v>8.0299999999999994</v>
      </c>
      <c r="J13">
        <v>8.0299999999999994</v>
      </c>
      <c r="K13">
        <v>8.0299999999999994</v>
      </c>
      <c r="L13">
        <v>0</v>
      </c>
      <c r="M13">
        <v>0</v>
      </c>
      <c r="N13">
        <v>0</v>
      </c>
      <c r="O13">
        <v>0</v>
      </c>
      <c r="P13">
        <v>0</v>
      </c>
      <c r="Q13">
        <v>1.82</v>
      </c>
      <c r="R13">
        <v>0</v>
      </c>
      <c r="S13">
        <v>0.9</v>
      </c>
      <c r="T13">
        <v>1.44</v>
      </c>
      <c r="U13">
        <v>8.0299999999999994</v>
      </c>
    </row>
    <row r="14" spans="1:21" x14ac:dyDescent="0.25">
      <c r="A14" t="s">
        <v>13</v>
      </c>
      <c r="B14">
        <v>10.18</v>
      </c>
      <c r="C14">
        <v>11.99</v>
      </c>
      <c r="D14">
        <v>2.91</v>
      </c>
      <c r="E14">
        <v>2.86</v>
      </c>
      <c r="F14">
        <v>2.82</v>
      </c>
      <c r="G14">
        <v>0.27</v>
      </c>
      <c r="H14">
        <v>0</v>
      </c>
      <c r="I14">
        <v>7.49</v>
      </c>
      <c r="J14">
        <v>7.49</v>
      </c>
      <c r="K14">
        <v>7.49</v>
      </c>
      <c r="L14">
        <v>0</v>
      </c>
      <c r="M14">
        <v>0</v>
      </c>
      <c r="N14">
        <v>0</v>
      </c>
      <c r="O14">
        <v>0</v>
      </c>
      <c r="P14">
        <v>0</v>
      </c>
      <c r="Q14">
        <v>1.28</v>
      </c>
      <c r="R14">
        <v>0</v>
      </c>
      <c r="S14">
        <v>0.37</v>
      </c>
      <c r="T14">
        <v>0.91</v>
      </c>
      <c r="U14">
        <v>7.49</v>
      </c>
    </row>
    <row r="15" spans="1:21" x14ac:dyDescent="0.25">
      <c r="A15" t="s">
        <v>14</v>
      </c>
      <c r="B15">
        <v>6.92</v>
      </c>
      <c r="C15">
        <v>8.99</v>
      </c>
      <c r="D15">
        <v>30.36</v>
      </c>
      <c r="E15">
        <v>30.48</v>
      </c>
      <c r="F15">
        <v>30.6</v>
      </c>
      <c r="G15">
        <v>30</v>
      </c>
      <c r="H15">
        <v>0</v>
      </c>
      <c r="I15">
        <v>31.79</v>
      </c>
      <c r="J15">
        <v>31.79</v>
      </c>
      <c r="K15">
        <v>31.79</v>
      </c>
      <c r="L15">
        <v>0</v>
      </c>
      <c r="M15">
        <v>0</v>
      </c>
      <c r="N15">
        <v>0</v>
      </c>
      <c r="O15">
        <v>0</v>
      </c>
      <c r="P15">
        <v>0</v>
      </c>
      <c r="Q15">
        <v>30.18</v>
      </c>
      <c r="R15">
        <v>0</v>
      </c>
      <c r="S15">
        <v>30.05</v>
      </c>
      <c r="T15">
        <v>30.15</v>
      </c>
      <c r="U15">
        <v>31.79</v>
      </c>
    </row>
    <row r="16" spans="1:21" x14ac:dyDescent="0.25">
      <c r="A16" t="s">
        <v>15</v>
      </c>
      <c r="B16">
        <v>6.92</v>
      </c>
      <c r="C16">
        <v>8.99</v>
      </c>
      <c r="D16">
        <v>45.36</v>
      </c>
      <c r="E16">
        <v>45.48</v>
      </c>
      <c r="F16">
        <v>45.6</v>
      </c>
      <c r="G16">
        <v>45</v>
      </c>
      <c r="H16">
        <v>0</v>
      </c>
      <c r="I16">
        <v>46.79</v>
      </c>
      <c r="J16">
        <v>46.79</v>
      </c>
      <c r="K16">
        <v>46.79</v>
      </c>
      <c r="L16">
        <v>0</v>
      </c>
      <c r="M16">
        <v>0</v>
      </c>
      <c r="N16">
        <v>0</v>
      </c>
      <c r="O16">
        <v>0</v>
      </c>
      <c r="P16">
        <v>0</v>
      </c>
      <c r="Q16">
        <v>45.18</v>
      </c>
      <c r="R16">
        <v>0</v>
      </c>
      <c r="S16">
        <v>45.05</v>
      </c>
      <c r="T16">
        <v>45.15</v>
      </c>
      <c r="U16">
        <v>46.79</v>
      </c>
    </row>
    <row r="17" spans="1:21" x14ac:dyDescent="0.25">
      <c r="A17" t="s">
        <v>16</v>
      </c>
      <c r="B17">
        <v>10.18</v>
      </c>
      <c r="C17">
        <v>12</v>
      </c>
      <c r="D17">
        <v>3.45</v>
      </c>
      <c r="E17">
        <v>3.4</v>
      </c>
      <c r="F17">
        <v>3.35</v>
      </c>
      <c r="G17">
        <v>0.81</v>
      </c>
      <c r="H17">
        <v>0.81</v>
      </c>
      <c r="I17">
        <v>8.0299999999999994</v>
      </c>
      <c r="J17">
        <v>8.0299999999999994</v>
      </c>
      <c r="K17">
        <v>8.0299999999999994</v>
      </c>
      <c r="L17">
        <v>0</v>
      </c>
      <c r="M17">
        <v>0</v>
      </c>
      <c r="N17">
        <v>0</v>
      </c>
      <c r="O17">
        <v>0</v>
      </c>
      <c r="P17">
        <v>0</v>
      </c>
      <c r="Q17">
        <v>-2.91</v>
      </c>
      <c r="R17">
        <v>0.81</v>
      </c>
      <c r="S17">
        <v>0.9</v>
      </c>
      <c r="T17">
        <v>1.44</v>
      </c>
      <c r="U17">
        <v>8.0299999999999994</v>
      </c>
    </row>
    <row r="18" spans="1:21" x14ac:dyDescent="0.25">
      <c r="A18" t="s">
        <v>17</v>
      </c>
      <c r="B18">
        <v>10.18</v>
      </c>
      <c r="C18">
        <v>11.99</v>
      </c>
      <c r="D18">
        <v>2.91</v>
      </c>
      <c r="E18">
        <v>2.86</v>
      </c>
      <c r="F18">
        <v>2.82</v>
      </c>
      <c r="G18">
        <v>0.27</v>
      </c>
      <c r="H18">
        <v>0.27</v>
      </c>
      <c r="I18">
        <v>7.49</v>
      </c>
      <c r="J18">
        <v>7.49</v>
      </c>
      <c r="K18">
        <v>7.49</v>
      </c>
      <c r="L18">
        <v>0</v>
      </c>
      <c r="M18">
        <v>0</v>
      </c>
      <c r="N18">
        <v>0</v>
      </c>
      <c r="O18">
        <v>0</v>
      </c>
      <c r="P18">
        <v>0</v>
      </c>
      <c r="Q18">
        <v>1.28</v>
      </c>
      <c r="R18">
        <v>0</v>
      </c>
      <c r="S18">
        <v>0.37</v>
      </c>
      <c r="T18">
        <v>0.91</v>
      </c>
      <c r="U18">
        <v>7.49</v>
      </c>
    </row>
    <row r="19" spans="1:21" x14ac:dyDescent="0.25">
      <c r="A19" t="s">
        <v>18</v>
      </c>
      <c r="B19">
        <v>10.18</v>
      </c>
      <c r="C19">
        <v>12</v>
      </c>
      <c r="D19">
        <v>3.45</v>
      </c>
      <c r="E19">
        <v>3.4</v>
      </c>
      <c r="F19">
        <v>3.35</v>
      </c>
      <c r="G19">
        <v>0.81</v>
      </c>
      <c r="H19">
        <v>0.81</v>
      </c>
      <c r="I19">
        <v>8.0299999999999994</v>
      </c>
      <c r="J19">
        <v>8.0299999999999994</v>
      </c>
      <c r="K19">
        <v>8.0299999999999994</v>
      </c>
      <c r="L19">
        <v>0</v>
      </c>
      <c r="M19">
        <v>0</v>
      </c>
      <c r="N19">
        <v>0</v>
      </c>
      <c r="O19">
        <v>0</v>
      </c>
      <c r="P19">
        <v>0</v>
      </c>
      <c r="Q19">
        <v>1.82</v>
      </c>
      <c r="R19">
        <v>0.81</v>
      </c>
      <c r="S19">
        <v>-2.82</v>
      </c>
      <c r="T19">
        <v>1.44</v>
      </c>
      <c r="U19">
        <v>8.0299999999999994</v>
      </c>
    </row>
    <row r="20" spans="1:21" x14ac:dyDescent="0.25">
      <c r="A20" t="s">
        <v>19</v>
      </c>
      <c r="B20">
        <v>10.18</v>
      </c>
      <c r="C20">
        <v>11.99</v>
      </c>
      <c r="D20">
        <v>2.91</v>
      </c>
      <c r="E20">
        <v>2.86</v>
      </c>
      <c r="F20">
        <v>2.82</v>
      </c>
      <c r="G20">
        <v>0.27</v>
      </c>
      <c r="H20">
        <v>0.27</v>
      </c>
      <c r="I20">
        <v>7.49</v>
      </c>
      <c r="J20">
        <v>7.49</v>
      </c>
      <c r="K20">
        <v>7.49</v>
      </c>
      <c r="L20">
        <v>0</v>
      </c>
      <c r="M20">
        <v>0</v>
      </c>
      <c r="N20">
        <v>0</v>
      </c>
      <c r="O20">
        <v>0</v>
      </c>
      <c r="P20">
        <v>0</v>
      </c>
      <c r="Q20">
        <v>1.28</v>
      </c>
      <c r="R20">
        <v>0.27</v>
      </c>
      <c r="S20">
        <v>0.37</v>
      </c>
      <c r="T20">
        <v>-1.1299999999999999</v>
      </c>
      <c r="U20">
        <v>7.49</v>
      </c>
    </row>
    <row r="21" spans="1:21" x14ac:dyDescent="0.25">
      <c r="A21" t="s">
        <v>20</v>
      </c>
      <c r="B21">
        <v>10.18</v>
      </c>
      <c r="C21">
        <v>12</v>
      </c>
      <c r="D21">
        <v>3.45</v>
      </c>
      <c r="E21">
        <v>3.4</v>
      </c>
      <c r="F21">
        <v>3.35</v>
      </c>
      <c r="G21">
        <v>0.81</v>
      </c>
      <c r="H21">
        <v>0.81</v>
      </c>
      <c r="I21">
        <v>8.0299999999999994</v>
      </c>
      <c r="J21">
        <v>8.0299999999999994</v>
      </c>
      <c r="K21">
        <v>8.0299999999999994</v>
      </c>
      <c r="L21">
        <v>3.59</v>
      </c>
      <c r="M21">
        <v>2.12</v>
      </c>
      <c r="N21">
        <v>0</v>
      </c>
      <c r="O21">
        <v>0</v>
      </c>
      <c r="P21">
        <v>0</v>
      </c>
      <c r="Q21">
        <v>1.82</v>
      </c>
      <c r="R21">
        <v>0.81</v>
      </c>
      <c r="S21">
        <v>0.9</v>
      </c>
      <c r="T21">
        <v>1.44</v>
      </c>
      <c r="U21">
        <v>-17.3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3D2B-24CF-4B44-ACC7-7BD7ACEE8DC8}">
  <dimension ref="A1:G7"/>
  <sheetViews>
    <sheetView workbookViewId="0">
      <selection activeCell="A2" sqref="A2:A7"/>
    </sheetView>
  </sheetViews>
  <sheetFormatPr defaultRowHeight="15" x14ac:dyDescent="0.25"/>
  <cols>
    <col min="1" max="1" width="20.7109375" bestFit="1" customWidth="1"/>
    <col min="2" max="2" width="6.28515625" bestFit="1" customWidth="1"/>
    <col min="3" max="3" width="11.85546875" bestFit="1" customWidth="1"/>
    <col min="4" max="4" width="16" bestFit="1" customWidth="1"/>
    <col min="5" max="5" width="14" bestFit="1" customWidth="1"/>
    <col min="6" max="6" width="20.2851562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 x14ac:dyDescent="0.25">
      <c r="A2" t="s">
        <v>1</v>
      </c>
      <c r="B2">
        <v>-67.5</v>
      </c>
      <c r="C2">
        <v>31.32</v>
      </c>
      <c r="D2">
        <v>33.61</v>
      </c>
      <c r="E2">
        <v>30</v>
      </c>
      <c r="F2">
        <v>30</v>
      </c>
      <c r="G2">
        <v>30.32</v>
      </c>
    </row>
    <row r="3" spans="1:7" x14ac:dyDescent="0.25">
      <c r="A3" t="s">
        <v>21</v>
      </c>
      <c r="B3">
        <v>10.18</v>
      </c>
      <c r="C3">
        <v>-4.5599999999999996</v>
      </c>
      <c r="D3">
        <v>7.26</v>
      </c>
      <c r="E3">
        <v>0.04</v>
      </c>
      <c r="F3">
        <v>0.04</v>
      </c>
      <c r="G3">
        <v>0.04</v>
      </c>
    </row>
    <row r="4" spans="1:7" x14ac:dyDescent="0.25">
      <c r="A4" t="s">
        <v>22</v>
      </c>
      <c r="B4">
        <v>10.18</v>
      </c>
      <c r="C4">
        <v>3.45</v>
      </c>
      <c r="D4">
        <v>-17.3</v>
      </c>
      <c r="E4">
        <v>0.81</v>
      </c>
      <c r="F4">
        <v>0.81</v>
      </c>
      <c r="G4">
        <v>0.81</v>
      </c>
    </row>
    <row r="5" spans="1:7" x14ac:dyDescent="0.25">
      <c r="A5" t="s">
        <v>25</v>
      </c>
      <c r="B5">
        <v>10.18</v>
      </c>
      <c r="C5">
        <v>3.45</v>
      </c>
      <c r="D5">
        <v>8.0299999999999994</v>
      </c>
      <c r="E5">
        <v>-2.82</v>
      </c>
      <c r="F5">
        <v>0.81</v>
      </c>
      <c r="G5">
        <v>0.81</v>
      </c>
    </row>
    <row r="6" spans="1:7" x14ac:dyDescent="0.25">
      <c r="A6" t="s">
        <v>23</v>
      </c>
      <c r="B6">
        <v>10.18</v>
      </c>
      <c r="C6">
        <v>2.91</v>
      </c>
      <c r="D6">
        <v>7.49</v>
      </c>
      <c r="E6">
        <v>0.27</v>
      </c>
      <c r="F6">
        <v>0</v>
      </c>
      <c r="G6">
        <v>0.27</v>
      </c>
    </row>
    <row r="7" spans="1:7" x14ac:dyDescent="0.25">
      <c r="A7" t="s">
        <v>24</v>
      </c>
      <c r="B7">
        <v>10.18</v>
      </c>
      <c r="C7">
        <v>2.91</v>
      </c>
      <c r="D7">
        <v>7.49</v>
      </c>
      <c r="E7">
        <v>0.27</v>
      </c>
      <c r="F7">
        <v>0.27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2B6C-67F8-4E14-A334-6F4E62499275}">
  <dimension ref="A1:F37"/>
  <sheetViews>
    <sheetView workbookViewId="0">
      <selection sqref="A1:A1048576"/>
    </sheetView>
  </sheetViews>
  <sheetFormatPr defaultRowHeight="15" x14ac:dyDescent="0.25"/>
  <cols>
    <col min="1" max="1" width="35.42578125" bestFit="1" customWidth="1"/>
    <col min="4" max="5" width="16" bestFit="1" customWidth="1"/>
  </cols>
  <sheetData>
    <row r="1" spans="1:6" x14ac:dyDescent="0.25">
      <c r="A1" t="s">
        <v>48</v>
      </c>
      <c r="B1" t="s">
        <v>26</v>
      </c>
      <c r="C1" t="s">
        <v>27</v>
      </c>
      <c r="D1" t="s">
        <v>30</v>
      </c>
      <c r="E1" t="s">
        <v>31</v>
      </c>
      <c r="F1" t="s">
        <v>32</v>
      </c>
    </row>
    <row r="2" spans="1:6" x14ac:dyDescent="0.25">
      <c r="A2" t="str">
        <f>D2&amp;"_to_"&amp;E2</f>
        <v>Urban_to_Urban</v>
      </c>
      <c r="B2">
        <v>0</v>
      </c>
      <c r="C2">
        <v>0</v>
      </c>
      <c r="D2" t="str">
        <f>VLOOKUP(B2,Classification!$A$2:$B$7,2,FALSE)</f>
        <v>Urban</v>
      </c>
      <c r="E2" t="str">
        <f>VLOOKUP(C2,Classification!$A$2:$B$7,2,FALSE)</f>
        <v>Urban</v>
      </c>
      <c r="F2">
        <f>INDEX(LUISA_Africa!$B$2:$G$7,CostTable!B2+1,CostTable!C2+1)</f>
        <v>-67.5</v>
      </c>
    </row>
    <row r="3" spans="1:6" x14ac:dyDescent="0.25">
      <c r="A3" t="str">
        <f t="shared" ref="A3:A37" si="0">D3&amp;"_to_"&amp;E3</f>
        <v>Urban_to_Crops</v>
      </c>
      <c r="B3">
        <f>IF(C3&gt;C2,B2,B2+1)</f>
        <v>0</v>
      </c>
      <c r="C3">
        <f>IF(C2&lt;5,C2+1,0)</f>
        <v>1</v>
      </c>
      <c r="D3" t="str">
        <f>VLOOKUP(B3,Classification!$A$2:$B$7,2,FALSE)</f>
        <v>Urban</v>
      </c>
      <c r="E3" t="str">
        <f>VLOOKUP(C3,Classification!$A$2:$B$7,2,FALSE)</f>
        <v>Crops</v>
      </c>
      <c r="F3">
        <f>INDEX(LUISA_Africa!$B$2:$G$7,CostTable!B3+1,CostTable!C3+1)</f>
        <v>31.32</v>
      </c>
    </row>
    <row r="4" spans="1:6" x14ac:dyDescent="0.25">
      <c r="A4" t="str">
        <f t="shared" si="0"/>
        <v>Urban_to_PermanentCrops</v>
      </c>
      <c r="B4">
        <f t="shared" ref="B4:B22" si="1">IF(C4&gt;C3,B3,B3+1)</f>
        <v>0</v>
      </c>
      <c r="C4">
        <f t="shared" ref="C4:C22" si="2">IF(C3&lt;5,C3+1,0)</f>
        <v>2</v>
      </c>
      <c r="D4" t="str">
        <f>VLOOKUP(B4,Classification!$A$2:$B$7,2,FALSE)</f>
        <v>Urban</v>
      </c>
      <c r="E4" t="str">
        <f>VLOOKUP(C4,Classification!$A$2:$B$7,2,FALSE)</f>
        <v>PermanentCrops</v>
      </c>
      <c r="F4">
        <f>INDEX(LUISA_Africa!$B$2:$G$7,CostTable!B4+1,CostTable!C4+1)</f>
        <v>33.61</v>
      </c>
    </row>
    <row r="5" spans="1:6" x14ac:dyDescent="0.25">
      <c r="A5" t="str">
        <f t="shared" si="0"/>
        <v>Urban_to_Forest</v>
      </c>
      <c r="B5">
        <f t="shared" si="1"/>
        <v>0</v>
      </c>
      <c r="C5">
        <f t="shared" si="2"/>
        <v>3</v>
      </c>
      <c r="D5" t="str">
        <f>VLOOKUP(B5,Classification!$A$2:$B$7,2,FALSE)</f>
        <v>Urban</v>
      </c>
      <c r="E5" t="str">
        <f>VLOOKUP(C5,Classification!$A$2:$B$7,2,FALSE)</f>
        <v>Forest</v>
      </c>
      <c r="F5">
        <f>INDEX(LUISA_Africa!$B$2:$G$7,CostTable!B5+1,CostTable!C5+1)</f>
        <v>30</v>
      </c>
    </row>
    <row r="6" spans="1:6" x14ac:dyDescent="0.25">
      <c r="A6" t="str">
        <f t="shared" si="0"/>
        <v>Urban_to_Shrubs</v>
      </c>
      <c r="B6">
        <f t="shared" si="1"/>
        <v>0</v>
      </c>
      <c r="C6">
        <f t="shared" si="2"/>
        <v>4</v>
      </c>
      <c r="D6" t="str">
        <f>VLOOKUP(B6,Classification!$A$2:$B$7,2,FALSE)</f>
        <v>Urban</v>
      </c>
      <c r="E6" t="str">
        <f>VLOOKUP(C6,Classification!$A$2:$B$7,2,FALSE)</f>
        <v>Shrubs</v>
      </c>
      <c r="F6">
        <f>INDEX(LUISA_Africa!$B$2:$G$7,CostTable!B6+1,CostTable!C6+1)</f>
        <v>30</v>
      </c>
    </row>
    <row r="7" spans="1:6" x14ac:dyDescent="0.25">
      <c r="A7" t="str">
        <f t="shared" si="0"/>
        <v>Urban_to_Herbaceous</v>
      </c>
      <c r="B7">
        <f t="shared" si="1"/>
        <v>0</v>
      </c>
      <c r="C7">
        <f t="shared" si="2"/>
        <v>5</v>
      </c>
      <c r="D7" t="str">
        <f>VLOOKUP(B7,Classification!$A$2:$B$7,2,FALSE)</f>
        <v>Urban</v>
      </c>
      <c r="E7" t="str">
        <f>VLOOKUP(C7,Classification!$A$2:$B$7,2,FALSE)</f>
        <v>Herbaceous</v>
      </c>
      <c r="F7">
        <f>INDEX(LUISA_Africa!$B$2:$G$7,CostTable!B7+1,CostTable!C7+1)</f>
        <v>30.32</v>
      </c>
    </row>
    <row r="8" spans="1:6" x14ac:dyDescent="0.25">
      <c r="A8" t="str">
        <f t="shared" si="0"/>
        <v>Crops_to_Urban</v>
      </c>
      <c r="B8">
        <f t="shared" si="1"/>
        <v>1</v>
      </c>
      <c r="C8">
        <f t="shared" si="2"/>
        <v>0</v>
      </c>
      <c r="D8" t="str">
        <f>VLOOKUP(B8,Classification!$A$2:$B$7,2,FALSE)</f>
        <v>Crops</v>
      </c>
      <c r="E8" t="str">
        <f>VLOOKUP(C8,Classification!$A$2:$B$7,2,FALSE)</f>
        <v>Urban</v>
      </c>
      <c r="F8">
        <f>INDEX(LUISA_Africa!$B$2:$G$7,CostTable!B8+1,CostTable!C8+1)</f>
        <v>10.18</v>
      </c>
    </row>
    <row r="9" spans="1:6" x14ac:dyDescent="0.25">
      <c r="A9" t="str">
        <f t="shared" si="0"/>
        <v>Crops_to_Crops</v>
      </c>
      <c r="B9">
        <f t="shared" si="1"/>
        <v>1</v>
      </c>
      <c r="C9">
        <f t="shared" si="2"/>
        <v>1</v>
      </c>
      <c r="D9" t="str">
        <f>VLOOKUP(B9,Classification!$A$2:$B$7,2,FALSE)</f>
        <v>Crops</v>
      </c>
      <c r="E9" t="str">
        <f>VLOOKUP(C9,Classification!$A$2:$B$7,2,FALSE)</f>
        <v>Crops</v>
      </c>
      <c r="F9">
        <f>INDEX(LUISA_Africa!$B$2:$G$7,CostTable!B9+1,CostTable!C9+1)</f>
        <v>-4.5599999999999996</v>
      </c>
    </row>
    <row r="10" spans="1:6" x14ac:dyDescent="0.25">
      <c r="A10" t="str">
        <f t="shared" si="0"/>
        <v>Crops_to_PermanentCrops</v>
      </c>
      <c r="B10">
        <f t="shared" si="1"/>
        <v>1</v>
      </c>
      <c r="C10">
        <f t="shared" si="2"/>
        <v>2</v>
      </c>
      <c r="D10" t="str">
        <f>VLOOKUP(B10,Classification!$A$2:$B$7,2,FALSE)</f>
        <v>Crops</v>
      </c>
      <c r="E10" t="str">
        <f>VLOOKUP(C10,Classification!$A$2:$B$7,2,FALSE)</f>
        <v>PermanentCrops</v>
      </c>
      <c r="F10">
        <f>INDEX(LUISA_Africa!$B$2:$G$7,CostTable!B10+1,CostTable!C10+1)</f>
        <v>7.26</v>
      </c>
    </row>
    <row r="11" spans="1:6" x14ac:dyDescent="0.25">
      <c r="A11" t="str">
        <f t="shared" si="0"/>
        <v>Crops_to_Forest</v>
      </c>
      <c r="B11">
        <f t="shared" si="1"/>
        <v>1</v>
      </c>
      <c r="C11">
        <f t="shared" si="2"/>
        <v>3</v>
      </c>
      <c r="D11" t="str">
        <f>VLOOKUP(B11,Classification!$A$2:$B$7,2,FALSE)</f>
        <v>Crops</v>
      </c>
      <c r="E11" t="str">
        <f>VLOOKUP(C11,Classification!$A$2:$B$7,2,FALSE)</f>
        <v>Forest</v>
      </c>
      <c r="F11">
        <f>INDEX(LUISA_Africa!$B$2:$G$7,CostTable!B11+1,CostTable!C11+1)</f>
        <v>0.04</v>
      </c>
    </row>
    <row r="12" spans="1:6" x14ac:dyDescent="0.25">
      <c r="A12" t="str">
        <f t="shared" si="0"/>
        <v>Crops_to_Shrubs</v>
      </c>
      <c r="B12">
        <f t="shared" si="1"/>
        <v>1</v>
      </c>
      <c r="C12">
        <f t="shared" si="2"/>
        <v>4</v>
      </c>
      <c r="D12" t="str">
        <f>VLOOKUP(B12,Classification!$A$2:$B$7,2,FALSE)</f>
        <v>Crops</v>
      </c>
      <c r="E12" t="str">
        <f>VLOOKUP(C12,Classification!$A$2:$B$7,2,FALSE)</f>
        <v>Shrubs</v>
      </c>
      <c r="F12">
        <f>INDEX(LUISA_Africa!$B$2:$G$7,CostTable!B12+1,CostTable!C12+1)</f>
        <v>0.04</v>
      </c>
    </row>
    <row r="13" spans="1:6" x14ac:dyDescent="0.25">
      <c r="A13" t="str">
        <f t="shared" si="0"/>
        <v>Crops_to_Herbaceous</v>
      </c>
      <c r="B13">
        <f t="shared" si="1"/>
        <v>1</v>
      </c>
      <c r="C13">
        <f t="shared" si="2"/>
        <v>5</v>
      </c>
      <c r="D13" t="str">
        <f>VLOOKUP(B13,Classification!$A$2:$B$7,2,FALSE)</f>
        <v>Crops</v>
      </c>
      <c r="E13" t="str">
        <f>VLOOKUP(C13,Classification!$A$2:$B$7,2,FALSE)</f>
        <v>Herbaceous</v>
      </c>
      <c r="F13">
        <f>INDEX(LUISA_Africa!$B$2:$G$7,CostTable!B13+1,CostTable!C13+1)</f>
        <v>0.04</v>
      </c>
    </row>
    <row r="14" spans="1:6" x14ac:dyDescent="0.25">
      <c r="A14" t="str">
        <f t="shared" si="0"/>
        <v>PermanentCrops_to_Urban</v>
      </c>
      <c r="B14">
        <f t="shared" si="1"/>
        <v>2</v>
      </c>
      <c r="C14">
        <f t="shared" si="2"/>
        <v>0</v>
      </c>
      <c r="D14" t="str">
        <f>VLOOKUP(B14,Classification!$A$2:$B$7,2,FALSE)</f>
        <v>PermanentCrops</v>
      </c>
      <c r="E14" t="str">
        <f>VLOOKUP(C14,Classification!$A$2:$B$7,2,FALSE)</f>
        <v>Urban</v>
      </c>
      <c r="F14">
        <f>INDEX(LUISA_Africa!$B$2:$G$7,CostTable!B14+1,CostTable!C14+1)</f>
        <v>10.18</v>
      </c>
    </row>
    <row r="15" spans="1:6" x14ac:dyDescent="0.25">
      <c r="A15" t="str">
        <f t="shared" si="0"/>
        <v>PermanentCrops_to_Crops</v>
      </c>
      <c r="B15">
        <f t="shared" si="1"/>
        <v>2</v>
      </c>
      <c r="C15">
        <f t="shared" si="2"/>
        <v>1</v>
      </c>
      <c r="D15" t="str">
        <f>VLOOKUP(B15,Classification!$A$2:$B$7,2,FALSE)</f>
        <v>PermanentCrops</v>
      </c>
      <c r="E15" t="str">
        <f>VLOOKUP(C15,Classification!$A$2:$B$7,2,FALSE)</f>
        <v>Crops</v>
      </c>
      <c r="F15">
        <f>INDEX(LUISA_Africa!$B$2:$G$7,CostTable!B15+1,CostTable!C15+1)</f>
        <v>3.45</v>
      </c>
    </row>
    <row r="16" spans="1:6" x14ac:dyDescent="0.25">
      <c r="A16" t="str">
        <f t="shared" si="0"/>
        <v>PermanentCrops_to_PermanentCrops</v>
      </c>
      <c r="B16">
        <f t="shared" si="1"/>
        <v>2</v>
      </c>
      <c r="C16">
        <f t="shared" si="2"/>
        <v>2</v>
      </c>
      <c r="D16" t="str">
        <f>VLOOKUP(B16,Classification!$A$2:$B$7,2,FALSE)</f>
        <v>PermanentCrops</v>
      </c>
      <c r="E16" t="str">
        <f>VLOOKUP(C16,Classification!$A$2:$B$7,2,FALSE)</f>
        <v>PermanentCrops</v>
      </c>
      <c r="F16">
        <f>INDEX(LUISA_Africa!$B$2:$G$7,CostTable!B16+1,CostTable!C16+1)</f>
        <v>-17.3</v>
      </c>
    </row>
    <row r="17" spans="1:6" x14ac:dyDescent="0.25">
      <c r="A17" t="str">
        <f t="shared" si="0"/>
        <v>PermanentCrops_to_Forest</v>
      </c>
      <c r="B17">
        <f t="shared" si="1"/>
        <v>2</v>
      </c>
      <c r="C17">
        <f t="shared" si="2"/>
        <v>3</v>
      </c>
      <c r="D17" t="str">
        <f>VLOOKUP(B17,Classification!$A$2:$B$7,2,FALSE)</f>
        <v>PermanentCrops</v>
      </c>
      <c r="E17" t="str">
        <f>VLOOKUP(C17,Classification!$A$2:$B$7,2,FALSE)</f>
        <v>Forest</v>
      </c>
      <c r="F17">
        <f>INDEX(LUISA_Africa!$B$2:$G$7,CostTable!B17+1,CostTable!C17+1)</f>
        <v>0.81</v>
      </c>
    </row>
    <row r="18" spans="1:6" x14ac:dyDescent="0.25">
      <c r="A18" t="str">
        <f t="shared" si="0"/>
        <v>PermanentCrops_to_Shrubs</v>
      </c>
      <c r="B18">
        <f t="shared" si="1"/>
        <v>2</v>
      </c>
      <c r="C18">
        <f t="shared" si="2"/>
        <v>4</v>
      </c>
      <c r="D18" t="str">
        <f>VLOOKUP(B18,Classification!$A$2:$B$7,2,FALSE)</f>
        <v>PermanentCrops</v>
      </c>
      <c r="E18" t="str">
        <f>VLOOKUP(C18,Classification!$A$2:$B$7,2,FALSE)</f>
        <v>Shrubs</v>
      </c>
      <c r="F18">
        <f>INDEX(LUISA_Africa!$B$2:$G$7,CostTable!B18+1,CostTable!C18+1)</f>
        <v>0.81</v>
      </c>
    </row>
    <row r="19" spans="1:6" x14ac:dyDescent="0.25">
      <c r="A19" t="str">
        <f t="shared" si="0"/>
        <v>PermanentCrops_to_Herbaceous</v>
      </c>
      <c r="B19">
        <f t="shared" si="1"/>
        <v>2</v>
      </c>
      <c r="C19">
        <f t="shared" si="2"/>
        <v>5</v>
      </c>
      <c r="D19" t="str">
        <f>VLOOKUP(B19,Classification!$A$2:$B$7,2,FALSE)</f>
        <v>PermanentCrops</v>
      </c>
      <c r="E19" t="str">
        <f>VLOOKUP(C19,Classification!$A$2:$B$7,2,FALSE)</f>
        <v>Herbaceous</v>
      </c>
      <c r="F19">
        <f>INDEX(LUISA_Africa!$B$2:$G$7,CostTable!B19+1,CostTable!C19+1)</f>
        <v>0.81</v>
      </c>
    </row>
    <row r="20" spans="1:6" x14ac:dyDescent="0.25">
      <c r="A20" t="str">
        <f t="shared" si="0"/>
        <v>Forest_to_Urban</v>
      </c>
      <c r="B20">
        <f t="shared" si="1"/>
        <v>3</v>
      </c>
      <c r="C20">
        <f t="shared" si="2"/>
        <v>0</v>
      </c>
      <c r="D20" t="str">
        <f>VLOOKUP(B20,Classification!$A$2:$B$7,2,FALSE)</f>
        <v>Forest</v>
      </c>
      <c r="E20" t="str">
        <f>VLOOKUP(C20,Classification!$A$2:$B$7,2,FALSE)</f>
        <v>Urban</v>
      </c>
      <c r="F20">
        <f>INDEX(LUISA_Africa!$B$2:$G$7,CostTable!B20+1,CostTable!C20+1)</f>
        <v>10.18</v>
      </c>
    </row>
    <row r="21" spans="1:6" x14ac:dyDescent="0.25">
      <c r="A21" t="str">
        <f t="shared" si="0"/>
        <v>Forest_to_Crops</v>
      </c>
      <c r="B21">
        <f t="shared" si="1"/>
        <v>3</v>
      </c>
      <c r="C21">
        <f t="shared" si="2"/>
        <v>1</v>
      </c>
      <c r="D21" t="str">
        <f>VLOOKUP(B21,Classification!$A$2:$B$7,2,FALSE)</f>
        <v>Forest</v>
      </c>
      <c r="E21" t="str">
        <f>VLOOKUP(C21,Classification!$A$2:$B$7,2,FALSE)</f>
        <v>Crops</v>
      </c>
      <c r="F21">
        <f>INDEX(LUISA_Africa!$B$2:$G$7,CostTable!B21+1,CostTable!C21+1)</f>
        <v>3.45</v>
      </c>
    </row>
    <row r="22" spans="1:6" x14ac:dyDescent="0.25">
      <c r="A22" t="str">
        <f t="shared" si="0"/>
        <v>Forest_to_PermanentCrops</v>
      </c>
      <c r="B22">
        <f t="shared" si="1"/>
        <v>3</v>
      </c>
      <c r="C22">
        <f t="shared" si="2"/>
        <v>2</v>
      </c>
      <c r="D22" t="str">
        <f>VLOOKUP(B22,Classification!$A$2:$B$7,2,FALSE)</f>
        <v>Forest</v>
      </c>
      <c r="E22" t="str">
        <f>VLOOKUP(C22,Classification!$A$2:$B$7,2,FALSE)</f>
        <v>PermanentCrops</v>
      </c>
      <c r="F22">
        <f>INDEX(LUISA_Africa!$B$2:$G$7,CostTable!B22+1,CostTable!C22+1)</f>
        <v>8.0299999999999994</v>
      </c>
    </row>
    <row r="23" spans="1:6" x14ac:dyDescent="0.25">
      <c r="A23" t="str">
        <f t="shared" si="0"/>
        <v>Forest_to_Forest</v>
      </c>
      <c r="B23">
        <f>IF(C23&gt;C22,B22,B22+1)</f>
        <v>3</v>
      </c>
      <c r="C23">
        <f>IF(C22&lt;5,C22+1,0)</f>
        <v>3</v>
      </c>
      <c r="D23" t="str">
        <f>VLOOKUP(B23,Classification!$A$2:$B$7,2,FALSE)</f>
        <v>Forest</v>
      </c>
      <c r="E23" t="str">
        <f>VLOOKUP(C23,Classification!$A$2:$B$7,2,FALSE)</f>
        <v>Forest</v>
      </c>
      <c r="F23">
        <f>INDEX(LUISA_Africa!$B$2:$G$7,CostTable!B23+1,CostTable!C23+1)</f>
        <v>-2.82</v>
      </c>
    </row>
    <row r="24" spans="1:6" x14ac:dyDescent="0.25">
      <c r="A24" t="str">
        <f t="shared" si="0"/>
        <v>Forest_to_Shrubs</v>
      </c>
      <c r="B24">
        <f t="shared" ref="B24:B32" si="3">IF(C24&gt;C23,B23,B23+1)</f>
        <v>3</v>
      </c>
      <c r="C24">
        <f t="shared" ref="C24:C32" si="4">IF(C23&lt;5,C23+1,0)</f>
        <v>4</v>
      </c>
      <c r="D24" t="str">
        <f>VLOOKUP(B24,Classification!$A$2:$B$7,2,FALSE)</f>
        <v>Forest</v>
      </c>
      <c r="E24" t="str">
        <f>VLOOKUP(C24,Classification!$A$2:$B$7,2,FALSE)</f>
        <v>Shrubs</v>
      </c>
      <c r="F24">
        <f>INDEX(LUISA_Africa!$B$2:$G$7,CostTable!B24+1,CostTable!C24+1)</f>
        <v>0.81</v>
      </c>
    </row>
    <row r="25" spans="1:6" x14ac:dyDescent="0.25">
      <c r="A25" t="str">
        <f t="shared" si="0"/>
        <v>Forest_to_Herbaceous</v>
      </c>
      <c r="B25">
        <f t="shared" si="3"/>
        <v>3</v>
      </c>
      <c r="C25">
        <f t="shared" si="4"/>
        <v>5</v>
      </c>
      <c r="D25" t="str">
        <f>VLOOKUP(B25,Classification!$A$2:$B$7,2,FALSE)</f>
        <v>Forest</v>
      </c>
      <c r="E25" t="str">
        <f>VLOOKUP(C25,Classification!$A$2:$B$7,2,FALSE)</f>
        <v>Herbaceous</v>
      </c>
      <c r="F25">
        <f>INDEX(LUISA_Africa!$B$2:$G$7,CostTable!B25+1,CostTable!C25+1)</f>
        <v>0.81</v>
      </c>
    </row>
    <row r="26" spans="1:6" x14ac:dyDescent="0.25">
      <c r="A26" t="str">
        <f t="shared" si="0"/>
        <v>Shrubs_to_Urban</v>
      </c>
      <c r="B26">
        <f t="shared" si="3"/>
        <v>4</v>
      </c>
      <c r="C26">
        <f t="shared" si="4"/>
        <v>0</v>
      </c>
      <c r="D26" t="str">
        <f>VLOOKUP(B26,Classification!$A$2:$B$7,2,FALSE)</f>
        <v>Shrubs</v>
      </c>
      <c r="E26" t="str">
        <f>VLOOKUP(C26,Classification!$A$2:$B$7,2,FALSE)</f>
        <v>Urban</v>
      </c>
      <c r="F26">
        <f>INDEX(LUISA_Africa!$B$2:$G$7,CostTable!B26+1,CostTable!C26+1)</f>
        <v>10.18</v>
      </c>
    </row>
    <row r="27" spans="1:6" x14ac:dyDescent="0.25">
      <c r="A27" t="str">
        <f t="shared" si="0"/>
        <v>Shrubs_to_Crops</v>
      </c>
      <c r="B27">
        <f t="shared" si="3"/>
        <v>4</v>
      </c>
      <c r="C27">
        <f t="shared" si="4"/>
        <v>1</v>
      </c>
      <c r="D27" t="str">
        <f>VLOOKUP(B27,Classification!$A$2:$B$7,2,FALSE)</f>
        <v>Shrubs</v>
      </c>
      <c r="E27" t="str">
        <f>VLOOKUP(C27,Classification!$A$2:$B$7,2,FALSE)</f>
        <v>Crops</v>
      </c>
      <c r="F27">
        <f>INDEX(LUISA_Africa!$B$2:$G$7,CostTable!B27+1,CostTable!C27+1)</f>
        <v>2.91</v>
      </c>
    </row>
    <row r="28" spans="1:6" x14ac:dyDescent="0.25">
      <c r="A28" t="str">
        <f t="shared" si="0"/>
        <v>Shrubs_to_PermanentCrops</v>
      </c>
      <c r="B28">
        <f t="shared" si="3"/>
        <v>4</v>
      </c>
      <c r="C28">
        <f t="shared" si="4"/>
        <v>2</v>
      </c>
      <c r="D28" t="str">
        <f>VLOOKUP(B28,Classification!$A$2:$B$7,2,FALSE)</f>
        <v>Shrubs</v>
      </c>
      <c r="E28" t="str">
        <f>VLOOKUP(C28,Classification!$A$2:$B$7,2,FALSE)</f>
        <v>PermanentCrops</v>
      </c>
      <c r="F28">
        <f>INDEX(LUISA_Africa!$B$2:$G$7,CostTable!B28+1,CostTable!C28+1)</f>
        <v>7.49</v>
      </c>
    </row>
    <row r="29" spans="1:6" x14ac:dyDescent="0.25">
      <c r="A29" t="str">
        <f t="shared" si="0"/>
        <v>Shrubs_to_Forest</v>
      </c>
      <c r="B29">
        <f t="shared" si="3"/>
        <v>4</v>
      </c>
      <c r="C29">
        <f t="shared" si="4"/>
        <v>3</v>
      </c>
      <c r="D29" t="str">
        <f>VLOOKUP(B29,Classification!$A$2:$B$7,2,FALSE)</f>
        <v>Shrubs</v>
      </c>
      <c r="E29" t="str">
        <f>VLOOKUP(C29,Classification!$A$2:$B$7,2,FALSE)</f>
        <v>Forest</v>
      </c>
      <c r="F29">
        <f>INDEX(LUISA_Africa!$B$2:$G$7,CostTable!B29+1,CostTable!C29+1)</f>
        <v>0.27</v>
      </c>
    </row>
    <row r="30" spans="1:6" x14ac:dyDescent="0.25">
      <c r="A30" t="str">
        <f t="shared" si="0"/>
        <v>Shrubs_to_Shrubs</v>
      </c>
      <c r="B30">
        <f t="shared" si="3"/>
        <v>4</v>
      </c>
      <c r="C30">
        <f t="shared" si="4"/>
        <v>4</v>
      </c>
      <c r="D30" t="str">
        <f>VLOOKUP(B30,Classification!$A$2:$B$7,2,FALSE)</f>
        <v>Shrubs</v>
      </c>
      <c r="E30" t="str">
        <f>VLOOKUP(C30,Classification!$A$2:$B$7,2,FALSE)</f>
        <v>Shrubs</v>
      </c>
      <c r="F30">
        <f>INDEX(LUISA_Africa!$B$2:$G$7,CostTable!B30+1,CostTable!C30+1)</f>
        <v>0</v>
      </c>
    </row>
    <row r="31" spans="1:6" x14ac:dyDescent="0.25">
      <c r="A31" t="str">
        <f t="shared" si="0"/>
        <v>Shrubs_to_Herbaceous</v>
      </c>
      <c r="B31">
        <f t="shared" si="3"/>
        <v>4</v>
      </c>
      <c r="C31">
        <f t="shared" si="4"/>
        <v>5</v>
      </c>
      <c r="D31" t="str">
        <f>VLOOKUP(B31,Classification!$A$2:$B$7,2,FALSE)</f>
        <v>Shrubs</v>
      </c>
      <c r="E31" t="str">
        <f>VLOOKUP(C31,Classification!$A$2:$B$7,2,FALSE)</f>
        <v>Herbaceous</v>
      </c>
      <c r="F31">
        <f>INDEX(LUISA_Africa!$B$2:$G$7,CostTable!B31+1,CostTable!C31+1)</f>
        <v>0.27</v>
      </c>
    </row>
    <row r="32" spans="1:6" x14ac:dyDescent="0.25">
      <c r="A32" t="str">
        <f t="shared" si="0"/>
        <v>Herbaceous_to_Urban</v>
      </c>
      <c r="B32">
        <f t="shared" si="3"/>
        <v>5</v>
      </c>
      <c r="C32">
        <f t="shared" si="4"/>
        <v>0</v>
      </c>
      <c r="D32" t="str">
        <f>VLOOKUP(B32,Classification!$A$2:$B$7,2,FALSE)</f>
        <v>Herbaceous</v>
      </c>
      <c r="E32" t="str">
        <f>VLOOKUP(C32,Classification!$A$2:$B$7,2,FALSE)</f>
        <v>Urban</v>
      </c>
      <c r="F32">
        <f>INDEX(LUISA_Africa!$B$2:$G$7,CostTable!B32+1,CostTable!C32+1)</f>
        <v>10.18</v>
      </c>
    </row>
    <row r="33" spans="1:6" x14ac:dyDescent="0.25">
      <c r="A33" t="str">
        <f t="shared" si="0"/>
        <v>Herbaceous_to_Crops</v>
      </c>
      <c r="B33">
        <f>IF(C33&gt;C32,B32,B32+1)</f>
        <v>5</v>
      </c>
      <c r="C33">
        <f>IF(C32&lt;5,C32+1,0)</f>
        <v>1</v>
      </c>
      <c r="D33" t="str">
        <f>VLOOKUP(B33,Classification!$A$2:$B$7,2,FALSE)</f>
        <v>Herbaceous</v>
      </c>
      <c r="E33" t="str">
        <f>VLOOKUP(C33,Classification!$A$2:$B$7,2,FALSE)</f>
        <v>Crops</v>
      </c>
      <c r="F33">
        <f>INDEX(LUISA_Africa!$B$2:$G$7,CostTable!B33+1,CostTable!C33+1)</f>
        <v>2.91</v>
      </c>
    </row>
    <row r="34" spans="1:6" x14ac:dyDescent="0.25">
      <c r="A34" t="str">
        <f t="shared" si="0"/>
        <v>Herbaceous_to_PermanentCrops</v>
      </c>
      <c r="B34">
        <f t="shared" ref="B34:B37" si="5">IF(C34&gt;C33,B33,B33+1)</f>
        <v>5</v>
      </c>
      <c r="C34">
        <f t="shared" ref="C34:C37" si="6">IF(C33&lt;5,C33+1,0)</f>
        <v>2</v>
      </c>
      <c r="D34" t="str">
        <f>VLOOKUP(B34,Classification!$A$2:$B$7,2,FALSE)</f>
        <v>Herbaceous</v>
      </c>
      <c r="E34" t="str">
        <f>VLOOKUP(C34,Classification!$A$2:$B$7,2,FALSE)</f>
        <v>PermanentCrops</v>
      </c>
      <c r="F34">
        <f>INDEX(LUISA_Africa!$B$2:$G$7,CostTable!B34+1,CostTable!C34+1)</f>
        <v>7.49</v>
      </c>
    </row>
    <row r="35" spans="1:6" x14ac:dyDescent="0.25">
      <c r="A35" t="str">
        <f t="shared" si="0"/>
        <v>Herbaceous_to_Forest</v>
      </c>
      <c r="B35">
        <f t="shared" si="5"/>
        <v>5</v>
      </c>
      <c r="C35">
        <f t="shared" si="6"/>
        <v>3</v>
      </c>
      <c r="D35" t="str">
        <f>VLOOKUP(B35,Classification!$A$2:$B$7,2,FALSE)</f>
        <v>Herbaceous</v>
      </c>
      <c r="E35" t="str">
        <f>VLOOKUP(C35,Classification!$A$2:$B$7,2,FALSE)</f>
        <v>Forest</v>
      </c>
      <c r="F35">
        <f>INDEX(LUISA_Africa!$B$2:$G$7,CostTable!B35+1,CostTable!C35+1)</f>
        <v>0.27</v>
      </c>
    </row>
    <row r="36" spans="1:6" x14ac:dyDescent="0.25">
      <c r="A36" t="str">
        <f t="shared" si="0"/>
        <v>Herbaceous_to_Shrubs</v>
      </c>
      <c r="B36">
        <f t="shared" si="5"/>
        <v>5</v>
      </c>
      <c r="C36">
        <f t="shared" si="6"/>
        <v>4</v>
      </c>
      <c r="D36" t="str">
        <f>VLOOKUP(B36,Classification!$A$2:$B$7,2,FALSE)</f>
        <v>Herbaceous</v>
      </c>
      <c r="E36" t="str">
        <f>VLOOKUP(C36,Classification!$A$2:$B$7,2,FALSE)</f>
        <v>Shrubs</v>
      </c>
      <c r="F36">
        <f>INDEX(LUISA_Africa!$B$2:$G$7,CostTable!B36+1,CostTable!C36+1)</f>
        <v>0.27</v>
      </c>
    </row>
    <row r="37" spans="1:6" x14ac:dyDescent="0.25">
      <c r="A37" t="str">
        <f t="shared" si="0"/>
        <v>Herbaceous_to_Herbaceous</v>
      </c>
      <c r="B37">
        <f t="shared" si="5"/>
        <v>5</v>
      </c>
      <c r="C37">
        <f t="shared" si="6"/>
        <v>5</v>
      </c>
      <c r="D37" t="str">
        <f>VLOOKUP(B37,Classification!$A$2:$B$7,2,FALSE)</f>
        <v>Herbaceous</v>
      </c>
      <c r="E37" t="str">
        <f>VLOOKUP(C37,Classification!$A$2:$B$7,2,FALSE)</f>
        <v>Herbaceous</v>
      </c>
      <c r="F37">
        <f>INDEX(LUISA_Africa!$B$2:$G$7,CostTable!B37+1,CostTable!C37+1)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8AF4-94FB-46AD-9B00-A9AEF71F6FCA}">
  <dimension ref="A1:B7"/>
  <sheetViews>
    <sheetView workbookViewId="0">
      <selection activeCell="B7" sqref="A1:B7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23</v>
      </c>
    </row>
    <row r="7" spans="1:2" x14ac:dyDescent="0.25">
      <c r="A7">
        <v>5</v>
      </c>
      <c r="B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0C21-6764-42E2-A136-4B70606789BB}">
  <dimension ref="A1:A17"/>
  <sheetViews>
    <sheetView tabSelected="1" workbookViewId="0">
      <selection activeCell="A6" sqref="A6:A17"/>
    </sheetView>
  </sheetViews>
  <sheetFormatPr defaultRowHeight="15" x14ac:dyDescent="0.25"/>
  <sheetData>
    <row r="1" spans="1:1" x14ac:dyDescent="0.25">
      <c r="A1" s="1" t="s">
        <v>41</v>
      </c>
    </row>
    <row r="2" spans="1:1" x14ac:dyDescent="0.25">
      <c r="A2" s="2" t="s">
        <v>42</v>
      </c>
    </row>
    <row r="3" spans="1:1" x14ac:dyDescent="0.25">
      <c r="A3" t="s">
        <v>33</v>
      </c>
    </row>
    <row r="4" spans="1:1" x14ac:dyDescent="0.25">
      <c r="A4" t="s">
        <v>34</v>
      </c>
    </row>
    <row r="6" spans="1:1" x14ac:dyDescent="0.25">
      <c r="A6" s="1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3" spans="1:1" x14ac:dyDescent="0.25">
      <c r="A13" s="1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LUISA_EU</vt:lpstr>
      <vt:lpstr>LUISA_Africa</vt:lpstr>
      <vt:lpstr>CostTable</vt:lpstr>
      <vt:lpstr>Classification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en Concetta</dc:creator>
  <cp:lastModifiedBy>Chris en Concetta</cp:lastModifiedBy>
  <dcterms:created xsi:type="dcterms:W3CDTF">2019-04-04T18:12:51Z</dcterms:created>
  <dcterms:modified xsi:type="dcterms:W3CDTF">2019-04-05T09:08:32Z</dcterms:modified>
</cp:coreProperties>
</file>