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Dir\Luisa_cocoa\parameters\TransitionCosts\"/>
    </mc:Choice>
  </mc:AlternateContent>
  <xr:revisionPtr revIDLastSave="0" documentId="13_ncr:1_{6561D3AA-4E45-48F7-8250-7C29DB96E9C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eneral" sheetId="1" r:id="rId1"/>
    <sheet name="old" sheetId="3" r:id="rId2"/>
    <sheet name="exp" sheetId="2" r:id="rId3"/>
  </sheets>
  <definedNames>
    <definedName name="_xlnm._FilterDatabase" localSheetId="2" hidden="1">exp!$A$1:$F$1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99" i="2"/>
  <c r="A98" i="2"/>
  <c r="A97" i="2"/>
  <c r="A96" i="2"/>
  <c r="A95" i="2"/>
  <c r="A94" i="2"/>
  <c r="A93" i="2"/>
  <c r="A92" i="2"/>
  <c r="A89" i="2"/>
  <c r="A88" i="2"/>
  <c r="A87" i="2"/>
  <c r="A86" i="2"/>
  <c r="A85" i="2"/>
  <c r="A84" i="2"/>
  <c r="A83" i="2"/>
  <c r="A82" i="2"/>
  <c r="A101" i="2"/>
  <c r="C100" i="2"/>
  <c r="C101" i="2" s="1"/>
  <c r="A100" i="2"/>
  <c r="A91" i="2"/>
  <c r="C90" i="2"/>
  <c r="C91" i="2" s="1"/>
  <c r="D80" i="2"/>
  <c r="D81" i="2" s="1"/>
  <c r="A81" i="2" s="1"/>
  <c r="C80" i="2"/>
  <c r="C81" i="2" s="1"/>
  <c r="B80" i="2"/>
  <c r="B81" i="2" s="1"/>
  <c r="D70" i="2"/>
  <c r="D71" i="2" s="1"/>
  <c r="A71" i="2" s="1"/>
  <c r="C70" i="2"/>
  <c r="C71" i="2" s="1"/>
  <c r="B70" i="2"/>
  <c r="B71" i="2" s="1"/>
  <c r="D60" i="2"/>
  <c r="D61" i="2" s="1"/>
  <c r="A61" i="2" s="1"/>
  <c r="C60" i="2"/>
  <c r="C61" i="2" s="1"/>
  <c r="B60" i="2"/>
  <c r="B61" i="2" s="1"/>
  <c r="B50" i="2"/>
  <c r="B51" i="2" s="1"/>
  <c r="D50" i="2"/>
  <c r="A50" i="2" s="1"/>
  <c r="C50" i="2"/>
  <c r="C51" i="2" s="1"/>
  <c r="A41" i="2"/>
  <c r="A40" i="2"/>
  <c r="A31" i="2"/>
  <c r="A30" i="2"/>
  <c r="A21" i="2"/>
  <c r="A20" i="2"/>
  <c r="R17" i="1"/>
  <c r="N17" i="1"/>
  <c r="P17" i="1" s="1"/>
  <c r="M17" i="1"/>
  <c r="L17" i="1"/>
  <c r="K17" i="1"/>
  <c r="R16" i="1"/>
  <c r="L16" i="1"/>
  <c r="K16" i="1"/>
  <c r="Q15" i="1"/>
  <c r="R15" i="1"/>
  <c r="O15" i="1"/>
  <c r="L15" i="1"/>
  <c r="K15" i="1"/>
  <c r="R14" i="1"/>
  <c r="O16" i="1" s="1"/>
  <c r="N14" i="1"/>
  <c r="M14" i="1"/>
  <c r="M16" i="1" s="1"/>
  <c r="L14" i="1"/>
  <c r="K14" i="1"/>
  <c r="Q13" i="1"/>
  <c r="P13" i="1"/>
  <c r="O13" i="1"/>
  <c r="R13" i="1"/>
  <c r="N15" i="1" s="1"/>
  <c r="N13" i="1"/>
  <c r="O14" i="1" s="1"/>
  <c r="M13" i="1"/>
  <c r="M15" i="1" s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A90" i="2" l="1"/>
  <c r="A80" i="2"/>
  <c r="A70" i="2"/>
  <c r="D51" i="2"/>
  <c r="A51" i="2" s="1"/>
  <c r="A60" i="2"/>
  <c r="N16" i="1"/>
  <c r="O17" i="1"/>
  <c r="Q17" i="1" s="1"/>
</calcChain>
</file>

<file path=xl/sharedStrings.xml><?xml version="1.0" encoding="utf-8"?>
<sst xmlns="http://schemas.openxmlformats.org/spreadsheetml/2006/main" count="704" uniqueCount="90">
  <si>
    <t>Transition</t>
  </si>
  <si>
    <t>From</t>
  </si>
  <si>
    <t>To</t>
  </si>
  <si>
    <t>FromClass</t>
  </si>
  <si>
    <t>ToClass</t>
  </si>
  <si>
    <t>Cost</t>
  </si>
  <si>
    <t>UrbanToUrban</t>
  </si>
  <si>
    <t>Urban</t>
  </si>
  <si>
    <t>UrbanToCrops</t>
  </si>
  <si>
    <t>Crops</t>
  </si>
  <si>
    <t>UrbanToPermanentCrops</t>
  </si>
  <si>
    <t>PermanentCrops</t>
  </si>
  <si>
    <t>UrbanToMatureForest</t>
  </si>
  <si>
    <t>MatureForest</t>
  </si>
  <si>
    <t>UrbanToYoungForest</t>
  </si>
  <si>
    <t>YoungForest</t>
  </si>
  <si>
    <t>UrbanToShrubs</t>
  </si>
  <si>
    <t>Shrubs</t>
  </si>
  <si>
    <t>UrbanToHerbaceous</t>
  </si>
  <si>
    <t>Herbaceous</t>
  </si>
  <si>
    <t>UrbanToCocoa</t>
  </si>
  <si>
    <t>Cocoa</t>
  </si>
  <si>
    <t>CropsToUrban</t>
  </si>
  <si>
    <t>CropsToCrops</t>
  </si>
  <si>
    <t>CropsToPermanentCrops</t>
  </si>
  <si>
    <t>CropsToMatureForest</t>
  </si>
  <si>
    <t>CropsToYoungForest</t>
  </si>
  <si>
    <t>CropsToShrubs</t>
  </si>
  <si>
    <t>CropsToHerbaceous</t>
  </si>
  <si>
    <t>CropsToCocoa</t>
  </si>
  <si>
    <t>PermanentCropsToUrban</t>
  </si>
  <si>
    <t>PermanentCropsToCrops</t>
  </si>
  <si>
    <t>PermanentCropsToPermanentCrops</t>
  </si>
  <si>
    <t>PermanentCropsToMatureForest</t>
  </si>
  <si>
    <t>PermanentCropsToYoungForest</t>
  </si>
  <si>
    <t>PermanentCropsToShrubs</t>
  </si>
  <si>
    <t>PermanentCropsToHerbaceous</t>
  </si>
  <si>
    <t>PermanentCropsToCocoa</t>
  </si>
  <si>
    <t>MatureForestToUrban</t>
  </si>
  <si>
    <t>MatureForestToCrops</t>
  </si>
  <si>
    <t>MatureForestToPermanentCrops</t>
  </si>
  <si>
    <t>MatureForestToMatureForest</t>
  </si>
  <si>
    <t>MatureForestToYoungForest</t>
  </si>
  <si>
    <t>MatureForestToShrubs</t>
  </si>
  <si>
    <t>MatureForestToHerbaceous</t>
  </si>
  <si>
    <t>MatureForestToCocoa</t>
  </si>
  <si>
    <t>YoungForestToUrban</t>
  </si>
  <si>
    <t>YoungForestToCrops</t>
  </si>
  <si>
    <t>YoungForestToPermanentCrops</t>
  </si>
  <si>
    <t>YoungForestToMatureForest</t>
  </si>
  <si>
    <t>YoungForestToYoungForest</t>
  </si>
  <si>
    <t>YoungForestToShrubs</t>
  </si>
  <si>
    <t>YoungForestToHerbaceous</t>
  </si>
  <si>
    <t>YoungForestToCocoa</t>
  </si>
  <si>
    <t>ShrubsToUrban</t>
  </si>
  <si>
    <t>ShrubsToCrops</t>
  </si>
  <si>
    <t>ShrubsToPermanentCrops</t>
  </si>
  <si>
    <t>ShrubsToMatureForest</t>
  </si>
  <si>
    <t>ShrubsToYoungForest</t>
  </si>
  <si>
    <t>ShrubsToShrubs</t>
  </si>
  <si>
    <t>ShrubsToHerbaceous</t>
  </si>
  <si>
    <t>ShrubsToCocoa</t>
  </si>
  <si>
    <t>HerbaceousToUrban</t>
  </si>
  <si>
    <t>HerbaceousToCrops</t>
  </si>
  <si>
    <t>HerbaceousToPermanentCrops</t>
  </si>
  <si>
    <t>HerbaceousToMatureForest</t>
  </si>
  <si>
    <t>HerbaceousToYoungForest</t>
  </si>
  <si>
    <t>HerbaceousToShrubs</t>
  </si>
  <si>
    <t>HerbaceousToHerbaceous</t>
  </si>
  <si>
    <t>HerbaceousToCocoa</t>
  </si>
  <si>
    <t>CocoaToUrban</t>
  </si>
  <si>
    <t>CocoaToCrops</t>
  </si>
  <si>
    <t>CocoaToPermanentCrops</t>
  </si>
  <si>
    <t>CocoaToMatureForest</t>
  </si>
  <si>
    <t>CocoaToYoungForest</t>
  </si>
  <si>
    <t>CocoaToShrubs</t>
  </si>
  <si>
    <t>CocoaToHerbaceous</t>
  </si>
  <si>
    <t>CocoaToCocoa</t>
  </si>
  <si>
    <t>id</t>
  </si>
  <si>
    <t>Permanent Crops</t>
  </si>
  <si>
    <t>UrbanToNonCompliant_Cocoa</t>
  </si>
  <si>
    <t>NonCompliant_Cocoa</t>
  </si>
  <si>
    <t>UrbanToExhausted_Cocoa</t>
  </si>
  <si>
    <t>Exhausted_Cocoa</t>
  </si>
  <si>
    <t>"FromClass"</t>
  </si>
  <si>
    <t>"ToClass"</t>
  </si>
  <si>
    <t>"cost"</t>
  </si>
  <si>
    <t>"id"</t>
  </si>
  <si>
    <t>"Transition"</t>
  </si>
  <si>
    <t>Overwrite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</si>
</sst>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opLeftCell="A10" workbookViewId="0">
      <selection activeCell="G18" sqref="G18"/>
    </sheetView>
  </sheetViews>
  <sheetFormatPr defaultRowHeight="15" x14ac:dyDescent="0.25"/>
  <cols>
    <col min="1" max="1" width="33.5703125" bestFit="1" customWidth="1"/>
    <col min="2" max="2" width="5.5703125" bestFit="1" customWidth="1"/>
    <col min="3" max="3" width="3.140625" bestFit="1" customWidth="1"/>
    <col min="4" max="5" width="16" bestFit="1" customWidth="1"/>
    <col min="6" max="6" width="9" bestFit="1" customWidth="1"/>
    <col min="10" max="10" width="16.42578125" bestFit="1" customWidth="1"/>
    <col min="11" max="11" width="8" bestFit="1" customWidth="1"/>
    <col min="12" max="12" width="8.7109375" bestFit="1" customWidth="1"/>
    <col min="13" max="13" width="16" bestFit="1" customWidth="1"/>
    <col min="14" max="14" width="13.140625" bestFit="1" customWidth="1"/>
    <col min="15" max="15" width="8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89</v>
      </c>
      <c r="J1" t="s">
        <v>78</v>
      </c>
      <c r="K1" t="s">
        <v>7</v>
      </c>
      <c r="L1" t="s">
        <v>9</v>
      </c>
      <c r="M1" t="s">
        <v>11</v>
      </c>
      <c r="N1" t="s">
        <v>13</v>
      </c>
      <c r="O1" t="s">
        <v>21</v>
      </c>
    </row>
    <row r="2" spans="1:18" x14ac:dyDescent="0.25">
      <c r="A2" t="s">
        <v>6</v>
      </c>
      <c r="B2">
        <v>0</v>
      </c>
      <c r="C2">
        <v>0</v>
      </c>
      <c r="D2" t="s">
        <v>7</v>
      </c>
      <c r="E2" t="s">
        <v>7</v>
      </c>
      <c r="F2">
        <v>-1000</v>
      </c>
      <c r="G2">
        <f>VLOOKUP(A2,old!$B$2:$F$65,5,FALSE)</f>
        <v>-1000</v>
      </c>
      <c r="J2" t="s">
        <v>7</v>
      </c>
      <c r="K2">
        <v>-1000</v>
      </c>
      <c r="L2">
        <v>1000</v>
      </c>
      <c r="M2">
        <v>1000</v>
      </c>
      <c r="N2">
        <v>1000</v>
      </c>
      <c r="O2">
        <v>1000</v>
      </c>
    </row>
    <row r="3" spans="1:18" x14ac:dyDescent="0.25">
      <c r="A3" t="s">
        <v>8</v>
      </c>
      <c r="B3">
        <v>0</v>
      </c>
      <c r="C3">
        <v>1</v>
      </c>
      <c r="D3" t="s">
        <v>7</v>
      </c>
      <c r="E3" t="s">
        <v>9</v>
      </c>
      <c r="F3">
        <v>1000</v>
      </c>
      <c r="G3">
        <f>VLOOKUP(A3,old!$B$2:$F$65,5,FALSE)</f>
        <v>1000</v>
      </c>
      <c r="J3" t="s">
        <v>9</v>
      </c>
      <c r="K3">
        <v>128.66300000000001</v>
      </c>
      <c r="L3">
        <v>-408.084</v>
      </c>
      <c r="M3">
        <v>358.92099999999999</v>
      </c>
      <c r="N3">
        <v>452.11</v>
      </c>
      <c r="O3">
        <v>330.81799999999998</v>
      </c>
    </row>
    <row r="4" spans="1:18" x14ac:dyDescent="0.25">
      <c r="A4" t="s">
        <v>10</v>
      </c>
      <c r="B4">
        <v>0</v>
      </c>
      <c r="C4">
        <v>2</v>
      </c>
      <c r="D4" t="s">
        <v>7</v>
      </c>
      <c r="E4" t="s">
        <v>11</v>
      </c>
      <c r="F4">
        <v>1000</v>
      </c>
      <c r="G4">
        <f>VLOOKUP(A4,old!$B$2:$F$65,5,FALSE)</f>
        <v>1000</v>
      </c>
      <c r="J4" t="s">
        <v>79</v>
      </c>
      <c r="K4">
        <v>364.57100000000003</v>
      </c>
      <c r="L4">
        <v>269.483</v>
      </c>
      <c r="M4">
        <v>-396.24299999999999</v>
      </c>
      <c r="N4">
        <v>462.34100000000001</v>
      </c>
      <c r="O4">
        <v>487.30399999999997</v>
      </c>
    </row>
    <row r="5" spans="1:18" x14ac:dyDescent="0.25">
      <c r="A5" t="s">
        <v>12</v>
      </c>
      <c r="B5">
        <v>0</v>
      </c>
      <c r="C5">
        <v>3</v>
      </c>
      <c r="D5" t="s">
        <v>7</v>
      </c>
      <c r="E5" t="s">
        <v>13</v>
      </c>
      <c r="F5">
        <v>1000</v>
      </c>
      <c r="G5">
        <f>VLOOKUP(A5,old!$B$2:$F$65,5,FALSE)</f>
        <v>1000</v>
      </c>
      <c r="J5" t="s">
        <v>13</v>
      </c>
      <c r="K5">
        <v>289.11</v>
      </c>
      <c r="L5">
        <v>161.13</v>
      </c>
      <c r="M5">
        <v>246.898</v>
      </c>
      <c r="N5">
        <v>-25.974399999999999</v>
      </c>
      <c r="O5">
        <v>22.6357</v>
      </c>
    </row>
    <row r="6" spans="1:18" x14ac:dyDescent="0.25">
      <c r="A6" t="s">
        <v>14</v>
      </c>
      <c r="B6">
        <v>0</v>
      </c>
      <c r="C6">
        <v>4</v>
      </c>
      <c r="D6" t="s">
        <v>7</v>
      </c>
      <c r="E6" t="s">
        <v>15</v>
      </c>
      <c r="F6">
        <v>1000</v>
      </c>
      <c r="G6">
        <f>VLOOKUP(A6,old!$B$2:$F$65,5,FALSE)</f>
        <v>1000</v>
      </c>
      <c r="J6" t="s">
        <v>21</v>
      </c>
      <c r="K6">
        <v>470.88400000000001</v>
      </c>
      <c r="L6">
        <v>83.715100000000007</v>
      </c>
      <c r="M6">
        <v>27.252700000000001</v>
      </c>
      <c r="N6">
        <v>422.30099999999999</v>
      </c>
      <c r="O6">
        <v>-168.553</v>
      </c>
    </row>
    <row r="7" spans="1:18" x14ac:dyDescent="0.25">
      <c r="A7" t="s">
        <v>16</v>
      </c>
      <c r="B7">
        <v>0</v>
      </c>
      <c r="C7">
        <v>5</v>
      </c>
      <c r="D7" t="s">
        <v>7</v>
      </c>
      <c r="E7" t="s">
        <v>17</v>
      </c>
      <c r="F7">
        <v>1000</v>
      </c>
      <c r="G7">
        <f>VLOOKUP(A7,old!$B$2:$F$65,5,FALSE)</f>
        <v>1000</v>
      </c>
    </row>
    <row r="8" spans="1:18" x14ac:dyDescent="0.25">
      <c r="A8" t="s">
        <v>18</v>
      </c>
      <c r="B8">
        <v>0</v>
      </c>
      <c r="C8">
        <v>6</v>
      </c>
      <c r="D8" t="s">
        <v>7</v>
      </c>
      <c r="E8" t="s">
        <v>19</v>
      </c>
      <c r="F8">
        <v>1000</v>
      </c>
      <c r="G8">
        <f>VLOOKUP(A8,old!$B$2:$F$65,5,FALSE)</f>
        <v>1000</v>
      </c>
    </row>
    <row r="9" spans="1:18" x14ac:dyDescent="0.25">
      <c r="A9" t="s">
        <v>20</v>
      </c>
      <c r="B9">
        <v>0</v>
      </c>
      <c r="C9">
        <v>7</v>
      </c>
      <c r="D9" t="s">
        <v>7</v>
      </c>
      <c r="E9" t="s">
        <v>21</v>
      </c>
      <c r="F9">
        <v>1000</v>
      </c>
      <c r="G9">
        <f>VLOOKUP(A9,old!$B$2:$F$65,5,FALSE)</f>
        <v>1000</v>
      </c>
      <c r="K9" t="s">
        <v>7</v>
      </c>
      <c r="L9" t="s">
        <v>9</v>
      </c>
      <c r="M9" t="s">
        <v>11</v>
      </c>
      <c r="N9" t="s">
        <v>13</v>
      </c>
      <c r="O9" t="s">
        <v>15</v>
      </c>
      <c r="P9" t="s">
        <v>17</v>
      </c>
      <c r="Q9" t="s">
        <v>19</v>
      </c>
      <c r="R9" t="s">
        <v>21</v>
      </c>
    </row>
    <row r="10" spans="1:18" x14ac:dyDescent="0.25">
      <c r="A10" t="s">
        <v>22</v>
      </c>
      <c r="B10">
        <v>1</v>
      </c>
      <c r="C10">
        <v>0</v>
      </c>
      <c r="D10" t="s">
        <v>9</v>
      </c>
      <c r="E10" t="s">
        <v>7</v>
      </c>
      <c r="F10">
        <v>128.66300000000001</v>
      </c>
      <c r="G10">
        <f>VLOOKUP(A10,old!$B$2:$F$65,5,FALSE)</f>
        <v>133.405</v>
      </c>
      <c r="J10" t="s">
        <v>7</v>
      </c>
      <c r="K10">
        <f>K2</f>
        <v>-1000</v>
      </c>
      <c r="L10">
        <f t="shared" ref="L10:N13" si="0">L2</f>
        <v>1000</v>
      </c>
      <c r="M10">
        <f t="shared" si="0"/>
        <v>1000</v>
      </c>
      <c r="N10">
        <f t="shared" si="0"/>
        <v>1000</v>
      </c>
      <c r="O10">
        <f>N2</f>
        <v>1000</v>
      </c>
      <c r="P10">
        <f>N2</f>
        <v>1000</v>
      </c>
      <c r="Q10">
        <f t="shared" ref="Q10:R12" si="1">N2</f>
        <v>1000</v>
      </c>
      <c r="R10">
        <f t="shared" si="1"/>
        <v>1000</v>
      </c>
    </row>
    <row r="11" spans="1:18" x14ac:dyDescent="0.25">
      <c r="A11" t="s">
        <v>23</v>
      </c>
      <c r="B11">
        <v>1</v>
      </c>
      <c r="C11">
        <v>1</v>
      </c>
      <c r="D11" t="s">
        <v>9</v>
      </c>
      <c r="E11" t="s">
        <v>9</v>
      </c>
      <c r="F11">
        <v>-408.084</v>
      </c>
      <c r="G11">
        <f>VLOOKUP(A11,old!$B$2:$F$65,5,FALSE)</f>
        <v>-166.84299999999999</v>
      </c>
      <c r="J11" t="s">
        <v>9</v>
      </c>
      <c r="K11">
        <f>K3</f>
        <v>128.66300000000001</v>
      </c>
      <c r="L11">
        <f t="shared" si="0"/>
        <v>-408.084</v>
      </c>
      <c r="M11">
        <f t="shared" si="0"/>
        <v>358.92099999999999</v>
      </c>
      <c r="N11">
        <f t="shared" si="0"/>
        <v>452.11</v>
      </c>
      <c r="O11">
        <f>N3</f>
        <v>452.11</v>
      </c>
      <c r="P11">
        <f>N3</f>
        <v>452.11</v>
      </c>
      <c r="Q11">
        <f t="shared" si="1"/>
        <v>452.11</v>
      </c>
      <c r="R11">
        <f t="shared" si="1"/>
        <v>330.81799999999998</v>
      </c>
    </row>
    <row r="12" spans="1:18" x14ac:dyDescent="0.25">
      <c r="A12" t="s">
        <v>24</v>
      </c>
      <c r="B12">
        <v>1</v>
      </c>
      <c r="C12">
        <v>2</v>
      </c>
      <c r="D12" t="s">
        <v>9</v>
      </c>
      <c r="E12" t="s">
        <v>11</v>
      </c>
      <c r="F12">
        <v>358.92099999999999</v>
      </c>
      <c r="G12">
        <f>VLOOKUP(A12,old!$B$2:$F$65,5,FALSE)</f>
        <v>187.185</v>
      </c>
      <c r="J12" t="s">
        <v>11</v>
      </c>
      <c r="K12">
        <f>K4</f>
        <v>364.57100000000003</v>
      </c>
      <c r="L12">
        <f t="shared" si="0"/>
        <v>269.483</v>
      </c>
      <c r="M12">
        <f t="shared" si="0"/>
        <v>-396.24299999999999</v>
      </c>
      <c r="N12">
        <f t="shared" si="0"/>
        <v>462.34100000000001</v>
      </c>
      <c r="O12">
        <f>N4</f>
        <v>462.34100000000001</v>
      </c>
      <c r="P12">
        <f>N4</f>
        <v>462.34100000000001</v>
      </c>
      <c r="Q12">
        <f t="shared" si="1"/>
        <v>462.34100000000001</v>
      </c>
      <c r="R12">
        <f t="shared" si="1"/>
        <v>487.30399999999997</v>
      </c>
    </row>
    <row r="13" spans="1:18" x14ac:dyDescent="0.25">
      <c r="A13" t="s">
        <v>25</v>
      </c>
      <c r="B13">
        <v>1</v>
      </c>
      <c r="C13">
        <v>3</v>
      </c>
      <c r="D13" t="s">
        <v>9</v>
      </c>
      <c r="E13" t="s">
        <v>13</v>
      </c>
      <c r="F13">
        <v>452.11</v>
      </c>
      <c r="G13">
        <f>VLOOKUP(A13,old!$B$2:$F$65,5,FALSE)</f>
        <v>168.49799999999999</v>
      </c>
      <c r="J13" t="s">
        <v>13</v>
      </c>
      <c r="K13">
        <f>K5</f>
        <v>289.11</v>
      </c>
      <c r="L13">
        <f t="shared" si="0"/>
        <v>161.13</v>
      </c>
      <c r="M13">
        <f t="shared" si="0"/>
        <v>246.898</v>
      </c>
      <c r="N13">
        <f t="shared" si="0"/>
        <v>-25.974399999999999</v>
      </c>
      <c r="O13">
        <f>0</f>
        <v>0</v>
      </c>
      <c r="P13">
        <f>0</f>
        <v>0</v>
      </c>
      <c r="Q13">
        <f>0</f>
        <v>0</v>
      </c>
      <c r="R13">
        <f>O5</f>
        <v>22.6357</v>
      </c>
    </row>
    <row r="14" spans="1:18" x14ac:dyDescent="0.25">
      <c r="A14" t="s">
        <v>26</v>
      </c>
      <c r="B14">
        <v>1</v>
      </c>
      <c r="C14">
        <v>4</v>
      </c>
      <c r="D14" t="s">
        <v>9</v>
      </c>
      <c r="E14" t="s">
        <v>15</v>
      </c>
      <c r="F14">
        <v>452.11</v>
      </c>
      <c r="G14">
        <f>VLOOKUP(A14,old!$B$2:$F$65,5,FALSE)</f>
        <v>168.49799999999999</v>
      </c>
      <c r="J14" t="s">
        <v>15</v>
      </c>
      <c r="K14">
        <f>K5</f>
        <v>289.11</v>
      </c>
      <c r="L14">
        <f t="shared" ref="L14:M14" si="2">L5</f>
        <v>161.13</v>
      </c>
      <c r="M14">
        <f t="shared" si="2"/>
        <v>246.898</v>
      </c>
      <c r="N14">
        <f>O13</f>
        <v>0</v>
      </c>
      <c r="O14">
        <f>N13</f>
        <v>-25.974399999999999</v>
      </c>
      <c r="P14">
        <v>0</v>
      </c>
      <c r="Q14">
        <v>0</v>
      </c>
      <c r="R14">
        <f>O5</f>
        <v>22.6357</v>
      </c>
    </row>
    <row r="15" spans="1:18" x14ac:dyDescent="0.25">
      <c r="A15" t="s">
        <v>27</v>
      </c>
      <c r="B15">
        <v>1</v>
      </c>
      <c r="C15">
        <v>5</v>
      </c>
      <c r="D15" t="s">
        <v>9</v>
      </c>
      <c r="E15" t="s">
        <v>17</v>
      </c>
      <c r="F15">
        <v>452.11</v>
      </c>
      <c r="G15">
        <f>VLOOKUP(A15,old!$B$2:$F$65,5,FALSE)</f>
        <v>84.248999999999995</v>
      </c>
      <c r="J15" t="s">
        <v>17</v>
      </c>
      <c r="K15">
        <f>K13/2</f>
        <v>144.55500000000001</v>
      </c>
      <c r="L15">
        <f t="shared" ref="L15:R16" si="3">L13/2</f>
        <v>80.564999999999998</v>
      </c>
      <c r="M15">
        <f t="shared" si="3"/>
        <v>123.449</v>
      </c>
      <c r="N15">
        <f>R13</f>
        <v>22.6357</v>
      </c>
      <c r="O15">
        <f>R13</f>
        <v>22.6357</v>
      </c>
      <c r="P15">
        <v>-50</v>
      </c>
      <c r="Q15">
        <f>Q14</f>
        <v>0</v>
      </c>
      <c r="R15">
        <f t="shared" si="3"/>
        <v>11.31785</v>
      </c>
    </row>
    <row r="16" spans="1:18" x14ac:dyDescent="0.25">
      <c r="A16" t="s">
        <v>28</v>
      </c>
      <c r="B16">
        <v>1</v>
      </c>
      <c r="C16">
        <v>6</v>
      </c>
      <c r="D16" t="s">
        <v>9</v>
      </c>
      <c r="E16" t="s">
        <v>19</v>
      </c>
      <c r="F16">
        <v>452.11</v>
      </c>
      <c r="G16">
        <f>VLOOKUP(A16,old!$B$2:$F$65,5,FALSE)</f>
        <v>84.248999999999995</v>
      </c>
      <c r="J16" t="s">
        <v>19</v>
      </c>
      <c r="K16">
        <f>K14/2</f>
        <v>144.55500000000001</v>
      </c>
      <c r="L16">
        <f t="shared" si="3"/>
        <v>80.564999999999998</v>
      </c>
      <c r="M16">
        <f t="shared" si="3"/>
        <v>123.449</v>
      </c>
      <c r="N16">
        <f>R14</f>
        <v>22.6357</v>
      </c>
      <c r="O16">
        <f>R14</f>
        <v>22.6357</v>
      </c>
      <c r="P16">
        <v>0</v>
      </c>
      <c r="Q16">
        <v>-50</v>
      </c>
      <c r="R16">
        <f t="shared" si="3"/>
        <v>11.31785</v>
      </c>
    </row>
    <row r="17" spans="1:18" x14ac:dyDescent="0.25">
      <c r="A17" t="s">
        <v>29</v>
      </c>
      <c r="B17">
        <v>1</v>
      </c>
      <c r="C17">
        <v>7</v>
      </c>
      <c r="D17" t="s">
        <v>9</v>
      </c>
      <c r="E17" t="s">
        <v>21</v>
      </c>
      <c r="F17">
        <v>330.81799999999998</v>
      </c>
      <c r="G17">
        <f>VLOOKUP(A17,old!$B$2:$F$65,5,FALSE)</f>
        <v>257.351</v>
      </c>
      <c r="J17" t="s">
        <v>21</v>
      </c>
      <c r="K17">
        <f>K6</f>
        <v>470.88400000000001</v>
      </c>
      <c r="L17">
        <f t="shared" ref="L17:N17" si="4">L6</f>
        <v>83.715100000000007</v>
      </c>
      <c r="M17">
        <f t="shared" si="4"/>
        <v>27.252700000000001</v>
      </c>
      <c r="N17">
        <f t="shared" si="4"/>
        <v>422.30099999999999</v>
      </c>
      <c r="O17">
        <f>N17</f>
        <v>422.30099999999999</v>
      </c>
      <c r="P17">
        <f>N17/2</f>
        <v>211.15049999999999</v>
      </c>
      <c r="Q17">
        <f>O17/2</f>
        <v>211.15049999999999</v>
      </c>
      <c r="R17">
        <f>O6</f>
        <v>-168.553</v>
      </c>
    </row>
    <row r="18" spans="1:18" x14ac:dyDescent="0.25">
      <c r="A18" t="s">
        <v>30</v>
      </c>
      <c r="B18">
        <v>2</v>
      </c>
      <c r="C18">
        <v>0</v>
      </c>
      <c r="D18" t="s">
        <v>11</v>
      </c>
      <c r="E18" t="s">
        <v>7</v>
      </c>
      <c r="F18">
        <v>364.57100000000003</v>
      </c>
      <c r="G18">
        <f>VLOOKUP(A18,old!$B$2:$F$65,5,FALSE)</f>
        <v>28.032900000000001</v>
      </c>
    </row>
    <row r="19" spans="1:18" x14ac:dyDescent="0.25">
      <c r="A19" t="s">
        <v>31</v>
      </c>
      <c r="B19">
        <v>2</v>
      </c>
      <c r="C19">
        <v>1</v>
      </c>
      <c r="D19" t="s">
        <v>11</v>
      </c>
      <c r="E19" t="s">
        <v>9</v>
      </c>
      <c r="F19">
        <v>269.483</v>
      </c>
      <c r="G19">
        <f>VLOOKUP(A19,old!$B$2:$F$65,5,FALSE)</f>
        <v>108.011</v>
      </c>
      <c r="K19" t="s">
        <v>7</v>
      </c>
      <c r="L19" t="s">
        <v>9</v>
      </c>
      <c r="M19" t="s">
        <v>11</v>
      </c>
      <c r="N19" t="s">
        <v>13</v>
      </c>
      <c r="O19" t="s">
        <v>15</v>
      </c>
      <c r="P19" t="s">
        <v>17</v>
      </c>
      <c r="Q19" t="s">
        <v>19</v>
      </c>
      <c r="R19" t="s">
        <v>21</v>
      </c>
    </row>
    <row r="20" spans="1:18" x14ac:dyDescent="0.25">
      <c r="A20" t="s">
        <v>32</v>
      </c>
      <c r="B20">
        <v>2</v>
      </c>
      <c r="C20">
        <v>2</v>
      </c>
      <c r="D20" t="s">
        <v>11</v>
      </c>
      <c r="E20" t="s">
        <v>11</v>
      </c>
      <c r="F20">
        <v>-396.24299999999999</v>
      </c>
      <c r="G20">
        <f>VLOOKUP(A20,old!$B$2:$F$65,5,FALSE)</f>
        <v>-55.638399999999997</v>
      </c>
      <c r="J20" t="s">
        <v>7</v>
      </c>
      <c r="K20">
        <v>-1000</v>
      </c>
      <c r="L20">
        <v>1000</v>
      </c>
      <c r="M20">
        <v>1000</v>
      </c>
      <c r="N20">
        <v>1000</v>
      </c>
      <c r="O20">
        <v>1000</v>
      </c>
      <c r="P20">
        <v>1000</v>
      </c>
      <c r="Q20">
        <v>1000</v>
      </c>
      <c r="R20">
        <v>1000</v>
      </c>
    </row>
    <row r="21" spans="1:18" x14ac:dyDescent="0.25">
      <c r="A21" t="s">
        <v>33</v>
      </c>
      <c r="B21">
        <v>2</v>
      </c>
      <c r="C21">
        <v>3</v>
      </c>
      <c r="D21" t="s">
        <v>11</v>
      </c>
      <c r="E21" t="s">
        <v>13</v>
      </c>
      <c r="F21">
        <v>462.34100000000001</v>
      </c>
      <c r="G21">
        <f>VLOOKUP(A21,old!$B$2:$F$65,5,FALSE)</f>
        <v>226.19200000000001</v>
      </c>
      <c r="J21" t="s">
        <v>9</v>
      </c>
      <c r="K21">
        <v>128.66300000000001</v>
      </c>
      <c r="L21">
        <v>-408.084</v>
      </c>
      <c r="M21">
        <v>358.92099999999999</v>
      </c>
      <c r="N21">
        <v>452.11</v>
      </c>
      <c r="O21">
        <v>452.11</v>
      </c>
      <c r="P21">
        <v>452.11</v>
      </c>
      <c r="Q21">
        <v>452.11</v>
      </c>
      <c r="R21">
        <v>330.81799999999998</v>
      </c>
    </row>
    <row r="22" spans="1:18" x14ac:dyDescent="0.25">
      <c r="A22" t="s">
        <v>34</v>
      </c>
      <c r="B22">
        <v>2</v>
      </c>
      <c r="C22">
        <v>4</v>
      </c>
      <c r="D22" t="s">
        <v>11</v>
      </c>
      <c r="E22" t="s">
        <v>15</v>
      </c>
      <c r="F22">
        <v>462.34100000000001</v>
      </c>
      <c r="G22">
        <f>VLOOKUP(A22,old!$B$2:$F$65,5,FALSE)</f>
        <v>226.19200000000001</v>
      </c>
      <c r="J22" t="s">
        <v>11</v>
      </c>
      <c r="K22">
        <v>364.57100000000003</v>
      </c>
      <c r="L22">
        <v>269.483</v>
      </c>
      <c r="M22">
        <v>-396.24299999999999</v>
      </c>
      <c r="N22">
        <v>462.34100000000001</v>
      </c>
      <c r="O22">
        <v>462.34100000000001</v>
      </c>
      <c r="P22">
        <v>462.34100000000001</v>
      </c>
      <c r="Q22">
        <v>462.34100000000001</v>
      </c>
      <c r="R22">
        <v>487.30399999999997</v>
      </c>
    </row>
    <row r="23" spans="1:18" x14ac:dyDescent="0.25">
      <c r="A23" t="s">
        <v>35</v>
      </c>
      <c r="B23">
        <v>2</v>
      </c>
      <c r="C23">
        <v>5</v>
      </c>
      <c r="D23" t="s">
        <v>11</v>
      </c>
      <c r="E23" t="s">
        <v>17</v>
      </c>
      <c r="F23">
        <v>462.34100000000001</v>
      </c>
      <c r="G23">
        <f>VLOOKUP(A23,old!$B$2:$F$65,5,FALSE)</f>
        <v>113.096</v>
      </c>
      <c r="J23" t="s">
        <v>13</v>
      </c>
      <c r="K23">
        <v>289.11</v>
      </c>
      <c r="L23">
        <v>161.13</v>
      </c>
      <c r="M23">
        <v>246.898</v>
      </c>
      <c r="N23">
        <v>-25.974399999999999</v>
      </c>
      <c r="O23">
        <v>0</v>
      </c>
      <c r="P23">
        <v>0</v>
      </c>
      <c r="Q23">
        <v>0</v>
      </c>
      <c r="R23">
        <v>22.6357</v>
      </c>
    </row>
    <row r="24" spans="1:18" x14ac:dyDescent="0.25">
      <c r="A24" t="s">
        <v>36</v>
      </c>
      <c r="B24">
        <v>2</v>
      </c>
      <c r="C24">
        <v>6</v>
      </c>
      <c r="D24" t="s">
        <v>11</v>
      </c>
      <c r="E24" t="s">
        <v>19</v>
      </c>
      <c r="F24">
        <v>462.34100000000001</v>
      </c>
      <c r="G24">
        <f>VLOOKUP(A24,old!$B$2:$F$65,5,FALSE)</f>
        <v>113.096</v>
      </c>
      <c r="J24" t="s">
        <v>15</v>
      </c>
      <c r="K24">
        <v>289.11</v>
      </c>
      <c r="L24">
        <v>161.13</v>
      </c>
      <c r="M24">
        <v>246.898</v>
      </c>
      <c r="N24">
        <v>0</v>
      </c>
      <c r="O24">
        <v>-25.974399999999999</v>
      </c>
      <c r="P24">
        <v>0</v>
      </c>
      <c r="Q24">
        <v>0</v>
      </c>
      <c r="R24">
        <v>22.6357</v>
      </c>
    </row>
    <row r="25" spans="1:18" x14ac:dyDescent="0.25">
      <c r="A25" t="s">
        <v>37</v>
      </c>
      <c r="B25">
        <v>2</v>
      </c>
      <c r="C25">
        <v>7</v>
      </c>
      <c r="D25" t="s">
        <v>11</v>
      </c>
      <c r="E25" t="s">
        <v>21</v>
      </c>
      <c r="F25">
        <v>487.30399999999997</v>
      </c>
      <c r="G25">
        <f>VLOOKUP(A25,old!$B$2:$F$65,5,FALSE)</f>
        <v>8.5359700000000007</v>
      </c>
      <c r="J25" t="s">
        <v>17</v>
      </c>
      <c r="K25">
        <v>144.55500000000001</v>
      </c>
      <c r="L25">
        <v>80.564999999999998</v>
      </c>
      <c r="M25">
        <v>123.449</v>
      </c>
      <c r="N25">
        <v>22.6357</v>
      </c>
      <c r="O25">
        <v>22.6357</v>
      </c>
      <c r="P25">
        <v>-50</v>
      </c>
      <c r="Q25">
        <v>0</v>
      </c>
      <c r="R25">
        <v>11.31785</v>
      </c>
    </row>
    <row r="26" spans="1:18" x14ac:dyDescent="0.25">
      <c r="A26" t="s">
        <v>38</v>
      </c>
      <c r="B26">
        <v>3</v>
      </c>
      <c r="C26">
        <v>0</v>
      </c>
      <c r="D26" t="s">
        <v>13</v>
      </c>
      <c r="E26" t="s">
        <v>7</v>
      </c>
      <c r="F26">
        <v>289.11</v>
      </c>
      <c r="G26">
        <f>VLOOKUP(A26,old!$B$2:$F$65,5,FALSE)</f>
        <v>141.53100000000001</v>
      </c>
      <c r="J26" t="s">
        <v>19</v>
      </c>
      <c r="K26">
        <v>144.55500000000001</v>
      </c>
      <c r="L26">
        <v>80.564999999999998</v>
      </c>
      <c r="M26">
        <v>123.449</v>
      </c>
      <c r="N26">
        <v>22.6357</v>
      </c>
      <c r="O26">
        <v>22.6357</v>
      </c>
      <c r="P26">
        <v>0</v>
      </c>
      <c r="Q26">
        <v>-50</v>
      </c>
      <c r="R26">
        <v>11.31785</v>
      </c>
    </row>
    <row r="27" spans="1:18" x14ac:dyDescent="0.25">
      <c r="A27" t="s">
        <v>39</v>
      </c>
      <c r="B27">
        <v>3</v>
      </c>
      <c r="C27">
        <v>1</v>
      </c>
      <c r="D27" t="s">
        <v>13</v>
      </c>
      <c r="E27" t="s">
        <v>9</v>
      </c>
      <c r="F27">
        <v>161.13</v>
      </c>
      <c r="G27">
        <f>VLOOKUP(A27,old!$B$2:$F$65,5,FALSE)</f>
        <v>157.25700000000001</v>
      </c>
      <c r="J27" t="s">
        <v>21</v>
      </c>
      <c r="K27">
        <v>470.88400000000001</v>
      </c>
      <c r="L27">
        <v>83.715100000000007</v>
      </c>
      <c r="M27">
        <v>27.252700000000001</v>
      </c>
      <c r="N27">
        <v>422.30099999999999</v>
      </c>
      <c r="O27">
        <v>422.30099999999999</v>
      </c>
      <c r="P27">
        <v>211.15049999999999</v>
      </c>
      <c r="Q27">
        <v>211.15049999999999</v>
      </c>
      <c r="R27">
        <v>-168.553</v>
      </c>
    </row>
    <row r="28" spans="1:18" x14ac:dyDescent="0.25">
      <c r="A28" t="s">
        <v>40</v>
      </c>
      <c r="B28">
        <v>3</v>
      </c>
      <c r="C28">
        <v>2</v>
      </c>
      <c r="D28" t="s">
        <v>13</v>
      </c>
      <c r="E28" t="s">
        <v>11</v>
      </c>
      <c r="F28">
        <v>246.898</v>
      </c>
      <c r="G28">
        <f>VLOOKUP(A28,old!$B$2:$F$65,5,FALSE)</f>
        <v>47.2789</v>
      </c>
    </row>
    <row r="29" spans="1:18" x14ac:dyDescent="0.25">
      <c r="A29" t="s">
        <v>41</v>
      </c>
      <c r="B29">
        <v>3</v>
      </c>
      <c r="C29">
        <v>3</v>
      </c>
      <c r="D29" t="s">
        <v>13</v>
      </c>
      <c r="E29" t="s">
        <v>13</v>
      </c>
      <c r="F29">
        <v>-25.974399999999999</v>
      </c>
      <c r="G29">
        <f>VLOOKUP(A29,old!$B$2:$F$65,5,FALSE)</f>
        <v>-305.80200000000002</v>
      </c>
    </row>
    <row r="30" spans="1:18" x14ac:dyDescent="0.25">
      <c r="A30" t="s">
        <v>42</v>
      </c>
      <c r="B30">
        <v>3</v>
      </c>
      <c r="C30">
        <v>4</v>
      </c>
      <c r="D30" t="s">
        <v>13</v>
      </c>
      <c r="E30" t="s">
        <v>15</v>
      </c>
      <c r="F30">
        <v>0</v>
      </c>
      <c r="G30">
        <f>VLOOKUP(A30,old!$B$2:$F$65,5,FALSE)</f>
        <v>0</v>
      </c>
    </row>
    <row r="31" spans="1:18" x14ac:dyDescent="0.25">
      <c r="A31" t="s">
        <v>43</v>
      </c>
      <c r="B31">
        <v>3</v>
      </c>
      <c r="C31">
        <v>5</v>
      </c>
      <c r="D31" t="s">
        <v>13</v>
      </c>
      <c r="E31" t="s">
        <v>17</v>
      </c>
      <c r="F31">
        <v>0</v>
      </c>
      <c r="G31">
        <f>VLOOKUP(A31,old!$B$2:$F$65,5,FALSE)</f>
        <v>47</v>
      </c>
    </row>
    <row r="32" spans="1:18" x14ac:dyDescent="0.25">
      <c r="A32" t="s">
        <v>44</v>
      </c>
      <c r="B32">
        <v>3</v>
      </c>
      <c r="C32">
        <v>6</v>
      </c>
      <c r="D32" t="s">
        <v>13</v>
      </c>
      <c r="E32" t="s">
        <v>19</v>
      </c>
      <c r="F32">
        <v>0</v>
      </c>
      <c r="G32">
        <f>VLOOKUP(A32,old!$B$2:$F$65,5,FALSE)</f>
        <v>47</v>
      </c>
    </row>
    <row r="33" spans="1:7" x14ac:dyDescent="0.25">
      <c r="A33" t="s">
        <v>45</v>
      </c>
      <c r="B33">
        <v>3</v>
      </c>
      <c r="C33">
        <v>7</v>
      </c>
      <c r="D33" t="s">
        <v>13</v>
      </c>
      <c r="E33" t="s">
        <v>21</v>
      </c>
      <c r="F33">
        <v>22.6357</v>
      </c>
      <c r="G33">
        <f>VLOOKUP(A33,old!$B$2:$F$65,5,FALSE)</f>
        <v>118.76300000000001</v>
      </c>
    </row>
    <row r="34" spans="1:7" x14ac:dyDescent="0.25">
      <c r="A34" t="s">
        <v>46</v>
      </c>
      <c r="B34">
        <v>4</v>
      </c>
      <c r="C34">
        <v>0</v>
      </c>
      <c r="D34" t="s">
        <v>15</v>
      </c>
      <c r="E34" t="s">
        <v>7</v>
      </c>
      <c r="F34">
        <v>289.11</v>
      </c>
      <c r="G34">
        <f>VLOOKUP(A34,old!$B$2:$F$65,5,FALSE)</f>
        <v>141.53100000000001</v>
      </c>
    </row>
    <row r="35" spans="1:7" x14ac:dyDescent="0.25">
      <c r="A35" t="s">
        <v>47</v>
      </c>
      <c r="B35">
        <v>4</v>
      </c>
      <c r="C35">
        <v>1</v>
      </c>
      <c r="D35" t="s">
        <v>15</v>
      </c>
      <c r="E35" t="s">
        <v>9</v>
      </c>
      <c r="F35">
        <v>161.13</v>
      </c>
      <c r="G35">
        <f>VLOOKUP(A35,old!$B$2:$F$65,5,FALSE)</f>
        <v>157.25700000000001</v>
      </c>
    </row>
    <row r="36" spans="1:7" x14ac:dyDescent="0.25">
      <c r="A36" t="s">
        <v>48</v>
      </c>
      <c r="B36">
        <v>4</v>
      </c>
      <c r="C36">
        <v>2</v>
      </c>
      <c r="D36" t="s">
        <v>15</v>
      </c>
      <c r="E36" t="s">
        <v>11</v>
      </c>
      <c r="F36">
        <v>246.898</v>
      </c>
      <c r="G36">
        <f>VLOOKUP(A36,old!$B$2:$F$65,5,FALSE)</f>
        <v>47.2789</v>
      </c>
    </row>
    <row r="37" spans="1:7" x14ac:dyDescent="0.25">
      <c r="A37" t="s">
        <v>49</v>
      </c>
      <c r="B37">
        <v>4</v>
      </c>
      <c r="C37">
        <v>3</v>
      </c>
      <c r="D37" t="s">
        <v>15</v>
      </c>
      <c r="E37" t="s">
        <v>13</v>
      </c>
      <c r="F37">
        <v>0</v>
      </c>
      <c r="G37">
        <f>VLOOKUP(A37,old!$B$2:$F$65,5,FALSE)</f>
        <v>0</v>
      </c>
    </row>
    <row r="38" spans="1:7" x14ac:dyDescent="0.25">
      <c r="A38" t="s">
        <v>50</v>
      </c>
      <c r="B38">
        <v>4</v>
      </c>
      <c r="C38">
        <v>4</v>
      </c>
      <c r="D38" t="s">
        <v>15</v>
      </c>
      <c r="E38" t="s">
        <v>15</v>
      </c>
      <c r="F38">
        <v>-25.974399999999999</v>
      </c>
      <c r="G38">
        <f>VLOOKUP(A38,old!$B$2:$F$65,5,FALSE)</f>
        <v>-305.80200000000002</v>
      </c>
    </row>
    <row r="39" spans="1:7" x14ac:dyDescent="0.25">
      <c r="A39" t="s">
        <v>51</v>
      </c>
      <c r="B39">
        <v>4</v>
      </c>
      <c r="C39">
        <v>5</v>
      </c>
      <c r="D39" t="s">
        <v>15</v>
      </c>
      <c r="E39" t="s">
        <v>17</v>
      </c>
      <c r="F39">
        <v>0</v>
      </c>
      <c r="G39">
        <f>VLOOKUP(A39,old!$B$2:$F$65,5,FALSE)</f>
        <v>47</v>
      </c>
    </row>
    <row r="40" spans="1:7" x14ac:dyDescent="0.25">
      <c r="A40" t="s">
        <v>52</v>
      </c>
      <c r="B40">
        <v>4</v>
      </c>
      <c r="C40">
        <v>6</v>
      </c>
      <c r="D40" t="s">
        <v>15</v>
      </c>
      <c r="E40" t="s">
        <v>19</v>
      </c>
      <c r="F40">
        <v>0</v>
      </c>
      <c r="G40">
        <f>VLOOKUP(A40,old!$B$2:$F$65,5,FALSE)</f>
        <v>47</v>
      </c>
    </row>
    <row r="41" spans="1:7" x14ac:dyDescent="0.25">
      <c r="A41" t="s">
        <v>53</v>
      </c>
      <c r="B41">
        <v>4</v>
      </c>
      <c r="C41">
        <v>7</v>
      </c>
      <c r="D41" t="s">
        <v>15</v>
      </c>
      <c r="E41" t="s">
        <v>21</v>
      </c>
      <c r="F41">
        <v>22.6357</v>
      </c>
      <c r="G41">
        <f>VLOOKUP(A41,old!$B$2:$F$65,5,FALSE)</f>
        <v>118.76300000000001</v>
      </c>
    </row>
    <row r="42" spans="1:7" x14ac:dyDescent="0.25">
      <c r="A42" t="s">
        <v>54</v>
      </c>
      <c r="B42">
        <v>5</v>
      </c>
      <c r="C42">
        <v>0</v>
      </c>
      <c r="D42" t="s">
        <v>17</v>
      </c>
      <c r="E42" t="s">
        <v>7</v>
      </c>
      <c r="F42">
        <v>144.55500000000001</v>
      </c>
      <c r="G42">
        <f>VLOOKUP(A42,old!$B$2:$F$65,5,FALSE)</f>
        <v>141.53100000000001</v>
      </c>
    </row>
    <row r="43" spans="1:7" x14ac:dyDescent="0.25">
      <c r="A43" t="s">
        <v>55</v>
      </c>
      <c r="B43">
        <v>5</v>
      </c>
      <c r="C43">
        <v>1</v>
      </c>
      <c r="D43" t="s">
        <v>17</v>
      </c>
      <c r="E43" t="s">
        <v>9</v>
      </c>
      <c r="F43">
        <v>80.564999999999998</v>
      </c>
      <c r="G43">
        <f>VLOOKUP(A43,old!$B$2:$F$65,5,FALSE)</f>
        <v>157.25700000000001</v>
      </c>
    </row>
    <row r="44" spans="1:7" x14ac:dyDescent="0.25">
      <c r="A44" t="s">
        <v>56</v>
      </c>
      <c r="B44">
        <v>5</v>
      </c>
      <c r="C44">
        <v>2</v>
      </c>
      <c r="D44" t="s">
        <v>17</v>
      </c>
      <c r="E44" t="s">
        <v>11</v>
      </c>
      <c r="F44">
        <v>123.449</v>
      </c>
      <c r="G44">
        <f>VLOOKUP(A44,old!$B$2:$F$65,5,FALSE)</f>
        <v>47.2789</v>
      </c>
    </row>
    <row r="45" spans="1:7" x14ac:dyDescent="0.25">
      <c r="A45" t="s">
        <v>57</v>
      </c>
      <c r="B45">
        <v>5</v>
      </c>
      <c r="C45">
        <v>3</v>
      </c>
      <c r="D45" t="s">
        <v>17</v>
      </c>
      <c r="E45" t="s">
        <v>13</v>
      </c>
      <c r="F45">
        <v>22.6357</v>
      </c>
      <c r="G45">
        <f>VLOOKUP(A45,old!$B$2:$F$65,5,FALSE)</f>
        <v>47</v>
      </c>
    </row>
    <row r="46" spans="1:7" x14ac:dyDescent="0.25">
      <c r="A46" t="s">
        <v>58</v>
      </c>
      <c r="B46">
        <v>5</v>
      </c>
      <c r="C46">
        <v>4</v>
      </c>
      <c r="D46" t="s">
        <v>17</v>
      </c>
      <c r="E46" t="s">
        <v>15</v>
      </c>
      <c r="F46">
        <v>22.6357</v>
      </c>
      <c r="G46">
        <f>VLOOKUP(A46,old!$B$2:$F$65,5,FALSE)</f>
        <v>47</v>
      </c>
    </row>
    <row r="47" spans="1:7" x14ac:dyDescent="0.25">
      <c r="A47" t="s">
        <v>59</v>
      </c>
      <c r="B47">
        <v>5</v>
      </c>
      <c r="C47">
        <v>5</v>
      </c>
      <c r="D47" t="s">
        <v>17</v>
      </c>
      <c r="E47" t="s">
        <v>17</v>
      </c>
      <c r="F47">
        <v>-50</v>
      </c>
      <c r="G47">
        <f>VLOOKUP(A47,old!$B$2:$F$65,5,FALSE)</f>
        <v>-152.90100000000001</v>
      </c>
    </row>
    <row r="48" spans="1:7" x14ac:dyDescent="0.25">
      <c r="A48" t="s">
        <v>60</v>
      </c>
      <c r="B48">
        <v>5</v>
      </c>
      <c r="C48">
        <v>6</v>
      </c>
      <c r="D48" t="s">
        <v>17</v>
      </c>
      <c r="E48" t="s">
        <v>19</v>
      </c>
      <c r="F48">
        <v>0</v>
      </c>
      <c r="G48">
        <f>VLOOKUP(A48,old!$B$2:$F$65,5,FALSE)</f>
        <v>47</v>
      </c>
    </row>
    <row r="49" spans="1:7" x14ac:dyDescent="0.25">
      <c r="A49" t="s">
        <v>61</v>
      </c>
      <c r="B49">
        <v>5</v>
      </c>
      <c r="C49">
        <v>7</v>
      </c>
      <c r="D49" t="s">
        <v>17</v>
      </c>
      <c r="E49" t="s">
        <v>21</v>
      </c>
      <c r="F49">
        <v>11.31785</v>
      </c>
      <c r="G49">
        <f>VLOOKUP(A49,old!$B$2:$F$65,5,FALSE)</f>
        <v>118.76300000000001</v>
      </c>
    </row>
    <row r="50" spans="1:7" x14ac:dyDescent="0.25">
      <c r="A50" t="s">
        <v>62</v>
      </c>
      <c r="B50">
        <v>6</v>
      </c>
      <c r="C50">
        <v>0</v>
      </c>
      <c r="D50" t="s">
        <v>19</v>
      </c>
      <c r="E50" t="s">
        <v>7</v>
      </c>
      <c r="F50">
        <v>144.55500000000001</v>
      </c>
      <c r="G50">
        <f>VLOOKUP(A50,old!$B$2:$F$65,5,FALSE)</f>
        <v>141.53100000000001</v>
      </c>
    </row>
    <row r="51" spans="1:7" x14ac:dyDescent="0.25">
      <c r="A51" t="s">
        <v>63</v>
      </c>
      <c r="B51">
        <v>6</v>
      </c>
      <c r="C51">
        <v>1</v>
      </c>
      <c r="D51" t="s">
        <v>19</v>
      </c>
      <c r="E51" t="s">
        <v>9</v>
      </c>
      <c r="F51">
        <v>80.564999999999998</v>
      </c>
      <c r="G51">
        <f>VLOOKUP(A51,old!$B$2:$F$65,5,FALSE)</f>
        <v>157.25700000000001</v>
      </c>
    </row>
    <row r="52" spans="1:7" x14ac:dyDescent="0.25">
      <c r="A52" t="s">
        <v>64</v>
      </c>
      <c r="B52">
        <v>6</v>
      </c>
      <c r="C52">
        <v>2</v>
      </c>
      <c r="D52" t="s">
        <v>19</v>
      </c>
      <c r="E52" t="s">
        <v>11</v>
      </c>
      <c r="F52">
        <v>123.449</v>
      </c>
      <c r="G52">
        <f>VLOOKUP(A52,old!$B$2:$F$65,5,FALSE)</f>
        <v>47.2789</v>
      </c>
    </row>
    <row r="53" spans="1:7" x14ac:dyDescent="0.25">
      <c r="A53" t="s">
        <v>65</v>
      </c>
      <c r="B53">
        <v>6</v>
      </c>
      <c r="C53">
        <v>3</v>
      </c>
      <c r="D53" t="s">
        <v>19</v>
      </c>
      <c r="E53" t="s">
        <v>13</v>
      </c>
      <c r="F53">
        <v>22.6357</v>
      </c>
      <c r="G53">
        <f>VLOOKUP(A53,old!$B$2:$F$65,5,FALSE)</f>
        <v>47</v>
      </c>
    </row>
    <row r="54" spans="1:7" x14ac:dyDescent="0.25">
      <c r="A54" t="s">
        <v>66</v>
      </c>
      <c r="B54">
        <v>6</v>
      </c>
      <c r="C54">
        <v>4</v>
      </c>
      <c r="D54" t="s">
        <v>19</v>
      </c>
      <c r="E54" t="s">
        <v>15</v>
      </c>
      <c r="F54">
        <v>22.6357</v>
      </c>
      <c r="G54">
        <f>VLOOKUP(A54,old!$B$2:$F$65,5,FALSE)</f>
        <v>47</v>
      </c>
    </row>
    <row r="55" spans="1:7" x14ac:dyDescent="0.25">
      <c r="A55" t="s">
        <v>67</v>
      </c>
      <c r="B55">
        <v>6</v>
      </c>
      <c r="C55">
        <v>5</v>
      </c>
      <c r="D55" t="s">
        <v>19</v>
      </c>
      <c r="E55" t="s">
        <v>17</v>
      </c>
      <c r="F55">
        <v>0</v>
      </c>
      <c r="G55">
        <f>VLOOKUP(A55,old!$B$2:$F$65,5,FALSE)</f>
        <v>47</v>
      </c>
    </row>
    <row r="56" spans="1:7" x14ac:dyDescent="0.25">
      <c r="A56" t="s">
        <v>68</v>
      </c>
      <c r="B56">
        <v>6</v>
      </c>
      <c r="C56">
        <v>6</v>
      </c>
      <c r="D56" t="s">
        <v>19</v>
      </c>
      <c r="E56" t="s">
        <v>19</v>
      </c>
      <c r="F56">
        <v>-50</v>
      </c>
      <c r="G56">
        <f>VLOOKUP(A56,old!$B$2:$F$65,5,FALSE)</f>
        <v>-152.90100000000001</v>
      </c>
    </row>
    <row r="57" spans="1:7" x14ac:dyDescent="0.25">
      <c r="A57" t="s">
        <v>69</v>
      </c>
      <c r="B57">
        <v>6</v>
      </c>
      <c r="C57">
        <v>7</v>
      </c>
      <c r="D57" t="s">
        <v>19</v>
      </c>
      <c r="E57" t="s">
        <v>21</v>
      </c>
      <c r="F57">
        <v>11.31785</v>
      </c>
      <c r="G57">
        <f>VLOOKUP(A57,old!$B$2:$F$65,5,FALSE)</f>
        <v>118.76300000000001</v>
      </c>
    </row>
    <row r="58" spans="1:7" x14ac:dyDescent="0.25">
      <c r="A58" t="s">
        <v>70</v>
      </c>
      <c r="B58">
        <v>7</v>
      </c>
      <c r="C58">
        <v>0</v>
      </c>
      <c r="D58" t="s">
        <v>21</v>
      </c>
      <c r="E58" t="s">
        <v>7</v>
      </c>
      <c r="F58">
        <v>470.88400000000001</v>
      </c>
      <c r="G58">
        <f>VLOOKUP(A58,old!$B$2:$F$65,5,FALSE)</f>
        <v>429.11700000000002</v>
      </c>
    </row>
    <row r="59" spans="1:7" x14ac:dyDescent="0.25">
      <c r="A59" t="s">
        <v>71</v>
      </c>
      <c r="B59">
        <v>7</v>
      </c>
      <c r="C59">
        <v>1</v>
      </c>
      <c r="D59" t="s">
        <v>21</v>
      </c>
      <c r="E59" t="s">
        <v>9</v>
      </c>
      <c r="F59">
        <v>83.715100000000007</v>
      </c>
      <c r="G59">
        <f>VLOOKUP(A59,old!$B$2:$F$65,5,FALSE)</f>
        <v>293.34699999999998</v>
      </c>
    </row>
    <row r="60" spans="1:7" x14ac:dyDescent="0.25">
      <c r="A60" t="s">
        <v>72</v>
      </c>
      <c r="B60">
        <v>7</v>
      </c>
      <c r="C60">
        <v>2</v>
      </c>
      <c r="D60" t="s">
        <v>21</v>
      </c>
      <c r="E60" t="s">
        <v>11</v>
      </c>
      <c r="F60">
        <v>27.252700000000001</v>
      </c>
      <c r="G60">
        <f>VLOOKUP(A60,old!$B$2:$F$65,5,FALSE)</f>
        <v>214.922</v>
      </c>
    </row>
    <row r="61" spans="1:7" x14ac:dyDescent="0.25">
      <c r="A61" t="s">
        <v>73</v>
      </c>
      <c r="B61">
        <v>7</v>
      </c>
      <c r="C61">
        <v>3</v>
      </c>
      <c r="D61" t="s">
        <v>21</v>
      </c>
      <c r="E61" t="s">
        <v>13</v>
      </c>
      <c r="F61">
        <v>422.30099999999999</v>
      </c>
      <c r="G61">
        <f>VLOOKUP(A61,old!$B$2:$F$65,5,FALSE)</f>
        <v>72.905199999999994</v>
      </c>
    </row>
    <row r="62" spans="1:7" x14ac:dyDescent="0.25">
      <c r="A62" t="s">
        <v>74</v>
      </c>
      <c r="B62">
        <v>7</v>
      </c>
      <c r="C62">
        <v>4</v>
      </c>
      <c r="D62" t="s">
        <v>21</v>
      </c>
      <c r="E62" t="s">
        <v>15</v>
      </c>
      <c r="F62">
        <v>422.30099999999999</v>
      </c>
      <c r="G62">
        <f>VLOOKUP(A62,old!$B$2:$F$65,5,FALSE)</f>
        <v>72.905199999999994</v>
      </c>
    </row>
    <row r="63" spans="1:7" x14ac:dyDescent="0.25">
      <c r="A63" t="s">
        <v>75</v>
      </c>
      <c r="B63">
        <v>7</v>
      </c>
      <c r="C63">
        <v>5</v>
      </c>
      <c r="D63" t="s">
        <v>21</v>
      </c>
      <c r="E63" t="s">
        <v>17</v>
      </c>
      <c r="F63">
        <v>211.15049999999999</v>
      </c>
      <c r="G63">
        <f>VLOOKUP(A63,old!$B$2:$F$65,5,FALSE)</f>
        <v>36.452599999999997</v>
      </c>
    </row>
    <row r="64" spans="1:7" x14ac:dyDescent="0.25">
      <c r="A64" t="s">
        <v>76</v>
      </c>
      <c r="B64">
        <v>7</v>
      </c>
      <c r="C64">
        <v>6</v>
      </c>
      <c r="D64" t="s">
        <v>21</v>
      </c>
      <c r="E64" t="s">
        <v>19</v>
      </c>
      <c r="F64">
        <v>211.15049999999999</v>
      </c>
      <c r="G64">
        <f>VLOOKUP(A64,old!$B$2:$F$65,5,FALSE)</f>
        <v>36.452599999999997</v>
      </c>
    </row>
    <row r="65" spans="1:7" x14ac:dyDescent="0.25">
      <c r="A65" t="s">
        <v>77</v>
      </c>
      <c r="B65">
        <v>7</v>
      </c>
      <c r="C65">
        <v>7</v>
      </c>
      <c r="D65" t="s">
        <v>21</v>
      </c>
      <c r="E65" t="s">
        <v>21</v>
      </c>
      <c r="F65">
        <v>-168.553</v>
      </c>
      <c r="G65">
        <f>VLOOKUP(A65,old!$B$2:$F$65,5,FALSE)</f>
        <v>-112.892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17C3-77C4-45F4-975F-22A4C8A300A4}">
  <dimension ref="A1:F65"/>
  <sheetViews>
    <sheetView workbookViewId="0">
      <selection activeCell="B4" sqref="B4"/>
    </sheetView>
  </sheetViews>
  <sheetFormatPr defaultRowHeight="15" x14ac:dyDescent="0.25"/>
  <cols>
    <col min="1" max="1" width="4.42578125" bestFit="1" customWidth="1"/>
    <col min="2" max="2" width="33.5703125" bestFit="1" customWidth="1"/>
    <col min="3" max="4" width="16" bestFit="1" customWidth="1"/>
    <col min="5" max="5" width="9" bestFit="1" customWidth="1"/>
    <col min="6" max="6" width="8.7109375" bestFit="1" customWidth="1"/>
  </cols>
  <sheetData>
    <row r="1" spans="1:6" x14ac:dyDescent="0.25">
      <c r="A1" t="s">
        <v>87</v>
      </c>
      <c r="B1" t="s">
        <v>88</v>
      </c>
      <c r="C1" t="s">
        <v>84</v>
      </c>
      <c r="D1" t="s">
        <v>85</v>
      </c>
      <c r="E1" t="s">
        <v>86</v>
      </c>
      <c r="F1" t="s">
        <v>86</v>
      </c>
    </row>
    <row r="2" spans="1:6" x14ac:dyDescent="0.25">
      <c r="A2">
        <v>0</v>
      </c>
      <c r="B2" t="s">
        <v>6</v>
      </c>
      <c r="C2" t="s">
        <v>7</v>
      </c>
      <c r="D2" t="s">
        <v>7</v>
      </c>
      <c r="E2">
        <v>-1000</v>
      </c>
      <c r="F2">
        <v>-1000</v>
      </c>
    </row>
    <row r="3" spans="1:6" x14ac:dyDescent="0.25">
      <c r="A3">
        <v>1</v>
      </c>
      <c r="B3" t="s">
        <v>8</v>
      </c>
      <c r="C3" t="s">
        <v>7</v>
      </c>
      <c r="D3" t="s">
        <v>9</v>
      </c>
      <c r="E3">
        <v>1000</v>
      </c>
      <c r="F3">
        <v>1000</v>
      </c>
    </row>
    <row r="4" spans="1:6" x14ac:dyDescent="0.25">
      <c r="A4">
        <v>2</v>
      </c>
      <c r="B4" t="s">
        <v>10</v>
      </c>
      <c r="C4" t="s">
        <v>7</v>
      </c>
      <c r="D4" t="s">
        <v>11</v>
      </c>
      <c r="E4">
        <v>1000</v>
      </c>
      <c r="F4">
        <v>1000</v>
      </c>
    </row>
    <row r="5" spans="1:6" x14ac:dyDescent="0.25">
      <c r="A5">
        <v>3</v>
      </c>
      <c r="B5" t="s">
        <v>12</v>
      </c>
      <c r="C5" t="s">
        <v>7</v>
      </c>
      <c r="D5" t="s">
        <v>13</v>
      </c>
      <c r="E5">
        <v>1000</v>
      </c>
      <c r="F5">
        <v>1000</v>
      </c>
    </row>
    <row r="6" spans="1:6" x14ac:dyDescent="0.25">
      <c r="A6">
        <v>4</v>
      </c>
      <c r="B6" t="s">
        <v>14</v>
      </c>
      <c r="C6" t="s">
        <v>7</v>
      </c>
      <c r="D6" t="s">
        <v>15</v>
      </c>
      <c r="E6">
        <v>1000</v>
      </c>
      <c r="F6">
        <v>1000</v>
      </c>
    </row>
    <row r="7" spans="1:6" x14ac:dyDescent="0.25">
      <c r="A7">
        <v>5</v>
      </c>
      <c r="B7" t="s">
        <v>16</v>
      </c>
      <c r="C7" t="s">
        <v>7</v>
      </c>
      <c r="D7" t="s">
        <v>17</v>
      </c>
      <c r="E7">
        <v>1000</v>
      </c>
      <c r="F7">
        <v>1000</v>
      </c>
    </row>
    <row r="8" spans="1:6" x14ac:dyDescent="0.25">
      <c r="A8">
        <v>6</v>
      </c>
      <c r="B8" t="s">
        <v>18</v>
      </c>
      <c r="C8" t="s">
        <v>7</v>
      </c>
      <c r="D8" t="s">
        <v>19</v>
      </c>
      <c r="E8">
        <v>1000</v>
      </c>
      <c r="F8">
        <v>1000</v>
      </c>
    </row>
    <row r="9" spans="1:6" x14ac:dyDescent="0.25">
      <c r="A9">
        <v>7</v>
      </c>
      <c r="B9" t="s">
        <v>20</v>
      </c>
      <c r="C9" t="s">
        <v>7</v>
      </c>
      <c r="D9" t="s">
        <v>21</v>
      </c>
      <c r="E9">
        <v>1000</v>
      </c>
      <c r="F9">
        <v>1000</v>
      </c>
    </row>
    <row r="10" spans="1:6" x14ac:dyDescent="0.25">
      <c r="A10">
        <v>8</v>
      </c>
      <c r="B10" t="s">
        <v>22</v>
      </c>
      <c r="C10" t="s">
        <v>9</v>
      </c>
      <c r="D10" t="s">
        <v>7</v>
      </c>
      <c r="E10">
        <v>128.66300000000001</v>
      </c>
      <c r="F10">
        <v>133.405</v>
      </c>
    </row>
    <row r="11" spans="1:6" x14ac:dyDescent="0.25">
      <c r="A11">
        <v>9</v>
      </c>
      <c r="B11" t="s">
        <v>23</v>
      </c>
      <c r="C11" t="s">
        <v>9</v>
      </c>
      <c r="D11" t="s">
        <v>9</v>
      </c>
      <c r="E11">
        <v>-408.084</v>
      </c>
      <c r="F11">
        <v>-166.84299999999999</v>
      </c>
    </row>
    <row r="12" spans="1:6" x14ac:dyDescent="0.25">
      <c r="A12">
        <v>10</v>
      </c>
      <c r="B12" t="s">
        <v>24</v>
      </c>
      <c r="C12" t="s">
        <v>9</v>
      </c>
      <c r="D12" t="s">
        <v>11</v>
      </c>
      <c r="E12">
        <v>358.92099999999999</v>
      </c>
      <c r="F12">
        <v>187.185</v>
      </c>
    </row>
    <row r="13" spans="1:6" x14ac:dyDescent="0.25">
      <c r="A13">
        <v>11</v>
      </c>
      <c r="B13" t="s">
        <v>25</v>
      </c>
      <c r="C13" t="s">
        <v>9</v>
      </c>
      <c r="D13" t="s">
        <v>13</v>
      </c>
      <c r="E13">
        <v>452.11</v>
      </c>
      <c r="F13">
        <v>168.49799999999999</v>
      </c>
    </row>
    <row r="14" spans="1:6" x14ac:dyDescent="0.25">
      <c r="A14">
        <v>12</v>
      </c>
      <c r="B14" t="s">
        <v>26</v>
      </c>
      <c r="C14" t="s">
        <v>9</v>
      </c>
      <c r="D14" t="s">
        <v>15</v>
      </c>
      <c r="E14">
        <v>452.11</v>
      </c>
      <c r="F14">
        <v>168.49799999999999</v>
      </c>
    </row>
    <row r="15" spans="1:6" x14ac:dyDescent="0.25">
      <c r="A15">
        <v>13</v>
      </c>
      <c r="B15" t="s">
        <v>27</v>
      </c>
      <c r="C15" t="s">
        <v>9</v>
      </c>
      <c r="D15" t="s">
        <v>17</v>
      </c>
      <c r="E15">
        <v>452.11</v>
      </c>
      <c r="F15">
        <v>84.248999999999995</v>
      </c>
    </row>
    <row r="16" spans="1:6" x14ac:dyDescent="0.25">
      <c r="A16">
        <v>14</v>
      </c>
      <c r="B16" t="s">
        <v>28</v>
      </c>
      <c r="C16" t="s">
        <v>9</v>
      </c>
      <c r="D16" t="s">
        <v>19</v>
      </c>
      <c r="E16">
        <v>452.11</v>
      </c>
      <c r="F16">
        <v>84.248999999999995</v>
      </c>
    </row>
    <row r="17" spans="1:6" x14ac:dyDescent="0.25">
      <c r="A17">
        <v>15</v>
      </c>
      <c r="B17" t="s">
        <v>29</v>
      </c>
      <c r="C17" t="s">
        <v>9</v>
      </c>
      <c r="D17" t="s">
        <v>21</v>
      </c>
      <c r="E17">
        <v>330.81799999999998</v>
      </c>
      <c r="F17">
        <v>257.351</v>
      </c>
    </row>
    <row r="18" spans="1:6" x14ac:dyDescent="0.25">
      <c r="A18">
        <v>16</v>
      </c>
      <c r="B18" t="s">
        <v>30</v>
      </c>
      <c r="C18" t="s">
        <v>11</v>
      </c>
      <c r="D18" t="s">
        <v>7</v>
      </c>
      <c r="E18">
        <v>364.57100000000003</v>
      </c>
      <c r="F18">
        <v>28.032900000000001</v>
      </c>
    </row>
    <row r="19" spans="1:6" x14ac:dyDescent="0.25">
      <c r="A19">
        <v>17</v>
      </c>
      <c r="B19" t="s">
        <v>31</v>
      </c>
      <c r="C19" t="s">
        <v>11</v>
      </c>
      <c r="D19" t="s">
        <v>9</v>
      </c>
      <c r="E19">
        <v>269.483</v>
      </c>
      <c r="F19">
        <v>108.011</v>
      </c>
    </row>
    <row r="20" spans="1:6" x14ac:dyDescent="0.25">
      <c r="A20">
        <v>18</v>
      </c>
      <c r="B20" t="s">
        <v>32</v>
      </c>
      <c r="C20" t="s">
        <v>11</v>
      </c>
      <c r="D20" t="s">
        <v>11</v>
      </c>
      <c r="E20">
        <v>-396.24299999999999</v>
      </c>
      <c r="F20">
        <v>-55.638399999999997</v>
      </c>
    </row>
    <row r="21" spans="1:6" x14ac:dyDescent="0.25">
      <c r="A21">
        <v>19</v>
      </c>
      <c r="B21" t="s">
        <v>33</v>
      </c>
      <c r="C21" t="s">
        <v>11</v>
      </c>
      <c r="D21" t="s">
        <v>13</v>
      </c>
      <c r="E21">
        <v>462.34100000000001</v>
      </c>
      <c r="F21">
        <v>226.19200000000001</v>
      </c>
    </row>
    <row r="22" spans="1:6" x14ac:dyDescent="0.25">
      <c r="A22">
        <v>20</v>
      </c>
      <c r="B22" t="s">
        <v>34</v>
      </c>
      <c r="C22" t="s">
        <v>11</v>
      </c>
      <c r="D22" t="s">
        <v>15</v>
      </c>
      <c r="E22">
        <v>462.34100000000001</v>
      </c>
      <c r="F22">
        <v>226.19200000000001</v>
      </c>
    </row>
    <row r="23" spans="1:6" x14ac:dyDescent="0.25">
      <c r="A23">
        <v>21</v>
      </c>
      <c r="B23" t="s">
        <v>35</v>
      </c>
      <c r="C23" t="s">
        <v>11</v>
      </c>
      <c r="D23" t="s">
        <v>17</v>
      </c>
      <c r="E23">
        <v>462.34100000000001</v>
      </c>
      <c r="F23">
        <v>113.096</v>
      </c>
    </row>
    <row r="24" spans="1:6" x14ac:dyDescent="0.25">
      <c r="A24">
        <v>22</v>
      </c>
      <c r="B24" t="s">
        <v>36</v>
      </c>
      <c r="C24" t="s">
        <v>11</v>
      </c>
      <c r="D24" t="s">
        <v>19</v>
      </c>
      <c r="E24">
        <v>462.34100000000001</v>
      </c>
      <c r="F24">
        <v>113.096</v>
      </c>
    </row>
    <row r="25" spans="1:6" x14ac:dyDescent="0.25">
      <c r="A25">
        <v>23</v>
      </c>
      <c r="B25" t="s">
        <v>37</v>
      </c>
      <c r="C25" t="s">
        <v>11</v>
      </c>
      <c r="D25" t="s">
        <v>21</v>
      </c>
      <c r="E25">
        <v>487.30399999999997</v>
      </c>
      <c r="F25">
        <v>8.5359700000000007</v>
      </c>
    </row>
    <row r="26" spans="1:6" x14ac:dyDescent="0.25">
      <c r="A26">
        <v>24</v>
      </c>
      <c r="B26" t="s">
        <v>38</v>
      </c>
      <c r="C26" t="s">
        <v>13</v>
      </c>
      <c r="D26" t="s">
        <v>7</v>
      </c>
      <c r="E26">
        <v>289.11</v>
      </c>
      <c r="F26">
        <v>141.53100000000001</v>
      </c>
    </row>
    <row r="27" spans="1:6" x14ac:dyDescent="0.25">
      <c r="A27">
        <v>25</v>
      </c>
      <c r="B27" t="s">
        <v>39</v>
      </c>
      <c r="C27" t="s">
        <v>13</v>
      </c>
      <c r="D27" t="s">
        <v>9</v>
      </c>
      <c r="E27">
        <v>161.13</v>
      </c>
      <c r="F27">
        <v>157.25700000000001</v>
      </c>
    </row>
    <row r="28" spans="1:6" x14ac:dyDescent="0.25">
      <c r="A28">
        <v>26</v>
      </c>
      <c r="B28" t="s">
        <v>40</v>
      </c>
      <c r="C28" t="s">
        <v>13</v>
      </c>
      <c r="D28" t="s">
        <v>11</v>
      </c>
      <c r="E28">
        <v>246.898</v>
      </c>
      <c r="F28">
        <v>47.2789</v>
      </c>
    </row>
    <row r="29" spans="1:6" x14ac:dyDescent="0.25">
      <c r="A29">
        <v>27</v>
      </c>
      <c r="B29" t="s">
        <v>41</v>
      </c>
      <c r="C29" t="s">
        <v>13</v>
      </c>
      <c r="D29" t="s">
        <v>13</v>
      </c>
      <c r="E29">
        <v>-25.974399999999999</v>
      </c>
      <c r="F29">
        <v>-305.80200000000002</v>
      </c>
    </row>
    <row r="30" spans="1:6" x14ac:dyDescent="0.25">
      <c r="A30">
        <v>28</v>
      </c>
      <c r="B30" t="s">
        <v>42</v>
      </c>
      <c r="C30" t="s">
        <v>13</v>
      </c>
      <c r="D30" t="s">
        <v>15</v>
      </c>
      <c r="E30">
        <v>0</v>
      </c>
      <c r="F30">
        <v>0</v>
      </c>
    </row>
    <row r="31" spans="1:6" x14ac:dyDescent="0.25">
      <c r="A31">
        <v>29</v>
      </c>
      <c r="B31" t="s">
        <v>43</v>
      </c>
      <c r="C31" t="s">
        <v>13</v>
      </c>
      <c r="D31" t="s">
        <v>17</v>
      </c>
      <c r="E31">
        <v>0</v>
      </c>
      <c r="F31">
        <v>47</v>
      </c>
    </row>
    <row r="32" spans="1:6" x14ac:dyDescent="0.25">
      <c r="A32">
        <v>30</v>
      </c>
      <c r="B32" t="s">
        <v>44</v>
      </c>
      <c r="C32" t="s">
        <v>13</v>
      </c>
      <c r="D32" t="s">
        <v>19</v>
      </c>
      <c r="E32">
        <v>0</v>
      </c>
      <c r="F32">
        <v>47</v>
      </c>
    </row>
    <row r="33" spans="1:6" x14ac:dyDescent="0.25">
      <c r="A33">
        <v>31</v>
      </c>
      <c r="B33" t="s">
        <v>45</v>
      </c>
      <c r="C33" t="s">
        <v>13</v>
      </c>
      <c r="D33" t="s">
        <v>21</v>
      </c>
      <c r="E33">
        <v>22.6357</v>
      </c>
      <c r="F33">
        <v>118.76300000000001</v>
      </c>
    </row>
    <row r="34" spans="1:6" x14ac:dyDescent="0.25">
      <c r="A34">
        <v>32</v>
      </c>
      <c r="B34" t="s">
        <v>46</v>
      </c>
      <c r="C34" t="s">
        <v>15</v>
      </c>
      <c r="D34" t="s">
        <v>7</v>
      </c>
      <c r="E34">
        <v>289.11</v>
      </c>
      <c r="F34">
        <v>141.53100000000001</v>
      </c>
    </row>
    <row r="35" spans="1:6" x14ac:dyDescent="0.25">
      <c r="A35">
        <v>33</v>
      </c>
      <c r="B35" t="s">
        <v>47</v>
      </c>
      <c r="C35" t="s">
        <v>15</v>
      </c>
      <c r="D35" t="s">
        <v>9</v>
      </c>
      <c r="E35">
        <v>161.13</v>
      </c>
      <c r="F35">
        <v>157.25700000000001</v>
      </c>
    </row>
    <row r="36" spans="1:6" x14ac:dyDescent="0.25">
      <c r="A36">
        <v>34</v>
      </c>
      <c r="B36" t="s">
        <v>48</v>
      </c>
      <c r="C36" t="s">
        <v>15</v>
      </c>
      <c r="D36" t="s">
        <v>11</v>
      </c>
      <c r="E36">
        <v>246.898</v>
      </c>
      <c r="F36">
        <v>47.2789</v>
      </c>
    </row>
    <row r="37" spans="1:6" x14ac:dyDescent="0.25">
      <c r="A37">
        <v>35</v>
      </c>
      <c r="B37" t="s">
        <v>49</v>
      </c>
      <c r="C37" t="s">
        <v>15</v>
      </c>
      <c r="D37" t="s">
        <v>13</v>
      </c>
      <c r="E37">
        <v>0</v>
      </c>
      <c r="F37">
        <v>0</v>
      </c>
    </row>
    <row r="38" spans="1:6" x14ac:dyDescent="0.25">
      <c r="A38">
        <v>36</v>
      </c>
      <c r="B38" t="s">
        <v>50</v>
      </c>
      <c r="C38" t="s">
        <v>15</v>
      </c>
      <c r="D38" t="s">
        <v>15</v>
      </c>
      <c r="E38">
        <v>-25.974399999999999</v>
      </c>
      <c r="F38">
        <v>-305.80200000000002</v>
      </c>
    </row>
    <row r="39" spans="1:6" x14ac:dyDescent="0.25">
      <c r="A39">
        <v>37</v>
      </c>
      <c r="B39" t="s">
        <v>51</v>
      </c>
      <c r="C39" t="s">
        <v>15</v>
      </c>
      <c r="D39" t="s">
        <v>17</v>
      </c>
      <c r="E39">
        <v>0</v>
      </c>
      <c r="F39">
        <v>47</v>
      </c>
    </row>
    <row r="40" spans="1:6" x14ac:dyDescent="0.25">
      <c r="A40">
        <v>38</v>
      </c>
      <c r="B40" t="s">
        <v>52</v>
      </c>
      <c r="C40" t="s">
        <v>15</v>
      </c>
      <c r="D40" t="s">
        <v>19</v>
      </c>
      <c r="E40">
        <v>0</v>
      </c>
      <c r="F40">
        <v>47</v>
      </c>
    </row>
    <row r="41" spans="1:6" x14ac:dyDescent="0.25">
      <c r="A41">
        <v>39</v>
      </c>
      <c r="B41" t="s">
        <v>53</v>
      </c>
      <c r="C41" t="s">
        <v>15</v>
      </c>
      <c r="D41" t="s">
        <v>21</v>
      </c>
      <c r="E41">
        <v>22.6357</v>
      </c>
      <c r="F41">
        <v>118.76300000000001</v>
      </c>
    </row>
    <row r="42" spans="1:6" x14ac:dyDescent="0.25">
      <c r="A42">
        <v>40</v>
      </c>
      <c r="B42" t="s">
        <v>54</v>
      </c>
      <c r="C42" t="s">
        <v>17</v>
      </c>
      <c r="D42" t="s">
        <v>7</v>
      </c>
      <c r="E42">
        <v>144.55500000000001</v>
      </c>
      <c r="F42">
        <v>141.53100000000001</v>
      </c>
    </row>
    <row r="43" spans="1:6" x14ac:dyDescent="0.25">
      <c r="A43">
        <v>41</v>
      </c>
      <c r="B43" t="s">
        <v>55</v>
      </c>
      <c r="C43" t="s">
        <v>17</v>
      </c>
      <c r="D43" t="s">
        <v>9</v>
      </c>
      <c r="E43">
        <v>80.564999999999998</v>
      </c>
      <c r="F43">
        <v>157.25700000000001</v>
      </c>
    </row>
    <row r="44" spans="1:6" x14ac:dyDescent="0.25">
      <c r="A44">
        <v>42</v>
      </c>
      <c r="B44" t="s">
        <v>56</v>
      </c>
      <c r="C44" t="s">
        <v>17</v>
      </c>
      <c r="D44" t="s">
        <v>11</v>
      </c>
      <c r="E44">
        <v>123.449</v>
      </c>
      <c r="F44">
        <v>47.2789</v>
      </c>
    </row>
    <row r="45" spans="1:6" x14ac:dyDescent="0.25">
      <c r="A45">
        <v>43</v>
      </c>
      <c r="B45" t="s">
        <v>57</v>
      </c>
      <c r="C45" t="s">
        <v>17</v>
      </c>
      <c r="D45" t="s">
        <v>13</v>
      </c>
      <c r="E45">
        <v>22.6357</v>
      </c>
      <c r="F45">
        <v>47</v>
      </c>
    </row>
    <row r="46" spans="1:6" x14ac:dyDescent="0.25">
      <c r="A46">
        <v>44</v>
      </c>
      <c r="B46" t="s">
        <v>58</v>
      </c>
      <c r="C46" t="s">
        <v>17</v>
      </c>
      <c r="D46" t="s">
        <v>15</v>
      </c>
      <c r="E46">
        <v>22.6357</v>
      </c>
      <c r="F46">
        <v>47</v>
      </c>
    </row>
    <row r="47" spans="1:6" x14ac:dyDescent="0.25">
      <c r="A47">
        <v>45</v>
      </c>
      <c r="B47" t="s">
        <v>59</v>
      </c>
      <c r="C47" t="s">
        <v>17</v>
      </c>
      <c r="D47" t="s">
        <v>17</v>
      </c>
      <c r="E47">
        <v>-50</v>
      </c>
      <c r="F47">
        <v>-152.90100000000001</v>
      </c>
    </row>
    <row r="48" spans="1:6" x14ac:dyDescent="0.25">
      <c r="A48">
        <v>46</v>
      </c>
      <c r="B48" t="s">
        <v>60</v>
      </c>
      <c r="C48" t="s">
        <v>17</v>
      </c>
      <c r="D48" t="s">
        <v>19</v>
      </c>
      <c r="E48">
        <v>0</v>
      </c>
      <c r="F48">
        <v>47</v>
      </c>
    </row>
    <row r="49" spans="1:6" x14ac:dyDescent="0.25">
      <c r="A49">
        <v>47</v>
      </c>
      <c r="B49" t="s">
        <v>61</v>
      </c>
      <c r="C49" t="s">
        <v>17</v>
      </c>
      <c r="D49" t="s">
        <v>21</v>
      </c>
      <c r="E49">
        <v>11.31785</v>
      </c>
      <c r="F49">
        <v>118.76300000000001</v>
      </c>
    </row>
    <row r="50" spans="1:6" x14ac:dyDescent="0.25">
      <c r="A50">
        <v>48</v>
      </c>
      <c r="B50" t="s">
        <v>62</v>
      </c>
      <c r="C50" t="s">
        <v>19</v>
      </c>
      <c r="D50" t="s">
        <v>7</v>
      </c>
      <c r="E50">
        <v>144.55500000000001</v>
      </c>
      <c r="F50">
        <v>141.53100000000001</v>
      </c>
    </row>
    <row r="51" spans="1:6" x14ac:dyDescent="0.25">
      <c r="A51">
        <v>49</v>
      </c>
      <c r="B51" t="s">
        <v>63</v>
      </c>
      <c r="C51" t="s">
        <v>19</v>
      </c>
      <c r="D51" t="s">
        <v>9</v>
      </c>
      <c r="E51">
        <v>80.564999999999998</v>
      </c>
      <c r="F51">
        <v>157.25700000000001</v>
      </c>
    </row>
    <row r="52" spans="1:6" x14ac:dyDescent="0.25">
      <c r="A52">
        <v>50</v>
      </c>
      <c r="B52" t="s">
        <v>64</v>
      </c>
      <c r="C52" t="s">
        <v>19</v>
      </c>
      <c r="D52" t="s">
        <v>11</v>
      </c>
      <c r="E52">
        <v>123.449</v>
      </c>
      <c r="F52">
        <v>47.2789</v>
      </c>
    </row>
    <row r="53" spans="1:6" x14ac:dyDescent="0.25">
      <c r="A53">
        <v>51</v>
      </c>
      <c r="B53" t="s">
        <v>65</v>
      </c>
      <c r="C53" t="s">
        <v>19</v>
      </c>
      <c r="D53" t="s">
        <v>13</v>
      </c>
      <c r="E53">
        <v>22.6357</v>
      </c>
      <c r="F53">
        <v>47</v>
      </c>
    </row>
    <row r="54" spans="1:6" x14ac:dyDescent="0.25">
      <c r="A54">
        <v>52</v>
      </c>
      <c r="B54" t="s">
        <v>66</v>
      </c>
      <c r="C54" t="s">
        <v>19</v>
      </c>
      <c r="D54" t="s">
        <v>15</v>
      </c>
      <c r="E54">
        <v>22.6357</v>
      </c>
      <c r="F54">
        <v>47</v>
      </c>
    </row>
    <row r="55" spans="1:6" x14ac:dyDescent="0.25">
      <c r="A55">
        <v>53</v>
      </c>
      <c r="B55" t="s">
        <v>67</v>
      </c>
      <c r="C55" t="s">
        <v>19</v>
      </c>
      <c r="D55" t="s">
        <v>17</v>
      </c>
      <c r="E55">
        <v>0</v>
      </c>
      <c r="F55">
        <v>47</v>
      </c>
    </row>
    <row r="56" spans="1:6" x14ac:dyDescent="0.25">
      <c r="A56">
        <v>54</v>
      </c>
      <c r="B56" t="s">
        <v>68</v>
      </c>
      <c r="C56" t="s">
        <v>19</v>
      </c>
      <c r="D56" t="s">
        <v>19</v>
      </c>
      <c r="E56">
        <v>-50</v>
      </c>
      <c r="F56">
        <v>-152.90100000000001</v>
      </c>
    </row>
    <row r="57" spans="1:6" x14ac:dyDescent="0.25">
      <c r="A57">
        <v>55</v>
      </c>
      <c r="B57" t="s">
        <v>69</v>
      </c>
      <c r="C57" t="s">
        <v>19</v>
      </c>
      <c r="D57" t="s">
        <v>21</v>
      </c>
      <c r="E57">
        <v>11.31785</v>
      </c>
      <c r="F57">
        <v>118.76300000000001</v>
      </c>
    </row>
    <row r="58" spans="1:6" x14ac:dyDescent="0.25">
      <c r="A58">
        <v>56</v>
      </c>
      <c r="B58" t="s">
        <v>70</v>
      </c>
      <c r="C58" t="s">
        <v>21</v>
      </c>
      <c r="D58" t="s">
        <v>7</v>
      </c>
      <c r="E58">
        <v>470.88400000000001</v>
      </c>
      <c r="F58">
        <v>429.11700000000002</v>
      </c>
    </row>
    <row r="59" spans="1:6" x14ac:dyDescent="0.25">
      <c r="A59">
        <v>57</v>
      </c>
      <c r="B59" t="s">
        <v>71</v>
      </c>
      <c r="C59" t="s">
        <v>21</v>
      </c>
      <c r="D59" t="s">
        <v>9</v>
      </c>
      <c r="E59">
        <v>83.715100000000007</v>
      </c>
      <c r="F59">
        <v>293.34699999999998</v>
      </c>
    </row>
    <row r="60" spans="1:6" x14ac:dyDescent="0.25">
      <c r="A60">
        <v>58</v>
      </c>
      <c r="B60" t="s">
        <v>72</v>
      </c>
      <c r="C60" t="s">
        <v>21</v>
      </c>
      <c r="D60" t="s">
        <v>11</v>
      </c>
      <c r="E60">
        <v>27.252700000000001</v>
      </c>
      <c r="F60">
        <v>214.922</v>
      </c>
    </row>
    <row r="61" spans="1:6" x14ac:dyDescent="0.25">
      <c r="A61">
        <v>59</v>
      </c>
      <c r="B61" t="s">
        <v>73</v>
      </c>
      <c r="C61" t="s">
        <v>21</v>
      </c>
      <c r="D61" t="s">
        <v>13</v>
      </c>
      <c r="E61">
        <v>422.30099999999999</v>
      </c>
      <c r="F61">
        <v>72.905199999999994</v>
      </c>
    </row>
    <row r="62" spans="1:6" x14ac:dyDescent="0.25">
      <c r="A62">
        <v>60</v>
      </c>
      <c r="B62" t="s">
        <v>74</v>
      </c>
      <c r="C62" t="s">
        <v>21</v>
      </c>
      <c r="D62" t="s">
        <v>15</v>
      </c>
      <c r="E62">
        <v>422.30099999999999</v>
      </c>
      <c r="F62">
        <v>72.905199999999994</v>
      </c>
    </row>
    <row r="63" spans="1:6" x14ac:dyDescent="0.25">
      <c r="A63">
        <v>61</v>
      </c>
      <c r="B63" t="s">
        <v>75</v>
      </c>
      <c r="C63" t="s">
        <v>21</v>
      </c>
      <c r="D63" t="s">
        <v>17</v>
      </c>
      <c r="E63">
        <v>211.15049999999999</v>
      </c>
      <c r="F63">
        <v>36.452599999999997</v>
      </c>
    </row>
    <row r="64" spans="1:6" x14ac:dyDescent="0.25">
      <c r="A64">
        <v>62</v>
      </c>
      <c r="B64" t="s">
        <v>76</v>
      </c>
      <c r="C64" t="s">
        <v>21</v>
      </c>
      <c r="D64" t="s">
        <v>19</v>
      </c>
      <c r="E64">
        <v>211.15049999999999</v>
      </c>
      <c r="F64">
        <v>36.452599999999997</v>
      </c>
    </row>
    <row r="65" spans="1:6" x14ac:dyDescent="0.25">
      <c r="A65">
        <v>63</v>
      </c>
      <c r="B65" t="s">
        <v>77</v>
      </c>
      <c r="C65" t="s">
        <v>21</v>
      </c>
      <c r="D65" t="s">
        <v>21</v>
      </c>
      <c r="E65">
        <v>-168.553</v>
      </c>
      <c r="F65">
        <v>-112.892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tabSelected="1" workbookViewId="0">
      <selection activeCell="E5" sqref="E5"/>
    </sheetView>
  </sheetViews>
  <sheetFormatPr defaultRowHeight="15" x14ac:dyDescent="0.25"/>
  <cols>
    <col min="1" max="1" width="33.5703125" bestFit="1" customWidth="1"/>
    <col min="4" max="5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 t="s">
        <v>7</v>
      </c>
      <c r="E2" t="s">
        <v>7</v>
      </c>
      <c r="F2">
        <v>-1000</v>
      </c>
    </row>
    <row r="3" spans="1:6" x14ac:dyDescent="0.25">
      <c r="A3" t="s">
        <v>8</v>
      </c>
      <c r="B3">
        <v>0</v>
      </c>
      <c r="C3">
        <v>1</v>
      </c>
      <c r="D3" t="s">
        <v>7</v>
      </c>
      <c r="E3" t="s">
        <v>9</v>
      </c>
      <c r="F3">
        <v>1000</v>
      </c>
    </row>
    <row r="4" spans="1:6" x14ac:dyDescent="0.25">
      <c r="A4" t="s">
        <v>10</v>
      </c>
      <c r="B4">
        <v>0</v>
      </c>
      <c r="C4">
        <v>2</v>
      </c>
      <c r="D4" t="s">
        <v>7</v>
      </c>
      <c r="E4" t="s">
        <v>11</v>
      </c>
      <c r="F4">
        <v>1000</v>
      </c>
    </row>
    <row r="5" spans="1:6" x14ac:dyDescent="0.25">
      <c r="A5" t="s">
        <v>12</v>
      </c>
      <c r="B5">
        <v>0</v>
      </c>
      <c r="C5">
        <v>3</v>
      </c>
      <c r="D5" t="s">
        <v>7</v>
      </c>
      <c r="E5" t="s">
        <v>13</v>
      </c>
      <c r="F5">
        <v>1000</v>
      </c>
    </row>
    <row r="6" spans="1:6" x14ac:dyDescent="0.25">
      <c r="A6" t="s">
        <v>14</v>
      </c>
      <c r="B6">
        <v>0</v>
      </c>
      <c r="C6">
        <v>4</v>
      </c>
      <c r="D6" t="s">
        <v>7</v>
      </c>
      <c r="E6" t="s">
        <v>15</v>
      </c>
      <c r="F6">
        <v>1000</v>
      </c>
    </row>
    <row r="7" spans="1:6" x14ac:dyDescent="0.25">
      <c r="A7" t="s">
        <v>16</v>
      </c>
      <c r="B7">
        <v>0</v>
      </c>
      <c r="C7">
        <v>5</v>
      </c>
      <c r="D7" t="s">
        <v>7</v>
      </c>
      <c r="E7" t="s">
        <v>17</v>
      </c>
      <c r="F7">
        <v>1000</v>
      </c>
    </row>
    <row r="8" spans="1:6" x14ac:dyDescent="0.25">
      <c r="A8" t="s">
        <v>18</v>
      </c>
      <c r="B8">
        <v>0</v>
      </c>
      <c r="C8">
        <v>6</v>
      </c>
      <c r="D8" t="s">
        <v>7</v>
      </c>
      <c r="E8" t="s">
        <v>19</v>
      </c>
      <c r="F8">
        <v>1000</v>
      </c>
    </row>
    <row r="9" spans="1:6" x14ac:dyDescent="0.25">
      <c r="A9" t="s">
        <v>20</v>
      </c>
      <c r="B9">
        <v>0</v>
      </c>
      <c r="C9">
        <v>7</v>
      </c>
      <c r="D9" t="s">
        <v>7</v>
      </c>
      <c r="E9" t="s">
        <v>21</v>
      </c>
      <c r="F9">
        <v>1000</v>
      </c>
    </row>
    <row r="10" spans="1:6" x14ac:dyDescent="0.25">
      <c r="A10" t="s">
        <v>80</v>
      </c>
      <c r="B10">
        <v>0</v>
      </c>
      <c r="C10">
        <v>8</v>
      </c>
      <c r="D10" t="s">
        <v>7</v>
      </c>
      <c r="E10" t="s">
        <v>81</v>
      </c>
      <c r="F10">
        <v>1000</v>
      </c>
    </row>
    <row r="11" spans="1:6" x14ac:dyDescent="0.25">
      <c r="A11" t="s">
        <v>82</v>
      </c>
      <c r="B11">
        <v>0</v>
      </c>
      <c r="C11">
        <v>9</v>
      </c>
      <c r="D11" t="s">
        <v>7</v>
      </c>
      <c r="E11" t="s">
        <v>83</v>
      </c>
      <c r="F11">
        <v>1000</v>
      </c>
    </row>
    <row r="12" spans="1:6" x14ac:dyDescent="0.25">
      <c r="A12" t="s">
        <v>22</v>
      </c>
      <c r="B12">
        <v>1</v>
      </c>
      <c r="C12">
        <v>0</v>
      </c>
      <c r="D12" t="s">
        <v>9</v>
      </c>
      <c r="E12" t="s">
        <v>7</v>
      </c>
      <c r="F12">
        <v>133.405</v>
      </c>
    </row>
    <row r="13" spans="1:6" x14ac:dyDescent="0.25">
      <c r="A13" t="s">
        <v>23</v>
      </c>
      <c r="B13">
        <v>1</v>
      </c>
      <c r="C13">
        <v>1</v>
      </c>
      <c r="D13" t="s">
        <v>9</v>
      </c>
      <c r="E13" t="s">
        <v>9</v>
      </c>
      <c r="F13">
        <v>-166.84299999999999</v>
      </c>
    </row>
    <row r="14" spans="1:6" x14ac:dyDescent="0.25">
      <c r="A14" t="s">
        <v>24</v>
      </c>
      <c r="B14">
        <v>1</v>
      </c>
      <c r="C14">
        <v>2</v>
      </c>
      <c r="D14" t="s">
        <v>9</v>
      </c>
      <c r="E14" t="s">
        <v>11</v>
      </c>
      <c r="F14">
        <v>187.185</v>
      </c>
    </row>
    <row r="15" spans="1:6" x14ac:dyDescent="0.25">
      <c r="A15" t="s">
        <v>25</v>
      </c>
      <c r="B15">
        <v>1</v>
      </c>
      <c r="C15">
        <v>3</v>
      </c>
      <c r="D15" t="s">
        <v>9</v>
      </c>
      <c r="E15" t="s">
        <v>13</v>
      </c>
      <c r="F15">
        <v>168.49799999999999</v>
      </c>
    </row>
    <row r="16" spans="1:6" x14ac:dyDescent="0.25">
      <c r="A16" t="s">
        <v>26</v>
      </c>
      <c r="B16">
        <v>1</v>
      </c>
      <c r="C16">
        <v>4</v>
      </c>
      <c r="D16" t="s">
        <v>9</v>
      </c>
      <c r="E16" t="s">
        <v>15</v>
      </c>
      <c r="F16">
        <v>168.49799999999999</v>
      </c>
    </row>
    <row r="17" spans="1:6" x14ac:dyDescent="0.25">
      <c r="A17" t="s">
        <v>27</v>
      </c>
      <c r="B17">
        <v>1</v>
      </c>
      <c r="C17">
        <v>5</v>
      </c>
      <c r="D17" t="s">
        <v>9</v>
      </c>
      <c r="E17" t="s">
        <v>17</v>
      </c>
      <c r="F17">
        <v>84.248999999999995</v>
      </c>
    </row>
    <row r="18" spans="1:6" x14ac:dyDescent="0.25">
      <c r="A18" t="s">
        <v>28</v>
      </c>
      <c r="B18">
        <v>1</v>
      </c>
      <c r="C18">
        <v>6</v>
      </c>
      <c r="D18" t="s">
        <v>9</v>
      </c>
      <c r="E18" t="s">
        <v>19</v>
      </c>
      <c r="F18">
        <v>84.248999999999995</v>
      </c>
    </row>
    <row r="19" spans="1:6" x14ac:dyDescent="0.25">
      <c r="A19" t="s">
        <v>29</v>
      </c>
      <c r="B19">
        <v>1</v>
      </c>
      <c r="C19">
        <v>7</v>
      </c>
      <c r="D19" t="s">
        <v>9</v>
      </c>
      <c r="E19" t="s">
        <v>21</v>
      </c>
      <c r="F19">
        <v>257.351</v>
      </c>
    </row>
    <row r="20" spans="1:6" x14ac:dyDescent="0.25">
      <c r="A20" t="str">
        <f>D20&amp;"To"&amp;E20</f>
        <v>CropsToNonCompliant_Cocoa</v>
      </c>
      <c r="B20">
        <v>1</v>
      </c>
      <c r="C20">
        <v>8</v>
      </c>
      <c r="D20" t="s">
        <v>9</v>
      </c>
      <c r="E20" t="s">
        <v>81</v>
      </c>
      <c r="F20">
        <v>257.351</v>
      </c>
    </row>
    <row r="21" spans="1:6" x14ac:dyDescent="0.25">
      <c r="A21" t="str">
        <f>D21&amp;"To"&amp;E21</f>
        <v>CropsToExhausted_Cocoa</v>
      </c>
      <c r="B21">
        <v>1</v>
      </c>
      <c r="C21">
        <v>9</v>
      </c>
      <c r="D21" t="s">
        <v>9</v>
      </c>
      <c r="E21" t="s">
        <v>83</v>
      </c>
      <c r="F21">
        <v>1000</v>
      </c>
    </row>
    <row r="22" spans="1:6" x14ac:dyDescent="0.25">
      <c r="A22" t="s">
        <v>30</v>
      </c>
      <c r="B22">
        <v>2</v>
      </c>
      <c r="C22">
        <v>0</v>
      </c>
      <c r="D22" t="s">
        <v>11</v>
      </c>
      <c r="E22" t="s">
        <v>7</v>
      </c>
      <c r="F22">
        <v>28.032900000000001</v>
      </c>
    </row>
    <row r="23" spans="1:6" x14ac:dyDescent="0.25">
      <c r="A23" t="s">
        <v>31</v>
      </c>
      <c r="B23">
        <v>2</v>
      </c>
      <c r="C23">
        <v>1</v>
      </c>
      <c r="D23" t="s">
        <v>11</v>
      </c>
      <c r="E23" t="s">
        <v>9</v>
      </c>
      <c r="F23">
        <v>108.011</v>
      </c>
    </row>
    <row r="24" spans="1:6" x14ac:dyDescent="0.25">
      <c r="A24" t="s">
        <v>32</v>
      </c>
      <c r="B24">
        <v>2</v>
      </c>
      <c r="C24">
        <v>2</v>
      </c>
      <c r="D24" t="s">
        <v>11</v>
      </c>
      <c r="E24" t="s">
        <v>11</v>
      </c>
      <c r="F24">
        <v>-55.638399999999997</v>
      </c>
    </row>
    <row r="25" spans="1:6" x14ac:dyDescent="0.25">
      <c r="A25" t="s">
        <v>33</v>
      </c>
      <c r="B25">
        <v>2</v>
      </c>
      <c r="C25">
        <v>3</v>
      </c>
      <c r="D25" t="s">
        <v>11</v>
      </c>
      <c r="E25" t="s">
        <v>13</v>
      </c>
      <c r="F25">
        <v>226.19200000000001</v>
      </c>
    </row>
    <row r="26" spans="1:6" x14ac:dyDescent="0.25">
      <c r="A26" t="s">
        <v>34</v>
      </c>
      <c r="B26">
        <v>2</v>
      </c>
      <c r="C26">
        <v>4</v>
      </c>
      <c r="D26" t="s">
        <v>11</v>
      </c>
      <c r="E26" t="s">
        <v>15</v>
      </c>
      <c r="F26">
        <v>226.19200000000001</v>
      </c>
    </row>
    <row r="27" spans="1:6" x14ac:dyDescent="0.25">
      <c r="A27" t="s">
        <v>35</v>
      </c>
      <c r="B27">
        <v>2</v>
      </c>
      <c r="C27">
        <v>5</v>
      </c>
      <c r="D27" t="s">
        <v>11</v>
      </c>
      <c r="E27" t="s">
        <v>17</v>
      </c>
      <c r="F27">
        <v>113.096</v>
      </c>
    </row>
    <row r="28" spans="1:6" x14ac:dyDescent="0.25">
      <c r="A28" t="s">
        <v>36</v>
      </c>
      <c r="B28">
        <v>2</v>
      </c>
      <c r="C28">
        <v>6</v>
      </c>
      <c r="D28" t="s">
        <v>11</v>
      </c>
      <c r="E28" t="s">
        <v>19</v>
      </c>
      <c r="F28">
        <v>113.096</v>
      </c>
    </row>
    <row r="29" spans="1:6" x14ac:dyDescent="0.25">
      <c r="A29" t="s">
        <v>37</v>
      </c>
      <c r="B29">
        <v>2</v>
      </c>
      <c r="C29">
        <v>7</v>
      </c>
      <c r="D29" t="s">
        <v>11</v>
      </c>
      <c r="E29" t="s">
        <v>21</v>
      </c>
      <c r="F29">
        <v>8.5359700000000007</v>
      </c>
    </row>
    <row r="30" spans="1:6" x14ac:dyDescent="0.25">
      <c r="A30" t="str">
        <f t="shared" ref="A30:A31" si="0">D30&amp;"To"&amp;E30</f>
        <v>PermanentCropsToNonCompliant_Cocoa</v>
      </c>
      <c r="B30">
        <v>2</v>
      </c>
      <c r="C30">
        <v>8</v>
      </c>
      <c r="D30" t="s">
        <v>11</v>
      </c>
      <c r="E30" t="s">
        <v>81</v>
      </c>
      <c r="F30">
        <v>8.5359700000000007</v>
      </c>
    </row>
    <row r="31" spans="1:6" x14ac:dyDescent="0.25">
      <c r="A31" t="str">
        <f t="shared" si="0"/>
        <v>PermanentCropsToExhausted_Cocoa</v>
      </c>
      <c r="B31">
        <v>2</v>
      </c>
      <c r="C31">
        <v>9</v>
      </c>
      <c r="D31" t="s">
        <v>11</v>
      </c>
      <c r="E31" t="s">
        <v>83</v>
      </c>
      <c r="F31">
        <v>1000</v>
      </c>
    </row>
    <row r="32" spans="1:6" x14ac:dyDescent="0.25">
      <c r="A32" t="s">
        <v>38</v>
      </c>
      <c r="B32">
        <v>3</v>
      </c>
      <c r="C32">
        <v>0</v>
      </c>
      <c r="D32" t="s">
        <v>13</v>
      </c>
      <c r="E32" t="s">
        <v>7</v>
      </c>
      <c r="F32">
        <v>141.53100000000001</v>
      </c>
    </row>
    <row r="33" spans="1:6" x14ac:dyDescent="0.25">
      <c r="A33" t="s">
        <v>39</v>
      </c>
      <c r="B33">
        <v>3</v>
      </c>
      <c r="C33">
        <v>1</v>
      </c>
      <c r="D33" t="s">
        <v>13</v>
      </c>
      <c r="E33" t="s">
        <v>9</v>
      </c>
      <c r="F33">
        <v>157.25700000000001</v>
      </c>
    </row>
    <row r="34" spans="1:6" x14ac:dyDescent="0.25">
      <c r="A34" t="s">
        <v>40</v>
      </c>
      <c r="B34">
        <v>3</v>
      </c>
      <c r="C34">
        <v>2</v>
      </c>
      <c r="D34" t="s">
        <v>13</v>
      </c>
      <c r="E34" t="s">
        <v>11</v>
      </c>
      <c r="F34">
        <v>47.2789</v>
      </c>
    </row>
    <row r="35" spans="1:6" x14ac:dyDescent="0.25">
      <c r="A35" t="s">
        <v>41</v>
      </c>
      <c r="B35">
        <v>3</v>
      </c>
      <c r="C35">
        <v>3</v>
      </c>
      <c r="D35" t="s">
        <v>13</v>
      </c>
      <c r="E35" t="s">
        <v>13</v>
      </c>
      <c r="F35">
        <v>-305.80200000000002</v>
      </c>
    </row>
    <row r="36" spans="1:6" x14ac:dyDescent="0.25">
      <c r="A36" t="s">
        <v>42</v>
      </c>
      <c r="B36">
        <v>3</v>
      </c>
      <c r="C36">
        <v>4</v>
      </c>
      <c r="D36" t="s">
        <v>13</v>
      </c>
      <c r="E36" t="s">
        <v>15</v>
      </c>
      <c r="F36">
        <v>0</v>
      </c>
    </row>
    <row r="37" spans="1:6" x14ac:dyDescent="0.25">
      <c r="A37" t="s">
        <v>43</v>
      </c>
      <c r="B37">
        <v>3</v>
      </c>
      <c r="C37">
        <v>5</v>
      </c>
      <c r="D37" t="s">
        <v>13</v>
      </c>
      <c r="E37" t="s">
        <v>17</v>
      </c>
      <c r="F37">
        <v>47</v>
      </c>
    </row>
    <row r="38" spans="1:6" x14ac:dyDescent="0.25">
      <c r="A38" t="s">
        <v>44</v>
      </c>
      <c r="B38">
        <v>3</v>
      </c>
      <c r="C38">
        <v>6</v>
      </c>
      <c r="D38" t="s">
        <v>13</v>
      </c>
      <c r="E38" t="s">
        <v>19</v>
      </c>
      <c r="F38">
        <v>47</v>
      </c>
    </row>
    <row r="39" spans="1:6" x14ac:dyDescent="0.25">
      <c r="A39" t="s">
        <v>45</v>
      </c>
      <c r="B39">
        <v>3</v>
      </c>
      <c r="C39">
        <v>7</v>
      </c>
      <c r="D39" t="s">
        <v>13</v>
      </c>
      <c r="E39" t="s">
        <v>21</v>
      </c>
      <c r="F39">
        <v>118.76300000000001</v>
      </c>
    </row>
    <row r="40" spans="1:6" x14ac:dyDescent="0.25">
      <c r="A40" t="str">
        <f t="shared" ref="A40:A41" si="1">D40&amp;"To"&amp;E40</f>
        <v>MatureForestToNonCompliant_Cocoa</v>
      </c>
      <c r="B40">
        <v>3</v>
      </c>
      <c r="C40">
        <v>8</v>
      </c>
      <c r="D40" t="s">
        <v>13</v>
      </c>
      <c r="E40" t="s">
        <v>81</v>
      </c>
      <c r="F40">
        <v>118.76300000000001</v>
      </c>
    </row>
    <row r="41" spans="1:6" x14ac:dyDescent="0.25">
      <c r="A41" t="str">
        <f t="shared" si="1"/>
        <v>MatureForestToExhausted_Cocoa</v>
      </c>
      <c r="B41">
        <v>3</v>
      </c>
      <c r="C41">
        <v>9</v>
      </c>
      <c r="D41" t="s">
        <v>13</v>
      </c>
      <c r="E41" t="s">
        <v>83</v>
      </c>
      <c r="F41">
        <v>1000</v>
      </c>
    </row>
    <row r="42" spans="1:6" x14ac:dyDescent="0.25">
      <c r="A42" t="s">
        <v>46</v>
      </c>
      <c r="B42">
        <v>4</v>
      </c>
      <c r="C42">
        <v>0</v>
      </c>
      <c r="D42" t="s">
        <v>15</v>
      </c>
      <c r="E42" t="s">
        <v>7</v>
      </c>
      <c r="F42">
        <v>141.53100000000001</v>
      </c>
    </row>
    <row r="43" spans="1:6" x14ac:dyDescent="0.25">
      <c r="A43" t="s">
        <v>47</v>
      </c>
      <c r="B43">
        <v>4</v>
      </c>
      <c r="C43">
        <v>1</v>
      </c>
      <c r="D43" t="s">
        <v>15</v>
      </c>
      <c r="E43" t="s">
        <v>9</v>
      </c>
      <c r="F43">
        <v>157.25700000000001</v>
      </c>
    </row>
    <row r="44" spans="1:6" x14ac:dyDescent="0.25">
      <c r="A44" t="s">
        <v>48</v>
      </c>
      <c r="B44">
        <v>4</v>
      </c>
      <c r="C44">
        <v>2</v>
      </c>
      <c r="D44" t="s">
        <v>15</v>
      </c>
      <c r="E44" t="s">
        <v>11</v>
      </c>
      <c r="F44">
        <v>47.2789</v>
      </c>
    </row>
    <row r="45" spans="1:6" x14ac:dyDescent="0.25">
      <c r="A45" t="s">
        <v>49</v>
      </c>
      <c r="B45">
        <v>4</v>
      </c>
      <c r="C45">
        <v>3</v>
      </c>
      <c r="D45" t="s">
        <v>15</v>
      </c>
      <c r="E45" t="s">
        <v>13</v>
      </c>
      <c r="F45">
        <v>0</v>
      </c>
    </row>
    <row r="46" spans="1:6" x14ac:dyDescent="0.25">
      <c r="A46" t="s">
        <v>50</v>
      </c>
      <c r="B46">
        <v>4</v>
      </c>
      <c r="C46">
        <v>4</v>
      </c>
      <c r="D46" t="s">
        <v>15</v>
      </c>
      <c r="E46" t="s">
        <v>15</v>
      </c>
      <c r="F46">
        <v>-305.80200000000002</v>
      </c>
    </row>
    <row r="47" spans="1:6" x14ac:dyDescent="0.25">
      <c r="A47" t="s">
        <v>51</v>
      </c>
      <c r="B47">
        <v>4</v>
      </c>
      <c r="C47">
        <v>5</v>
      </c>
      <c r="D47" t="s">
        <v>15</v>
      </c>
      <c r="E47" t="s">
        <v>17</v>
      </c>
      <c r="F47">
        <v>47</v>
      </c>
    </row>
    <row r="48" spans="1:6" x14ac:dyDescent="0.25">
      <c r="A48" t="s">
        <v>52</v>
      </c>
      <c r="B48">
        <v>4</v>
      </c>
      <c r="C48">
        <v>6</v>
      </c>
      <c r="D48" t="s">
        <v>15</v>
      </c>
      <c r="E48" t="s">
        <v>19</v>
      </c>
      <c r="F48">
        <v>47</v>
      </c>
    </row>
    <row r="49" spans="1:6" x14ac:dyDescent="0.25">
      <c r="A49" t="s">
        <v>53</v>
      </c>
      <c r="B49">
        <v>4</v>
      </c>
      <c r="C49">
        <v>7</v>
      </c>
      <c r="D49" t="s">
        <v>15</v>
      </c>
      <c r="E49" t="s">
        <v>21</v>
      </c>
      <c r="F49">
        <v>118.76300000000001</v>
      </c>
    </row>
    <row r="50" spans="1:6" x14ac:dyDescent="0.25">
      <c r="A50" t="str">
        <f t="shared" ref="A50:A51" si="2">D50&amp;"To"&amp;E50</f>
        <v>YoungForestToNonCompliant_Cocoa</v>
      </c>
      <c r="B50">
        <f>B49</f>
        <v>4</v>
      </c>
      <c r="C50">
        <f>C49+1</f>
        <v>8</v>
      </c>
      <c r="D50" t="str">
        <f>D49</f>
        <v>YoungForest</v>
      </c>
      <c r="E50" t="s">
        <v>81</v>
      </c>
      <c r="F50">
        <v>118.76300000000001</v>
      </c>
    </row>
    <row r="51" spans="1:6" x14ac:dyDescent="0.25">
      <c r="A51" t="str">
        <f t="shared" si="2"/>
        <v>YoungForestToExhausted_Cocoa</v>
      </c>
      <c r="B51">
        <f>B50</f>
        <v>4</v>
      </c>
      <c r="C51">
        <f>C50+1</f>
        <v>9</v>
      </c>
      <c r="D51" t="str">
        <f>D50</f>
        <v>YoungForest</v>
      </c>
      <c r="E51" t="s">
        <v>83</v>
      </c>
      <c r="F51">
        <v>1000</v>
      </c>
    </row>
    <row r="52" spans="1:6" x14ac:dyDescent="0.25">
      <c r="A52" t="s">
        <v>54</v>
      </c>
      <c r="B52">
        <v>5</v>
      </c>
      <c r="C52">
        <v>0</v>
      </c>
      <c r="D52" t="s">
        <v>17</v>
      </c>
      <c r="E52" t="s">
        <v>7</v>
      </c>
      <c r="F52">
        <v>141.53100000000001</v>
      </c>
    </row>
    <row r="53" spans="1:6" x14ac:dyDescent="0.25">
      <c r="A53" t="s">
        <v>55</v>
      </c>
      <c r="B53">
        <v>5</v>
      </c>
      <c r="C53">
        <v>1</v>
      </c>
      <c r="D53" t="s">
        <v>17</v>
      </c>
      <c r="E53" t="s">
        <v>9</v>
      </c>
      <c r="F53">
        <v>157.25700000000001</v>
      </c>
    </row>
    <row r="54" spans="1:6" x14ac:dyDescent="0.25">
      <c r="A54" t="s">
        <v>56</v>
      </c>
      <c r="B54">
        <v>5</v>
      </c>
      <c r="C54">
        <v>2</v>
      </c>
      <c r="D54" t="s">
        <v>17</v>
      </c>
      <c r="E54" t="s">
        <v>11</v>
      </c>
      <c r="F54">
        <v>47.2789</v>
      </c>
    </row>
    <row r="55" spans="1:6" x14ac:dyDescent="0.25">
      <c r="A55" t="s">
        <v>57</v>
      </c>
      <c r="B55">
        <v>5</v>
      </c>
      <c r="C55">
        <v>3</v>
      </c>
      <c r="D55" t="s">
        <v>17</v>
      </c>
      <c r="E55" t="s">
        <v>13</v>
      </c>
      <c r="F55">
        <v>47</v>
      </c>
    </row>
    <row r="56" spans="1:6" x14ac:dyDescent="0.25">
      <c r="A56" t="s">
        <v>58</v>
      </c>
      <c r="B56">
        <v>5</v>
      </c>
      <c r="C56">
        <v>4</v>
      </c>
      <c r="D56" t="s">
        <v>17</v>
      </c>
      <c r="E56" t="s">
        <v>15</v>
      </c>
      <c r="F56">
        <v>47</v>
      </c>
    </row>
    <row r="57" spans="1:6" x14ac:dyDescent="0.25">
      <c r="A57" t="s">
        <v>59</v>
      </c>
      <c r="B57">
        <v>5</v>
      </c>
      <c r="C57">
        <v>5</v>
      </c>
      <c r="D57" t="s">
        <v>17</v>
      </c>
      <c r="E57" t="s">
        <v>17</v>
      </c>
      <c r="F57">
        <v>-152.90100000000001</v>
      </c>
    </row>
    <row r="58" spans="1:6" x14ac:dyDescent="0.25">
      <c r="A58" t="s">
        <v>60</v>
      </c>
      <c r="B58">
        <v>5</v>
      </c>
      <c r="C58">
        <v>6</v>
      </c>
      <c r="D58" t="s">
        <v>17</v>
      </c>
      <c r="E58" t="s">
        <v>19</v>
      </c>
      <c r="F58">
        <v>47</v>
      </c>
    </row>
    <row r="59" spans="1:6" x14ac:dyDescent="0.25">
      <c r="A59" t="s">
        <v>61</v>
      </c>
      <c r="B59">
        <v>5</v>
      </c>
      <c r="C59">
        <v>7</v>
      </c>
      <c r="D59" t="s">
        <v>17</v>
      </c>
      <c r="E59" t="s">
        <v>21</v>
      </c>
      <c r="F59">
        <v>118.76300000000001</v>
      </c>
    </row>
    <row r="60" spans="1:6" x14ac:dyDescent="0.25">
      <c r="A60" t="str">
        <f t="shared" ref="A60:A61" si="3">D60&amp;"To"&amp;E60</f>
        <v>ShrubsToNonCompliant_Cocoa</v>
      </c>
      <c r="B60">
        <f>B59</f>
        <v>5</v>
      </c>
      <c r="C60">
        <f>C59+1</f>
        <v>8</v>
      </c>
      <c r="D60" t="str">
        <f>D59</f>
        <v>Shrubs</v>
      </c>
      <c r="E60" t="s">
        <v>81</v>
      </c>
      <c r="F60">
        <v>118.76300000000001</v>
      </c>
    </row>
    <row r="61" spans="1:6" x14ac:dyDescent="0.25">
      <c r="A61" t="str">
        <f t="shared" si="3"/>
        <v>ShrubsToExhausted_Cocoa</v>
      </c>
      <c r="B61">
        <f>B60</f>
        <v>5</v>
      </c>
      <c r="C61">
        <f>C60+1</f>
        <v>9</v>
      </c>
      <c r="D61" t="str">
        <f>D60</f>
        <v>Shrubs</v>
      </c>
      <c r="E61" t="s">
        <v>83</v>
      </c>
      <c r="F61">
        <v>1000</v>
      </c>
    </row>
    <row r="62" spans="1:6" x14ac:dyDescent="0.25">
      <c r="A62" t="s">
        <v>62</v>
      </c>
      <c r="B62">
        <v>6</v>
      </c>
      <c r="C62">
        <v>0</v>
      </c>
      <c r="D62" t="s">
        <v>19</v>
      </c>
      <c r="E62" t="s">
        <v>7</v>
      </c>
      <c r="F62">
        <v>141.53100000000001</v>
      </c>
    </row>
    <row r="63" spans="1:6" x14ac:dyDescent="0.25">
      <c r="A63" t="s">
        <v>63</v>
      </c>
      <c r="B63">
        <v>6</v>
      </c>
      <c r="C63">
        <v>1</v>
      </c>
      <c r="D63" t="s">
        <v>19</v>
      </c>
      <c r="E63" t="s">
        <v>9</v>
      </c>
      <c r="F63">
        <v>157.25700000000001</v>
      </c>
    </row>
    <row r="64" spans="1:6" x14ac:dyDescent="0.25">
      <c r="A64" t="s">
        <v>64</v>
      </c>
      <c r="B64">
        <v>6</v>
      </c>
      <c r="C64">
        <v>2</v>
      </c>
      <c r="D64" t="s">
        <v>19</v>
      </c>
      <c r="E64" t="s">
        <v>11</v>
      </c>
      <c r="F64">
        <v>47.2789</v>
      </c>
    </row>
    <row r="65" spans="1:6" x14ac:dyDescent="0.25">
      <c r="A65" t="s">
        <v>65</v>
      </c>
      <c r="B65">
        <v>6</v>
      </c>
      <c r="C65">
        <v>3</v>
      </c>
      <c r="D65" t="s">
        <v>19</v>
      </c>
      <c r="E65" t="s">
        <v>13</v>
      </c>
      <c r="F65">
        <v>47</v>
      </c>
    </row>
    <row r="66" spans="1:6" x14ac:dyDescent="0.25">
      <c r="A66" t="s">
        <v>66</v>
      </c>
      <c r="B66">
        <v>6</v>
      </c>
      <c r="C66">
        <v>4</v>
      </c>
      <c r="D66" t="s">
        <v>19</v>
      </c>
      <c r="E66" t="s">
        <v>15</v>
      </c>
      <c r="F66">
        <v>47</v>
      </c>
    </row>
    <row r="67" spans="1:6" x14ac:dyDescent="0.25">
      <c r="A67" t="s">
        <v>67</v>
      </c>
      <c r="B67">
        <v>6</v>
      </c>
      <c r="C67">
        <v>5</v>
      </c>
      <c r="D67" t="s">
        <v>19</v>
      </c>
      <c r="E67" t="s">
        <v>17</v>
      </c>
      <c r="F67">
        <v>47</v>
      </c>
    </row>
    <row r="68" spans="1:6" x14ac:dyDescent="0.25">
      <c r="A68" t="s">
        <v>68</v>
      </c>
      <c r="B68">
        <v>6</v>
      </c>
      <c r="C68">
        <v>6</v>
      </c>
      <c r="D68" t="s">
        <v>19</v>
      </c>
      <c r="E68" t="s">
        <v>19</v>
      </c>
      <c r="F68">
        <v>-152.90100000000001</v>
      </c>
    </row>
    <row r="69" spans="1:6" x14ac:dyDescent="0.25">
      <c r="A69" t="s">
        <v>69</v>
      </c>
      <c r="B69">
        <v>6</v>
      </c>
      <c r="C69">
        <v>7</v>
      </c>
      <c r="D69" t="s">
        <v>19</v>
      </c>
      <c r="E69" t="s">
        <v>21</v>
      </c>
      <c r="F69">
        <v>118.76300000000001</v>
      </c>
    </row>
    <row r="70" spans="1:6" x14ac:dyDescent="0.25">
      <c r="A70" t="str">
        <f t="shared" ref="A70:A71" si="4">D70&amp;"To"&amp;E70</f>
        <v>HerbaceousToNonCompliant_Cocoa</v>
      </c>
      <c r="B70">
        <f>B69</f>
        <v>6</v>
      </c>
      <c r="C70">
        <f>C69+1</f>
        <v>8</v>
      </c>
      <c r="D70" t="str">
        <f>D69</f>
        <v>Herbaceous</v>
      </c>
      <c r="E70" t="s">
        <v>81</v>
      </c>
      <c r="F70">
        <v>118.76300000000001</v>
      </c>
    </row>
    <row r="71" spans="1:6" x14ac:dyDescent="0.25">
      <c r="A71" t="str">
        <f t="shared" si="4"/>
        <v>HerbaceousToExhausted_Cocoa</v>
      </c>
      <c r="B71">
        <f>B70</f>
        <v>6</v>
      </c>
      <c r="C71">
        <f>C70+1</f>
        <v>9</v>
      </c>
      <c r="D71" t="str">
        <f>D70</f>
        <v>Herbaceous</v>
      </c>
      <c r="E71" t="s">
        <v>83</v>
      </c>
      <c r="F71">
        <v>1000</v>
      </c>
    </row>
    <row r="72" spans="1:6" x14ac:dyDescent="0.25">
      <c r="A72" t="s">
        <v>70</v>
      </c>
      <c r="B72">
        <v>7</v>
      </c>
      <c r="C72">
        <v>0</v>
      </c>
      <c r="D72" t="s">
        <v>21</v>
      </c>
      <c r="E72" t="s">
        <v>7</v>
      </c>
      <c r="F72">
        <v>429.11700000000002</v>
      </c>
    </row>
    <row r="73" spans="1:6" x14ac:dyDescent="0.25">
      <c r="A73" t="s">
        <v>71</v>
      </c>
      <c r="B73">
        <v>7</v>
      </c>
      <c r="C73">
        <v>1</v>
      </c>
      <c r="D73" t="s">
        <v>21</v>
      </c>
      <c r="E73" t="s">
        <v>9</v>
      </c>
      <c r="F73">
        <v>293.34699999999998</v>
      </c>
    </row>
    <row r="74" spans="1:6" x14ac:dyDescent="0.25">
      <c r="A74" t="s">
        <v>72</v>
      </c>
      <c r="B74">
        <v>7</v>
      </c>
      <c r="C74">
        <v>2</v>
      </c>
      <c r="D74" t="s">
        <v>21</v>
      </c>
      <c r="E74" t="s">
        <v>11</v>
      </c>
      <c r="F74">
        <v>214.922</v>
      </c>
    </row>
    <row r="75" spans="1:6" x14ac:dyDescent="0.25">
      <c r="A75" t="s">
        <v>73</v>
      </c>
      <c r="B75">
        <v>7</v>
      </c>
      <c r="C75">
        <v>3</v>
      </c>
      <c r="D75" t="s">
        <v>21</v>
      </c>
      <c r="E75" t="s">
        <v>13</v>
      </c>
      <c r="F75">
        <v>72.905199999999994</v>
      </c>
    </row>
    <row r="76" spans="1:6" x14ac:dyDescent="0.25">
      <c r="A76" t="s">
        <v>74</v>
      </c>
      <c r="B76">
        <v>7</v>
      </c>
      <c r="C76">
        <v>4</v>
      </c>
      <c r="D76" t="s">
        <v>21</v>
      </c>
      <c r="E76" t="s">
        <v>15</v>
      </c>
      <c r="F76">
        <v>72.905199999999994</v>
      </c>
    </row>
    <row r="77" spans="1:6" x14ac:dyDescent="0.25">
      <c r="A77" t="s">
        <v>75</v>
      </c>
      <c r="B77">
        <v>7</v>
      </c>
      <c r="C77">
        <v>5</v>
      </c>
      <c r="D77" t="s">
        <v>21</v>
      </c>
      <c r="E77" t="s">
        <v>17</v>
      </c>
      <c r="F77">
        <v>36.452599999999997</v>
      </c>
    </row>
    <row r="78" spans="1:6" x14ac:dyDescent="0.25">
      <c r="A78" t="s">
        <v>76</v>
      </c>
      <c r="B78">
        <v>7</v>
      </c>
      <c r="C78">
        <v>6</v>
      </c>
      <c r="D78" t="s">
        <v>21</v>
      </c>
      <c r="E78" t="s">
        <v>19</v>
      </c>
      <c r="F78">
        <v>36.452599999999997</v>
      </c>
    </row>
    <row r="79" spans="1:6" x14ac:dyDescent="0.25">
      <c r="A79" t="s">
        <v>77</v>
      </c>
      <c r="B79">
        <v>7</v>
      </c>
      <c r="C79">
        <v>7</v>
      </c>
      <c r="D79" t="s">
        <v>21</v>
      </c>
      <c r="E79" t="s">
        <v>21</v>
      </c>
      <c r="F79">
        <v>-112.892</v>
      </c>
    </row>
    <row r="80" spans="1:6" x14ac:dyDescent="0.25">
      <c r="A80" t="str">
        <f t="shared" ref="A80:A89" si="5">D80&amp;"To"&amp;E80</f>
        <v>CocoaToNonCompliant_Cocoa</v>
      </c>
      <c r="B80">
        <f>B79</f>
        <v>7</v>
      </c>
      <c r="C80">
        <f>C79+1</f>
        <v>8</v>
      </c>
      <c r="D80" t="str">
        <f>D79</f>
        <v>Cocoa</v>
      </c>
      <c r="E80" t="s">
        <v>81</v>
      </c>
      <c r="F80">
        <v>0</v>
      </c>
    </row>
    <row r="81" spans="1:6" x14ac:dyDescent="0.25">
      <c r="A81" t="str">
        <f t="shared" si="5"/>
        <v>CocoaToExhausted_Cocoa</v>
      </c>
      <c r="B81">
        <f>B80</f>
        <v>7</v>
      </c>
      <c r="C81">
        <f>C80+1</f>
        <v>9</v>
      </c>
      <c r="D81" t="str">
        <f>D80</f>
        <v>Cocoa</v>
      </c>
      <c r="E81" t="s">
        <v>83</v>
      </c>
      <c r="F81">
        <v>0</v>
      </c>
    </row>
    <row r="82" spans="1:6" x14ac:dyDescent="0.25">
      <c r="A82" t="str">
        <f t="shared" si="5"/>
        <v>NonCompliant_CocoaToUrban</v>
      </c>
      <c r="B82">
        <v>8</v>
      </c>
      <c r="C82">
        <v>0</v>
      </c>
      <c r="D82" t="s">
        <v>81</v>
      </c>
      <c r="E82" t="s">
        <v>7</v>
      </c>
      <c r="F82">
        <v>429.11700000000002</v>
      </c>
    </row>
    <row r="83" spans="1:6" x14ac:dyDescent="0.25">
      <c r="A83" t="str">
        <f t="shared" si="5"/>
        <v>NonCompliant_CocoaToCrops</v>
      </c>
      <c r="B83">
        <v>8</v>
      </c>
      <c r="C83">
        <v>1</v>
      </c>
      <c r="D83" t="s">
        <v>81</v>
      </c>
      <c r="E83" t="s">
        <v>9</v>
      </c>
      <c r="F83">
        <v>293.34699999999998</v>
      </c>
    </row>
    <row r="84" spans="1:6" x14ac:dyDescent="0.25">
      <c r="A84" t="str">
        <f t="shared" si="5"/>
        <v>NonCompliant_CocoaToPermanentCrops</v>
      </c>
      <c r="B84">
        <v>8</v>
      </c>
      <c r="C84">
        <v>2</v>
      </c>
      <c r="D84" t="s">
        <v>81</v>
      </c>
      <c r="E84" t="s">
        <v>11</v>
      </c>
      <c r="F84">
        <v>214.922</v>
      </c>
    </row>
    <row r="85" spans="1:6" x14ac:dyDescent="0.25">
      <c r="A85" t="str">
        <f t="shared" si="5"/>
        <v>NonCompliant_CocoaToMatureForest</v>
      </c>
      <c r="B85">
        <v>8</v>
      </c>
      <c r="C85">
        <v>3</v>
      </c>
      <c r="D85" t="s">
        <v>81</v>
      </c>
      <c r="E85" t="s">
        <v>13</v>
      </c>
      <c r="F85">
        <v>72.905199999999994</v>
      </c>
    </row>
    <row r="86" spans="1:6" x14ac:dyDescent="0.25">
      <c r="A86" t="str">
        <f t="shared" si="5"/>
        <v>NonCompliant_CocoaToYoungForest</v>
      </c>
      <c r="B86">
        <v>8</v>
      </c>
      <c r="C86">
        <v>4</v>
      </c>
      <c r="D86" t="s">
        <v>81</v>
      </c>
      <c r="E86" t="s">
        <v>15</v>
      </c>
      <c r="F86">
        <v>72.905199999999994</v>
      </c>
    </row>
    <row r="87" spans="1:6" x14ac:dyDescent="0.25">
      <c r="A87" t="str">
        <f t="shared" si="5"/>
        <v>NonCompliant_CocoaToShrubs</v>
      </c>
      <c r="B87">
        <v>8</v>
      </c>
      <c r="C87">
        <v>5</v>
      </c>
      <c r="D87" t="s">
        <v>81</v>
      </c>
      <c r="E87" t="s">
        <v>17</v>
      </c>
      <c r="F87">
        <v>36.452599999999997</v>
      </c>
    </row>
    <row r="88" spans="1:6" x14ac:dyDescent="0.25">
      <c r="A88" t="str">
        <f t="shared" si="5"/>
        <v>NonCompliant_CocoaToHerbaceous</v>
      </c>
      <c r="B88">
        <v>8</v>
      </c>
      <c r="C88">
        <v>6</v>
      </c>
      <c r="D88" t="s">
        <v>81</v>
      </c>
      <c r="E88" t="s">
        <v>19</v>
      </c>
      <c r="F88">
        <v>36.452599999999997</v>
      </c>
    </row>
    <row r="89" spans="1:6" x14ac:dyDescent="0.25">
      <c r="A89" t="str">
        <f t="shared" si="5"/>
        <v>NonCompliant_CocoaToCocoa</v>
      </c>
      <c r="B89">
        <v>8</v>
      </c>
      <c r="C89">
        <v>7</v>
      </c>
      <c r="D89" t="s">
        <v>81</v>
      </c>
      <c r="E89" t="s">
        <v>21</v>
      </c>
      <c r="F89">
        <v>0</v>
      </c>
    </row>
    <row r="90" spans="1:6" x14ac:dyDescent="0.25">
      <c r="A90" t="str">
        <f t="shared" ref="A90:A99" si="6">D90&amp;"To"&amp;E90</f>
        <v>NonCompliant_CocoaToNonCompliant_Cocoa</v>
      </c>
      <c r="B90">
        <v>8</v>
      </c>
      <c r="C90">
        <f>C89+1</f>
        <v>8</v>
      </c>
      <c r="D90" t="s">
        <v>81</v>
      </c>
      <c r="E90" t="s">
        <v>81</v>
      </c>
      <c r="F90">
        <v>-112.892</v>
      </c>
    </row>
    <row r="91" spans="1:6" x14ac:dyDescent="0.25">
      <c r="A91" t="str">
        <f t="shared" si="6"/>
        <v>NonCompliant_CocoaToExhausted_Cocoa</v>
      </c>
      <c r="B91">
        <v>8</v>
      </c>
      <c r="C91">
        <f>C90+1</f>
        <v>9</v>
      </c>
      <c r="D91" t="s">
        <v>81</v>
      </c>
      <c r="E91" t="s">
        <v>83</v>
      </c>
      <c r="F91">
        <v>0</v>
      </c>
    </row>
    <row r="92" spans="1:6" x14ac:dyDescent="0.25">
      <c r="A92" t="str">
        <f t="shared" si="6"/>
        <v>Exhausted_CocoaToUrban</v>
      </c>
      <c r="B92">
        <v>9</v>
      </c>
      <c r="C92">
        <v>0</v>
      </c>
      <c r="D92" t="s">
        <v>83</v>
      </c>
      <c r="E92" t="s">
        <v>7</v>
      </c>
      <c r="F92">
        <v>429.11700000000002</v>
      </c>
    </row>
    <row r="93" spans="1:6" x14ac:dyDescent="0.25">
      <c r="A93" t="str">
        <f t="shared" si="6"/>
        <v>Exhausted_CocoaToCrops</v>
      </c>
      <c r="B93">
        <v>9</v>
      </c>
      <c r="C93">
        <v>1</v>
      </c>
      <c r="D93" t="s">
        <v>83</v>
      </c>
      <c r="E93" t="s">
        <v>9</v>
      </c>
      <c r="F93">
        <v>293.34699999999998</v>
      </c>
    </row>
    <row r="94" spans="1:6" x14ac:dyDescent="0.25">
      <c r="A94" t="str">
        <f t="shared" si="6"/>
        <v>Exhausted_CocoaToPermanentCrops</v>
      </c>
      <c r="B94">
        <v>9</v>
      </c>
      <c r="C94">
        <v>2</v>
      </c>
      <c r="D94" t="s">
        <v>83</v>
      </c>
      <c r="E94" t="s">
        <v>11</v>
      </c>
      <c r="F94">
        <v>214.922</v>
      </c>
    </row>
    <row r="95" spans="1:6" x14ac:dyDescent="0.25">
      <c r="A95" t="str">
        <f t="shared" si="6"/>
        <v>Exhausted_CocoaToMatureForest</v>
      </c>
      <c r="B95">
        <v>9</v>
      </c>
      <c r="C95">
        <v>3</v>
      </c>
      <c r="D95" t="s">
        <v>83</v>
      </c>
      <c r="E95" t="s">
        <v>13</v>
      </c>
      <c r="F95">
        <v>72.905199999999994</v>
      </c>
    </row>
    <row r="96" spans="1:6" x14ac:dyDescent="0.25">
      <c r="A96" t="str">
        <f t="shared" si="6"/>
        <v>Exhausted_CocoaToYoungForest</v>
      </c>
      <c r="B96">
        <v>9</v>
      </c>
      <c r="C96">
        <v>4</v>
      </c>
      <c r="D96" t="s">
        <v>83</v>
      </c>
      <c r="E96" t="s">
        <v>15</v>
      </c>
      <c r="F96">
        <v>72.905199999999994</v>
      </c>
    </row>
    <row r="97" spans="1:6" x14ac:dyDescent="0.25">
      <c r="A97" t="str">
        <f t="shared" si="6"/>
        <v>Exhausted_CocoaToShrubs</v>
      </c>
      <c r="B97">
        <v>9</v>
      </c>
      <c r="C97">
        <v>5</v>
      </c>
      <c r="D97" t="s">
        <v>83</v>
      </c>
      <c r="E97" t="s">
        <v>17</v>
      </c>
      <c r="F97">
        <v>36.452599999999997</v>
      </c>
    </row>
    <row r="98" spans="1:6" x14ac:dyDescent="0.25">
      <c r="A98" t="str">
        <f t="shared" si="6"/>
        <v>Exhausted_CocoaToHerbaceous</v>
      </c>
      <c r="B98">
        <v>9</v>
      </c>
      <c r="C98">
        <v>6</v>
      </c>
      <c r="D98" t="s">
        <v>83</v>
      </c>
      <c r="E98" t="s">
        <v>19</v>
      </c>
      <c r="F98">
        <v>36.452599999999997</v>
      </c>
    </row>
    <row r="99" spans="1:6" x14ac:dyDescent="0.25">
      <c r="A99" t="str">
        <f t="shared" si="6"/>
        <v>Exhausted_CocoaToCocoa</v>
      </c>
      <c r="B99">
        <v>9</v>
      </c>
      <c r="C99">
        <v>7</v>
      </c>
      <c r="D99" t="s">
        <v>83</v>
      </c>
      <c r="E99" t="s">
        <v>21</v>
      </c>
      <c r="F99">
        <v>293.34699999999998</v>
      </c>
    </row>
    <row r="100" spans="1:6" x14ac:dyDescent="0.25">
      <c r="A100" t="str">
        <f t="shared" ref="A100:A101" si="7">D100&amp;"To"&amp;E100</f>
        <v>Exhausted_CocoaToNonCompliant_Cocoa</v>
      </c>
      <c r="B100">
        <v>9</v>
      </c>
      <c r="C100">
        <f>C99+1</f>
        <v>8</v>
      </c>
      <c r="D100" t="s">
        <v>83</v>
      </c>
      <c r="E100" t="s">
        <v>81</v>
      </c>
      <c r="F100">
        <v>293.34699999999998</v>
      </c>
    </row>
    <row r="101" spans="1:6" x14ac:dyDescent="0.25">
      <c r="A101" t="str">
        <f t="shared" si="7"/>
        <v>Exhausted_CocoaToExhausted_Cocoa</v>
      </c>
      <c r="B101">
        <v>9</v>
      </c>
      <c r="C101">
        <f>C100+1</f>
        <v>9</v>
      </c>
      <c r="D101" t="s">
        <v>83</v>
      </c>
      <c r="E101" t="s">
        <v>83</v>
      </c>
      <c r="F101">
        <v>-56.445999999999998</v>
      </c>
    </row>
  </sheetData>
  <autoFilter ref="A1:F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General</vt:lpstr>
      <vt:lpstr>old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Jacobs-Crisioni</cp:lastModifiedBy>
  <dcterms:created xsi:type="dcterms:W3CDTF">2023-12-05T13:36:14Z</dcterms:created>
  <dcterms:modified xsi:type="dcterms:W3CDTF">2025-03-25T15:41:15Z</dcterms:modified>
</cp:coreProperties>
</file>