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SM_Projects\AEC Routemaster\"/>
    </mc:Choice>
  </mc:AlternateContent>
  <xr:revisionPtr revIDLastSave="0" documentId="13_ncr:1_{DABAEBB3-2AAF-4716-932C-284D5AAA5408}" xr6:coauthVersionLast="47" xr6:coauthVersionMax="47" xr10:uidLastSave="{00000000-0000-0000-0000-000000000000}"/>
  <bookViews>
    <workbookView xWindow="-108" yWindow="-108" windowWidth="23256" windowHeight="13176" activeTab="3" xr2:uid="{14BA11BE-CDF7-4F9F-8ABD-AB266F46EB2E}"/>
  </bookViews>
  <sheets>
    <sheet name="Initial Images" sheetId="1" r:id="rId1"/>
    <sheet name="Large Images" sheetId="3" r:id="rId2"/>
    <sheet name="Angle Change" sheetId="4" r:id="rId3"/>
    <sheet name="Dimensions" sheetId="5" r:id="rId4"/>
    <sheet name="Shap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B140" i="5"/>
  <c r="B139" i="5"/>
  <c r="B13" i="5"/>
  <c r="B12" i="5"/>
  <c r="B70" i="5"/>
  <c r="B138" i="5"/>
  <c r="B137" i="5"/>
  <c r="B203" i="5"/>
  <c r="B202" i="5"/>
  <c r="B134" i="5"/>
  <c r="B135" i="5"/>
  <c r="B136" i="5"/>
  <c r="B72" i="5"/>
  <c r="B71" i="5"/>
</calcChain>
</file>

<file path=xl/sharedStrings.xml><?xml version="1.0" encoding="utf-8"?>
<sst xmlns="http://schemas.openxmlformats.org/spreadsheetml/2006/main" count="84" uniqueCount="72">
  <si>
    <t>https://en.wikipedia.org/wiki/AEC_Routemaster</t>
  </si>
  <si>
    <t>Dimensions</t>
  </si>
  <si>
    <t>Length</t>
  </si>
  <si>
    <t>27 ft 6 in (8.38 m)</t>
  </si>
  <si>
    <t>30 ft 0 in (9.14 m)</t>
  </si>
  <si>
    <t>Width</t>
  </si>
  <si>
    <t>8 ft (2.44 m)</t>
  </si>
  <si>
    <t>Height</t>
  </si>
  <si>
    <t>14 ft 4+1⁄2 in (4.38 m)</t>
  </si>
  <si>
    <t>https://www.agoramodels.com/site/assets/files/7308/routemaster_hotspot2.png</t>
  </si>
  <si>
    <t>https://www.agoramodels.com/site/assets/files/7142/routemaster_hotspot1.png</t>
  </si>
  <si>
    <t>https://www.hiroboy.com/thumbnail/800x800/userfiles/images/sys/products/124_AEC_Routemaster_London_Bus__75126.jpeg</t>
  </si>
  <si>
    <t>https://upload.wikimedia.org/wikipedia/commons/7/78/AEC_Routemaster.JPG</t>
  </si>
  <si>
    <t>https://www.wwrgallery.co.uk/cdn/shop/products/BS026-RM2023-139_1400x.jpg?v=1600710600</t>
  </si>
  <si>
    <t>https://c7.alamy.com/comp/BA7WYE/smk-676f-rear-view-of-1967-aec-routemaster-rml-2676-at-the-cobham-BA7WYE.jpg</t>
  </si>
  <si>
    <t>https://www5.lunapic.com/editor/</t>
  </si>
  <si>
    <t>https://c7.alamy.com/comp/H40GBN/near-side-view-of-a-classic-aec-routemaster-bus-in-london-transport-H40GBN.jpg</t>
  </si>
  <si>
    <t>https://www.londonbusmuseum.com/wp-content/uploads/2011/12/RM140.2012.05.16-17a.jpg</t>
  </si>
  <si>
    <t>https://silodrome.com/wp-content/uploads/2023/12/AEC-Routemaster-Bus-1.jpg</t>
  </si>
  <si>
    <t>https://silodrome.com/wp-content/uploads/2023/12/AEC-Routemaster-Bus-2.jpg</t>
  </si>
  <si>
    <t>https://img1.bonhams.com/image?src=Images/live/2013-05/22/8780412-1-3.jpg</t>
  </si>
  <si>
    <t>https://www.layermarneytower.co.uk/wp2021/wp-content/uploads/2021/03/LMT-Hiring-Routemaster-Red-Bus.jpg</t>
  </si>
  <si>
    <t>https://pics.imcdb.org/0is166/dw1bus2ed7.9101.jpg</t>
  </si>
  <si>
    <t>https://www.showbus.co.uk/p9/Arm1138.JPG</t>
  </si>
  <si>
    <t>https://media.istockphoto.com/id/153719981/photo/double-decker-bus-in-london.jpg?s=1024x1024&amp;w=is&amp;k=20&amp;c=NhObFFh7th2yGA0KPRrH4Yklz1Ncg1EfL7zPmDvwWBQ=</t>
  </si>
  <si>
    <t>https://www.youtube.com/watch?v=p3JxSq9rjgE</t>
  </si>
  <si>
    <t>https://c7.alamy.com/comp/RR1A11/older-style-engine-of-the-heritage-routemaster-double-decker-bus-running-a-reduced-service-between-trafalgar-square-and-tower-hill-spring-and-summer-RR1A11.jpg</t>
  </si>
  <si>
    <t>https://c7.alamy.com/comp/3BAN0EM/aec-routemaster-double-decker-bus-london-upper-deck-interior-3BAN0EM.jpg</t>
  </si>
  <si>
    <t>https://c7.alamy.com/comp/RR1A09/older-style-engine-of-the-heritage-routemaster-double-decker-bus-running-a-reduced-service-between-trafalgar-square-and-tower-hill-spring-and-summer-RR1A09.jpg</t>
  </si>
  <si>
    <t>https://c7.alamy.com/comp/2JPX0RX/cab-of-a-traditional-and-iconic-routmaster-london-red-bus-icon-of-london-historic-bus-vintage-routemaster-red-bus-in-london-rma-19-steering-cab-2JPX0RX.jpg</t>
  </si>
  <si>
    <t>https://c7.alamy.com/comp/RR1A12/interior-of-driver-cabin-of-the-heritage-routemaster-bus-15-still-in-reduced-operation-between-trafalgar-square-and-tower-hill-london-england-uk-RR1A12.jpg</t>
  </si>
  <si>
    <t>https://www.ltmuseum.co.uk/system/files/styles/collection_item_component_600_px_wide/private/collection_item/i0000fsf.jpg?itok=xlbT1Val</t>
  </si>
  <si>
    <t>Images of long length bus</t>
  </si>
  <si>
    <t>https://procterscoachandbussales.com/listings/4547/</t>
  </si>
  <si>
    <t>https://higgsfield.ai</t>
  </si>
  <si>
    <t>Camera Angle Change</t>
  </si>
  <si>
    <t>https://huggingface.co</t>
  </si>
  <si>
    <t>only does fixed angles</t>
  </si>
  <si>
    <t>https://overchat.ai/image/multiple-angles</t>
  </si>
  <si>
    <t>https://budgetpixel.com/features/ai-camera-angles</t>
  </si>
  <si>
    <t>https://aiomnigen.com/image/image-camera-control</t>
  </si>
  <si>
    <t>precise numeric controls that don't work !</t>
  </si>
  <si>
    <t>https://www.imagine.art/image</t>
  </si>
  <si>
    <t>precise numeric controls that cost $6 per month</t>
  </si>
  <si>
    <t>https://pincel.app/tools/ai-editor</t>
  </si>
  <si>
    <t>Starting from the original image, move the camera 4 degrees to the right and 8 degrees down</t>
  </si>
  <si>
    <t>https://app.flair.ai/imageEditor</t>
  </si>
  <si>
    <t>https://newpic.io/index.html?feature=nano-camera-angle#ai-editor</t>
  </si>
  <si>
    <t>fixed angles</t>
  </si>
  <si>
    <t>https://mimicphoto.com/apps/photo-angle-changer</t>
  </si>
  <si>
    <t>Offers precision but lies:</t>
  </si>
  <si>
    <t>27 ft 6 in (8.38 m) (6 upper windows)</t>
  </si>
  <si>
    <t>30 ft 0 in (9.14 m) (7 upper windows)</t>
  </si>
  <si>
    <t>8.38m</t>
  </si>
  <si>
    <t>4.38m</t>
  </si>
  <si>
    <t>0.79m</t>
  </si>
  <si>
    <t>0.29m</t>
  </si>
  <si>
    <t>2.44m</t>
  </si>
  <si>
    <t>0.61m</t>
  </si>
  <si>
    <t>1.01m</t>
  </si>
  <si>
    <t>0.24m</t>
  </si>
  <si>
    <t>0.04m</t>
  </si>
  <si>
    <t>0.67m</t>
  </si>
  <si>
    <t>5.22m</t>
  </si>
  <si>
    <t>1.04m</t>
  </si>
  <si>
    <t>dia</t>
  </si>
  <si>
    <t>width</t>
  </si>
  <si>
    <t>Centre of wheel to centre of bus width</t>
  </si>
  <si>
    <t>Centre of front wheel to centre of bus length</t>
  </si>
  <si>
    <t>Centre of rear wheel to centre of bus length</t>
  </si>
  <si>
    <t>2.43m</t>
  </si>
  <si>
    <t>Wheels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</si>
</sst>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jpg"/><Relationship Id="rId3" Type="http://schemas.openxmlformats.org/officeDocument/2006/relationships/image" Target="../media/image13.jpeg"/><Relationship Id="rId7" Type="http://schemas.openxmlformats.org/officeDocument/2006/relationships/image" Target="../media/image17.png"/><Relationship Id="rId12" Type="http://schemas.openxmlformats.org/officeDocument/2006/relationships/image" Target="../media/image22.jpg"/><Relationship Id="rId2" Type="http://schemas.openxmlformats.org/officeDocument/2006/relationships/image" Target="../media/image12.jpeg"/><Relationship Id="rId1" Type="http://schemas.openxmlformats.org/officeDocument/2006/relationships/image" Target="../media/image11.png"/><Relationship Id="rId6" Type="http://schemas.openxmlformats.org/officeDocument/2006/relationships/image" Target="../media/image16.jpeg"/><Relationship Id="rId11" Type="http://schemas.openxmlformats.org/officeDocument/2006/relationships/image" Target="../media/image21.jpg"/><Relationship Id="rId5" Type="http://schemas.openxmlformats.org/officeDocument/2006/relationships/image" Target="../media/image15.png"/><Relationship Id="rId15" Type="http://schemas.openxmlformats.org/officeDocument/2006/relationships/image" Target="../media/image25.jpg"/><Relationship Id="rId10" Type="http://schemas.openxmlformats.org/officeDocument/2006/relationships/image" Target="../media/image20.jpg"/><Relationship Id="rId4" Type="http://schemas.openxmlformats.org/officeDocument/2006/relationships/image" Target="../media/image14.jpeg"/><Relationship Id="rId9" Type="http://schemas.openxmlformats.org/officeDocument/2006/relationships/image" Target="../media/image19.jpg"/><Relationship Id="rId14" Type="http://schemas.openxmlformats.org/officeDocument/2006/relationships/image" Target="../media/image24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jpeg"/><Relationship Id="rId2" Type="http://schemas.openxmlformats.org/officeDocument/2006/relationships/image" Target="../media/image32.jpe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179293</xdr:rowOff>
    </xdr:from>
    <xdr:to>
      <xdr:col>38</xdr:col>
      <xdr:colOff>129312</xdr:colOff>
      <xdr:row>35</xdr:row>
      <xdr:rowOff>105284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0ADD8-5CA4-445F-3935-16660DAC7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459" y="2160493"/>
          <a:ext cx="7704488" cy="45876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27</xdr:col>
      <xdr:colOff>168148</xdr:colOff>
      <xdr:row>91</xdr:row>
      <xdr:rowOff>30831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FA3E46-5C16-8C32-5D92-76E416629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12801600"/>
          <a:ext cx="5860288" cy="40541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49</xdr:col>
      <xdr:colOff>38100</xdr:colOff>
      <xdr:row>144</xdr:row>
      <xdr:rowOff>129540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3F0871-2DB1-D29D-E964-D2DF890BC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556480"/>
          <a:ext cx="9753600" cy="909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76</xdr:col>
      <xdr:colOff>120412</xdr:colOff>
      <xdr:row>192</xdr:row>
      <xdr:rowOff>40097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2F97D3B-6356-C7A2-4A84-611EE446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1164" y="27750655"/>
          <a:ext cx="14570703" cy="7064352"/>
        </a:xfrm>
        <a:prstGeom prst="rect">
          <a:avLst/>
        </a:prstGeom>
      </xdr:spPr>
    </xdr:pic>
    <xdr:clientData/>
  </xdr:twoCellAnchor>
  <xdr:twoCellAnchor editAs="oneCell">
    <xdr:from>
      <xdr:col>2</xdr:col>
      <xdr:colOff>1426</xdr:colOff>
      <xdr:row>39</xdr:row>
      <xdr:rowOff>99753</xdr:rowOff>
    </xdr:from>
    <xdr:to>
      <xdr:col>39</xdr:col>
      <xdr:colOff>4788</xdr:colOff>
      <xdr:row>65</xdr:row>
      <xdr:rowOff>71468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F20590-5554-4B5B-89C5-DB5BE70D6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885" y="7459777"/>
          <a:ext cx="7757832" cy="4633362"/>
        </a:xfrm>
        <a:prstGeom prst="rect">
          <a:avLst/>
        </a:prstGeom>
      </xdr:spPr>
    </xdr:pic>
    <xdr:clientData/>
  </xdr:twoCellAnchor>
  <xdr:twoCellAnchor editAs="oneCell">
    <xdr:from>
      <xdr:col>40</xdr:col>
      <xdr:colOff>27711</xdr:colOff>
      <xdr:row>174</xdr:row>
      <xdr:rowOff>13854</xdr:rowOff>
    </xdr:from>
    <xdr:to>
      <xdr:col>70</xdr:col>
      <xdr:colOff>27710</xdr:colOff>
      <xdr:row>191</xdr:row>
      <xdr:rowOff>171387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B9A729-2CC5-4D67-B050-5A96B089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45238" y="31546799"/>
          <a:ext cx="5403272" cy="3219388"/>
        </a:xfrm>
        <a:prstGeom prst="rect">
          <a:avLst/>
        </a:prstGeom>
      </xdr:spPr>
    </xdr:pic>
    <xdr:clientData/>
  </xdr:twoCellAnchor>
  <xdr:twoCellAnchor editAs="oneCell">
    <xdr:from>
      <xdr:col>11</xdr:col>
      <xdr:colOff>55420</xdr:colOff>
      <xdr:row>174</xdr:row>
      <xdr:rowOff>41564</xdr:rowOff>
    </xdr:from>
    <xdr:to>
      <xdr:col>20</xdr:col>
      <xdr:colOff>109956</xdr:colOff>
      <xdr:row>189</xdr:row>
      <xdr:rowOff>152401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D407BF0-8656-0EA8-C04E-E20B73EA8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49784" y="31574509"/>
          <a:ext cx="1675517" cy="2812474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61</xdr:col>
      <xdr:colOff>137019</xdr:colOff>
      <xdr:row>32</xdr:row>
      <xdr:rowOff>112224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6A6560-6432-C3D4-792D-6973E5BDC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37812" y="4312024"/>
          <a:ext cx="3543607" cy="1905165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68</xdr:col>
      <xdr:colOff>40300</xdr:colOff>
      <xdr:row>79</xdr:row>
      <xdr:rowOff>33779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6DC9A5-E7F2-D9AB-891C-9E258119E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7812" y="7539318"/>
          <a:ext cx="4701947" cy="7026249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95</xdr:row>
      <xdr:rowOff>0</xdr:rowOff>
    </xdr:from>
    <xdr:to>
      <xdr:col>110</xdr:col>
      <xdr:colOff>170797</xdr:colOff>
      <xdr:row>134</xdr:row>
      <xdr:rowOff>64261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838AD2-C4A5-FEBE-BAC7-DD0B056EB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30753" y="17400494"/>
          <a:ext cx="10569856" cy="7056732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138</xdr:row>
      <xdr:rowOff>0</xdr:rowOff>
    </xdr:from>
    <xdr:to>
      <xdr:col>95</xdr:col>
      <xdr:colOff>62753</xdr:colOff>
      <xdr:row>167</xdr:row>
      <xdr:rowOff>78982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D78C446-48B0-CF5D-0059-803FEC5B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0753" y="25110141"/>
          <a:ext cx="7772400" cy="52785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17</xdr:col>
      <xdr:colOff>137394</xdr:colOff>
      <xdr:row>14</xdr:row>
      <xdr:rowOff>15384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6AEF7-B844-3381-6F62-090059413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731520"/>
          <a:ext cx="2697714" cy="166130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18</xdr:row>
      <xdr:rowOff>0</xdr:rowOff>
    </xdr:from>
    <xdr:to>
      <xdr:col>17</xdr:col>
      <xdr:colOff>152400</xdr:colOff>
      <xdr:row>34</xdr:row>
      <xdr:rowOff>59377</xdr:rowOff>
    </xdr:to>
    <xdr:pic>
      <xdr:nvPicPr>
        <xdr:cNvPr id="3" name="Picture 2" descr="AEC Routemaster Bus 1">
          <a:extLst>
            <a:ext uri="{FF2B5EF4-FFF2-40B4-BE49-F238E27FC236}">
              <a16:creationId xmlns:a16="http://schemas.microsoft.com/office/drawing/2014/main" id="{D3EB7333-AFE9-D919-7DB5-D14A0FE8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1" y="3108960"/>
          <a:ext cx="2712719" cy="2985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179783</xdr:rowOff>
    </xdr:from>
    <xdr:to>
      <xdr:col>18</xdr:col>
      <xdr:colOff>7620</xdr:colOff>
      <xdr:row>48</xdr:row>
      <xdr:rowOff>0</xdr:rowOff>
    </xdr:to>
    <xdr:pic>
      <xdr:nvPicPr>
        <xdr:cNvPr id="4" name="Picture 3" descr="AEC Routemaster Bus 2">
          <a:extLst>
            <a:ext uri="{FF2B5EF4-FFF2-40B4-BE49-F238E27FC236}">
              <a16:creationId xmlns:a16="http://schemas.microsoft.com/office/drawing/2014/main" id="{87BCA5D6-8FBC-692C-874A-CC65B5E7F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6763463"/>
          <a:ext cx="2750820" cy="1831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52</xdr:row>
      <xdr:rowOff>1</xdr:rowOff>
    </xdr:from>
    <xdr:to>
      <xdr:col>17</xdr:col>
      <xdr:colOff>175260</xdr:colOff>
      <xdr:row>63</xdr:row>
      <xdr:rowOff>31562</xdr:rowOff>
    </xdr:to>
    <xdr:pic>
      <xdr:nvPicPr>
        <xdr:cNvPr id="5" name="Picture 4" descr="Image">
          <a:extLst>
            <a:ext uri="{FF2B5EF4-FFF2-40B4-BE49-F238E27FC236}">
              <a16:creationId xmlns:a16="http://schemas.microsoft.com/office/drawing/2014/main" id="{93C07FD6-2E21-524F-406F-F2A0BB10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1" y="9509761"/>
          <a:ext cx="2735579" cy="2043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14</xdr:col>
      <xdr:colOff>30657</xdr:colOff>
      <xdr:row>75</xdr:row>
      <xdr:rowOff>68713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FDD37-7948-3E6B-8A42-D45B75C43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" y="12252960"/>
          <a:ext cx="2042337" cy="153175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21</xdr:col>
      <xdr:colOff>121802</xdr:colOff>
      <xdr:row>93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D344DF-39ED-1F8D-DDDF-17251FC68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4447520"/>
          <a:ext cx="3413642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97</xdr:row>
      <xdr:rowOff>1</xdr:rowOff>
    </xdr:from>
    <xdr:to>
      <xdr:col>22</xdr:col>
      <xdr:colOff>7621</xdr:colOff>
      <xdr:row>110</xdr:row>
      <xdr:rowOff>135547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75BD37-A514-30FB-A8DB-F13294492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1" y="17739361"/>
          <a:ext cx="3482340" cy="25129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22</xdr:col>
      <xdr:colOff>301</xdr:colOff>
      <xdr:row>127</xdr:row>
      <xdr:rowOff>152603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138FF9-D7CA-12EC-E0F0-8FC19E8FB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" y="21031200"/>
          <a:ext cx="3475021" cy="23471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22</xdr:col>
      <xdr:colOff>83820</xdr:colOff>
      <xdr:row>149</xdr:row>
      <xdr:rowOff>75924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4C9FE2D-F135-8582-DCC5-00B5D152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24140160"/>
          <a:ext cx="3741420" cy="31848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19</xdr:col>
      <xdr:colOff>70104</xdr:colOff>
      <xdr:row>176</xdr:row>
      <xdr:rowOff>30480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DC26F3-79B3-B59A-19DF-20344B984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27980640"/>
          <a:ext cx="3179064" cy="42367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23</xdr:col>
      <xdr:colOff>121920</xdr:colOff>
      <xdr:row>196</xdr:row>
      <xdr:rowOff>170688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F1E03A9-8580-D5E7-977A-477DA2A63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33101280"/>
          <a:ext cx="3962400" cy="29138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16</xdr:col>
      <xdr:colOff>79248</xdr:colOff>
      <xdr:row>225</xdr:row>
      <xdr:rowOff>30480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BBEFDF-74F0-B826-8000-ADEFC06CA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36941760"/>
          <a:ext cx="2639568" cy="42367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23</xdr:col>
      <xdr:colOff>121920</xdr:colOff>
      <xdr:row>245</xdr:row>
      <xdr:rowOff>170688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9545B90-4B8F-F43D-F71F-CDDC19583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42062400"/>
          <a:ext cx="3962400" cy="29138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16</xdr:col>
      <xdr:colOff>79248</xdr:colOff>
      <xdr:row>274</xdr:row>
      <xdr:rowOff>30480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4A27ED5-05C5-67A1-CA47-7260D83A4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45902880"/>
          <a:ext cx="2639568" cy="42367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279</xdr:row>
      <xdr:rowOff>1</xdr:rowOff>
    </xdr:from>
    <xdr:to>
      <xdr:col>16</xdr:col>
      <xdr:colOff>76200</xdr:colOff>
      <xdr:row>296</xdr:row>
      <xdr:rowOff>85625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AF17335-5302-2764-1124-BA175D9C8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" y="51023521"/>
          <a:ext cx="2636520" cy="31945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28</xdr:col>
      <xdr:colOff>53757</xdr:colOff>
      <xdr:row>21</xdr:row>
      <xdr:rowOff>145062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17E80-D46D-5340-86B5-A59A24BD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731520"/>
          <a:ext cx="4808637" cy="32540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29</xdr:col>
      <xdr:colOff>99497</xdr:colOff>
      <xdr:row>54</xdr:row>
      <xdr:rowOff>129837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3D5A80-2D8C-8814-564C-B62EABA70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6400800"/>
          <a:ext cx="5037257" cy="34216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40</xdr:col>
      <xdr:colOff>602</xdr:colOff>
      <xdr:row>86</xdr:row>
      <xdr:rowOff>91765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817560-6848-2EFC-2793-89BEF01F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" y="12070080"/>
          <a:ext cx="6950042" cy="37493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46</xdr:col>
      <xdr:colOff>54042</xdr:colOff>
      <xdr:row>124</xdr:row>
      <xdr:rowOff>523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7ED0A6-6BB8-9172-18FA-F1D1D334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" y="16642080"/>
          <a:ext cx="8100762" cy="603556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34</xdr:col>
      <xdr:colOff>46231</xdr:colOff>
      <xdr:row>154</xdr:row>
      <xdr:rowOff>91781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8C807B-453C-5B89-60C2-9FD115A31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5760" y="24323040"/>
          <a:ext cx="5898391" cy="39322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18</xdr:row>
      <xdr:rowOff>0</xdr:rowOff>
    </xdr:from>
    <xdr:to>
      <xdr:col>57</xdr:col>
      <xdr:colOff>137996</xdr:colOff>
      <xdr:row>47</xdr:row>
      <xdr:rowOff>61425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BE113-236A-C769-3989-59C58A402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" y="2011680"/>
          <a:ext cx="9647756" cy="5364945"/>
        </a:xfrm>
        <a:prstGeom prst="rect">
          <a:avLst/>
        </a:prstGeom>
      </xdr:spPr>
    </xdr:pic>
    <xdr:clientData/>
  </xdr:twoCellAnchor>
  <xdr:twoCellAnchor>
    <xdr:from>
      <xdr:col>3</xdr:col>
      <xdr:colOff>35781</xdr:colOff>
      <xdr:row>19</xdr:row>
      <xdr:rowOff>14246</xdr:rowOff>
    </xdr:from>
    <xdr:to>
      <xdr:col>59</xdr:col>
      <xdr:colOff>183211</xdr:colOff>
      <xdr:row>19</xdr:row>
      <xdr:rowOff>14246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12D00DD-7FDD-6F54-97F3-BF306922714A}"/>
            </a:ext>
          </a:extLst>
        </xdr:cNvPr>
        <xdr:cNvCxnSpPr/>
      </xdr:nvCxnSpPr>
      <xdr:spPr>
        <a:xfrm>
          <a:off x="870668" y="2240611"/>
          <a:ext cx="10537134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78519</xdr:colOff>
      <xdr:row>46</xdr:row>
      <xdr:rowOff>109330</xdr:rowOff>
    </xdr:from>
    <xdr:to>
      <xdr:col>60</xdr:col>
      <xdr:colOff>40419</xdr:colOff>
      <xdr:row>46</xdr:row>
      <xdr:rowOff>109330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0FF786F-0F3E-44A9-89A8-423495FF5C96}"/>
            </a:ext>
          </a:extLst>
        </xdr:cNvPr>
        <xdr:cNvCxnSpPr/>
      </xdr:nvCxnSpPr>
      <xdr:spPr>
        <a:xfrm>
          <a:off x="913406" y="7345017"/>
          <a:ext cx="10537135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161755</xdr:colOff>
      <xdr:row>16</xdr:row>
      <xdr:rowOff>0</xdr:rowOff>
    </xdr:from>
    <xdr:to>
      <xdr:col>56</xdr:col>
      <xdr:colOff>161755</xdr:colOff>
      <xdr:row>49</xdr:row>
      <xdr:rowOff>26894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8F1B0B2-6E31-4C77-B3AF-DE8ED9F20139}"/>
            </a:ext>
          </a:extLst>
        </xdr:cNvPr>
        <xdr:cNvCxnSpPr/>
      </xdr:nvCxnSpPr>
      <xdr:spPr>
        <a:xfrm>
          <a:off x="10829755" y="1669774"/>
          <a:ext cx="0" cy="614939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40146</xdr:colOff>
      <xdr:row>15</xdr:row>
      <xdr:rowOff>78734</xdr:rowOff>
    </xdr:from>
    <xdr:to>
      <xdr:col>6</xdr:col>
      <xdr:colOff>40146</xdr:colOff>
      <xdr:row>69</xdr:row>
      <xdr:rowOff>139148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A3F5576-B71A-4E97-8811-F5F618F76DE3}"/>
            </a:ext>
          </a:extLst>
        </xdr:cNvPr>
        <xdr:cNvCxnSpPr/>
      </xdr:nvCxnSpPr>
      <xdr:spPr>
        <a:xfrm>
          <a:off x="1431624" y="1562977"/>
          <a:ext cx="0" cy="1007905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39757</xdr:colOff>
      <xdr:row>48</xdr:row>
      <xdr:rowOff>0</xdr:rowOff>
    </xdr:from>
    <xdr:to>
      <xdr:col>56</xdr:col>
      <xdr:colOff>159026</xdr:colOff>
      <xdr:row>48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06B7688-07B4-4731-4807-E7A55E4D0001}"/>
            </a:ext>
          </a:extLst>
        </xdr:cNvPr>
        <xdr:cNvCxnSpPr/>
      </xdr:nvCxnSpPr>
      <xdr:spPr>
        <a:xfrm>
          <a:off x="1431235" y="7606748"/>
          <a:ext cx="9395791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19879</xdr:colOff>
      <xdr:row>19</xdr:row>
      <xdr:rowOff>6626</xdr:rowOff>
    </xdr:from>
    <xdr:to>
      <xdr:col>4</xdr:col>
      <xdr:colOff>33131</xdr:colOff>
      <xdr:row>46</xdr:row>
      <xdr:rowOff>92765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AC759889-255F-4790-B39B-7DCBE3BF82E4}"/>
            </a:ext>
          </a:extLst>
        </xdr:cNvPr>
        <xdr:cNvCxnSpPr/>
      </xdr:nvCxnSpPr>
      <xdr:spPr>
        <a:xfrm flipV="1">
          <a:off x="1040296" y="2232991"/>
          <a:ext cx="13252" cy="5095461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20599</xdr:colOff>
      <xdr:row>39</xdr:row>
      <xdr:rowOff>48370</xdr:rowOff>
    </xdr:from>
    <xdr:to>
      <xdr:col>9</xdr:col>
      <xdr:colOff>20599</xdr:colOff>
      <xdr:row>51</xdr:row>
      <xdr:rowOff>141136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9C67197-69A8-4DA8-82ED-D40E3F5FABAD}"/>
            </a:ext>
          </a:extLst>
        </xdr:cNvPr>
        <xdr:cNvCxnSpPr/>
      </xdr:nvCxnSpPr>
      <xdr:spPr>
        <a:xfrm>
          <a:off x="1948459" y="5900530"/>
          <a:ext cx="0" cy="2287326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46772</xdr:colOff>
      <xdr:row>40</xdr:row>
      <xdr:rowOff>26505</xdr:rowOff>
    </xdr:from>
    <xdr:to>
      <xdr:col>15</xdr:col>
      <xdr:colOff>46772</xdr:colOff>
      <xdr:row>51</xdr:row>
      <xdr:rowOff>92765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3A428AF-8051-4312-A004-3CF8062C3356}"/>
            </a:ext>
          </a:extLst>
        </xdr:cNvPr>
        <xdr:cNvCxnSpPr/>
      </xdr:nvCxnSpPr>
      <xdr:spPr>
        <a:xfrm>
          <a:off x="3108024" y="6149009"/>
          <a:ext cx="0" cy="210709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51</xdr:row>
      <xdr:rowOff>0</xdr:rowOff>
    </xdr:from>
    <xdr:to>
      <xdr:col>15</xdr:col>
      <xdr:colOff>53009</xdr:colOff>
      <xdr:row>51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A87EC3E-AD5F-4AAF-A35D-8CAC2989F18B}"/>
            </a:ext>
          </a:extLst>
        </xdr:cNvPr>
        <xdr:cNvCxnSpPr/>
      </xdr:nvCxnSpPr>
      <xdr:spPr>
        <a:xfrm>
          <a:off x="1927860" y="8046720"/>
          <a:ext cx="1150289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42042</xdr:colOff>
      <xdr:row>47</xdr:row>
      <xdr:rowOff>183931</xdr:rowOff>
    </xdr:from>
    <xdr:to>
      <xdr:col>56</xdr:col>
      <xdr:colOff>159026</xdr:colOff>
      <xdr:row>68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89A67E4-1BAC-4CCB-A1F2-FB286353A716}"/>
            </a:ext>
          </a:extLst>
        </xdr:cNvPr>
        <xdr:cNvCxnSpPr/>
      </xdr:nvCxnSpPr>
      <xdr:spPr>
        <a:xfrm flipV="1">
          <a:off x="1424152" y="7541172"/>
          <a:ext cx="9313536" cy="367862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74</xdr:row>
      <xdr:rowOff>0</xdr:rowOff>
    </xdr:from>
    <xdr:to>
      <xdr:col>58</xdr:col>
      <xdr:colOff>60960</xdr:colOff>
      <xdr:row>109</xdr:row>
      <xdr:rowOff>83820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C8B02ED-351E-74F1-0DC0-1DEC08685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" y="12252960"/>
          <a:ext cx="9753600" cy="648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178676</xdr:colOff>
      <xdr:row>73</xdr:row>
      <xdr:rowOff>42042</xdr:rowOff>
    </xdr:from>
    <xdr:to>
      <xdr:col>7</xdr:col>
      <xdr:colOff>178676</xdr:colOff>
      <xdr:row>132</xdr:row>
      <xdr:rowOff>132522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29A56F7-6E2F-482D-95E1-F26BAC37A318}"/>
            </a:ext>
          </a:extLst>
        </xdr:cNvPr>
        <xdr:cNvCxnSpPr/>
      </xdr:nvCxnSpPr>
      <xdr:spPr>
        <a:xfrm>
          <a:off x="1755685" y="12287051"/>
          <a:ext cx="0" cy="1103677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110360</xdr:colOff>
      <xdr:row>72</xdr:row>
      <xdr:rowOff>120869</xdr:rowOff>
    </xdr:from>
    <xdr:to>
      <xdr:col>57</xdr:col>
      <xdr:colOff>110360</xdr:colOff>
      <xdr:row>117</xdr:row>
      <xdr:rowOff>106680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306ADCB-7F06-4FA9-8129-BB3161B9453B}"/>
            </a:ext>
          </a:extLst>
        </xdr:cNvPr>
        <xdr:cNvCxnSpPr/>
      </xdr:nvCxnSpPr>
      <xdr:spPr>
        <a:xfrm>
          <a:off x="10816460" y="12008069"/>
          <a:ext cx="0" cy="821541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31531</xdr:colOff>
      <xdr:row>100</xdr:row>
      <xdr:rowOff>26277</xdr:rowOff>
    </xdr:from>
    <xdr:to>
      <xdr:col>10</xdr:col>
      <xdr:colOff>31531</xdr:colOff>
      <xdr:row>113</xdr:row>
      <xdr:rowOff>171450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30E2836-4599-4AEF-8854-AEEE9CC02A15}"/>
            </a:ext>
          </a:extLst>
        </xdr:cNvPr>
        <xdr:cNvCxnSpPr/>
      </xdr:nvCxnSpPr>
      <xdr:spPr>
        <a:xfrm>
          <a:off x="2127031" y="16856952"/>
          <a:ext cx="0" cy="2497848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157654</xdr:colOff>
      <xdr:row>100</xdr:row>
      <xdr:rowOff>5257</xdr:rowOff>
    </xdr:from>
    <xdr:to>
      <xdr:col>13</xdr:col>
      <xdr:colOff>157654</xdr:colOff>
      <xdr:row>113</xdr:row>
      <xdr:rowOff>157163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B212AD5-3C88-4E4C-A39D-25560D593506}"/>
            </a:ext>
          </a:extLst>
        </xdr:cNvPr>
        <xdr:cNvCxnSpPr/>
      </xdr:nvCxnSpPr>
      <xdr:spPr>
        <a:xfrm>
          <a:off x="2796079" y="16835932"/>
          <a:ext cx="0" cy="250458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172279</xdr:colOff>
      <xdr:row>111</xdr:row>
      <xdr:rowOff>0</xdr:rowOff>
    </xdr:from>
    <xdr:to>
      <xdr:col>57</xdr:col>
      <xdr:colOff>112644</xdr:colOff>
      <xdr:row>111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2DC64323-8282-4DE1-B1C6-82AA0585B49E}"/>
            </a:ext>
          </a:extLst>
        </xdr:cNvPr>
        <xdr:cNvCxnSpPr/>
      </xdr:nvCxnSpPr>
      <xdr:spPr>
        <a:xfrm>
          <a:off x="1749288" y="19295165"/>
          <a:ext cx="9216886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178904</xdr:colOff>
      <xdr:row>112</xdr:row>
      <xdr:rowOff>5861</xdr:rowOff>
    </xdr:from>
    <xdr:to>
      <xdr:col>57</xdr:col>
      <xdr:colOff>105508</xdr:colOff>
      <xdr:row>132</xdr:row>
      <xdr:rowOff>6626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EB1EFCB-2AC5-4134-AC25-EF6095036591}"/>
            </a:ext>
          </a:extLst>
        </xdr:cNvPr>
        <xdr:cNvCxnSpPr/>
      </xdr:nvCxnSpPr>
      <xdr:spPr>
        <a:xfrm flipH="1">
          <a:off x="1732212" y="19085169"/>
          <a:ext cx="9011988" cy="363491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33130</xdr:colOff>
      <xdr:row>112</xdr:row>
      <xdr:rowOff>176213</xdr:rowOff>
    </xdr:from>
    <xdr:to>
      <xdr:col>13</xdr:col>
      <xdr:colOff>152400</xdr:colOff>
      <xdr:row>112</xdr:row>
      <xdr:rowOff>176213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5949A2B4-F8AC-45E2-8BFF-C1C13DB7D80B}"/>
            </a:ext>
          </a:extLst>
        </xdr:cNvPr>
        <xdr:cNvCxnSpPr/>
      </xdr:nvCxnSpPr>
      <xdr:spPr>
        <a:xfrm>
          <a:off x="2128630" y="19178588"/>
          <a:ext cx="662195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169378</xdr:colOff>
      <xdr:row>130</xdr:row>
      <xdr:rowOff>107053</xdr:rowOff>
    </xdr:from>
    <xdr:to>
      <xdr:col>11</xdr:col>
      <xdr:colOff>103118</xdr:colOff>
      <xdr:row>130</xdr:row>
      <xdr:rowOff>107053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67847623-AA07-4FEA-91D3-BE6758362C03}"/>
            </a:ext>
          </a:extLst>
        </xdr:cNvPr>
        <xdr:cNvCxnSpPr/>
      </xdr:nvCxnSpPr>
      <xdr:spPr>
        <a:xfrm>
          <a:off x="1721953" y="22366978"/>
          <a:ext cx="65764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13251</xdr:colOff>
      <xdr:row>112</xdr:row>
      <xdr:rowOff>6626</xdr:rowOff>
    </xdr:from>
    <xdr:to>
      <xdr:col>46</xdr:col>
      <xdr:colOff>19878</xdr:colOff>
      <xdr:row>112</xdr:row>
      <xdr:rowOff>6626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E4697661-422A-45C9-9CC3-AF7244909A3C}"/>
            </a:ext>
          </a:extLst>
        </xdr:cNvPr>
        <xdr:cNvCxnSpPr/>
      </xdr:nvCxnSpPr>
      <xdr:spPr>
        <a:xfrm>
          <a:off x="7712764" y="19487322"/>
          <a:ext cx="111981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24905</xdr:colOff>
      <xdr:row>100</xdr:row>
      <xdr:rowOff>52782</xdr:rowOff>
    </xdr:from>
    <xdr:to>
      <xdr:col>40</xdr:col>
      <xdr:colOff>24905</xdr:colOff>
      <xdr:row>113</xdr:row>
      <xdr:rowOff>26505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82493A0-0E19-49C2-A1D1-88C4B1621864}"/>
            </a:ext>
          </a:extLst>
        </xdr:cNvPr>
        <xdr:cNvCxnSpPr/>
      </xdr:nvCxnSpPr>
      <xdr:spPr>
        <a:xfrm>
          <a:off x="7724418" y="17307112"/>
          <a:ext cx="0" cy="238561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18506</xdr:colOff>
      <xdr:row>100</xdr:row>
      <xdr:rowOff>11884</xdr:rowOff>
    </xdr:from>
    <xdr:to>
      <xdr:col>46</xdr:col>
      <xdr:colOff>18506</xdr:colOff>
      <xdr:row>113</xdr:row>
      <xdr:rowOff>13253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197BD542-C419-4710-B4D2-843C152F3295}"/>
            </a:ext>
          </a:extLst>
        </xdr:cNvPr>
        <xdr:cNvCxnSpPr/>
      </xdr:nvCxnSpPr>
      <xdr:spPr>
        <a:xfrm>
          <a:off x="8831202" y="17266214"/>
          <a:ext cx="0" cy="241326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172278</xdr:colOff>
      <xdr:row>129</xdr:row>
      <xdr:rowOff>116211</xdr:rowOff>
    </xdr:from>
    <xdr:to>
      <xdr:col>13</xdr:col>
      <xdr:colOff>178906</xdr:colOff>
      <xdr:row>129</xdr:row>
      <xdr:rowOff>116211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5645AF24-9976-4BF5-B394-992FC677326C}"/>
            </a:ext>
          </a:extLst>
        </xdr:cNvPr>
        <xdr:cNvCxnSpPr/>
      </xdr:nvCxnSpPr>
      <xdr:spPr>
        <a:xfrm>
          <a:off x="1725586" y="22284549"/>
          <a:ext cx="1096874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166041</xdr:colOff>
      <xdr:row>41</xdr:row>
      <xdr:rowOff>39755</xdr:rowOff>
    </xdr:from>
    <xdr:to>
      <xdr:col>10</xdr:col>
      <xdr:colOff>166041</xdr:colOff>
      <xdr:row>53</xdr:row>
      <xdr:rowOff>132521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4E1818A6-6409-42ED-9CC3-B4E8EA587732}"/>
            </a:ext>
          </a:extLst>
        </xdr:cNvPr>
        <xdr:cNvCxnSpPr/>
      </xdr:nvCxnSpPr>
      <xdr:spPr>
        <a:xfrm>
          <a:off x="2299641" y="6347790"/>
          <a:ext cx="0" cy="231913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99780</xdr:colOff>
      <xdr:row>42</xdr:row>
      <xdr:rowOff>79513</xdr:rowOff>
    </xdr:from>
    <xdr:to>
      <xdr:col>13</xdr:col>
      <xdr:colOff>99780</xdr:colOff>
      <xdr:row>53</xdr:row>
      <xdr:rowOff>145773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16B52777-895E-49B0-BA8A-986ABDEB4A21}"/>
            </a:ext>
          </a:extLst>
        </xdr:cNvPr>
        <xdr:cNvCxnSpPr/>
      </xdr:nvCxnSpPr>
      <xdr:spPr>
        <a:xfrm>
          <a:off x="2789971" y="6573078"/>
          <a:ext cx="0" cy="210709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159026</xdr:colOff>
      <xdr:row>53</xdr:row>
      <xdr:rowOff>6625</xdr:rowOff>
    </xdr:from>
    <xdr:to>
      <xdr:col>13</xdr:col>
      <xdr:colOff>92766</xdr:colOff>
      <xdr:row>53</xdr:row>
      <xdr:rowOff>6626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2A19EEEB-3F71-4C23-984E-E228AE571D63}"/>
            </a:ext>
          </a:extLst>
        </xdr:cNvPr>
        <xdr:cNvCxnSpPr/>
      </xdr:nvCxnSpPr>
      <xdr:spPr>
        <a:xfrm>
          <a:off x="2292626" y="8541025"/>
          <a:ext cx="490331" cy="1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26504</xdr:colOff>
      <xdr:row>66</xdr:row>
      <xdr:rowOff>185529</xdr:rowOff>
    </xdr:from>
    <xdr:to>
      <xdr:col>8</xdr:col>
      <xdr:colOff>145774</xdr:colOff>
      <xdr:row>67</xdr:row>
      <xdr:rowOff>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24492C3A-7C60-4E2C-99BA-B6DDBC4FFF3D}"/>
            </a:ext>
          </a:extLst>
        </xdr:cNvPr>
        <xdr:cNvCxnSpPr/>
      </xdr:nvCxnSpPr>
      <xdr:spPr>
        <a:xfrm>
          <a:off x="1417982" y="11131825"/>
          <a:ext cx="490331" cy="1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38157</xdr:colOff>
      <xdr:row>102</xdr:row>
      <xdr:rowOff>165424</xdr:rowOff>
    </xdr:from>
    <xdr:to>
      <xdr:col>42</xdr:col>
      <xdr:colOff>38157</xdr:colOff>
      <xdr:row>115</xdr:row>
      <xdr:rowOff>139147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47E2988A-6C88-4BCD-B5C3-ED41D73B10CD}"/>
            </a:ext>
          </a:extLst>
        </xdr:cNvPr>
        <xdr:cNvCxnSpPr/>
      </xdr:nvCxnSpPr>
      <xdr:spPr>
        <a:xfrm>
          <a:off x="8108731" y="17790815"/>
          <a:ext cx="0" cy="238561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157654</xdr:colOff>
      <xdr:row>102</xdr:row>
      <xdr:rowOff>170908</xdr:rowOff>
    </xdr:from>
    <xdr:to>
      <xdr:col>43</xdr:col>
      <xdr:colOff>157654</xdr:colOff>
      <xdr:row>115</xdr:row>
      <xdr:rowOff>172277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867D2D10-6212-46C4-B49B-1964E53E023B}"/>
            </a:ext>
          </a:extLst>
        </xdr:cNvPr>
        <xdr:cNvCxnSpPr/>
      </xdr:nvCxnSpPr>
      <xdr:spPr>
        <a:xfrm>
          <a:off x="8413758" y="17796299"/>
          <a:ext cx="0" cy="241326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39756</xdr:colOff>
      <xdr:row>115</xdr:row>
      <xdr:rowOff>1035</xdr:rowOff>
    </xdr:from>
    <xdr:to>
      <xdr:col>43</xdr:col>
      <xdr:colOff>166688</xdr:colOff>
      <xdr:row>115</xdr:row>
      <xdr:rowOff>1035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41CC0A11-79AC-474A-B15F-74C76014F03E}"/>
            </a:ext>
          </a:extLst>
        </xdr:cNvPr>
        <xdr:cNvCxnSpPr/>
      </xdr:nvCxnSpPr>
      <xdr:spPr>
        <a:xfrm>
          <a:off x="7926456" y="19546335"/>
          <a:ext cx="307907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6419</xdr:colOff>
      <xdr:row>131</xdr:row>
      <xdr:rowOff>67709</xdr:rowOff>
    </xdr:from>
    <xdr:to>
      <xdr:col>9</xdr:col>
      <xdr:colOff>133351</xdr:colOff>
      <xdr:row>131</xdr:row>
      <xdr:rowOff>67709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9620CC2D-9AE7-4F39-BF76-6372CA8341B4}"/>
            </a:ext>
          </a:extLst>
        </xdr:cNvPr>
        <xdr:cNvCxnSpPr/>
      </xdr:nvCxnSpPr>
      <xdr:spPr>
        <a:xfrm>
          <a:off x="1739969" y="22508609"/>
          <a:ext cx="307907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137</xdr:row>
      <xdr:rowOff>0</xdr:rowOff>
    </xdr:from>
    <xdr:to>
      <xdr:col>68</xdr:col>
      <xdr:colOff>22860</xdr:colOff>
      <xdr:row>178</xdr:row>
      <xdr:rowOff>99060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5C06741-4E52-4354-A88C-E3D3D88836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156"/>
        <a:stretch>
          <a:fillRect/>
        </a:stretch>
      </xdr:blipFill>
      <xdr:spPr bwMode="auto">
        <a:xfrm>
          <a:off x="1196340" y="23774400"/>
          <a:ext cx="11544300" cy="759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167640</xdr:colOff>
      <xdr:row>136</xdr:row>
      <xdr:rowOff>29392</xdr:rowOff>
    </xdr:from>
    <xdr:to>
      <xdr:col>19</xdr:col>
      <xdr:colOff>167640</xdr:colOff>
      <xdr:row>200</xdr:row>
      <xdr:rowOff>172278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ED4961BF-3A78-4945-ACB4-167D758F3F60}"/>
            </a:ext>
          </a:extLst>
        </xdr:cNvPr>
        <xdr:cNvCxnSpPr/>
      </xdr:nvCxnSpPr>
      <xdr:spPr>
        <a:xfrm>
          <a:off x="3971014" y="23962818"/>
          <a:ext cx="0" cy="1201683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178525</xdr:colOff>
      <xdr:row>135</xdr:row>
      <xdr:rowOff>181792</xdr:rowOff>
    </xdr:from>
    <xdr:to>
      <xdr:col>52</xdr:col>
      <xdr:colOff>178525</xdr:colOff>
      <xdr:row>180</xdr:row>
      <xdr:rowOff>163285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6E55D5C-9019-4874-8B1B-00AFC77D8E51}"/>
            </a:ext>
          </a:extLst>
        </xdr:cNvPr>
        <xdr:cNvCxnSpPr/>
      </xdr:nvCxnSpPr>
      <xdr:spPr>
        <a:xfrm>
          <a:off x="10084525" y="23869106"/>
          <a:ext cx="0" cy="8309065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163286</xdr:colOff>
      <xdr:row>180</xdr:row>
      <xdr:rowOff>11722</xdr:rowOff>
    </xdr:from>
    <xdr:to>
      <xdr:col>52</xdr:col>
      <xdr:colOff>169984</xdr:colOff>
      <xdr:row>180</xdr:row>
      <xdr:rowOff>11722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55E0A5EA-4A33-43B5-B8ED-8FED98CF4B8C}"/>
            </a:ext>
          </a:extLst>
        </xdr:cNvPr>
        <xdr:cNvCxnSpPr/>
      </xdr:nvCxnSpPr>
      <xdr:spPr>
        <a:xfrm>
          <a:off x="3897086" y="31447153"/>
          <a:ext cx="6003052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82062</xdr:colOff>
      <xdr:row>165</xdr:row>
      <xdr:rowOff>87923</xdr:rowOff>
    </xdr:from>
    <xdr:to>
      <xdr:col>20</xdr:col>
      <xdr:colOff>82062</xdr:colOff>
      <xdr:row>187</xdr:row>
      <xdr:rowOff>6626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E88D50C2-A4B2-40A3-ABA9-3CB25583626A}"/>
            </a:ext>
          </a:extLst>
        </xdr:cNvPr>
        <xdr:cNvCxnSpPr/>
      </xdr:nvCxnSpPr>
      <xdr:spPr>
        <a:xfrm>
          <a:off x="4070966" y="29401732"/>
          <a:ext cx="0" cy="4000372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96816</xdr:colOff>
      <xdr:row>165</xdr:row>
      <xdr:rowOff>52755</xdr:rowOff>
    </xdr:from>
    <xdr:to>
      <xdr:col>23</xdr:col>
      <xdr:colOff>96816</xdr:colOff>
      <xdr:row>182</xdr:row>
      <xdr:rowOff>136185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E0C6CD00-70FF-4A1D-B8A0-48783F4A27C5}"/>
            </a:ext>
          </a:extLst>
        </xdr:cNvPr>
        <xdr:cNvCxnSpPr/>
      </xdr:nvCxnSpPr>
      <xdr:spPr>
        <a:xfrm>
          <a:off x="4557447" y="28762570"/>
          <a:ext cx="0" cy="3172461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83661</xdr:colOff>
      <xdr:row>182</xdr:row>
      <xdr:rowOff>6467</xdr:rowOff>
    </xdr:from>
    <xdr:to>
      <xdr:col>23</xdr:col>
      <xdr:colOff>96644</xdr:colOff>
      <xdr:row>182</xdr:row>
      <xdr:rowOff>6467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7592D6C8-985B-4AB2-94E8-5ED197CE9AD8}"/>
            </a:ext>
          </a:extLst>
        </xdr:cNvPr>
        <xdr:cNvCxnSpPr/>
      </xdr:nvCxnSpPr>
      <xdr:spPr>
        <a:xfrm>
          <a:off x="4008890" y="31880369"/>
          <a:ext cx="559393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152400</xdr:colOff>
      <xdr:row>198</xdr:row>
      <xdr:rowOff>19878</xdr:rowOff>
    </xdr:from>
    <xdr:to>
      <xdr:col>22</xdr:col>
      <xdr:colOff>165383</xdr:colOff>
      <xdr:row>198</xdr:row>
      <xdr:rowOff>19878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B85FF29C-E057-48FF-8F53-D800DE67FC04}"/>
            </a:ext>
          </a:extLst>
        </xdr:cNvPr>
        <xdr:cNvCxnSpPr/>
      </xdr:nvCxnSpPr>
      <xdr:spPr>
        <a:xfrm>
          <a:off x="3955774" y="35456191"/>
          <a:ext cx="569574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159026</xdr:colOff>
      <xdr:row>180</xdr:row>
      <xdr:rowOff>0</xdr:rowOff>
    </xdr:from>
    <xdr:to>
      <xdr:col>52</xdr:col>
      <xdr:colOff>178905</xdr:colOff>
      <xdr:row>200</xdr:row>
      <xdr:rowOff>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84BAC92B-7644-42F0-B8D0-8176EA505BCF}"/>
            </a:ext>
          </a:extLst>
        </xdr:cNvPr>
        <xdr:cNvCxnSpPr/>
      </xdr:nvCxnSpPr>
      <xdr:spPr>
        <a:xfrm flipV="1">
          <a:off x="3962400" y="32096765"/>
          <a:ext cx="6142383" cy="371060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159026</xdr:colOff>
      <xdr:row>186</xdr:row>
      <xdr:rowOff>6627</xdr:rowOff>
    </xdr:from>
    <xdr:to>
      <xdr:col>20</xdr:col>
      <xdr:colOff>68179</xdr:colOff>
      <xdr:row>186</xdr:row>
      <xdr:rowOff>6627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F9A75116-8C20-4DA0-BF95-E08256916083}"/>
            </a:ext>
          </a:extLst>
        </xdr:cNvPr>
        <xdr:cNvCxnSpPr/>
      </xdr:nvCxnSpPr>
      <xdr:spPr>
        <a:xfrm>
          <a:off x="3944963" y="33029301"/>
          <a:ext cx="93637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164429</xdr:colOff>
      <xdr:row>199</xdr:row>
      <xdr:rowOff>128336</xdr:rowOff>
    </xdr:from>
    <xdr:to>
      <xdr:col>20</xdr:col>
      <xdr:colOff>73582</xdr:colOff>
      <xdr:row>199</xdr:row>
      <xdr:rowOff>128336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128EF66B-FC23-40C5-9BF9-1D3D77C3D394}"/>
            </a:ext>
          </a:extLst>
        </xdr:cNvPr>
        <xdr:cNvCxnSpPr/>
      </xdr:nvCxnSpPr>
      <xdr:spPr>
        <a:xfrm>
          <a:off x="3950366" y="35549304"/>
          <a:ext cx="93637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183932</xdr:colOff>
      <xdr:row>102</xdr:row>
      <xdr:rowOff>105790</xdr:rowOff>
    </xdr:from>
    <xdr:to>
      <xdr:col>11</xdr:col>
      <xdr:colOff>183932</xdr:colOff>
      <xdr:row>117</xdr:row>
      <xdr:rowOff>13252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D0917B7A-C641-4C12-ABE1-7146FB787EB5}"/>
            </a:ext>
          </a:extLst>
        </xdr:cNvPr>
        <xdr:cNvCxnSpPr/>
      </xdr:nvCxnSpPr>
      <xdr:spPr>
        <a:xfrm>
          <a:off x="2503062" y="17731181"/>
          <a:ext cx="0" cy="2690419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5027</xdr:colOff>
      <xdr:row>102</xdr:row>
      <xdr:rowOff>139149</xdr:rowOff>
    </xdr:from>
    <xdr:to>
      <xdr:col>43</xdr:col>
      <xdr:colOff>5027</xdr:colOff>
      <xdr:row>117</xdr:row>
      <xdr:rowOff>159026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F80274E2-E962-483C-B6B9-5908364F1F97}"/>
            </a:ext>
          </a:extLst>
        </xdr:cNvPr>
        <xdr:cNvCxnSpPr/>
      </xdr:nvCxnSpPr>
      <xdr:spPr>
        <a:xfrm>
          <a:off x="8261131" y="17764540"/>
          <a:ext cx="0" cy="2802834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172278</xdr:colOff>
      <xdr:row>116</xdr:row>
      <xdr:rowOff>6626</xdr:rowOff>
    </xdr:from>
    <xdr:to>
      <xdr:col>11</xdr:col>
      <xdr:colOff>179832</xdr:colOff>
      <xdr:row>116</xdr:row>
      <xdr:rowOff>6626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1F949AED-9D2D-44B2-915F-92C7EA92AE43}"/>
            </a:ext>
          </a:extLst>
        </xdr:cNvPr>
        <xdr:cNvCxnSpPr/>
      </xdr:nvCxnSpPr>
      <xdr:spPr>
        <a:xfrm>
          <a:off x="1735902" y="19940546"/>
          <a:ext cx="739074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5590</xdr:colOff>
      <xdr:row>116</xdr:row>
      <xdr:rowOff>6626</xdr:rowOff>
    </xdr:from>
    <xdr:to>
      <xdr:col>43</xdr:col>
      <xdr:colOff>4763</xdr:colOff>
      <xdr:row>116</xdr:row>
      <xdr:rowOff>6626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885ADA5A-7571-482F-AA06-4B0016995732}"/>
            </a:ext>
          </a:extLst>
        </xdr:cNvPr>
        <xdr:cNvCxnSpPr/>
      </xdr:nvCxnSpPr>
      <xdr:spPr>
        <a:xfrm>
          <a:off x="2463040" y="19732901"/>
          <a:ext cx="5609398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179832</xdr:colOff>
      <xdr:row>130</xdr:row>
      <xdr:rowOff>76200</xdr:rowOff>
    </xdr:from>
    <xdr:to>
      <xdr:col>12</xdr:col>
      <xdr:colOff>4506</xdr:colOff>
      <xdr:row>130</xdr:row>
      <xdr:rowOff>76200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46EB596E-8696-4122-9F79-4E6F74807144}"/>
            </a:ext>
          </a:extLst>
        </xdr:cNvPr>
        <xdr:cNvCxnSpPr/>
      </xdr:nvCxnSpPr>
      <xdr:spPr>
        <a:xfrm>
          <a:off x="1743456" y="22570440"/>
          <a:ext cx="739074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176784</xdr:colOff>
      <xdr:row>119</xdr:row>
      <xdr:rowOff>106680</xdr:rowOff>
    </xdr:from>
    <xdr:to>
      <xdr:col>38</xdr:col>
      <xdr:colOff>175957</xdr:colOff>
      <xdr:row>119</xdr:row>
      <xdr:rowOff>106680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ACBECA11-B203-4375-B8DB-BBE78A375E35}"/>
            </a:ext>
          </a:extLst>
        </xdr:cNvPr>
        <xdr:cNvCxnSpPr/>
      </xdr:nvCxnSpPr>
      <xdr:spPr>
        <a:xfrm>
          <a:off x="1740408" y="20589240"/>
          <a:ext cx="5668453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</xdr:colOff>
      <xdr:row>65</xdr:row>
      <xdr:rowOff>99060</xdr:rowOff>
    </xdr:from>
    <xdr:to>
      <xdr:col>12</xdr:col>
      <xdr:colOff>83489</xdr:colOff>
      <xdr:row>65</xdr:row>
      <xdr:rowOff>99060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F6E96057-2C8A-444F-ABA8-35CCBDF03CA2}"/>
            </a:ext>
          </a:extLst>
        </xdr:cNvPr>
        <xdr:cNvCxnSpPr/>
      </xdr:nvCxnSpPr>
      <xdr:spPr>
        <a:xfrm>
          <a:off x="1409700" y="10706100"/>
          <a:ext cx="1150289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1780</xdr:colOff>
      <xdr:row>126</xdr:row>
      <xdr:rowOff>27581</xdr:rowOff>
    </xdr:from>
    <xdr:to>
      <xdr:col>22</xdr:col>
      <xdr:colOff>68580</xdr:colOff>
      <xdr:row>126</xdr:row>
      <xdr:rowOff>27581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62EEA87-B5CE-4645-9769-020B3B85B033}"/>
            </a:ext>
          </a:extLst>
        </xdr:cNvPr>
        <xdr:cNvCxnSpPr/>
      </xdr:nvCxnSpPr>
      <xdr:spPr>
        <a:xfrm>
          <a:off x="1746760" y="21790301"/>
          <a:ext cx="262712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15240</xdr:colOff>
      <xdr:row>116</xdr:row>
      <xdr:rowOff>7620</xdr:rowOff>
    </xdr:from>
    <xdr:to>
      <xdr:col>57</xdr:col>
      <xdr:colOff>82040</xdr:colOff>
      <xdr:row>116</xdr:row>
      <xdr:rowOff>7620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CBD5FD7-5F78-49DE-9A83-800735B2D850}"/>
            </a:ext>
          </a:extLst>
        </xdr:cNvPr>
        <xdr:cNvCxnSpPr/>
      </xdr:nvCxnSpPr>
      <xdr:spPr>
        <a:xfrm>
          <a:off x="8161020" y="19941540"/>
          <a:ext cx="262712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178308</xdr:colOff>
      <xdr:row>119</xdr:row>
      <xdr:rowOff>106680</xdr:rowOff>
    </xdr:from>
    <xdr:to>
      <xdr:col>38</xdr:col>
      <xdr:colOff>177481</xdr:colOff>
      <xdr:row>119</xdr:row>
      <xdr:rowOff>106680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E9CD679-01EA-4E09-824D-5CC93682EB04}"/>
            </a:ext>
          </a:extLst>
        </xdr:cNvPr>
        <xdr:cNvCxnSpPr/>
      </xdr:nvCxnSpPr>
      <xdr:spPr>
        <a:xfrm>
          <a:off x="1740408" y="20589240"/>
          <a:ext cx="5668453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175260</xdr:colOff>
      <xdr:row>122</xdr:row>
      <xdr:rowOff>7620</xdr:rowOff>
    </xdr:from>
    <xdr:to>
      <xdr:col>32</xdr:col>
      <xdr:colOff>106680</xdr:colOff>
      <xdr:row>122</xdr:row>
      <xdr:rowOff>7620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D20FD22-32A9-401B-B616-F40DB5A580E4}"/>
            </a:ext>
          </a:extLst>
        </xdr:cNvPr>
        <xdr:cNvCxnSpPr/>
      </xdr:nvCxnSpPr>
      <xdr:spPr>
        <a:xfrm>
          <a:off x="1737360" y="21038820"/>
          <a:ext cx="450342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110</xdr:row>
      <xdr:rowOff>7620</xdr:rowOff>
    </xdr:from>
    <xdr:to>
      <xdr:col>32</xdr:col>
      <xdr:colOff>99060</xdr:colOff>
      <xdr:row>110</xdr:row>
      <xdr:rowOff>7620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CEF52D2-D70A-490D-BB2A-A7290AE4F28C}"/>
            </a:ext>
          </a:extLst>
        </xdr:cNvPr>
        <xdr:cNvCxnSpPr/>
      </xdr:nvCxnSpPr>
      <xdr:spPr>
        <a:xfrm>
          <a:off x="1729740" y="18844260"/>
          <a:ext cx="450342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110</xdr:row>
      <xdr:rowOff>7620</xdr:rowOff>
    </xdr:from>
    <xdr:to>
      <xdr:col>57</xdr:col>
      <xdr:colOff>114300</xdr:colOff>
      <xdr:row>110</xdr:row>
      <xdr:rowOff>7620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F8CAC19-F81B-44F8-B592-8FF3CC25AE90}"/>
            </a:ext>
          </a:extLst>
        </xdr:cNvPr>
        <xdr:cNvCxnSpPr/>
      </xdr:nvCxnSpPr>
      <xdr:spPr>
        <a:xfrm>
          <a:off x="6316980" y="18844260"/>
          <a:ext cx="4503420" cy="0"/>
        </a:xfrm>
        <a:prstGeom prst="straightConnector1">
          <a:avLst/>
        </a:prstGeom>
        <a:ln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134898</xdr:colOff>
      <xdr:row>97</xdr:row>
      <xdr:rowOff>154492</xdr:rowOff>
    </xdr:from>
    <xdr:to>
      <xdr:col>32</xdr:col>
      <xdr:colOff>134898</xdr:colOff>
      <xdr:row>110</xdr:row>
      <xdr:rowOff>128215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F4788A4-3EEF-40B9-B7B8-ED9B62F7E3AB}"/>
            </a:ext>
          </a:extLst>
        </xdr:cNvPr>
        <xdr:cNvCxnSpPr/>
      </xdr:nvCxnSpPr>
      <xdr:spPr>
        <a:xfrm>
          <a:off x="6268998" y="16613692"/>
          <a:ext cx="0" cy="2351163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5C9C22B-2A52-2858-8041-9CEA803F04BD}"/>
            </a:ext>
          </a:extLst>
        </xdr:cNvPr>
        <xdr:cNvSpPr/>
      </xdr:nvSpPr>
      <xdr:spPr>
        <a:xfrm>
          <a:off x="548640" y="731520"/>
          <a:ext cx="914400" cy="548640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FD34237-1F49-462B-8AAC-1A40342A49DF}"/>
            </a:ext>
          </a:extLst>
        </xdr:cNvPr>
        <xdr:cNvSpPr/>
      </xdr:nvSpPr>
      <xdr:spPr>
        <a:xfrm>
          <a:off x="548640" y="1463040"/>
          <a:ext cx="914400" cy="548640"/>
        </a:xfrm>
        <a:prstGeom prst="round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8</xdr:col>
      <xdr:colOff>0</xdr:colOff>
      <xdr:row>15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50A4C51-86A6-468F-9244-8C8FB99A4BDC}"/>
            </a:ext>
          </a:extLst>
        </xdr:cNvPr>
        <xdr:cNvSpPr/>
      </xdr:nvSpPr>
      <xdr:spPr>
        <a:xfrm>
          <a:off x="548640" y="2194560"/>
          <a:ext cx="914400" cy="548640"/>
        </a:xfrm>
        <a:prstGeom prst="roundRect">
          <a:avLst/>
        </a:prstGeom>
        <a:noFill/>
        <a:ln w="28575"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83820</xdr:colOff>
      <xdr:row>4</xdr:row>
      <xdr:rowOff>175260</xdr:rowOff>
    </xdr:from>
    <xdr:to>
      <xdr:col>27</xdr:col>
      <xdr:colOff>83820</xdr:colOff>
      <xdr:row>8</xdr:row>
      <xdr:rowOff>175260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32F337E1-C1A6-EC89-5A12-2F6425A35B47}"/>
            </a:ext>
          </a:extLst>
        </xdr:cNvPr>
        <xdr:cNvSpPr/>
      </xdr:nvSpPr>
      <xdr:spPr>
        <a:xfrm>
          <a:off x="3009900" y="906780"/>
          <a:ext cx="2011680" cy="731520"/>
        </a:xfrm>
        <a:prstGeom prst="borderCallout1">
          <a:avLst>
            <a:gd name="adj1" fmla="val 50000"/>
            <a:gd name="adj2" fmla="val 758"/>
            <a:gd name="adj3" fmla="val 112500"/>
            <a:gd name="adj4" fmla="val -38333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>
              <a:solidFill>
                <a:sysClr val="windowText" lastClr="000000"/>
              </a:solidFill>
            </a:rPr>
            <a:t>Text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7.alamy.com/comp/H40GBN/near-side-view-of-a-classic-aec-routemaster-bus-in-london-transport-H40GBN.jpg" TargetMode="External"/><Relationship Id="rId3" Type="http://schemas.openxmlformats.org/officeDocument/2006/relationships/hyperlink" Target="https://www.agoramodels.com/site/assets/files/7142/routemaster_hotspot1.png" TargetMode="External"/><Relationship Id="rId7" Type="http://schemas.openxmlformats.org/officeDocument/2006/relationships/hyperlink" Target="https://www5.lunapic.com/editor/" TargetMode="External"/><Relationship Id="rId2" Type="http://schemas.openxmlformats.org/officeDocument/2006/relationships/hyperlink" Target="https://www.agoramodels.com/site/assets/files/7308/routemaster_hotspot2.png" TargetMode="External"/><Relationship Id="rId1" Type="http://schemas.openxmlformats.org/officeDocument/2006/relationships/hyperlink" Target="https://en.wikipedia.org/wiki/AEC_Routemaster" TargetMode="External"/><Relationship Id="rId6" Type="http://schemas.openxmlformats.org/officeDocument/2006/relationships/hyperlink" Target="https://www.wwrgallery.co.uk/cdn/shop/products/BS026-RM2023-139_1400x.jpg?v=1600710600" TargetMode="External"/><Relationship Id="rId5" Type="http://schemas.openxmlformats.org/officeDocument/2006/relationships/hyperlink" Target="https://upload.wikimedia.org/wikipedia/commons/7/78/AEC_Routemaster.JPG" TargetMode="External"/><Relationship Id="rId4" Type="http://schemas.openxmlformats.org/officeDocument/2006/relationships/hyperlink" Target="https://www.hiroboy.com/thumbnail/800x800/userfiles/images/sys/products/124_AEC_Routemaster_London_Bus__75126.jpeg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lodrome.com/wp-content/uploads/2023/12/AEC-Routemaster-Bus-1.jpg" TargetMode="External"/><Relationship Id="rId2" Type="http://schemas.openxmlformats.org/officeDocument/2006/relationships/hyperlink" Target="https://media.istockphoto.com/id/153719981/photo/double-decker-bus-in-london.jpg?s=1024x1024&amp;w=is&amp;k=20&amp;c=NhObFFh7th2yGA0KPRrH4Yklz1Ncg1EfL7zPmDvwWBQ=" TargetMode="External"/><Relationship Id="rId1" Type="http://schemas.openxmlformats.org/officeDocument/2006/relationships/hyperlink" Target="https://silodrome.com/wp-content/uploads/2023/12/AEC-Routemaster-Bus-2.jp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en.wikipedia.org/wiki/AEC_Routemaste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F87B-CE91-4B6D-A2D5-E7DE537DCFD9}">
  <dimension ref="A1:BA147"/>
  <sheetViews>
    <sheetView zoomScale="85" zoomScaleNormal="85" workbookViewId="0">
      <selection activeCell="D7" sqref="A1:D7"/>
    </sheetView>
  </sheetViews>
  <sheetFormatPr defaultColWidth="2.6640625" defaultRowHeight="14.4" x14ac:dyDescent="0.3"/>
  <cols>
    <col min="2" max="2" width="6.77734375" bestFit="1" customWidth="1"/>
    <col min="3" max="3" width="19" bestFit="1" customWidth="1"/>
  </cols>
  <sheetData>
    <row r="1" spans="1:3" x14ac:dyDescent="0.3">
      <c r="A1" s="1" t="s">
        <v>0</v>
      </c>
    </row>
    <row r="3" spans="1:3" ht="43.2" customHeight="1" x14ac:dyDescent="0.3">
      <c r="B3" s="5" t="s">
        <v>1</v>
      </c>
      <c r="C3" s="5"/>
    </row>
    <row r="4" spans="1:3" x14ac:dyDescent="0.3">
      <c r="B4" s="6" t="s">
        <v>2</v>
      </c>
      <c r="C4" s="3" t="s">
        <v>3</v>
      </c>
    </row>
    <row r="5" spans="1:3" x14ac:dyDescent="0.3">
      <c r="B5" s="6"/>
      <c r="C5" s="3" t="s">
        <v>4</v>
      </c>
    </row>
    <row r="6" spans="1:3" x14ac:dyDescent="0.3">
      <c r="B6" s="2" t="s">
        <v>5</v>
      </c>
      <c r="C6" s="3" t="s">
        <v>6</v>
      </c>
    </row>
    <row r="7" spans="1:3" x14ac:dyDescent="0.3">
      <c r="B7" s="2" t="s">
        <v>7</v>
      </c>
      <c r="C7" s="3" t="s">
        <v>8</v>
      </c>
    </row>
    <row r="21" spans="43:43" x14ac:dyDescent="0.3">
      <c r="AQ21" s="1" t="s">
        <v>13</v>
      </c>
    </row>
    <row r="37" spans="4:4" x14ac:dyDescent="0.3">
      <c r="D37" s="1" t="s">
        <v>9</v>
      </c>
    </row>
    <row r="67" spans="4:4" x14ac:dyDescent="0.3">
      <c r="D67" s="1" t="s">
        <v>10</v>
      </c>
    </row>
    <row r="81" spans="4:43" x14ac:dyDescent="0.3">
      <c r="AQ81" t="s">
        <v>14</v>
      </c>
    </row>
    <row r="83" spans="4:43" x14ac:dyDescent="0.3">
      <c r="AQ83" s="1" t="s">
        <v>15</v>
      </c>
    </row>
    <row r="93" spans="4:43" x14ac:dyDescent="0.3">
      <c r="D93" s="1" t="s">
        <v>11</v>
      </c>
    </row>
    <row r="136" spans="53:53" x14ac:dyDescent="0.3">
      <c r="BA136" s="1" t="s">
        <v>16</v>
      </c>
    </row>
    <row r="138" spans="53:53" x14ac:dyDescent="0.3">
      <c r="BA138" t="s">
        <v>15</v>
      </c>
    </row>
    <row r="147" spans="4:4" x14ac:dyDescent="0.3">
      <c r="D147" s="1" t="s">
        <v>12</v>
      </c>
    </row>
  </sheetData>
  <mergeCells count="2">
    <mergeCell ref="B3:C3"/>
    <mergeCell ref="B4:B5"/>
  </mergeCells>
  <hyperlinks>
    <hyperlink ref="A1" r:id="rId1" xr:uid="{19A58E7D-A3A2-4DF3-B38A-FBCF1EFC03C7}"/>
    <hyperlink ref="D37" r:id="rId2" xr:uid="{9094BB4B-A266-4C7A-9C17-649BE446E33F}"/>
    <hyperlink ref="D67" r:id="rId3" xr:uid="{56EEF48E-EB02-4778-BBB7-B5104ED17358}"/>
    <hyperlink ref="D93" r:id="rId4" xr:uid="{FBE10A02-0D48-4950-A28C-6ADA736352E7}"/>
    <hyperlink ref="D147" r:id="rId5" xr:uid="{C4712E8A-3084-49A7-8162-8A0F950DD13B}"/>
    <hyperlink ref="AQ21" r:id="rId6" xr:uid="{D825A8D3-AA64-403A-9AD6-66DE049B881E}"/>
    <hyperlink ref="AQ83" r:id="rId7" xr:uid="{14D1FF3A-9DFF-4A37-BEA4-B1C5C7464AB3}"/>
    <hyperlink ref="BA136" r:id="rId8" xr:uid="{681D2B9D-8713-4EA6-B8A8-4D3ACB6F986D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B5E0-42BB-4D1B-BC0D-FA6A208ADC7F}">
  <dimension ref="B4:C300"/>
  <sheetViews>
    <sheetView topLeftCell="A10" workbookViewId="0">
      <selection activeCell="C17" sqref="C17"/>
    </sheetView>
  </sheetViews>
  <sheetFormatPr defaultColWidth="2.6640625" defaultRowHeight="14.4" x14ac:dyDescent="0.3"/>
  <sheetData>
    <row r="4" spans="3:3" x14ac:dyDescent="0.3">
      <c r="C4" t="s">
        <v>17</v>
      </c>
    </row>
    <row r="17" spans="3:3" x14ac:dyDescent="0.3">
      <c r="C17" s="1" t="s">
        <v>18</v>
      </c>
    </row>
    <row r="37" spans="3:3" x14ac:dyDescent="0.3">
      <c r="C37" s="1" t="s">
        <v>19</v>
      </c>
    </row>
    <row r="51" spans="3:3" x14ac:dyDescent="0.3">
      <c r="C51" t="s">
        <v>20</v>
      </c>
    </row>
    <row r="66" spans="3:3" x14ac:dyDescent="0.3">
      <c r="C66" t="s">
        <v>21</v>
      </c>
    </row>
    <row r="78" spans="3:3" x14ac:dyDescent="0.3">
      <c r="C78" t="s">
        <v>22</v>
      </c>
    </row>
    <row r="96" spans="3:3" x14ac:dyDescent="0.3">
      <c r="C96" t="s">
        <v>23</v>
      </c>
    </row>
    <row r="114" spans="3:3" x14ac:dyDescent="0.3">
      <c r="C114" s="1" t="s">
        <v>24</v>
      </c>
    </row>
    <row r="131" spans="3:3" x14ac:dyDescent="0.3">
      <c r="C131" t="s">
        <v>25</v>
      </c>
    </row>
    <row r="152" spans="3:3" x14ac:dyDescent="0.3">
      <c r="C152" t="s">
        <v>26</v>
      </c>
    </row>
    <row r="180" spans="3:3" x14ac:dyDescent="0.3">
      <c r="C180" t="s">
        <v>27</v>
      </c>
    </row>
    <row r="201" spans="3:3" x14ac:dyDescent="0.3">
      <c r="C201" t="s">
        <v>28</v>
      </c>
    </row>
    <row r="229" spans="3:3" x14ac:dyDescent="0.3">
      <c r="C229" t="s">
        <v>29</v>
      </c>
    </row>
    <row r="250" spans="3:3" x14ac:dyDescent="0.3">
      <c r="C250" t="s">
        <v>30</v>
      </c>
    </row>
    <row r="278" spans="3:3" x14ac:dyDescent="0.3">
      <c r="C278" t="s">
        <v>31</v>
      </c>
    </row>
    <row r="299" spans="2:3" x14ac:dyDescent="0.3">
      <c r="B299" t="s">
        <v>32</v>
      </c>
    </row>
    <row r="300" spans="2:3" x14ac:dyDescent="0.3">
      <c r="C300" t="s">
        <v>33</v>
      </c>
    </row>
  </sheetData>
  <hyperlinks>
    <hyperlink ref="C37" r:id="rId1" xr:uid="{76FC44DF-9EE5-40F8-884B-458016D5407A}"/>
    <hyperlink ref="C114" r:id="rId2" xr:uid="{8D33C4BC-324E-4407-8C9E-84BB491D4815}"/>
    <hyperlink ref="C17" r:id="rId3" xr:uid="{9AF4BED5-2132-4C14-9508-74EB1F31E315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1698-4CFE-4E1B-B1F0-2BFB6E8B6B4C}">
  <dimension ref="A1:C131"/>
  <sheetViews>
    <sheetView topLeftCell="A46" workbookViewId="0">
      <selection activeCell="AQ56" sqref="AQ56"/>
    </sheetView>
  </sheetViews>
  <sheetFormatPr defaultColWidth="2.6640625" defaultRowHeight="14.4" x14ac:dyDescent="0.3"/>
  <sheetData>
    <row r="1" spans="1:2" x14ac:dyDescent="0.3">
      <c r="A1" s="4" t="s">
        <v>35</v>
      </c>
    </row>
    <row r="3" spans="1:2" x14ac:dyDescent="0.3">
      <c r="B3" t="s">
        <v>34</v>
      </c>
    </row>
    <row r="25" spans="2:3" x14ac:dyDescent="0.3">
      <c r="B25" t="s">
        <v>36</v>
      </c>
    </row>
    <row r="26" spans="2:3" x14ac:dyDescent="0.3">
      <c r="C26" t="s">
        <v>37</v>
      </c>
    </row>
    <row r="28" spans="2:3" x14ac:dyDescent="0.3">
      <c r="B28" t="s">
        <v>38</v>
      </c>
    </row>
    <row r="29" spans="2:3" x14ac:dyDescent="0.3">
      <c r="C29" t="s">
        <v>37</v>
      </c>
    </row>
    <row r="31" spans="2:3" x14ac:dyDescent="0.3">
      <c r="B31" t="s">
        <v>39</v>
      </c>
    </row>
    <row r="32" spans="2:3" x14ac:dyDescent="0.3">
      <c r="C32" t="s">
        <v>37</v>
      </c>
    </row>
    <row r="34" spans="2:3" x14ac:dyDescent="0.3">
      <c r="B34" t="s">
        <v>40</v>
      </c>
    </row>
    <row r="35" spans="2:3" x14ac:dyDescent="0.3">
      <c r="C35" t="s">
        <v>41</v>
      </c>
    </row>
    <row r="58" spans="2:3" x14ac:dyDescent="0.3">
      <c r="B58" t="s">
        <v>42</v>
      </c>
    </row>
    <row r="59" spans="2:3" x14ac:dyDescent="0.3">
      <c r="C59" t="s">
        <v>43</v>
      </c>
    </row>
    <row r="62" spans="2:3" x14ac:dyDescent="0.3">
      <c r="B62" t="s">
        <v>44</v>
      </c>
    </row>
    <row r="64" spans="2:3" x14ac:dyDescent="0.3">
      <c r="C64" t="s">
        <v>45</v>
      </c>
    </row>
    <row r="89" spans="2:3" x14ac:dyDescent="0.3">
      <c r="B89" t="s">
        <v>46</v>
      </c>
    </row>
    <row r="90" spans="2:3" x14ac:dyDescent="0.3">
      <c r="C90" t="s">
        <v>37</v>
      </c>
    </row>
    <row r="127" spans="2:3" x14ac:dyDescent="0.3">
      <c r="B127" t="s">
        <v>47</v>
      </c>
    </row>
    <row r="128" spans="2:3" x14ac:dyDescent="0.3">
      <c r="C128" t="s">
        <v>48</v>
      </c>
    </row>
    <row r="130" spans="2:3" x14ac:dyDescent="0.3">
      <c r="B130" t="s">
        <v>49</v>
      </c>
    </row>
    <row r="131" spans="2:3" x14ac:dyDescent="0.3">
      <c r="C131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6834-A475-41BF-B8EF-C984DE5ABFA5}">
  <dimension ref="A1:AY203"/>
  <sheetViews>
    <sheetView tabSelected="1" zoomScaleNormal="100" workbookViewId="0">
      <selection activeCell="AV8" sqref="AV8"/>
    </sheetView>
  </sheetViews>
  <sheetFormatPr defaultColWidth="2.6640625" defaultRowHeight="14.4" x14ac:dyDescent="0.3"/>
  <cols>
    <col min="2" max="2" width="6.77734375" bestFit="1" customWidth="1"/>
  </cols>
  <sheetData>
    <row r="1" spans="1:17" x14ac:dyDescent="0.3">
      <c r="A1" s="1" t="s">
        <v>0</v>
      </c>
    </row>
    <row r="3" spans="1:17" x14ac:dyDescent="0.3">
      <c r="B3" s="5" t="s">
        <v>1</v>
      </c>
      <c r="C3" s="5"/>
    </row>
    <row r="4" spans="1:17" x14ac:dyDescent="0.3">
      <c r="B4" s="6" t="s">
        <v>2</v>
      </c>
      <c r="C4" s="3" t="s">
        <v>51</v>
      </c>
    </row>
    <row r="5" spans="1:17" x14ac:dyDescent="0.3">
      <c r="B5" s="6"/>
      <c r="C5" s="3" t="s">
        <v>52</v>
      </c>
    </row>
    <row r="6" spans="1:17" x14ac:dyDescent="0.3">
      <c r="B6" s="2" t="s">
        <v>5</v>
      </c>
      <c r="C6" s="3" t="s">
        <v>6</v>
      </c>
    </row>
    <row r="7" spans="1:17" x14ac:dyDescent="0.3">
      <c r="B7" s="2" t="s">
        <v>7</v>
      </c>
      <c r="C7" s="3" t="s">
        <v>8</v>
      </c>
    </row>
    <row r="8" spans="1:17" x14ac:dyDescent="0.3">
      <c r="B8" s="2"/>
      <c r="C8" s="3"/>
    </row>
    <row r="9" spans="1:17" x14ac:dyDescent="0.3">
      <c r="B9" s="7"/>
      <c r="C9" s="7" t="s">
        <v>71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3">
      <c r="B10" s="7">
        <v>1.0249999999999999</v>
      </c>
      <c r="C10" s="7" t="s">
        <v>65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3">
      <c r="B11" s="7">
        <v>0.24</v>
      </c>
      <c r="C11" s="7" t="s">
        <v>66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3">
      <c r="B12" s="7">
        <f>2.44/2 - 0.04 - 0.24/2</f>
        <v>1.06</v>
      </c>
      <c r="C12" s="7" t="s">
        <v>67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3">
      <c r="B13" s="7">
        <f>8.38/2 - 0.67</f>
        <v>3.5200000000000005</v>
      </c>
      <c r="C13" s="7" t="s">
        <v>68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3">
      <c r="B14" s="7">
        <f xml:space="preserve"> 8.38/2 - 2.43</f>
        <v>1.7600000000000002</v>
      </c>
      <c r="C14" s="7" t="s">
        <v>69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32" spans="2:2" x14ac:dyDescent="0.3">
      <c r="B32" t="s">
        <v>54</v>
      </c>
    </row>
    <row r="49" spans="2:31" x14ac:dyDescent="0.3">
      <c r="B49">
        <v>20</v>
      </c>
    </row>
    <row r="50" spans="2:31" x14ac:dyDescent="0.3">
      <c r="B50">
        <v>19</v>
      </c>
      <c r="AE50" t="s">
        <v>53</v>
      </c>
    </row>
    <row r="51" spans="2:31" x14ac:dyDescent="0.3">
      <c r="B51">
        <v>18</v>
      </c>
      <c r="K51" t="s">
        <v>64</v>
      </c>
    </row>
    <row r="52" spans="2:31" x14ac:dyDescent="0.3">
      <c r="B52">
        <v>17</v>
      </c>
    </row>
    <row r="53" spans="2:31" x14ac:dyDescent="0.3">
      <c r="B53">
        <v>16</v>
      </c>
      <c r="M53" t="s">
        <v>55</v>
      </c>
    </row>
    <row r="54" spans="2:31" x14ac:dyDescent="0.3">
      <c r="B54">
        <v>15</v>
      </c>
    </row>
    <row r="55" spans="2:31" x14ac:dyDescent="0.3">
      <c r="B55">
        <v>14</v>
      </c>
    </row>
    <row r="56" spans="2:31" x14ac:dyDescent="0.3">
      <c r="B56">
        <v>13</v>
      </c>
    </row>
    <row r="57" spans="2:31" x14ac:dyDescent="0.3">
      <c r="B57">
        <v>12</v>
      </c>
    </row>
    <row r="58" spans="2:31" x14ac:dyDescent="0.3">
      <c r="B58">
        <v>11</v>
      </c>
    </row>
    <row r="59" spans="2:31" x14ac:dyDescent="0.3">
      <c r="B59">
        <v>10</v>
      </c>
    </row>
    <row r="60" spans="2:31" x14ac:dyDescent="0.3">
      <c r="B60">
        <v>9</v>
      </c>
    </row>
    <row r="61" spans="2:31" x14ac:dyDescent="0.3">
      <c r="B61">
        <v>8</v>
      </c>
    </row>
    <row r="62" spans="2:31" x14ac:dyDescent="0.3">
      <c r="B62">
        <v>7</v>
      </c>
    </row>
    <row r="63" spans="2:31" x14ac:dyDescent="0.3">
      <c r="B63">
        <v>6</v>
      </c>
    </row>
    <row r="64" spans="2:31" x14ac:dyDescent="0.3">
      <c r="B64">
        <v>5</v>
      </c>
    </row>
    <row r="65" spans="2:2" x14ac:dyDescent="0.3">
      <c r="B65">
        <v>4</v>
      </c>
    </row>
    <row r="66" spans="2:2" x14ac:dyDescent="0.3">
      <c r="B66">
        <v>3</v>
      </c>
    </row>
    <row r="67" spans="2:2" x14ac:dyDescent="0.3">
      <c r="B67">
        <v>2</v>
      </c>
    </row>
    <row r="68" spans="2:2" x14ac:dyDescent="0.3">
      <c r="B68">
        <v>1</v>
      </c>
    </row>
    <row r="70" spans="2:2" x14ac:dyDescent="0.3">
      <c r="B70">
        <f>2.5 * 8.38/20</f>
        <v>1.0475000000000001</v>
      </c>
    </row>
    <row r="71" spans="2:2" x14ac:dyDescent="0.3">
      <c r="B71">
        <f>10.9* 8.38/20</f>
        <v>4.5671000000000008</v>
      </c>
    </row>
    <row r="72" spans="2:2" x14ac:dyDescent="0.3">
      <c r="B72">
        <f>1.9 * 8.28/20</f>
        <v>0.78659999999999985</v>
      </c>
    </row>
    <row r="112" spans="30:42" x14ac:dyDescent="0.3">
      <c r="AD112" t="s">
        <v>53</v>
      </c>
      <c r="AP112" t="s">
        <v>59</v>
      </c>
    </row>
    <row r="113" spans="2:51" x14ac:dyDescent="0.3">
      <c r="B113">
        <v>20</v>
      </c>
    </row>
    <row r="114" spans="2:51" x14ac:dyDescent="0.3">
      <c r="B114">
        <v>19</v>
      </c>
      <c r="L114" t="s">
        <v>58</v>
      </c>
    </row>
    <row r="115" spans="2:51" x14ac:dyDescent="0.3">
      <c r="B115">
        <v>18</v>
      </c>
      <c r="AQ115" t="s">
        <v>56</v>
      </c>
    </row>
    <row r="116" spans="2:51" x14ac:dyDescent="0.3">
      <c r="B116">
        <v>17</v>
      </c>
      <c r="J116" t="s">
        <v>62</v>
      </c>
      <c r="Z116" t="s">
        <v>63</v>
      </c>
      <c r="AY116" t="s">
        <v>70</v>
      </c>
    </row>
    <row r="117" spans="2:51" x14ac:dyDescent="0.3">
      <c r="B117">
        <v>16</v>
      </c>
    </row>
    <row r="118" spans="2:51" x14ac:dyDescent="0.3">
      <c r="B118">
        <v>15</v>
      </c>
    </row>
    <row r="119" spans="2:51" x14ac:dyDescent="0.3">
      <c r="B119">
        <v>14</v>
      </c>
    </row>
    <row r="120" spans="2:51" x14ac:dyDescent="0.3">
      <c r="B120">
        <v>13</v>
      </c>
    </row>
    <row r="121" spans="2:51" x14ac:dyDescent="0.3">
      <c r="B121">
        <v>12</v>
      </c>
    </row>
    <row r="122" spans="2:51" x14ac:dyDescent="0.3">
      <c r="B122">
        <v>11</v>
      </c>
    </row>
    <row r="123" spans="2:51" x14ac:dyDescent="0.3">
      <c r="B123">
        <v>10</v>
      </c>
    </row>
    <row r="124" spans="2:51" x14ac:dyDescent="0.3">
      <c r="B124">
        <v>9</v>
      </c>
    </row>
    <row r="125" spans="2:51" x14ac:dyDescent="0.3">
      <c r="B125">
        <v>8</v>
      </c>
    </row>
    <row r="126" spans="2:51" x14ac:dyDescent="0.3">
      <c r="B126">
        <v>7</v>
      </c>
    </row>
    <row r="127" spans="2:51" x14ac:dyDescent="0.3">
      <c r="B127">
        <v>6</v>
      </c>
    </row>
    <row r="128" spans="2:51" x14ac:dyDescent="0.3">
      <c r="B128">
        <v>5</v>
      </c>
    </row>
    <row r="129" spans="2:2" x14ac:dyDescent="0.3">
      <c r="B129">
        <v>4</v>
      </c>
    </row>
    <row r="130" spans="2:2" x14ac:dyDescent="0.3">
      <c r="B130">
        <v>3</v>
      </c>
    </row>
    <row r="131" spans="2:2" x14ac:dyDescent="0.3">
      <c r="B131">
        <v>2</v>
      </c>
    </row>
    <row r="132" spans="2:2" x14ac:dyDescent="0.3">
      <c r="B132">
        <v>1</v>
      </c>
    </row>
    <row r="134" spans="2:2" x14ac:dyDescent="0.3">
      <c r="B134">
        <f>1.45/20 * 8.38</f>
        <v>0.60755000000000003</v>
      </c>
    </row>
    <row r="135" spans="2:2" x14ac:dyDescent="0.3">
      <c r="B135">
        <f>2.4 * 8.38/20</f>
        <v>1.0056</v>
      </c>
    </row>
    <row r="136" spans="2:2" x14ac:dyDescent="0.3">
      <c r="B136">
        <f>0.7/20 * 8.38</f>
        <v>0.29330000000000001</v>
      </c>
    </row>
    <row r="137" spans="2:2" x14ac:dyDescent="0.3">
      <c r="B137">
        <f>1.6/20 * 8.38</f>
        <v>0.67040000000000011</v>
      </c>
    </row>
    <row r="138" spans="2:2" x14ac:dyDescent="0.3">
      <c r="B138">
        <f>12.45/20 * 8.38</f>
        <v>5.2165499999999998</v>
      </c>
    </row>
    <row r="139" spans="2:2" x14ac:dyDescent="0.3">
      <c r="B139">
        <f>5.8/20 * 8.38</f>
        <v>2.4302000000000001</v>
      </c>
    </row>
    <row r="140" spans="2:2" x14ac:dyDescent="0.3">
      <c r="B140">
        <f>0.67 + 5.22 + 2.43</f>
        <v>8.32</v>
      </c>
    </row>
    <row r="181" spans="2:36" x14ac:dyDescent="0.3">
      <c r="B181">
        <v>1</v>
      </c>
      <c r="AJ181" t="s">
        <v>57</v>
      </c>
    </row>
    <row r="182" spans="2:36" x14ac:dyDescent="0.3">
      <c r="B182">
        <v>2</v>
      </c>
      <c r="V182" t="s">
        <v>60</v>
      </c>
    </row>
    <row r="183" spans="2:36" x14ac:dyDescent="0.3">
      <c r="B183">
        <v>3</v>
      </c>
    </row>
    <row r="184" spans="2:36" x14ac:dyDescent="0.3">
      <c r="B184">
        <v>4</v>
      </c>
    </row>
    <row r="185" spans="2:36" x14ac:dyDescent="0.3">
      <c r="B185">
        <v>5</v>
      </c>
    </row>
    <row r="186" spans="2:36" x14ac:dyDescent="0.3">
      <c r="B186">
        <v>6</v>
      </c>
      <c r="R186" t="s">
        <v>61</v>
      </c>
    </row>
    <row r="187" spans="2:36" x14ac:dyDescent="0.3">
      <c r="B187">
        <v>7</v>
      </c>
    </row>
    <row r="188" spans="2:36" x14ac:dyDescent="0.3">
      <c r="B188">
        <v>8</v>
      </c>
    </row>
    <row r="189" spans="2:36" x14ac:dyDescent="0.3">
      <c r="B189">
        <v>9</v>
      </c>
    </row>
    <row r="190" spans="2:36" x14ac:dyDescent="0.3">
      <c r="B190">
        <v>10</v>
      </c>
    </row>
    <row r="191" spans="2:36" x14ac:dyDescent="0.3">
      <c r="B191">
        <v>11</v>
      </c>
    </row>
    <row r="192" spans="2:36" x14ac:dyDescent="0.3">
      <c r="B192">
        <v>12</v>
      </c>
    </row>
    <row r="193" spans="2:2" x14ac:dyDescent="0.3">
      <c r="B193">
        <v>13</v>
      </c>
    </row>
    <row r="194" spans="2:2" x14ac:dyDescent="0.3">
      <c r="B194">
        <v>14</v>
      </c>
    </row>
    <row r="195" spans="2:2" x14ac:dyDescent="0.3">
      <c r="B195">
        <v>15</v>
      </c>
    </row>
    <row r="196" spans="2:2" x14ac:dyDescent="0.3">
      <c r="B196">
        <v>16</v>
      </c>
    </row>
    <row r="197" spans="2:2" x14ac:dyDescent="0.3">
      <c r="B197">
        <v>17</v>
      </c>
    </row>
    <row r="198" spans="2:2" x14ac:dyDescent="0.3">
      <c r="B198">
        <v>18</v>
      </c>
    </row>
    <row r="199" spans="2:2" x14ac:dyDescent="0.3">
      <c r="B199">
        <v>19</v>
      </c>
    </row>
    <row r="200" spans="2:2" x14ac:dyDescent="0.3">
      <c r="B200">
        <v>20</v>
      </c>
    </row>
    <row r="202" spans="2:2" x14ac:dyDescent="0.3">
      <c r="B202">
        <f>1.95 * 2.44/20</f>
        <v>0.2379</v>
      </c>
    </row>
    <row r="203" spans="2:2" x14ac:dyDescent="0.3">
      <c r="B203">
        <f>0.3 * 2.44/20</f>
        <v>3.6600000000000001E-2</v>
      </c>
    </row>
  </sheetData>
  <mergeCells count="2">
    <mergeCell ref="B3:C3"/>
    <mergeCell ref="B4:B5"/>
  </mergeCells>
  <hyperlinks>
    <hyperlink ref="A1" r:id="rId1" xr:uid="{F7BAD4EB-AE89-4191-BF51-CD84E2404C16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143D-BA6E-4311-86AA-BDA27116E218}">
  <dimension ref="A1"/>
  <sheetViews>
    <sheetView topLeftCell="C1" workbookViewId="0">
      <selection activeCell="AE14" sqref="AE14"/>
    </sheetView>
  </sheetViews>
  <sheetFormatPr defaultColWidth="2.6640625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Images</vt:lpstr>
      <vt:lpstr>Large Images</vt:lpstr>
      <vt:lpstr>Angle Change</vt:lpstr>
      <vt:lpstr>Dimensions</vt:lpstr>
      <vt:lpstr>Shapes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Jakeman</dc:creator>
  <cp:lastModifiedBy>Chris Jakeman</cp:lastModifiedBy>
  <dcterms:created xsi:type="dcterms:W3CDTF">2024-04-13T15:46:40Z</dcterms:created>
  <dcterms:modified xsi:type="dcterms:W3CDTF">2026-02-16T10:15:31Z</dcterms:modified>
</cp:coreProperties>
</file>