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4"/>
  </bookViews>
  <sheets>
    <sheet name="Bobek" sheetId="1" r:id="rId1"/>
    <sheet name="Bergler" sheetId="2" r:id="rId2"/>
    <sheet name="Janeczek" sheetId="3" r:id="rId3"/>
    <sheet name="Mair" sheetId="4" r:id="rId4"/>
    <sheet name="Oezsoy" sheetId="5" r:id="rId5"/>
    <sheet name="SUM" sheetId="6" r:id="rId6"/>
  </sheets>
  <definedNames>
    <definedName name="SumActBergler">Bergler!$F$14</definedName>
    <definedName name="SumActBobek">Bobek!$F$12</definedName>
    <definedName name="SumActJaneczek">Janeczek!$F$13</definedName>
    <definedName name="SumActMair">Mair!$F$13</definedName>
    <definedName name="SumActOezsoy">Oezsoy!$F$10</definedName>
    <definedName name="SumEstBergler">Bergler!$E$14</definedName>
    <definedName name="SumEstBobek">Bobek!$E$12</definedName>
    <definedName name="SumEstJaneczek">Janeczek!$E$13</definedName>
    <definedName name="SumEstMair">Mair!$E$13</definedName>
    <definedName name="SumEstOezsoy">Oezsoy!$E$10</definedName>
  </definedNames>
  <calcPr calcId="145621" iterateDelta="1E-4"/>
</workbook>
</file>

<file path=xl/calcChain.xml><?xml version="1.0" encoding="utf-8"?>
<calcChain xmlns="http://schemas.openxmlformats.org/spreadsheetml/2006/main">
  <c r="F16" i="5" l="1"/>
  <c r="E16" i="5"/>
  <c r="F13" i="4" l="1"/>
  <c r="D9" i="6" s="1"/>
  <c r="E13" i="4"/>
  <c r="C9" i="6" s="1"/>
  <c r="F13" i="3"/>
  <c r="D11" i="6" s="1"/>
  <c r="E13" i="3"/>
  <c r="C11" i="6" s="1"/>
  <c r="F14" i="2"/>
  <c r="D6" i="6" s="1"/>
  <c r="E14" i="2"/>
  <c r="C6" i="6" s="1"/>
  <c r="F12" i="1"/>
  <c r="D7" i="6" s="1"/>
  <c r="E12" i="1"/>
  <c r="C7" i="6" s="1"/>
  <c r="C8" i="6" l="1"/>
  <c r="D8" i="6"/>
</calcChain>
</file>

<file path=xl/sharedStrings.xml><?xml version="1.0" encoding="utf-8"?>
<sst xmlns="http://schemas.openxmlformats.org/spreadsheetml/2006/main" count="157" uniqueCount="79">
  <si>
    <t>Working Hours</t>
  </si>
  <si>
    <t>DATE</t>
  </si>
  <si>
    <t>PHASE</t>
  </si>
  <si>
    <t>TASK</t>
  </si>
  <si>
    <t>ESTIMATION</t>
  </si>
  <si>
    <t>ACTUAL</t>
  </si>
  <si>
    <t>COMMENT</t>
  </si>
  <si>
    <t>Design</t>
  </si>
  <si>
    <t>Project-Meeting</t>
  </si>
  <si>
    <t>SUM</t>
  </si>
  <si>
    <t>09.18.2014</t>
  </si>
  <si>
    <t>Creating rough UML-Draft</t>
  </si>
  <si>
    <t>09.20.2014</t>
  </si>
  <si>
    <t>Recherche</t>
  </si>
  <si>
    <t>Figuring out the required components for SNMP</t>
  </si>
  <si>
    <t>09.21.2014</t>
  </si>
  <si>
    <t>Figuring out the required components for the program</t>
  </si>
  <si>
    <t>Overhauling the UML</t>
  </si>
  <si>
    <t>09.22.2014</t>
  </si>
  <si>
    <t>Finishing the UML</t>
  </si>
  <si>
    <t>This shouldve been done way earlier...</t>
  </si>
  <si>
    <t>09.23.2014</t>
  </si>
  <si>
    <t>Implementation</t>
  </si>
  <si>
    <t>Autogenerating the Classes, Codecleanup, Implementing the Interfaces, Setting up relations</t>
  </si>
  <si>
    <t>09.27.2014</t>
  </si>
  <si>
    <t>Teaching my Team where to put what, Researching</t>
  </si>
  <si>
    <t>10.31.2014</t>
  </si>
  <si>
    <t>Creating Properties, Debugging some stuff</t>
  </si>
  <si>
    <t>not finished...</t>
  </si>
  <si>
    <t>Finding an appropriate SNMP-Framework</t>
  </si>
  <si>
    <t>SNMP4J and Mibble are the chosen ones</t>
  </si>
  <si>
    <t>Gathering essential information</t>
  </si>
  <si>
    <t>We haven't had an introduction to SNMP in the 4th grade, so it took a while to fully understand the SNMP basics</t>
  </si>
  <si>
    <t>Implementing the last Basic Tasks</t>
  </si>
  <si>
    <t>still ongoing, though</t>
  </si>
  <si>
    <t>Getting into the Mibble API and working with MIB-Files</t>
  </si>
  <si>
    <t>It took longer than expected</t>
  </si>
  <si>
    <t>Reading out of the "NETSCREEN-SMI.mib" and "NS-POLICY.mib" files</t>
  </si>
  <si>
    <t>Reading wasn't the problem. I had some issues with Eclipse adding the newly created mib/ directory to the Build-Path</t>
  </si>
  <si>
    <t>Reading the policies of the Firewall via the SnmpWalk tool and implementing it in our application</t>
  </si>
  <si>
    <t>Using SSH for CRUD functions</t>
  </si>
  <si>
    <t>SSH via PuTTy works, Java Implementation is buggy</t>
  </si>
  <si>
    <t>Collecting information for SNMP and downloading the required tools for the connection to the router</t>
  </si>
  <si>
    <t>Information Gathering</t>
  </si>
  <si>
    <t>Problems with understanding</t>
  </si>
  <si>
    <t>SNMPv2 Reader Impl.</t>
  </si>
  <si>
    <t>Mibble API</t>
  </si>
  <si>
    <t>Mibble is one son of an API</t>
  </si>
  <si>
    <t>Reading out of Mib-Files</t>
  </si>
  <si>
    <t>Reading with SNMP</t>
  </si>
  <si>
    <t>Problems with understanding SNMP-Code</t>
  </si>
  <si>
    <t>Reading all Infos with SNMP</t>
  </si>
  <si>
    <t>Finally getting everything</t>
  </si>
  <si>
    <t>NAME</t>
  </si>
  <si>
    <t>Bergler</t>
  </si>
  <si>
    <t>Bobek</t>
  </si>
  <si>
    <t>Janeczek</t>
  </si>
  <si>
    <t>Mair</t>
  </si>
  <si>
    <t>Oezsoy</t>
  </si>
  <si>
    <t>Creating a GUI-Concept</t>
  </si>
  <si>
    <t>09.25.2014</t>
  </si>
  <si>
    <t>Doing a recherche about JavaFX</t>
  </si>
  <si>
    <t>Implementing the 1st version of the GUI</t>
  </si>
  <si>
    <t>Implementing all of the Pop-Up-Windows</t>
  </si>
  <si>
    <t>10.27.2014</t>
  </si>
  <si>
    <t>Recherche about GUIdancer (advantages and disadvantages)</t>
  </si>
  <si>
    <t>10.28.2014</t>
  </si>
  <si>
    <t>Recherche about LineChart for JavaFX (How to implement a LineChart in JavaFX)</t>
  </si>
  <si>
    <t>10.29.2014</t>
  </si>
  <si>
    <t>Implementing a LineChart with test data in JavaFX</t>
  </si>
  <si>
    <t>10.30.2015</t>
  </si>
  <si>
    <t>Optimization of the LineChart with an IntervalRefresher-Thread</t>
  </si>
  <si>
    <t>10.31.2016</t>
  </si>
  <si>
    <t>Debugging the Interval-Refreshing of the LineChart</t>
  </si>
  <si>
    <t>not finished yet …</t>
  </si>
  <si>
    <t>The implementation of the LineChart was more difficult than estimated</t>
  </si>
  <si>
    <t>It was difficult to find useful information</t>
  </si>
  <si>
    <t>The refreshing of the interval didn't work like it should work to</t>
  </si>
  <si>
    <t>The downloads took more time than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</si>
</sst>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1"/>
      <color rgb="FF000000"/>
      <name val="Calibri"/>
      <family val="2"/>
      <charset val="1"/>
    </font>
    <font>
      <b/>
      <sz val="14"/>
      <color rgb="FF31859C"/>
      <name val="Calibri"/>
      <family val="2"/>
      <charset val="1"/>
    </font>
    <font>
      <b/>
      <sz val="11"/>
      <color rgb="FF215968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31859C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0C0C0"/>
      </patternFill>
    </fill>
    <fill>
      <patternFill patternType="solid">
        <fgColor rgb="FFB7DEE8"/>
        <bgColor rgb="FFC6EFCE"/>
      </patternFill>
    </fill>
    <fill>
      <patternFill patternType="solid">
        <fgColor rgb="FFDBEEF4"/>
        <bgColor rgb="FFC6EFCE"/>
      </patternFill>
    </fill>
    <fill>
      <patternFill patternType="solid">
        <fgColor rgb="FFFF9999"/>
        <bgColor rgb="FFFF8080"/>
      </patternFill>
    </fill>
    <fill>
      <patternFill patternType="solid">
        <fgColor rgb="FFCCFFCC"/>
        <bgColor rgb="FFC6EF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9" borderId="0" applyNumberFormat="0" applyBorder="0" applyAlignment="0" applyProtection="0"/>
    <xf numFmtId="0" fontId="6" fillId="8" borderId="0" applyNumberFormat="0" applyBorder="0" applyAlignment="0" applyProtection="0"/>
    <xf numFmtId="0" fontId="5" fillId="3" borderId="0" applyBorder="0" applyProtection="0"/>
  </cellStyleXfs>
  <cellXfs count="43">
    <xf numFmtId="0" fontId="0" fillId="0" borderId="0" xfId="0"/>
    <xf numFmtId="0" fontId="4" fillId="5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46" fontId="3" fillId="2" borderId="1" xfId="3" applyNumberFormat="1" applyFont="1" applyFill="1" applyBorder="1" applyAlignment="1" applyProtection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46" fontId="4" fillId="5" borderId="1" xfId="0" applyNumberFormat="1" applyFont="1" applyFill="1" applyBorder="1" applyAlignment="1">
      <alignment horizontal="center" vertical="top" wrapText="1"/>
    </xf>
    <xf numFmtId="46" fontId="3" fillId="6" borderId="1" xfId="3" applyNumberFormat="1" applyFont="1" applyFill="1" applyBorder="1" applyAlignment="1" applyProtection="1">
      <alignment horizontal="center" vertical="top" wrapText="1"/>
    </xf>
    <xf numFmtId="21" fontId="0" fillId="7" borderId="1" xfId="0" applyNumberFormat="1" applyFill="1" applyBorder="1" applyAlignment="1">
      <alignment horizontal="center"/>
    </xf>
    <xf numFmtId="21" fontId="0" fillId="6" borderId="1" xfId="0" applyNumberFormat="1" applyFill="1" applyBorder="1" applyAlignment="1">
      <alignment horizontal="center"/>
    </xf>
    <xf numFmtId="46" fontId="0" fillId="7" borderId="1" xfId="0" applyNumberFormat="1" applyFill="1" applyBorder="1" applyAlignment="1">
      <alignment horizontal="center" vertical="top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46" fontId="0" fillId="0" borderId="0" xfId="0" applyNumberFormat="1" applyAlignment="1">
      <alignment horizontal="center" vertical="top" wrapText="1"/>
    </xf>
    <xf numFmtId="46" fontId="2" fillId="4" borderId="1" xfId="0" applyNumberFormat="1" applyFont="1" applyFill="1" applyBorder="1" applyAlignment="1">
      <alignment horizontal="center" vertical="top" wrapText="1"/>
    </xf>
    <xf numFmtId="46" fontId="5" fillId="3" borderId="1" xfId="3" applyNumberFormat="1" applyBorder="1" applyAlignment="1" applyProtection="1">
      <alignment horizontal="center"/>
    </xf>
    <xf numFmtId="46" fontId="3" fillId="2" borderId="1" xfId="3" applyNumberFormat="1" applyFont="1" applyFill="1" applyBorder="1" applyAlignment="1" applyProtection="1">
      <alignment horizontal="center"/>
    </xf>
    <xf numFmtId="46" fontId="5" fillId="3" borderId="1" xfId="3" applyNumberFormat="1" applyBorder="1" applyAlignment="1" applyProtection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top" wrapText="1"/>
    </xf>
    <xf numFmtId="46" fontId="6" fillId="8" borderId="1" xfId="2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6" fontId="7" fillId="9" borderId="1" xfId="1" applyNumberFormat="1" applyBorder="1" applyAlignment="1">
      <alignment horizontal="center" vertical="top" wrapText="1"/>
    </xf>
    <xf numFmtId="21" fontId="6" fillId="8" borderId="1" xfId="2" applyNumberFormat="1" applyBorder="1" applyAlignment="1">
      <alignment horizontal="center"/>
    </xf>
    <xf numFmtId="21" fontId="7" fillId="9" borderId="1" xfId="1" applyNumberFormat="1" applyBorder="1" applyAlignment="1">
      <alignment horizontal="center"/>
    </xf>
    <xf numFmtId="0" fontId="4" fillId="11" borderId="1" xfId="0" applyFont="1" applyFill="1" applyBorder="1" applyAlignment="1">
      <alignment horizontal="right" vertical="top" wrapText="1"/>
    </xf>
    <xf numFmtId="46" fontId="4" fillId="11" borderId="1" xfId="0" applyNumberFormat="1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 vertical="top" wrapText="1"/>
    </xf>
  </cellXfs>
  <cellStyles count="4">
    <cellStyle name="Gut" xfId="2" builtinId="26"/>
    <cellStyle name="Schlecht" xfId="1" builtinId="27"/>
    <cellStyle name="Standard" xfId="0" builtinId="0"/>
    <cellStyle name="TableStyleLight1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6EFCE"/>
      <rgbColor rgb="FFCCFFCC"/>
      <rgbColor rgb="FFFFFF99"/>
      <rgbColor rgb="FF99CCFF"/>
      <rgbColor rgb="FFFF9999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G12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2" max="3" width="8.85546875" style="4"/>
    <col min="4" max="4" width="23" style="4"/>
    <col min="5" max="5" width="12.85546875" style="4"/>
    <col min="6" max="6" width="9.7109375" style="4"/>
    <col min="7" max="7" width="52.42578125"/>
  </cols>
  <sheetData>
    <row r="1" spans="2:7" x14ac:dyDescent="0.25">
      <c r="B1"/>
      <c r="C1"/>
      <c r="D1"/>
      <c r="E1"/>
      <c r="F1"/>
    </row>
    <row r="2" spans="2:7" ht="18.75" customHeight="1" x14ac:dyDescent="0.25">
      <c r="B2" s="3" t="s">
        <v>0</v>
      </c>
      <c r="C2" s="3"/>
      <c r="D2" s="3"/>
      <c r="E2" s="3"/>
      <c r="F2" s="3"/>
      <c r="G2" s="3"/>
    </row>
    <row r="3" spans="2:7" x14ac:dyDescent="0.25">
      <c r="B3" s="5"/>
      <c r="C3" s="5"/>
      <c r="D3" s="5"/>
      <c r="E3" s="5"/>
      <c r="F3" s="5"/>
      <c r="G3" s="6"/>
    </row>
    <row r="4" spans="2:7" ht="16.149999999999999" customHeight="1" x14ac:dyDescent="0.2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</row>
    <row r="5" spans="2:7" x14ac:dyDescent="0.25">
      <c r="B5" s="8">
        <v>41900</v>
      </c>
      <c r="C5" s="9" t="s">
        <v>7</v>
      </c>
      <c r="D5" s="9" t="s">
        <v>8</v>
      </c>
      <c r="E5" s="10">
        <v>2.0833333333333301E-2</v>
      </c>
      <c r="F5" s="10">
        <v>2.0833333333333301E-2</v>
      </c>
      <c r="G5" s="11"/>
    </row>
    <row r="6" spans="2:7" x14ac:dyDescent="0.25">
      <c r="B6" s="8"/>
      <c r="C6" s="9"/>
      <c r="D6" s="9"/>
      <c r="E6" s="12"/>
      <c r="F6" s="12"/>
      <c r="G6" s="11"/>
    </row>
    <row r="7" spans="2:7" x14ac:dyDescent="0.25">
      <c r="B7" s="8"/>
      <c r="C7" s="9"/>
      <c r="D7" s="9"/>
      <c r="E7" s="12"/>
      <c r="F7" s="12"/>
      <c r="G7" s="11"/>
    </row>
    <row r="8" spans="2:7" x14ac:dyDescent="0.25">
      <c r="B8" s="8"/>
      <c r="C8" s="9"/>
      <c r="D8" s="9"/>
      <c r="E8" s="12"/>
      <c r="F8" s="12"/>
      <c r="G8" s="11"/>
    </row>
    <row r="9" spans="2:7" x14ac:dyDescent="0.25">
      <c r="B9" s="8"/>
      <c r="C9" s="9"/>
      <c r="D9" s="9"/>
      <c r="E9" s="12"/>
      <c r="F9" s="12"/>
      <c r="G9" s="11"/>
    </row>
    <row r="10" spans="2:7" x14ac:dyDescent="0.25">
      <c r="B10" s="8"/>
      <c r="C10" s="9"/>
      <c r="D10" s="9"/>
      <c r="E10" s="12"/>
      <c r="F10" s="12"/>
      <c r="G10" s="11"/>
    </row>
    <row r="11" spans="2:7" x14ac:dyDescent="0.25">
      <c r="B11" s="8"/>
      <c r="C11" s="9"/>
      <c r="D11" s="9"/>
      <c r="E11" s="13"/>
      <c r="F11" s="13"/>
      <c r="G11" s="11"/>
    </row>
    <row r="12" spans="2:7" ht="15" customHeight="1" x14ac:dyDescent="0.25">
      <c r="B12" s="2" t="s">
        <v>9</v>
      </c>
      <c r="C12" s="2"/>
      <c r="D12" s="2"/>
      <c r="E12" s="15">
        <f>SUM(E5:E11)</f>
        <v>2.0833333333333301E-2</v>
      </c>
      <c r="F12" s="15">
        <f>SUM(F5:F11)</f>
        <v>2.0833333333333301E-2</v>
      </c>
      <c r="G12" s="14"/>
    </row>
  </sheetData>
  <mergeCells count="2">
    <mergeCell ref="B2:G2"/>
    <mergeCell ref="B12:D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G14"/>
  <sheetViews>
    <sheetView zoomScaleNormal="100" workbookViewId="0">
      <selection activeCell="G13" sqref="G13"/>
    </sheetView>
  </sheetViews>
  <sheetFormatPr baseColWidth="10" defaultColWidth="9.140625" defaultRowHeight="15" x14ac:dyDescent="0.25"/>
  <cols>
    <col min="2" max="2" width="10.42578125" style="4"/>
    <col min="3" max="3" width="15.7109375" style="4"/>
    <col min="4" max="4" width="23" style="4"/>
    <col min="5" max="5" width="12.85546875" style="4"/>
    <col min="6" max="6" width="9.7109375" style="4"/>
    <col min="7" max="7" width="52.42578125"/>
  </cols>
  <sheetData>
    <row r="1" spans="2:7" x14ac:dyDescent="0.25">
      <c r="B1"/>
      <c r="C1"/>
      <c r="D1"/>
      <c r="E1"/>
      <c r="F1"/>
    </row>
    <row r="2" spans="2:7" ht="18.75" customHeight="1" x14ac:dyDescent="0.25">
      <c r="B2" s="3" t="s">
        <v>0</v>
      </c>
      <c r="C2" s="3"/>
      <c r="D2" s="3"/>
      <c r="E2" s="3"/>
      <c r="F2" s="3"/>
      <c r="G2" s="3"/>
    </row>
    <row r="3" spans="2:7" x14ac:dyDescent="0.25">
      <c r="B3" s="5"/>
      <c r="C3" s="5"/>
      <c r="D3" s="5"/>
      <c r="E3" s="5"/>
      <c r="F3" s="5"/>
      <c r="G3" s="6"/>
    </row>
    <row r="4" spans="2:7" x14ac:dyDescent="0.2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</row>
    <row r="5" spans="2:7" x14ac:dyDescent="0.25">
      <c r="B5" s="8">
        <v>41900</v>
      </c>
      <c r="C5" s="9" t="s">
        <v>7</v>
      </c>
      <c r="D5" s="9" t="s">
        <v>8</v>
      </c>
      <c r="E5" s="10">
        <v>2.0833333333333301E-2</v>
      </c>
      <c r="F5" s="10">
        <v>2.0844907407407399E-2</v>
      </c>
      <c r="G5" s="11"/>
    </row>
    <row r="6" spans="2:7" ht="30" x14ac:dyDescent="0.25">
      <c r="B6" s="8" t="s">
        <v>10</v>
      </c>
      <c r="C6" s="9" t="s">
        <v>7</v>
      </c>
      <c r="D6" s="9" t="s">
        <v>11</v>
      </c>
      <c r="E6" s="10">
        <v>8.3333333333333301E-2</v>
      </c>
      <c r="F6" s="16">
        <v>0.105115740740741</v>
      </c>
      <c r="G6" s="11"/>
    </row>
    <row r="7" spans="2:7" ht="45" x14ac:dyDescent="0.25">
      <c r="B7" s="8" t="s">
        <v>12</v>
      </c>
      <c r="C7" s="9" t="s">
        <v>13</v>
      </c>
      <c r="D7" s="9" t="s">
        <v>14</v>
      </c>
      <c r="E7" s="17">
        <v>8.3333333333333301E-2</v>
      </c>
      <c r="F7" s="17">
        <v>8.3182870370370393E-2</v>
      </c>
      <c r="G7" s="11"/>
    </row>
    <row r="8" spans="2:7" ht="45" x14ac:dyDescent="0.25">
      <c r="B8" s="8" t="s">
        <v>15</v>
      </c>
      <c r="C8" s="9" t="s">
        <v>13</v>
      </c>
      <c r="D8" s="9" t="s">
        <v>16</v>
      </c>
      <c r="E8" s="17">
        <v>8.3333333333333301E-2</v>
      </c>
      <c r="F8" s="17">
        <v>8.3321759259259304E-2</v>
      </c>
      <c r="G8" s="11"/>
    </row>
    <row r="9" spans="2:7" x14ac:dyDescent="0.25">
      <c r="B9" s="8" t="s">
        <v>15</v>
      </c>
      <c r="C9" s="9" t="s">
        <v>7</v>
      </c>
      <c r="D9" s="9" t="s">
        <v>17</v>
      </c>
      <c r="E9" s="17">
        <v>4.1666666666666699E-2</v>
      </c>
      <c r="F9" s="17">
        <v>4.1678240740740703E-2</v>
      </c>
      <c r="G9" s="11"/>
    </row>
    <row r="10" spans="2:7" x14ac:dyDescent="0.25">
      <c r="B10" s="8" t="s">
        <v>18</v>
      </c>
      <c r="C10" s="9" t="s">
        <v>7</v>
      </c>
      <c r="D10" s="9" t="s">
        <v>19</v>
      </c>
      <c r="E10" s="17">
        <v>0.125</v>
      </c>
      <c r="F10" s="18">
        <v>0.16666666666666699</v>
      </c>
      <c r="G10" s="11" t="s">
        <v>20</v>
      </c>
    </row>
    <row r="11" spans="2:7" ht="75" x14ac:dyDescent="0.25">
      <c r="B11" s="8" t="s">
        <v>21</v>
      </c>
      <c r="C11" s="9" t="s">
        <v>22</v>
      </c>
      <c r="D11" s="9" t="s">
        <v>23</v>
      </c>
      <c r="E11" s="17">
        <v>0.125</v>
      </c>
      <c r="F11" s="17">
        <v>0.125</v>
      </c>
      <c r="G11" s="11"/>
    </row>
    <row r="12" spans="2:7" ht="45" x14ac:dyDescent="0.25">
      <c r="B12" s="8" t="s">
        <v>24</v>
      </c>
      <c r="C12" s="9" t="s">
        <v>22</v>
      </c>
      <c r="D12" s="9" t="s">
        <v>25</v>
      </c>
      <c r="E12" s="17">
        <v>8.3333333333333301E-2</v>
      </c>
      <c r="F12" s="17">
        <v>8.3333333333333301E-2</v>
      </c>
      <c r="G12" s="11"/>
    </row>
    <row r="13" spans="2:7" ht="30" x14ac:dyDescent="0.25">
      <c r="B13" s="8" t="s">
        <v>26</v>
      </c>
      <c r="C13" s="9" t="s">
        <v>22</v>
      </c>
      <c r="D13" s="9" t="s">
        <v>27</v>
      </c>
      <c r="E13" s="19">
        <v>0.125</v>
      </c>
      <c r="F13" s="19">
        <v>0.125</v>
      </c>
      <c r="G13" s="11" t="s">
        <v>28</v>
      </c>
    </row>
    <row r="14" spans="2:7" ht="15" customHeight="1" x14ac:dyDescent="0.25">
      <c r="B14" s="1" t="s">
        <v>9</v>
      </c>
      <c r="C14" s="1"/>
      <c r="D14" s="1"/>
      <c r="E14" s="15">
        <f>SUM(E5:E13)</f>
        <v>0.77083333333333315</v>
      </c>
      <c r="F14" s="15">
        <f>SUM(F5:F13)</f>
        <v>0.83414351851851909</v>
      </c>
      <c r="G14" s="14"/>
    </row>
  </sheetData>
  <mergeCells count="2">
    <mergeCell ref="B2:G2"/>
    <mergeCell ref="B14:D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13"/>
  <sheetViews>
    <sheetView zoomScaleNormal="100" workbookViewId="0">
      <selection activeCell="B5" sqref="B5"/>
    </sheetView>
  </sheetViews>
  <sheetFormatPr baseColWidth="10" defaultColWidth="9.140625" defaultRowHeight="15" x14ac:dyDescent="0.25"/>
  <cols>
    <col min="2" max="2" width="10.140625" style="4"/>
    <col min="3" max="3" width="15.7109375" style="4"/>
    <col min="4" max="4" width="48.7109375" style="4"/>
    <col min="5" max="5" width="12" style="20"/>
    <col min="6" max="6" width="9" style="20"/>
    <col min="7" max="7" width="49.7109375" style="6"/>
  </cols>
  <sheetData>
    <row r="1" spans="1:7" x14ac:dyDescent="0.25">
      <c r="A1" s="21"/>
      <c r="B1" s="5"/>
      <c r="C1" s="5"/>
      <c r="D1" s="5"/>
      <c r="E1" s="22"/>
      <c r="F1" s="22"/>
      <c r="G1"/>
    </row>
    <row r="2" spans="1:7" ht="18.75" customHeight="1" x14ac:dyDescent="0.25">
      <c r="A2" s="21"/>
      <c r="B2" s="3" t="s">
        <v>0</v>
      </c>
      <c r="C2" s="3"/>
      <c r="D2" s="3"/>
      <c r="E2" s="3"/>
      <c r="F2" s="3"/>
      <c r="G2" s="3"/>
    </row>
    <row r="3" spans="1:7" x14ac:dyDescent="0.25">
      <c r="A3" s="21"/>
      <c r="B3" s="5"/>
      <c r="C3" s="5"/>
      <c r="D3" s="5"/>
      <c r="E3" s="22"/>
      <c r="F3" s="22"/>
      <c r="G3"/>
    </row>
    <row r="4" spans="1:7" s="4" customFormat="1" ht="15.6" customHeight="1" x14ac:dyDescent="0.25">
      <c r="A4" s="5"/>
      <c r="B4" s="7" t="s">
        <v>1</v>
      </c>
      <c r="C4" s="7" t="s">
        <v>2</v>
      </c>
      <c r="D4" s="7" t="s">
        <v>3</v>
      </c>
      <c r="E4" s="23" t="s">
        <v>4</v>
      </c>
      <c r="F4" s="23" t="s">
        <v>5</v>
      </c>
      <c r="G4" s="7" t="s">
        <v>6</v>
      </c>
    </row>
    <row r="5" spans="1:7" ht="15.6" customHeight="1" x14ac:dyDescent="0.25">
      <c r="A5" s="21"/>
      <c r="B5" s="8">
        <v>41900</v>
      </c>
      <c r="C5" s="9" t="s">
        <v>7</v>
      </c>
      <c r="D5" s="9" t="s">
        <v>8</v>
      </c>
      <c r="E5" s="10">
        <v>2.0833333333333301E-2</v>
      </c>
      <c r="F5" s="10">
        <v>2.0833333333333301E-2</v>
      </c>
      <c r="G5" s="11"/>
    </row>
    <row r="6" spans="1:7" ht="15.6" customHeight="1" x14ac:dyDescent="0.25">
      <c r="A6" s="21"/>
      <c r="B6" s="8">
        <v>41892</v>
      </c>
      <c r="C6" s="9" t="s">
        <v>13</v>
      </c>
      <c r="D6" s="9" t="s">
        <v>29</v>
      </c>
      <c r="E6" s="24">
        <v>0.125</v>
      </c>
      <c r="F6" s="25">
        <v>8.3333333333333301E-2</v>
      </c>
      <c r="G6" s="11" t="s">
        <v>30</v>
      </c>
    </row>
    <row r="7" spans="1:7" ht="31.15" customHeight="1" x14ac:dyDescent="0.25">
      <c r="A7" s="21"/>
      <c r="B7" s="8">
        <v>41907</v>
      </c>
      <c r="C7" s="9" t="s">
        <v>13</v>
      </c>
      <c r="D7" s="9" t="s">
        <v>31</v>
      </c>
      <c r="E7" s="25">
        <v>0.125</v>
      </c>
      <c r="F7" s="24">
        <v>0.27083333333333298</v>
      </c>
      <c r="G7" s="11" t="s">
        <v>32</v>
      </c>
    </row>
    <row r="8" spans="1:7" ht="29.45" customHeight="1" x14ac:dyDescent="0.25">
      <c r="A8" s="21"/>
      <c r="B8" s="8">
        <v>41939</v>
      </c>
      <c r="C8" s="9" t="s">
        <v>22</v>
      </c>
      <c r="D8" s="9" t="s">
        <v>33</v>
      </c>
      <c r="E8" s="24">
        <v>0.16666666666666699</v>
      </c>
      <c r="F8" s="25">
        <v>0.14583333333333301</v>
      </c>
      <c r="G8" s="11" t="s">
        <v>34</v>
      </c>
    </row>
    <row r="9" spans="1:7" ht="28.15" customHeight="1" x14ac:dyDescent="0.25">
      <c r="A9" s="21"/>
      <c r="B9" s="8">
        <v>41940</v>
      </c>
      <c r="C9" s="9" t="s">
        <v>22</v>
      </c>
      <c r="D9" s="9" t="s">
        <v>35</v>
      </c>
      <c r="E9" s="25">
        <v>0.125</v>
      </c>
      <c r="F9" s="24">
        <v>0.140972222222222</v>
      </c>
      <c r="G9" s="11" t="s">
        <v>36</v>
      </c>
    </row>
    <row r="10" spans="1:7" ht="31.9" customHeight="1" x14ac:dyDescent="0.25">
      <c r="A10" s="21"/>
      <c r="B10" s="8">
        <v>41941</v>
      </c>
      <c r="C10" s="9" t="s">
        <v>22</v>
      </c>
      <c r="D10" s="9" t="s">
        <v>37</v>
      </c>
      <c r="E10" s="25">
        <v>8.3333333333333301E-2</v>
      </c>
      <c r="F10" s="24">
        <v>9.8611111111111094E-2</v>
      </c>
      <c r="G10" s="11" t="s">
        <v>38</v>
      </c>
    </row>
    <row r="11" spans="1:7" ht="15.6" customHeight="1" x14ac:dyDescent="0.25">
      <c r="A11" s="21"/>
      <c r="B11" s="8">
        <v>41942</v>
      </c>
      <c r="C11" s="9" t="s">
        <v>22</v>
      </c>
      <c r="D11" s="9" t="s">
        <v>39</v>
      </c>
      <c r="E11" s="10">
        <v>0.125</v>
      </c>
      <c r="F11" s="26">
        <v>0.16736111111111099</v>
      </c>
      <c r="G11" s="11"/>
    </row>
    <row r="12" spans="1:7" ht="15.6" customHeight="1" x14ac:dyDescent="0.25">
      <c r="A12" s="21"/>
      <c r="B12" s="8">
        <v>41943</v>
      </c>
      <c r="C12" s="9" t="s">
        <v>22</v>
      </c>
      <c r="D12" s="9" t="s">
        <v>40</v>
      </c>
      <c r="E12" s="10">
        <v>8.3333333333333301E-2</v>
      </c>
      <c r="F12" s="26">
        <v>0.19861111111111099</v>
      </c>
      <c r="G12" s="11" t="s">
        <v>41</v>
      </c>
    </row>
    <row r="13" spans="1:7" ht="15" customHeight="1" x14ac:dyDescent="0.25">
      <c r="A13" s="21"/>
      <c r="B13" s="1" t="s">
        <v>9</v>
      </c>
      <c r="C13" s="1"/>
      <c r="D13" s="1"/>
      <c r="E13" s="15">
        <f>SUM(E5:E12)</f>
        <v>0.85416666666666685</v>
      </c>
      <c r="F13" s="15">
        <f>SUM(F5:F12)</f>
        <v>1.1263888888888878</v>
      </c>
      <c r="G13" s="14"/>
    </row>
  </sheetData>
  <mergeCells count="2">
    <mergeCell ref="B2:G2"/>
    <mergeCell ref="B13:D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13"/>
  <sheetViews>
    <sheetView zoomScaleNormal="100" workbookViewId="0">
      <selection activeCell="I8" sqref="I8"/>
    </sheetView>
  </sheetViews>
  <sheetFormatPr baseColWidth="10" defaultColWidth="9.140625" defaultRowHeight="15" x14ac:dyDescent="0.25"/>
  <cols>
    <col min="2" max="2" width="10.140625"/>
    <col min="3" max="3" width="15.5703125" style="4"/>
    <col min="4" max="4" width="37.7109375" style="4"/>
    <col min="5" max="5" width="14.85546875" style="20"/>
    <col min="6" max="6" width="9.140625" style="20"/>
    <col min="7" max="7" width="26"/>
  </cols>
  <sheetData>
    <row r="1" spans="1:7" x14ac:dyDescent="0.25">
      <c r="A1" s="21"/>
      <c r="B1" s="5"/>
      <c r="C1" s="5"/>
      <c r="D1" s="5"/>
      <c r="E1" s="22"/>
      <c r="F1" s="22"/>
    </row>
    <row r="2" spans="1:7" ht="18.75" customHeight="1" x14ac:dyDescent="0.25">
      <c r="A2" s="21"/>
      <c r="B2" s="3" t="s">
        <v>0</v>
      </c>
      <c r="C2" s="3"/>
      <c r="D2" s="3"/>
      <c r="E2" s="3"/>
      <c r="F2" s="3"/>
      <c r="G2" s="3"/>
    </row>
    <row r="3" spans="1:7" x14ac:dyDescent="0.25">
      <c r="A3" s="21"/>
      <c r="B3" s="5"/>
      <c r="C3" s="5"/>
      <c r="D3" s="5"/>
      <c r="E3" s="22"/>
      <c r="F3" s="22"/>
    </row>
    <row r="4" spans="1:7" ht="15.6" customHeight="1" x14ac:dyDescent="0.25">
      <c r="A4" s="21"/>
      <c r="B4" s="7" t="s">
        <v>1</v>
      </c>
      <c r="C4" s="7" t="s">
        <v>2</v>
      </c>
      <c r="D4" s="7" t="s">
        <v>3</v>
      </c>
      <c r="E4" s="23" t="s">
        <v>4</v>
      </c>
      <c r="F4" s="23" t="s">
        <v>5</v>
      </c>
      <c r="G4" s="7" t="s">
        <v>6</v>
      </c>
    </row>
    <row r="5" spans="1:7" x14ac:dyDescent="0.25">
      <c r="A5" s="21"/>
      <c r="B5" s="8">
        <v>41900</v>
      </c>
      <c r="C5" s="9" t="s">
        <v>7</v>
      </c>
      <c r="D5" s="9" t="s">
        <v>8</v>
      </c>
      <c r="E5" s="10">
        <v>2.0833333333333301E-2</v>
      </c>
      <c r="F5" s="10">
        <v>2.0833333333333301E-2</v>
      </c>
      <c r="G5" s="11"/>
    </row>
    <row r="6" spans="1:7" ht="45" x14ac:dyDescent="0.25">
      <c r="A6" s="21"/>
      <c r="B6" s="8">
        <v>41907</v>
      </c>
      <c r="C6" s="9" t="s">
        <v>7</v>
      </c>
      <c r="D6" s="9" t="s">
        <v>42</v>
      </c>
      <c r="E6" s="10">
        <v>0.16666666666666699</v>
      </c>
      <c r="F6" s="10">
        <v>0.16666666666666699</v>
      </c>
      <c r="G6" s="11"/>
    </row>
    <row r="7" spans="1:7" ht="30" x14ac:dyDescent="0.25">
      <c r="A7" s="21"/>
      <c r="B7" s="8">
        <v>41914</v>
      </c>
      <c r="C7" s="9" t="s">
        <v>7</v>
      </c>
      <c r="D7" s="27" t="s">
        <v>43</v>
      </c>
      <c r="E7" s="10">
        <v>0.125</v>
      </c>
      <c r="F7" s="10">
        <v>0.27083333333333298</v>
      </c>
      <c r="G7" s="11" t="s">
        <v>44</v>
      </c>
    </row>
    <row r="8" spans="1:7" x14ac:dyDescent="0.25">
      <c r="A8" s="21"/>
      <c r="B8" s="8">
        <v>41939</v>
      </c>
      <c r="C8" s="9" t="s">
        <v>22</v>
      </c>
      <c r="D8" s="9" t="s">
        <v>45</v>
      </c>
      <c r="E8" s="24">
        <v>0.20833333333333301</v>
      </c>
      <c r="F8" s="25">
        <v>0.16666666666666699</v>
      </c>
      <c r="G8" s="11" t="s">
        <v>34</v>
      </c>
    </row>
    <row r="9" spans="1:7" x14ac:dyDescent="0.25">
      <c r="A9" s="21"/>
      <c r="B9" s="8">
        <v>41940</v>
      </c>
      <c r="C9" s="9" t="s">
        <v>22</v>
      </c>
      <c r="D9" s="9" t="s">
        <v>46</v>
      </c>
      <c r="E9" s="25">
        <v>0.16666666666666699</v>
      </c>
      <c r="F9" s="24">
        <v>0.140972222222222</v>
      </c>
      <c r="G9" s="11" t="s">
        <v>47</v>
      </c>
    </row>
    <row r="10" spans="1:7" x14ac:dyDescent="0.25">
      <c r="A10" s="21"/>
      <c r="B10" s="8">
        <v>41941</v>
      </c>
      <c r="C10" s="9" t="s">
        <v>22</v>
      </c>
      <c r="D10" s="9" t="s">
        <v>48</v>
      </c>
      <c r="E10" s="25">
        <v>8.3333333333333301E-2</v>
      </c>
      <c r="F10" s="24">
        <v>9.8611111111111094E-2</v>
      </c>
      <c r="G10" s="11"/>
    </row>
    <row r="11" spans="1:7" ht="30" x14ac:dyDescent="0.25">
      <c r="A11" s="21"/>
      <c r="B11" s="8">
        <v>41942</v>
      </c>
      <c r="C11" s="9" t="s">
        <v>22</v>
      </c>
      <c r="D11" s="9" t="s">
        <v>49</v>
      </c>
      <c r="E11" s="25">
        <v>0.125</v>
      </c>
      <c r="F11" s="24">
        <v>0.211111111111111</v>
      </c>
      <c r="G11" s="11" t="s">
        <v>50</v>
      </c>
    </row>
    <row r="12" spans="1:7" x14ac:dyDescent="0.25">
      <c r="A12" s="21"/>
      <c r="B12" s="8">
        <v>41943</v>
      </c>
      <c r="C12" s="9" t="s">
        <v>22</v>
      </c>
      <c r="D12" s="9" t="s">
        <v>51</v>
      </c>
      <c r="E12" s="25">
        <v>8.3333333333333301E-2</v>
      </c>
      <c r="F12" s="24">
        <v>0.20138888888888901</v>
      </c>
      <c r="G12" s="11" t="s">
        <v>52</v>
      </c>
    </row>
    <row r="13" spans="1:7" ht="15" customHeight="1" x14ac:dyDescent="0.25">
      <c r="A13" s="21"/>
      <c r="B13" s="1" t="s">
        <v>9</v>
      </c>
      <c r="C13" s="1"/>
      <c r="D13" s="1"/>
      <c r="E13" s="15">
        <f>SUM(E5:E12)</f>
        <v>0.97916666666666674</v>
      </c>
      <c r="F13" s="15">
        <f>SUM(F5:F12)</f>
        <v>1.2770833333333333</v>
      </c>
      <c r="G13" s="14"/>
    </row>
  </sheetData>
  <mergeCells count="2">
    <mergeCell ref="B2:G2"/>
    <mergeCell ref="B13:D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2:G16"/>
  <sheetViews>
    <sheetView tabSelected="1" zoomScaleNormal="100" workbookViewId="0">
      <selection activeCell="G16" sqref="G16"/>
    </sheetView>
  </sheetViews>
  <sheetFormatPr baseColWidth="10" defaultColWidth="9.140625" defaultRowHeight="15" x14ac:dyDescent="0.25"/>
  <cols>
    <col min="2" max="2" width="10.7109375"/>
    <col min="3" max="3" width="17.140625" customWidth="1"/>
    <col min="4" max="4" width="32.7109375" customWidth="1"/>
    <col min="5" max="5" width="12.5703125"/>
    <col min="6" max="6" width="12.28515625"/>
    <col min="7" max="7" width="37.7109375"/>
  </cols>
  <sheetData>
    <row r="2" spans="2:7" ht="18.75" customHeight="1" x14ac:dyDescent="0.25">
      <c r="B2" s="3" t="s">
        <v>0</v>
      </c>
      <c r="C2" s="3"/>
      <c r="D2" s="3"/>
      <c r="E2" s="3"/>
      <c r="F2" s="3"/>
      <c r="G2" s="3"/>
    </row>
    <row r="3" spans="2:7" x14ac:dyDescent="0.25">
      <c r="B3" s="5"/>
      <c r="C3" s="5"/>
      <c r="D3" s="5"/>
      <c r="E3" s="28"/>
      <c r="F3" s="21"/>
    </row>
    <row r="4" spans="2:7" ht="14.45" customHeight="1" x14ac:dyDescent="0.25">
      <c r="B4" s="34" t="s">
        <v>1</v>
      </c>
      <c r="C4" s="34" t="s">
        <v>2</v>
      </c>
      <c r="D4" s="34" t="s">
        <v>3</v>
      </c>
      <c r="E4" s="34" t="s">
        <v>4</v>
      </c>
      <c r="F4" s="34" t="s">
        <v>5</v>
      </c>
      <c r="G4" s="34" t="s">
        <v>6</v>
      </c>
    </row>
    <row r="5" spans="2:7" ht="14.45" customHeight="1" x14ac:dyDescent="0.25">
      <c r="B5" s="8">
        <v>41900</v>
      </c>
      <c r="C5" s="9" t="s">
        <v>7</v>
      </c>
      <c r="D5" s="9" t="s">
        <v>8</v>
      </c>
      <c r="E5" s="35">
        <v>2.0833333333333332E-2</v>
      </c>
      <c r="F5" s="35">
        <v>2.0833333333333332E-2</v>
      </c>
      <c r="G5" s="11"/>
    </row>
    <row r="6" spans="2:7" x14ac:dyDescent="0.25">
      <c r="B6" s="8" t="s">
        <v>12</v>
      </c>
      <c r="C6" s="36" t="s">
        <v>7</v>
      </c>
      <c r="D6" s="36" t="s">
        <v>59</v>
      </c>
      <c r="E6" s="35">
        <v>2.0833333333333332E-2</v>
      </c>
      <c r="F6" s="37">
        <v>6.25E-2</v>
      </c>
      <c r="G6" s="11"/>
    </row>
    <row r="7" spans="2:7" ht="16.5" customHeight="1" x14ac:dyDescent="0.25">
      <c r="B7" s="8" t="s">
        <v>60</v>
      </c>
      <c r="C7" s="9" t="s">
        <v>13</v>
      </c>
      <c r="D7" s="9" t="s">
        <v>61</v>
      </c>
      <c r="E7" s="38">
        <v>4.1666666666666664E-2</v>
      </c>
      <c r="F7" s="39">
        <v>0.14930555555555555</v>
      </c>
      <c r="G7" s="11"/>
    </row>
    <row r="8" spans="2:7" ht="30" x14ac:dyDescent="0.25">
      <c r="B8" s="8">
        <v>41914</v>
      </c>
      <c r="C8" s="9" t="s">
        <v>22</v>
      </c>
      <c r="D8" s="9" t="s">
        <v>62</v>
      </c>
      <c r="E8" s="38">
        <v>0.16666666666666666</v>
      </c>
      <c r="F8" s="38">
        <v>0.18055555555555555</v>
      </c>
      <c r="G8" s="11"/>
    </row>
    <row r="9" spans="2:7" ht="45.75" customHeight="1" x14ac:dyDescent="0.25">
      <c r="B9" s="8">
        <v>41708</v>
      </c>
      <c r="C9" s="9" t="s">
        <v>7</v>
      </c>
      <c r="D9" s="36" t="s">
        <v>42</v>
      </c>
      <c r="E9" s="39">
        <v>0.16666666666666666</v>
      </c>
      <c r="F9" s="38">
        <v>0.125</v>
      </c>
      <c r="G9" s="11" t="s">
        <v>78</v>
      </c>
    </row>
    <row r="10" spans="2:7" ht="15" customHeight="1" x14ac:dyDescent="0.25">
      <c r="B10" s="8">
        <v>41921</v>
      </c>
      <c r="C10" s="9" t="s">
        <v>22</v>
      </c>
      <c r="D10" s="9" t="s">
        <v>63</v>
      </c>
      <c r="E10" s="38">
        <v>4.1666666666666664E-2</v>
      </c>
      <c r="F10" s="39">
        <v>0.125</v>
      </c>
      <c r="G10" s="11"/>
    </row>
    <row r="11" spans="2:7" ht="31.5" customHeight="1" x14ac:dyDescent="0.25">
      <c r="B11" s="8" t="s">
        <v>64</v>
      </c>
      <c r="C11" s="9" t="s">
        <v>13</v>
      </c>
      <c r="D11" s="9" t="s">
        <v>65</v>
      </c>
      <c r="E11" s="38">
        <v>2.0833333333333332E-2</v>
      </c>
      <c r="F11" s="39">
        <v>5.9027777777777783E-2</v>
      </c>
      <c r="G11" s="11" t="s">
        <v>76</v>
      </c>
    </row>
    <row r="12" spans="2:7" ht="45.75" customHeight="1" x14ac:dyDescent="0.25">
      <c r="B12" s="8" t="s">
        <v>66</v>
      </c>
      <c r="C12" s="9" t="s">
        <v>13</v>
      </c>
      <c r="D12" s="9" t="s">
        <v>67</v>
      </c>
      <c r="E12" s="38">
        <v>1.0416666666666666E-2</v>
      </c>
      <c r="F12" s="39">
        <v>4.1666666666666664E-2</v>
      </c>
      <c r="G12" s="11"/>
    </row>
    <row r="13" spans="2:7" ht="30" customHeight="1" x14ac:dyDescent="0.25">
      <c r="B13" s="8" t="s">
        <v>68</v>
      </c>
      <c r="C13" s="9" t="s">
        <v>22</v>
      </c>
      <c r="D13" s="9" t="s">
        <v>69</v>
      </c>
      <c r="E13" s="38">
        <v>8.3333333333333329E-2</v>
      </c>
      <c r="F13" s="39">
        <v>0.20833333333333334</v>
      </c>
      <c r="G13" s="11" t="s">
        <v>75</v>
      </c>
    </row>
    <row r="14" spans="2:7" ht="31.5" customHeight="1" x14ac:dyDescent="0.25">
      <c r="B14" s="8" t="s">
        <v>70</v>
      </c>
      <c r="C14" s="9" t="s">
        <v>22</v>
      </c>
      <c r="D14" s="9" t="s">
        <v>71</v>
      </c>
      <c r="E14" s="38">
        <v>8.3333333333333329E-2</v>
      </c>
      <c r="F14" s="39">
        <v>0.25</v>
      </c>
      <c r="G14" s="11" t="s">
        <v>77</v>
      </c>
    </row>
    <row r="15" spans="2:7" ht="31.5" customHeight="1" x14ac:dyDescent="0.25">
      <c r="B15" s="8" t="s">
        <v>72</v>
      </c>
      <c r="C15" s="9" t="s">
        <v>22</v>
      </c>
      <c r="D15" s="9" t="s">
        <v>73</v>
      </c>
      <c r="E15" s="38">
        <v>0.125</v>
      </c>
      <c r="F15" s="39">
        <v>0.21875</v>
      </c>
      <c r="G15" s="11" t="s">
        <v>74</v>
      </c>
    </row>
    <row r="16" spans="2:7" x14ac:dyDescent="0.25">
      <c r="B16" s="40" t="s">
        <v>9</v>
      </c>
      <c r="C16" s="40"/>
      <c r="D16" s="40"/>
      <c r="E16" s="41">
        <f>SUM(E5:E15)</f>
        <v>0.78125</v>
      </c>
      <c r="F16" s="41">
        <f>SUM(F5:F15)</f>
        <v>1.4409722222222223</v>
      </c>
      <c r="G16" s="42"/>
    </row>
  </sheetData>
  <mergeCells count="2">
    <mergeCell ref="B2:G2"/>
    <mergeCell ref="B16:D1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1"/>
  <sheetViews>
    <sheetView zoomScaleNormal="100" workbookViewId="0">
      <selection activeCell="D8" sqref="D8"/>
    </sheetView>
  </sheetViews>
  <sheetFormatPr baseColWidth="10" defaultColWidth="9.140625" defaultRowHeight="15" x14ac:dyDescent="0.25"/>
  <cols>
    <col min="2" max="2" width="10.5703125" style="4"/>
    <col min="3" max="3" width="14.28515625" style="4"/>
    <col min="4" max="4" width="9.140625" style="4"/>
  </cols>
  <sheetData>
    <row r="1" spans="1:4" x14ac:dyDescent="0.25">
      <c r="B1"/>
      <c r="C1"/>
      <c r="D1"/>
    </row>
    <row r="3" spans="1:4" ht="18.75" customHeight="1" x14ac:dyDescent="0.25">
      <c r="A3" s="3" t="s">
        <v>0</v>
      </c>
      <c r="B3" s="3"/>
      <c r="C3" s="3"/>
      <c r="D3" s="3"/>
    </row>
    <row r="4" spans="1:4" ht="18.75" x14ac:dyDescent="0.3">
      <c r="B4" s="29"/>
      <c r="C4" s="29"/>
      <c r="D4"/>
    </row>
    <row r="5" spans="1:4" x14ac:dyDescent="0.25">
      <c r="B5" s="30" t="s">
        <v>53</v>
      </c>
      <c r="C5" s="30" t="s">
        <v>4</v>
      </c>
      <c r="D5" s="30" t="s">
        <v>5</v>
      </c>
    </row>
    <row r="6" spans="1:4" x14ac:dyDescent="0.25">
      <c r="B6" s="12" t="s">
        <v>54</v>
      </c>
      <c r="C6" s="31">
        <f>SumEstBergler</f>
        <v>0.77083333333333315</v>
      </c>
      <c r="D6" s="31">
        <f>SumActBergler</f>
        <v>0.83414351851851909</v>
      </c>
    </row>
    <row r="7" spans="1:4" x14ac:dyDescent="0.25">
      <c r="B7" s="12" t="s">
        <v>55</v>
      </c>
      <c r="C7" s="31">
        <f>SumEstBobek</f>
        <v>2.0833333333333301E-2</v>
      </c>
      <c r="D7" s="31">
        <f>SumActBobek</f>
        <v>2.0833333333333301E-2</v>
      </c>
    </row>
    <row r="8" spans="1:4" x14ac:dyDescent="0.25">
      <c r="B8" s="32" t="s">
        <v>56</v>
      </c>
      <c r="C8" s="24">
        <f>SumEstJaneczek</f>
        <v>0.85416666666666685</v>
      </c>
      <c r="D8" s="25">
        <f>SumActJaneczek</f>
        <v>1.1263888888888878</v>
      </c>
    </row>
    <row r="9" spans="1:4" x14ac:dyDescent="0.25">
      <c r="B9" s="32" t="s">
        <v>57</v>
      </c>
      <c r="C9" s="24">
        <f>SumEstMair</f>
        <v>0.97916666666666674</v>
      </c>
      <c r="D9" s="25">
        <f>SumActMair</f>
        <v>1.2770833333333333</v>
      </c>
    </row>
    <row r="10" spans="1:4" x14ac:dyDescent="0.25">
      <c r="B10" s="32" t="s">
        <v>58</v>
      </c>
      <c r="C10" s="37">
        <v>0.78125</v>
      </c>
      <c r="D10" s="35">
        <v>1.4409722222222223</v>
      </c>
    </row>
    <row r="11" spans="1:4" x14ac:dyDescent="0.25">
      <c r="B11" s="33" t="s">
        <v>9</v>
      </c>
      <c r="C11" s="24">
        <f>SUM(SumEstJaneczek+SumEstMair)</f>
        <v>1.8333333333333335</v>
      </c>
      <c r="D11" s="25">
        <f>SUM(SumActJaneczek+SumActMair)</f>
        <v>2.4034722222222209</v>
      </c>
    </row>
  </sheetData>
  <mergeCells count="1">
    <mergeCell ref="A3:D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10</vt:i4>
      </vt:variant>
    </vt:vector>
  </HeadingPairs>
  <TitlesOfParts>
    <vt:vector size="16" baseType="lpstr">
      <vt:lpstr>Bobek</vt:lpstr>
      <vt:lpstr>Bergler</vt:lpstr>
      <vt:lpstr>Janeczek</vt:lpstr>
      <vt:lpstr>Mair</vt:lpstr>
      <vt:lpstr>Oezsoy</vt:lpstr>
      <vt:lpstr>SUM</vt:lpstr>
      <vt:lpstr>SumActBergler</vt:lpstr>
      <vt:lpstr>SumActBobek</vt:lpstr>
      <vt:lpstr>SumActJaneczek</vt:lpstr>
      <vt:lpstr>SumActMair</vt:lpstr>
      <vt:lpstr>SumActOezsoy</vt:lpstr>
      <vt:lpstr>SumEstBergler</vt:lpstr>
      <vt:lpstr>SumEstBobek</vt:lpstr>
      <vt:lpstr>SumEstJaneczek</vt:lpstr>
      <vt:lpstr>SumEstMair</vt:lpstr>
      <vt:lpstr>SumEstOezsoy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Osman</cp:lastModifiedBy>
  <cp:revision>6</cp:revision>
  <dcterms:created xsi:type="dcterms:W3CDTF">2013-10-08T09:59:29Z</dcterms:created>
  <dcterms:modified xsi:type="dcterms:W3CDTF">2014-10-31T16:29:17Z</dcterms:modified>
  <dc:language>de-AT</dc:language>
</cp:coreProperties>
</file>