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Program Files\MDSplus\matlab\IonTemp\"/>
    </mc:Choice>
  </mc:AlternateContent>
  <bookViews>
    <workbookView xWindow="0" yWindow="0" windowWidth="25605" windowHeight="16065" tabRatio="500"/>
  </bookViews>
  <sheets>
    <sheet name="Sheet1" sheetId="1" r:id="rId1"/>
  </sheets>
  <definedNames>
    <definedName name="temp" localSheetId="0">Sheet1!$F$6:$G$118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5" i="1"/>
  <c r="E16" i="1"/>
  <c r="E17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1" i="1"/>
  <c r="E42" i="1"/>
  <c r="E43" i="1"/>
  <c r="E44" i="1"/>
  <c r="E45" i="1"/>
  <c r="E47" i="1"/>
  <c r="E48" i="1"/>
  <c r="E49" i="1"/>
  <c r="E51" i="1"/>
  <c r="E52" i="1"/>
  <c r="E53" i="1"/>
  <c r="E54" i="1"/>
  <c r="E55" i="1"/>
  <c r="E56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80" i="1"/>
  <c r="E81" i="1"/>
  <c r="E82" i="1"/>
  <c r="E83" i="1"/>
  <c r="E84" i="1"/>
  <c r="E86" i="1"/>
  <c r="E87" i="1"/>
  <c r="E88" i="1"/>
  <c r="E89" i="1"/>
  <c r="E90" i="1"/>
  <c r="E91" i="1"/>
  <c r="E93" i="1"/>
  <c r="E94" i="1"/>
  <c r="E95" i="1"/>
  <c r="E96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2" i="1"/>
  <c r="E113" i="1"/>
  <c r="E116" i="1"/>
  <c r="E6" i="1"/>
  <c r="L56" i="1"/>
  <c r="K56" i="1"/>
  <c r="M56" i="1"/>
  <c r="L55" i="1"/>
  <c r="K55" i="1"/>
  <c r="M55" i="1"/>
  <c r="L54" i="1"/>
  <c r="K54" i="1"/>
  <c r="M54" i="1"/>
  <c r="K116" i="1"/>
  <c r="L116" i="1"/>
  <c r="M116" i="1"/>
  <c r="K117" i="1"/>
  <c r="L117" i="1"/>
  <c r="M117" i="1"/>
  <c r="K118" i="1"/>
  <c r="L118" i="1"/>
  <c r="M118" i="1"/>
  <c r="L115" i="1"/>
  <c r="K115" i="1"/>
  <c r="M115" i="1"/>
  <c r="K113" i="1"/>
  <c r="L113" i="1"/>
  <c r="M113" i="1"/>
  <c r="L112" i="1"/>
  <c r="K112" i="1"/>
  <c r="M112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L98" i="1"/>
  <c r="K98" i="1"/>
  <c r="M98" i="1"/>
  <c r="L96" i="1"/>
  <c r="K96" i="1"/>
  <c r="M96" i="1"/>
  <c r="L95" i="1"/>
  <c r="K95" i="1"/>
  <c r="M95" i="1"/>
  <c r="L94" i="1"/>
  <c r="K94" i="1"/>
  <c r="M94" i="1"/>
  <c r="L93" i="1"/>
  <c r="K93" i="1"/>
  <c r="M93" i="1"/>
  <c r="K89" i="1"/>
  <c r="L89" i="1"/>
  <c r="M89" i="1"/>
  <c r="K90" i="1"/>
  <c r="L90" i="1"/>
  <c r="M90" i="1"/>
  <c r="K91" i="1"/>
  <c r="L91" i="1"/>
  <c r="M91" i="1"/>
  <c r="L88" i="1"/>
  <c r="K88" i="1"/>
  <c r="M88" i="1"/>
  <c r="L87" i="1"/>
  <c r="K87" i="1"/>
  <c r="M87" i="1"/>
  <c r="L86" i="1"/>
  <c r="K86" i="1"/>
  <c r="M86" i="1"/>
  <c r="L84" i="1"/>
  <c r="K84" i="1"/>
  <c r="M84" i="1"/>
  <c r="K83" i="1"/>
  <c r="L83" i="1"/>
  <c r="M83" i="1"/>
  <c r="K81" i="1"/>
  <c r="L81" i="1"/>
  <c r="M81" i="1"/>
  <c r="K82" i="1"/>
  <c r="L82" i="1"/>
  <c r="M82" i="1"/>
  <c r="L80" i="1"/>
  <c r="K80" i="1"/>
  <c r="M80" i="1"/>
  <c r="L78" i="1"/>
  <c r="K78" i="1"/>
  <c r="M78" i="1"/>
  <c r="L77" i="1"/>
  <c r="K77" i="1"/>
  <c r="M77" i="1"/>
  <c r="L76" i="1"/>
  <c r="K76" i="1"/>
  <c r="M76" i="1"/>
  <c r="L75" i="1"/>
  <c r="K75" i="1"/>
  <c r="M75" i="1"/>
  <c r="L74" i="1"/>
  <c r="K74" i="1"/>
  <c r="M74" i="1"/>
  <c r="L73" i="1"/>
  <c r="K73" i="1"/>
  <c r="M73" i="1"/>
  <c r="L72" i="1"/>
  <c r="K72" i="1"/>
  <c r="M72" i="1"/>
  <c r="L71" i="1"/>
  <c r="K71" i="1"/>
  <c r="M71" i="1"/>
  <c r="L70" i="1"/>
  <c r="K70" i="1"/>
  <c r="M70" i="1"/>
  <c r="L69" i="1"/>
  <c r="K69" i="1"/>
  <c r="M69" i="1"/>
  <c r="L68" i="1"/>
  <c r="K68" i="1"/>
  <c r="M68" i="1"/>
  <c r="L67" i="1"/>
  <c r="K67" i="1"/>
  <c r="M67" i="1"/>
  <c r="L66" i="1"/>
  <c r="K66" i="1"/>
  <c r="M66" i="1"/>
  <c r="L65" i="1"/>
  <c r="K65" i="1"/>
  <c r="M65" i="1"/>
  <c r="L64" i="1"/>
  <c r="K64" i="1"/>
  <c r="M64" i="1"/>
  <c r="L63" i="1"/>
  <c r="K63" i="1"/>
  <c r="M63" i="1"/>
  <c r="L62" i="1"/>
  <c r="K62" i="1"/>
  <c r="M62" i="1"/>
  <c r="L61" i="1"/>
  <c r="K61" i="1"/>
  <c r="M61" i="1"/>
  <c r="L60" i="1"/>
  <c r="K60" i="1"/>
  <c r="M60" i="1"/>
  <c r="L59" i="1"/>
  <c r="K59" i="1"/>
  <c r="M59" i="1"/>
  <c r="L58" i="1"/>
  <c r="K58" i="1"/>
  <c r="M58" i="1"/>
  <c r="L53" i="1"/>
  <c r="K53" i="1"/>
  <c r="M53" i="1"/>
  <c r="L52" i="1"/>
  <c r="K52" i="1"/>
  <c r="M52" i="1"/>
  <c r="L51" i="1"/>
  <c r="K51" i="1"/>
  <c r="M51" i="1"/>
  <c r="L49" i="1"/>
  <c r="K49" i="1"/>
  <c r="M49" i="1"/>
  <c r="L48" i="1"/>
  <c r="K48" i="1"/>
  <c r="M48" i="1"/>
  <c r="L47" i="1"/>
  <c r="K47" i="1"/>
  <c r="M47" i="1"/>
  <c r="K42" i="1"/>
  <c r="L42" i="1"/>
  <c r="M42" i="1"/>
  <c r="K43" i="1"/>
  <c r="L43" i="1"/>
  <c r="M43" i="1"/>
  <c r="K44" i="1"/>
  <c r="L44" i="1"/>
  <c r="M44" i="1"/>
  <c r="L41" i="1"/>
  <c r="K41" i="1"/>
  <c r="M41" i="1"/>
  <c r="K17" i="1"/>
  <c r="L17" i="1"/>
  <c r="M17" i="1"/>
  <c r="K16" i="1"/>
  <c r="L16" i="1"/>
  <c r="M16" i="1"/>
  <c r="L15" i="1"/>
  <c r="K15" i="1"/>
  <c r="M15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L6" i="1"/>
  <c r="K6" i="1"/>
  <c r="M6" i="1"/>
</calcChain>
</file>

<file path=xl/connections.xml><?xml version="1.0" encoding="utf-8"?>
<connections xmlns="http://schemas.openxmlformats.org/spreadsheetml/2006/main">
  <connection id="1" name="temp.txt" type="6" refreshedVersion="0" background="1" saveData="1">
    <textPr fileType="mac" sourceFile="Macintosh HD:Users:tb8:Desktop:temp.txt" delimited="0">
      <textFields count="3">
        <textField/>
        <textField position="10"/>
        <textField position="23"/>
      </textFields>
    </textPr>
  </connection>
</connections>
</file>

<file path=xl/sharedStrings.xml><?xml version="1.0" encoding="utf-8"?>
<sst xmlns="http://schemas.openxmlformats.org/spreadsheetml/2006/main" count="288" uniqueCount="51">
  <si>
    <t>Gas</t>
  </si>
  <si>
    <t>D2</t>
  </si>
  <si>
    <t>Mirror Ratio</t>
  </si>
  <si>
    <t>Power 28 GHz (kW)</t>
  </si>
  <si>
    <t>Power helicon (kW)</t>
  </si>
  <si>
    <t>Power 18 GHZ (kW)</t>
  </si>
  <si>
    <t>LP pos (cm)</t>
  </si>
  <si>
    <t>out</t>
  </si>
  <si>
    <t>IR DT ©</t>
  </si>
  <si>
    <t>Proto- shot (#)</t>
  </si>
  <si>
    <t>Notes</t>
  </si>
  <si>
    <t>flow set point</t>
  </si>
  <si>
    <t>in (0.0)</t>
  </si>
  <si>
    <t>PS1 (A)</t>
  </si>
  <si>
    <t>PS2 (A)</t>
  </si>
  <si>
    <t>Transrex2 (A)</t>
  </si>
  <si>
    <t>Bmid  (T)</t>
  </si>
  <si>
    <t>Bmir (T)</t>
  </si>
  <si>
    <t>D-alpha Filter</t>
  </si>
  <si>
    <t>D-beta Filter</t>
  </si>
  <si>
    <t>D-gamma Filter: slightly staturated</t>
  </si>
  <si>
    <t>D-gamma Filter</t>
  </si>
  <si>
    <t>D-Alpha Filter</t>
  </si>
  <si>
    <t>Radial probe scan</t>
  </si>
  <si>
    <t>Gas flow scan</t>
  </si>
  <si>
    <t>6515/6527</t>
  </si>
  <si>
    <t>Target Tilted 20 deg, D-alpha</t>
  </si>
  <si>
    <t>Target Tilted 20 deg, D-beta</t>
  </si>
  <si>
    <t>Target Tilted 20 deg, D-gamma</t>
  </si>
  <si>
    <t>Target Tilted 20 deg, unfiltered</t>
  </si>
  <si>
    <t>Radial probe scan, 18 GHz tripped at end of pulse</t>
  </si>
  <si>
    <t>Baratron cal shots</t>
  </si>
  <si>
    <t>Coil #2 has been disconnected and the helicon magnet coils are reversed polarity</t>
  </si>
  <si>
    <t>6478/6490</t>
  </si>
  <si>
    <t>D-alpha Filter: saturated</t>
  </si>
  <si>
    <t>D-alpha Filter: 18 GHz tripped, double 28 pulse</t>
  </si>
  <si>
    <t>D-alpha filter??</t>
  </si>
  <si>
    <t>D-gamma Filter: funny bulge in RF pulse</t>
  </si>
  <si>
    <t>Increase magnetic field: scan</t>
  </si>
  <si>
    <t>Increase mirror ratio: scan</t>
  </si>
  <si>
    <t>The goal of the day is to try several mirror ratios, take a few radial probe scans, and increase the main field up &gt;1 Tesla for fundamental ECH, gas flow scan, too</t>
  </si>
  <si>
    <t>P_target_max [MW/m2]</t>
  </si>
  <si>
    <t>W_whole_target [kJ]</t>
  </si>
  <si>
    <t>P_target (r=0) [MW/m2]</t>
  </si>
  <si>
    <t>r (max IR)</t>
  </si>
  <si>
    <t>flow [sccm]</t>
  </si>
  <si>
    <t xml:space="preserve"> </t>
  </si>
  <si>
    <t>fill pressure [mtorr] in central chamb</t>
  </si>
  <si>
    <t>LP Te @4.3s</t>
  </si>
  <si>
    <t>LP ne @4.3s</t>
  </si>
  <si>
    <t>central pressure (mTorr)@ 4.3s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</si>
</sst>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99FF"/>
        <bgColor indexed="64"/>
      </patternFill>
    </fill>
  </fills>
  <borders count="1">
    <border>
      <left/>
      <right/>
      <top/>
      <bottom/>
      <diagonal/>
    </border>
  </borders>
  <cellStyleXfs count="10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/>
    <xf numFmtId="164" fontId="1" fillId="0" borderId="0" xfId="0" applyNumberFormat="1" applyFont="1" applyAlignment="1">
      <alignment wrapText="1"/>
    </xf>
    <xf numFmtId="164" fontId="0" fillId="0" borderId="0" xfId="0" applyNumberFormat="1"/>
    <xf numFmtId="164" fontId="0" fillId="0" borderId="0" xfId="0" applyNumberFormat="1" applyFont="1"/>
    <xf numFmtId="164" fontId="5" fillId="0" borderId="0" xfId="0" applyNumberFormat="1" applyFont="1"/>
    <xf numFmtId="0" fontId="0" fillId="0" borderId="0" xfId="0" applyFont="1" applyAlignme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11" fontId="0" fillId="3" borderId="0" xfId="0" applyNumberFormat="1" applyFill="1"/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emp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8"/>
  <sheetViews>
    <sheetView tabSelected="1" workbookViewId="0">
      <pane xSplit="3885" ySplit="2355" topLeftCell="P31" activePane="bottomRight"/>
      <selection activeCell="A2" sqref="A2"/>
      <selection pane="topRight" activeCell="F1" sqref="F1:F1048576"/>
      <selection pane="bottomLeft" activeCell="A34" sqref="A34:B36"/>
      <selection pane="bottomRight" activeCell="T34" sqref="T34"/>
    </sheetView>
  </sheetViews>
  <sheetFormatPr defaultColWidth="11" defaultRowHeight="15.75" x14ac:dyDescent="0.25"/>
  <cols>
    <col min="3" max="3" width="5.875" customWidth="1"/>
    <col min="4" max="5" width="7" customWidth="1"/>
    <col min="6" max="6" width="13.5" customWidth="1"/>
    <col min="17" max="17" width="29.625" customWidth="1"/>
    <col min="23" max="23" width="12.375" customWidth="1"/>
    <col min="24" max="24" width="11.625" customWidth="1"/>
  </cols>
  <sheetData>
    <row r="1" spans="1:24" s="1" customFormat="1" ht="63" x14ac:dyDescent="0.25">
      <c r="A1" s="1" t="s">
        <v>9</v>
      </c>
      <c r="B1" s="1" t="s">
        <v>6</v>
      </c>
      <c r="C1" s="1" t="s">
        <v>0</v>
      </c>
      <c r="D1" s="1" t="s">
        <v>11</v>
      </c>
      <c r="E1" s="1" t="s">
        <v>45</v>
      </c>
      <c r="F1" s="1" t="s">
        <v>47</v>
      </c>
      <c r="G1" s="1" t="s">
        <v>50</v>
      </c>
      <c r="H1" s="1" t="s">
        <v>13</v>
      </c>
      <c r="I1" s="1" t="s">
        <v>14</v>
      </c>
      <c r="J1" s="1" t="s">
        <v>15</v>
      </c>
      <c r="K1" s="4" t="s">
        <v>16</v>
      </c>
      <c r="L1" s="4" t="s">
        <v>17</v>
      </c>
      <c r="M1" s="4" t="s">
        <v>2</v>
      </c>
      <c r="N1" s="2" t="s">
        <v>5</v>
      </c>
      <c r="O1" s="2" t="s">
        <v>3</v>
      </c>
      <c r="P1" s="1" t="s">
        <v>4</v>
      </c>
      <c r="Q1" s="1" t="s">
        <v>10</v>
      </c>
      <c r="R1" s="2" t="s">
        <v>8</v>
      </c>
      <c r="S1" s="2" t="s">
        <v>41</v>
      </c>
      <c r="T1" s="2" t="s">
        <v>44</v>
      </c>
      <c r="U1" s="2" t="s">
        <v>43</v>
      </c>
      <c r="V1" s="2" t="s">
        <v>42</v>
      </c>
      <c r="W1" s="1" t="s">
        <v>49</v>
      </c>
      <c r="X1" s="1" t="s">
        <v>48</v>
      </c>
    </row>
    <row r="2" spans="1:24" s="1" customFormat="1" x14ac:dyDescent="0.25">
      <c r="A2" s="8" t="s">
        <v>32</v>
      </c>
      <c r="K2" s="4"/>
      <c r="L2" s="4"/>
      <c r="M2" s="4"/>
      <c r="N2" s="2"/>
      <c r="O2" s="2"/>
      <c r="R2" s="2"/>
      <c r="S2" s="2"/>
      <c r="T2" s="2"/>
      <c r="U2" s="2"/>
      <c r="V2" s="2"/>
    </row>
    <row r="3" spans="1:24" s="1" customFormat="1" x14ac:dyDescent="0.25">
      <c r="A3" s="8" t="s">
        <v>40</v>
      </c>
      <c r="K3" s="4"/>
      <c r="L3" s="4"/>
      <c r="M3" s="4"/>
      <c r="N3" s="2"/>
      <c r="O3" s="2"/>
      <c r="R3" s="2"/>
      <c r="S3" s="2"/>
      <c r="T3" s="2"/>
      <c r="U3" s="2"/>
      <c r="V3" s="2"/>
    </row>
    <row r="4" spans="1:24" s="1" customFormat="1" x14ac:dyDescent="0.25">
      <c r="K4" s="4"/>
      <c r="L4" s="4"/>
      <c r="M4" s="4"/>
      <c r="N4" s="2"/>
      <c r="O4" s="2"/>
      <c r="R4" s="2"/>
      <c r="S4" s="2"/>
      <c r="T4" s="2"/>
      <c r="U4" s="2"/>
      <c r="V4" s="2"/>
    </row>
    <row r="5" spans="1:24" s="1" customFormat="1" x14ac:dyDescent="0.25">
      <c r="K5" s="4"/>
      <c r="L5" s="4"/>
      <c r="M5" s="4"/>
      <c r="N5" s="2"/>
      <c r="O5" s="2"/>
      <c r="R5" s="2"/>
      <c r="S5" s="2"/>
      <c r="T5" s="2"/>
      <c r="U5" s="2"/>
      <c r="V5" s="2"/>
    </row>
    <row r="6" spans="1:24" x14ac:dyDescent="0.25">
      <c r="A6">
        <v>6468</v>
      </c>
      <c r="B6" t="s">
        <v>12</v>
      </c>
      <c r="C6" t="s">
        <v>1</v>
      </c>
      <c r="D6">
        <v>0.09</v>
      </c>
      <c r="E6">
        <f>D6*2000-100</f>
        <v>80</v>
      </c>
      <c r="F6">
        <v>1.4151400000000001</v>
      </c>
      <c r="G6">
        <v>2.56976</v>
      </c>
      <c r="H6">
        <v>3330</v>
      </c>
      <c r="I6">
        <v>3250</v>
      </c>
      <c r="J6">
        <v>0</v>
      </c>
      <c r="K6" s="5">
        <f>(0.0001518*H6+0.00968*I6+0.1662*J6)/1000</f>
        <v>3.1965493999999997E-2</v>
      </c>
      <c r="L6" s="5">
        <f>(0.0004292*H6+0.2033*I6+0.004816*J6)/1000</f>
        <v>0.66215423600000001</v>
      </c>
      <c r="M6" s="6">
        <f>L6/K6</f>
        <v>20.714656748304908</v>
      </c>
      <c r="N6">
        <v>4</v>
      </c>
      <c r="O6">
        <v>100</v>
      </c>
      <c r="P6">
        <v>100</v>
      </c>
      <c r="S6" s="9">
        <v>6934.7080000000005</v>
      </c>
      <c r="W6" s="10"/>
      <c r="X6" s="10"/>
    </row>
    <row r="7" spans="1:24" x14ac:dyDescent="0.25">
      <c r="E7" t="s">
        <v>46</v>
      </c>
      <c r="K7" s="5"/>
      <c r="L7" s="5"/>
      <c r="M7" s="6"/>
    </row>
    <row r="8" spans="1:24" x14ac:dyDescent="0.25">
      <c r="A8">
        <v>6469</v>
      </c>
      <c r="B8" t="s">
        <v>12</v>
      </c>
      <c r="C8" t="s">
        <v>1</v>
      </c>
      <c r="D8">
        <v>0.09</v>
      </c>
      <c r="E8">
        <f t="shared" ref="E8:E70" si="0">D8*2000-100</f>
        <v>80</v>
      </c>
      <c r="F8">
        <v>1.4307099999999999</v>
      </c>
      <c r="G8">
        <v>2.7547299999999999</v>
      </c>
      <c r="H8">
        <v>3330</v>
      </c>
      <c r="I8">
        <v>3250</v>
      </c>
      <c r="J8">
        <v>-20</v>
      </c>
      <c r="K8" s="5">
        <f t="shared" ref="K8:K39" si="1">(0.0001518*H8+0.00968*I8+0.1662*J8)/1000</f>
        <v>2.8641493999999993E-2</v>
      </c>
      <c r="L8" s="5">
        <f t="shared" ref="L8:L39" si="2">(0.0004292*H8+0.2033*I8+0.004816*J8)/1000</f>
        <v>0.66205791599999997</v>
      </c>
      <c r="M8" s="6">
        <f t="shared" ref="M8:M39" si="3">L8/K8</f>
        <v>23.115341539097091</v>
      </c>
      <c r="N8">
        <v>4</v>
      </c>
      <c r="O8">
        <v>100</v>
      </c>
      <c r="P8">
        <v>100</v>
      </c>
      <c r="S8" s="9">
        <v>9602.5309600000019</v>
      </c>
      <c r="V8" s="12">
        <v>0.33826585133151255</v>
      </c>
      <c r="W8" s="10"/>
      <c r="X8" s="10"/>
    </row>
    <row r="9" spans="1:24" x14ac:dyDescent="0.25">
      <c r="A9">
        <v>6470</v>
      </c>
      <c r="B9" t="s">
        <v>7</v>
      </c>
      <c r="C9" t="s">
        <v>1</v>
      </c>
      <c r="D9">
        <v>0.09</v>
      </c>
      <c r="E9">
        <f t="shared" si="0"/>
        <v>80</v>
      </c>
      <c r="F9">
        <v>1.3937200000000001</v>
      </c>
      <c r="G9">
        <v>2.8228800000000001</v>
      </c>
      <c r="H9">
        <v>3330</v>
      </c>
      <c r="I9">
        <v>3250</v>
      </c>
      <c r="J9">
        <v>-20</v>
      </c>
      <c r="K9" s="5">
        <f t="shared" si="1"/>
        <v>2.8641493999999993E-2</v>
      </c>
      <c r="L9" s="5">
        <f t="shared" si="2"/>
        <v>0.66205791599999997</v>
      </c>
      <c r="M9" s="6">
        <f t="shared" si="3"/>
        <v>23.115341539097091</v>
      </c>
      <c r="N9">
        <v>4</v>
      </c>
      <c r="O9">
        <v>100</v>
      </c>
      <c r="P9">
        <v>100</v>
      </c>
      <c r="Q9" t="s">
        <v>18</v>
      </c>
      <c r="S9" s="9">
        <v>9663.7195600000014</v>
      </c>
      <c r="T9" s="9"/>
      <c r="U9" s="9"/>
      <c r="V9" s="12">
        <v>0.36380518371247422</v>
      </c>
    </row>
    <row r="10" spans="1:24" x14ac:dyDescent="0.25">
      <c r="A10">
        <v>6471</v>
      </c>
      <c r="B10" t="s">
        <v>7</v>
      </c>
      <c r="C10" t="s">
        <v>1</v>
      </c>
      <c r="D10">
        <v>0.09</v>
      </c>
      <c r="E10">
        <f t="shared" si="0"/>
        <v>80</v>
      </c>
      <c r="F10">
        <v>1.40086</v>
      </c>
      <c r="G10">
        <v>2.73461</v>
      </c>
      <c r="H10">
        <v>3330</v>
      </c>
      <c r="I10">
        <v>3250</v>
      </c>
      <c r="J10">
        <v>-20</v>
      </c>
      <c r="K10" s="5">
        <f t="shared" si="1"/>
        <v>2.8641493999999993E-2</v>
      </c>
      <c r="L10" s="5">
        <f t="shared" si="2"/>
        <v>0.66205791599999997</v>
      </c>
      <c r="M10" s="6">
        <f t="shared" si="3"/>
        <v>23.115341539097091</v>
      </c>
      <c r="N10">
        <v>4</v>
      </c>
      <c r="O10">
        <v>100</v>
      </c>
      <c r="P10">
        <v>100</v>
      </c>
      <c r="Q10" t="s">
        <v>19</v>
      </c>
      <c r="S10" s="9">
        <v>9916.6324400000012</v>
      </c>
      <c r="T10" s="9"/>
      <c r="U10" s="9"/>
      <c r="V10" s="12">
        <v>0.37162334668623792</v>
      </c>
    </row>
    <row r="11" spans="1:24" x14ac:dyDescent="0.25">
      <c r="A11">
        <v>6472</v>
      </c>
      <c r="B11" t="s">
        <v>7</v>
      </c>
      <c r="C11" t="s">
        <v>1</v>
      </c>
      <c r="D11">
        <v>0.09</v>
      </c>
      <c r="E11">
        <f t="shared" si="0"/>
        <v>80</v>
      </c>
      <c r="F11">
        <v>1.4054</v>
      </c>
      <c r="G11">
        <v>2.7982100000000001</v>
      </c>
      <c r="H11">
        <v>3330</v>
      </c>
      <c r="I11">
        <v>3250</v>
      </c>
      <c r="J11">
        <v>-20</v>
      </c>
      <c r="K11" s="5">
        <f t="shared" si="1"/>
        <v>2.8641493999999993E-2</v>
      </c>
      <c r="L11" s="5">
        <f t="shared" si="2"/>
        <v>0.66205791599999997</v>
      </c>
      <c r="M11" s="6">
        <f t="shared" si="3"/>
        <v>23.115341539097091</v>
      </c>
      <c r="N11">
        <v>4</v>
      </c>
      <c r="O11">
        <v>100</v>
      </c>
      <c r="P11">
        <v>100</v>
      </c>
      <c r="Q11" t="s">
        <v>20</v>
      </c>
      <c r="S11" s="9">
        <v>10304.160240000001</v>
      </c>
      <c r="T11" s="9"/>
      <c r="U11" s="9"/>
      <c r="V11" s="12">
        <v>0.3825687748495073</v>
      </c>
    </row>
    <row r="12" spans="1:24" x14ac:dyDescent="0.25">
      <c r="A12">
        <v>6473</v>
      </c>
      <c r="B12" t="s">
        <v>7</v>
      </c>
      <c r="C12" t="s">
        <v>1</v>
      </c>
      <c r="D12">
        <v>0.09</v>
      </c>
      <c r="E12">
        <f t="shared" si="0"/>
        <v>80</v>
      </c>
      <c r="F12">
        <v>1.40605</v>
      </c>
      <c r="G12">
        <v>2.7437</v>
      </c>
      <c r="H12">
        <v>3330</v>
      </c>
      <c r="I12">
        <v>3250</v>
      </c>
      <c r="J12">
        <v>-20</v>
      </c>
      <c r="K12" s="5">
        <f t="shared" si="1"/>
        <v>2.8641493999999993E-2</v>
      </c>
      <c r="L12" s="5">
        <f t="shared" si="2"/>
        <v>0.66205791599999997</v>
      </c>
      <c r="M12" s="6">
        <f t="shared" si="3"/>
        <v>23.115341539097091</v>
      </c>
      <c r="N12">
        <v>4</v>
      </c>
      <c r="O12">
        <v>100</v>
      </c>
      <c r="P12">
        <v>100</v>
      </c>
      <c r="Q12" t="s">
        <v>21</v>
      </c>
      <c r="S12" s="9">
        <v>9745.3043600000001</v>
      </c>
      <c r="T12" s="9"/>
      <c r="U12" s="9"/>
      <c r="V12" s="12">
        <v>0.36484760544230932</v>
      </c>
    </row>
    <row r="13" spans="1:24" x14ac:dyDescent="0.25">
      <c r="A13">
        <v>6474</v>
      </c>
      <c r="B13" t="s">
        <v>7</v>
      </c>
      <c r="C13" t="s">
        <v>1</v>
      </c>
      <c r="D13">
        <v>0.09</v>
      </c>
      <c r="E13">
        <f t="shared" si="0"/>
        <v>80</v>
      </c>
      <c r="F13">
        <v>1.3982600000000001</v>
      </c>
      <c r="G13">
        <v>2.87026</v>
      </c>
      <c r="H13">
        <v>3330</v>
      </c>
      <c r="I13">
        <v>3250</v>
      </c>
      <c r="J13">
        <v>-20</v>
      </c>
      <c r="K13" s="5">
        <f t="shared" si="1"/>
        <v>2.8641493999999993E-2</v>
      </c>
      <c r="L13" s="5">
        <f t="shared" si="2"/>
        <v>0.66205791599999997</v>
      </c>
      <c r="M13" s="6">
        <f t="shared" si="3"/>
        <v>23.115341539097091</v>
      </c>
      <c r="N13">
        <v>4</v>
      </c>
      <c r="O13">
        <v>100</v>
      </c>
      <c r="P13">
        <v>100</v>
      </c>
      <c r="Q13" t="s">
        <v>21</v>
      </c>
      <c r="S13" s="9">
        <v>9937.0286400000005</v>
      </c>
      <c r="T13" s="9"/>
      <c r="U13" s="9"/>
      <c r="V13" s="12">
        <v>0.37631424447049622</v>
      </c>
    </row>
    <row r="14" spans="1:24" x14ac:dyDescent="0.25">
      <c r="E14" t="s">
        <v>46</v>
      </c>
      <c r="K14" s="5"/>
      <c r="L14" s="5"/>
      <c r="M14" s="6"/>
    </row>
    <row r="15" spans="1:24" x14ac:dyDescent="0.25">
      <c r="A15">
        <v>6475</v>
      </c>
      <c r="B15" t="s">
        <v>7</v>
      </c>
      <c r="C15" t="s">
        <v>1</v>
      </c>
      <c r="D15">
        <v>0.09</v>
      </c>
      <c r="E15">
        <f t="shared" si="0"/>
        <v>80</v>
      </c>
      <c r="F15">
        <v>1.40151</v>
      </c>
      <c r="G15">
        <v>2.9409999999999998</v>
      </c>
      <c r="H15">
        <v>3330</v>
      </c>
      <c r="I15">
        <v>3250</v>
      </c>
      <c r="J15">
        <v>-40</v>
      </c>
      <c r="K15" s="5">
        <f t="shared" ref="K15" si="4">(0.0001518*H15+0.00968*I15+0.1662*J15)/1000</f>
        <v>2.5317493999999996E-2</v>
      </c>
      <c r="L15" s="5">
        <f t="shared" ref="L15" si="5">(0.0004292*H15+0.2033*I15+0.004816*J15)/1000</f>
        <v>0.66196159600000004</v>
      </c>
      <c r="M15" s="6">
        <f t="shared" ref="M15" si="6">L15/K15</f>
        <v>26.146410699257999</v>
      </c>
      <c r="N15">
        <v>4</v>
      </c>
      <c r="O15">
        <v>100</v>
      </c>
      <c r="P15">
        <v>100</v>
      </c>
      <c r="Q15" t="s">
        <v>21</v>
      </c>
      <c r="S15" s="9"/>
      <c r="T15" s="9"/>
      <c r="U15" s="9"/>
      <c r="V15" s="9"/>
    </row>
    <row r="16" spans="1:24" x14ac:dyDescent="0.25">
      <c r="A16">
        <v>6476</v>
      </c>
      <c r="B16" t="s">
        <v>7</v>
      </c>
      <c r="C16" t="s">
        <v>1</v>
      </c>
      <c r="D16">
        <v>0.09</v>
      </c>
      <c r="E16">
        <f t="shared" si="0"/>
        <v>80</v>
      </c>
      <c r="F16">
        <v>1.38009</v>
      </c>
      <c r="G16">
        <v>2.94814</v>
      </c>
      <c r="H16">
        <v>3330</v>
      </c>
      <c r="I16">
        <v>3250</v>
      </c>
      <c r="J16">
        <v>-40</v>
      </c>
      <c r="K16" s="5">
        <f t="shared" ref="K16" si="7">(0.0001518*H16+0.00968*I16+0.1662*J16)/1000</f>
        <v>2.5317493999999996E-2</v>
      </c>
      <c r="L16" s="5">
        <f t="shared" ref="L16" si="8">(0.0004292*H16+0.2033*I16+0.004816*J16)/1000</f>
        <v>0.66196159600000004</v>
      </c>
      <c r="M16" s="6">
        <f t="shared" ref="M16" si="9">L16/K16</f>
        <v>26.146410699257999</v>
      </c>
      <c r="N16">
        <v>4</v>
      </c>
      <c r="O16">
        <v>100</v>
      </c>
      <c r="P16">
        <v>100</v>
      </c>
      <c r="Q16" t="s">
        <v>19</v>
      </c>
      <c r="S16" s="9">
        <v>10879.33308</v>
      </c>
      <c r="T16" s="9"/>
      <c r="U16" s="9"/>
      <c r="V16" s="12">
        <v>0.40810810723046892</v>
      </c>
    </row>
    <row r="17" spans="1:24" x14ac:dyDescent="0.25">
      <c r="A17">
        <v>6477</v>
      </c>
      <c r="B17" t="s">
        <v>7</v>
      </c>
      <c r="C17" t="s">
        <v>1</v>
      </c>
      <c r="D17">
        <v>0.09</v>
      </c>
      <c r="E17">
        <f t="shared" si="0"/>
        <v>80</v>
      </c>
      <c r="F17">
        <v>1.3690599999999999</v>
      </c>
      <c r="G17">
        <v>2.8410500000000001</v>
      </c>
      <c r="H17">
        <v>3330</v>
      </c>
      <c r="I17">
        <v>3250</v>
      </c>
      <c r="J17">
        <v>-40</v>
      </c>
      <c r="K17" s="5">
        <f t="shared" ref="K17" si="10">(0.0001518*H17+0.00968*I17+0.1662*J17)/1000</f>
        <v>2.5317493999999996E-2</v>
      </c>
      <c r="L17" s="5">
        <f t="shared" ref="L17" si="11">(0.0004292*H17+0.2033*I17+0.004816*J17)/1000</f>
        <v>0.66196159600000004</v>
      </c>
      <c r="M17" s="6">
        <f t="shared" ref="M17" si="12">L17/K17</f>
        <v>26.146410699257999</v>
      </c>
      <c r="N17">
        <v>4</v>
      </c>
      <c r="O17">
        <v>100</v>
      </c>
      <c r="P17">
        <v>100</v>
      </c>
      <c r="Q17" t="s">
        <v>22</v>
      </c>
      <c r="S17" s="9">
        <v>10385.745040000002</v>
      </c>
      <c r="T17" s="9"/>
      <c r="U17" s="9"/>
      <c r="V17" s="12">
        <v>0.3836111965793424</v>
      </c>
    </row>
    <row r="18" spans="1:24" x14ac:dyDescent="0.25">
      <c r="E18" t="s">
        <v>46</v>
      </c>
    </row>
    <row r="19" spans="1:24" x14ac:dyDescent="0.25">
      <c r="A19">
        <v>6489</v>
      </c>
      <c r="B19">
        <v>-2.5</v>
      </c>
      <c r="C19" t="s">
        <v>1</v>
      </c>
      <c r="D19">
        <v>0.09</v>
      </c>
      <c r="E19">
        <f t="shared" si="0"/>
        <v>80</v>
      </c>
      <c r="F19">
        <v>1.39307</v>
      </c>
      <c r="G19">
        <v>2.8942700000000001</v>
      </c>
      <c r="H19">
        <v>3330</v>
      </c>
      <c r="I19">
        <v>3250</v>
      </c>
      <c r="J19">
        <v>-40</v>
      </c>
      <c r="K19" s="5">
        <f t="shared" si="1"/>
        <v>2.5317493999999996E-2</v>
      </c>
      <c r="L19" s="5">
        <f t="shared" si="2"/>
        <v>0.66196159600000004</v>
      </c>
      <c r="M19" s="6">
        <f t="shared" si="3"/>
        <v>26.146410699257999</v>
      </c>
      <c r="N19">
        <v>4</v>
      </c>
      <c r="O19">
        <v>100</v>
      </c>
      <c r="P19">
        <v>100</v>
      </c>
      <c r="Q19" t="s">
        <v>23</v>
      </c>
      <c r="W19" s="13">
        <v>6.9E+17</v>
      </c>
      <c r="X19" s="10">
        <v>8.1999999999999993</v>
      </c>
    </row>
    <row r="20" spans="1:24" x14ac:dyDescent="0.25">
      <c r="A20">
        <v>6488</v>
      </c>
      <c r="B20">
        <v>-2.25</v>
      </c>
      <c r="C20" t="s">
        <v>1</v>
      </c>
      <c r="D20">
        <v>0.09</v>
      </c>
      <c r="E20">
        <f t="shared" si="0"/>
        <v>80</v>
      </c>
      <c r="F20">
        <v>1.3723000000000001</v>
      </c>
      <c r="G20">
        <v>3.0552299999999999</v>
      </c>
      <c r="H20">
        <v>3330</v>
      </c>
      <c r="I20">
        <v>3250</v>
      </c>
      <c r="J20">
        <v>-40</v>
      </c>
      <c r="K20" s="5">
        <f t="shared" si="1"/>
        <v>2.5317493999999996E-2</v>
      </c>
      <c r="L20" s="5">
        <f t="shared" si="2"/>
        <v>0.66196159600000004</v>
      </c>
      <c r="M20" s="6">
        <f t="shared" si="3"/>
        <v>26.146410699257999</v>
      </c>
      <c r="N20">
        <v>4</v>
      </c>
      <c r="O20">
        <v>100</v>
      </c>
      <c r="P20">
        <v>100</v>
      </c>
      <c r="Q20" t="s">
        <v>23</v>
      </c>
      <c r="W20" s="13">
        <v>1.2E+18</v>
      </c>
      <c r="X20" s="10">
        <v>6.9</v>
      </c>
    </row>
    <row r="21" spans="1:24" x14ac:dyDescent="0.25">
      <c r="A21">
        <v>6487</v>
      </c>
      <c r="B21">
        <v>-2</v>
      </c>
      <c r="C21" t="s">
        <v>1</v>
      </c>
      <c r="D21">
        <v>0.09</v>
      </c>
      <c r="E21">
        <f t="shared" si="0"/>
        <v>80</v>
      </c>
      <c r="F21">
        <v>1.3982600000000001</v>
      </c>
      <c r="G21">
        <v>2.7333099999999999</v>
      </c>
      <c r="H21">
        <v>3330</v>
      </c>
      <c r="I21">
        <v>3250</v>
      </c>
      <c r="J21">
        <v>-40</v>
      </c>
      <c r="K21" s="5">
        <f t="shared" si="1"/>
        <v>2.5317493999999996E-2</v>
      </c>
      <c r="L21" s="5">
        <f t="shared" si="2"/>
        <v>0.66196159600000004</v>
      </c>
      <c r="M21" s="6">
        <f t="shared" si="3"/>
        <v>26.146410699257999</v>
      </c>
      <c r="N21">
        <v>4</v>
      </c>
      <c r="O21">
        <v>100</v>
      </c>
      <c r="P21">
        <v>100</v>
      </c>
      <c r="Q21" t="s">
        <v>23</v>
      </c>
      <c r="W21" s="13">
        <v>6.6E+17</v>
      </c>
      <c r="X21" s="10">
        <v>11.8</v>
      </c>
    </row>
    <row r="22" spans="1:24" x14ac:dyDescent="0.25">
      <c r="A22">
        <v>6486</v>
      </c>
      <c r="B22">
        <v>-1.75</v>
      </c>
      <c r="C22" t="s">
        <v>1</v>
      </c>
      <c r="D22">
        <v>0.09</v>
      </c>
      <c r="E22">
        <f t="shared" si="0"/>
        <v>80</v>
      </c>
      <c r="F22">
        <v>1.38269</v>
      </c>
      <c r="G22">
        <v>2.8696100000000002</v>
      </c>
      <c r="H22">
        <v>3330</v>
      </c>
      <c r="I22">
        <v>3250</v>
      </c>
      <c r="J22">
        <v>-40</v>
      </c>
      <c r="K22" s="5">
        <f t="shared" si="1"/>
        <v>2.5317493999999996E-2</v>
      </c>
      <c r="L22" s="5">
        <f t="shared" si="2"/>
        <v>0.66196159600000004</v>
      </c>
      <c r="M22" s="6">
        <f t="shared" si="3"/>
        <v>26.146410699257999</v>
      </c>
      <c r="N22">
        <v>4</v>
      </c>
      <c r="O22">
        <v>100</v>
      </c>
      <c r="P22">
        <v>100</v>
      </c>
      <c r="Q22" t="s">
        <v>23</v>
      </c>
      <c r="W22" s="13">
        <v>1.7E+18</v>
      </c>
      <c r="X22" s="10">
        <v>14.5</v>
      </c>
    </row>
    <row r="23" spans="1:24" x14ac:dyDescent="0.25">
      <c r="A23">
        <v>6485</v>
      </c>
      <c r="B23">
        <v>-1.5</v>
      </c>
      <c r="C23" t="s">
        <v>1</v>
      </c>
      <c r="D23">
        <v>0.09</v>
      </c>
      <c r="E23">
        <f t="shared" si="0"/>
        <v>80</v>
      </c>
      <c r="F23">
        <v>1.39177</v>
      </c>
      <c r="G23">
        <v>2.82483</v>
      </c>
      <c r="H23">
        <v>3330</v>
      </c>
      <c r="I23">
        <v>3250</v>
      </c>
      <c r="J23">
        <v>-40</v>
      </c>
      <c r="K23" s="5">
        <f t="shared" si="1"/>
        <v>2.5317493999999996E-2</v>
      </c>
      <c r="L23" s="5">
        <f t="shared" si="2"/>
        <v>0.66196159600000004</v>
      </c>
      <c r="M23" s="6">
        <f t="shared" si="3"/>
        <v>26.146410699257999</v>
      </c>
      <c r="N23">
        <v>4</v>
      </c>
      <c r="O23">
        <v>100</v>
      </c>
      <c r="P23">
        <v>100</v>
      </c>
      <c r="Q23" t="s">
        <v>23</v>
      </c>
      <c r="W23" s="13">
        <v>4.2E+18</v>
      </c>
      <c r="X23" s="10">
        <v>16.3</v>
      </c>
    </row>
    <row r="24" spans="1:24" x14ac:dyDescent="0.25">
      <c r="A24">
        <v>6484</v>
      </c>
      <c r="B24">
        <v>-1.25</v>
      </c>
      <c r="C24" t="s">
        <v>1</v>
      </c>
      <c r="D24">
        <v>0.09</v>
      </c>
      <c r="E24">
        <f t="shared" si="0"/>
        <v>80</v>
      </c>
      <c r="F24">
        <v>1.4034500000000001</v>
      </c>
      <c r="G24">
        <v>2.9384100000000002</v>
      </c>
      <c r="H24">
        <v>3330</v>
      </c>
      <c r="I24">
        <v>3250</v>
      </c>
      <c r="J24">
        <v>-40</v>
      </c>
      <c r="K24" s="5">
        <f t="shared" si="1"/>
        <v>2.5317493999999996E-2</v>
      </c>
      <c r="L24" s="5">
        <f t="shared" si="2"/>
        <v>0.66196159600000004</v>
      </c>
      <c r="M24" s="6">
        <f t="shared" si="3"/>
        <v>26.146410699257999</v>
      </c>
      <c r="N24">
        <v>4</v>
      </c>
      <c r="O24">
        <v>100</v>
      </c>
      <c r="P24">
        <v>100</v>
      </c>
      <c r="Q24" t="s">
        <v>23</v>
      </c>
      <c r="W24" s="13">
        <v>5.2E+18</v>
      </c>
      <c r="X24" s="10">
        <v>23.5</v>
      </c>
    </row>
    <row r="25" spans="1:24" x14ac:dyDescent="0.25">
      <c r="A25">
        <v>6483</v>
      </c>
      <c r="B25">
        <v>-1</v>
      </c>
      <c r="C25" t="s">
        <v>1</v>
      </c>
      <c r="D25">
        <v>0.09</v>
      </c>
      <c r="E25">
        <f t="shared" si="0"/>
        <v>80</v>
      </c>
      <c r="F25">
        <v>1.38723</v>
      </c>
      <c r="G25">
        <v>2.9124400000000001</v>
      </c>
      <c r="H25">
        <v>3330</v>
      </c>
      <c r="I25">
        <v>3250</v>
      </c>
      <c r="J25">
        <v>-40</v>
      </c>
      <c r="K25" s="5">
        <f t="shared" si="1"/>
        <v>2.5317493999999996E-2</v>
      </c>
      <c r="L25" s="5">
        <f t="shared" si="2"/>
        <v>0.66196159600000004</v>
      </c>
      <c r="M25" s="6">
        <f t="shared" si="3"/>
        <v>26.146410699257999</v>
      </c>
      <c r="N25">
        <v>4</v>
      </c>
      <c r="O25">
        <v>100</v>
      </c>
      <c r="P25">
        <v>100</v>
      </c>
      <c r="Q25" t="s">
        <v>23</v>
      </c>
      <c r="W25" s="13">
        <v>5.9E+18</v>
      </c>
      <c r="X25" s="10">
        <v>22</v>
      </c>
    </row>
    <row r="26" spans="1:24" x14ac:dyDescent="0.25">
      <c r="A26">
        <v>6482</v>
      </c>
      <c r="B26">
        <v>-0.75</v>
      </c>
      <c r="C26" t="s">
        <v>1</v>
      </c>
      <c r="D26">
        <v>0.09</v>
      </c>
      <c r="E26">
        <f t="shared" si="0"/>
        <v>80</v>
      </c>
      <c r="F26">
        <v>1.4411</v>
      </c>
      <c r="G26">
        <v>2.7248700000000001</v>
      </c>
      <c r="H26">
        <v>3330</v>
      </c>
      <c r="I26">
        <v>3250</v>
      </c>
      <c r="J26">
        <v>-40</v>
      </c>
      <c r="K26" s="5">
        <f t="shared" si="1"/>
        <v>2.5317493999999996E-2</v>
      </c>
      <c r="L26" s="5">
        <f t="shared" si="2"/>
        <v>0.66196159600000004</v>
      </c>
      <c r="M26" s="6">
        <f t="shared" si="3"/>
        <v>26.146410699257999</v>
      </c>
      <c r="N26">
        <v>4</v>
      </c>
      <c r="O26">
        <v>100</v>
      </c>
      <c r="P26">
        <v>100</v>
      </c>
      <c r="Q26" t="s">
        <v>23</v>
      </c>
      <c r="W26" s="13">
        <v>5.7E+18</v>
      </c>
      <c r="X26" s="10">
        <v>17.8</v>
      </c>
    </row>
    <row r="27" spans="1:24" x14ac:dyDescent="0.25">
      <c r="A27">
        <v>6481</v>
      </c>
      <c r="B27">
        <v>-0.5</v>
      </c>
      <c r="C27" t="s">
        <v>1</v>
      </c>
      <c r="D27">
        <v>0.09</v>
      </c>
      <c r="E27">
        <f t="shared" si="0"/>
        <v>80</v>
      </c>
      <c r="F27">
        <v>1.3755500000000001</v>
      </c>
      <c r="G27">
        <v>2.8209300000000002</v>
      </c>
      <c r="H27">
        <v>3330</v>
      </c>
      <c r="I27">
        <v>3250</v>
      </c>
      <c r="J27">
        <v>-40</v>
      </c>
      <c r="K27" s="5">
        <f t="shared" si="1"/>
        <v>2.5317493999999996E-2</v>
      </c>
      <c r="L27" s="5">
        <f t="shared" si="2"/>
        <v>0.66196159600000004</v>
      </c>
      <c r="M27" s="6">
        <f t="shared" si="3"/>
        <v>26.146410699257999</v>
      </c>
      <c r="N27">
        <v>4</v>
      </c>
      <c r="O27">
        <v>100</v>
      </c>
      <c r="P27">
        <v>100</v>
      </c>
      <c r="Q27" t="s">
        <v>23</v>
      </c>
      <c r="W27" s="13">
        <v>7.2E+18</v>
      </c>
      <c r="X27" s="10">
        <v>9.1999999999999993</v>
      </c>
    </row>
    <row r="28" spans="1:24" x14ac:dyDescent="0.25">
      <c r="A28">
        <v>6479</v>
      </c>
      <c r="B28">
        <v>-0.25</v>
      </c>
      <c r="C28" t="s">
        <v>1</v>
      </c>
      <c r="D28">
        <v>0.09</v>
      </c>
      <c r="E28">
        <f t="shared" si="0"/>
        <v>80</v>
      </c>
      <c r="F28">
        <v>1.38269</v>
      </c>
      <c r="G28">
        <v>2.8851800000000001</v>
      </c>
      <c r="H28">
        <v>3330</v>
      </c>
      <c r="I28">
        <v>3250</v>
      </c>
      <c r="J28">
        <v>-40</v>
      </c>
      <c r="K28" s="5">
        <f t="shared" si="1"/>
        <v>2.5317493999999996E-2</v>
      </c>
      <c r="L28" s="5">
        <f t="shared" si="2"/>
        <v>0.66196159600000004</v>
      </c>
      <c r="M28" s="6">
        <f t="shared" si="3"/>
        <v>26.146410699257999</v>
      </c>
      <c r="N28">
        <v>4</v>
      </c>
      <c r="O28">
        <v>100</v>
      </c>
      <c r="P28">
        <v>100</v>
      </c>
      <c r="Q28" t="s">
        <v>23</v>
      </c>
      <c r="W28" s="13">
        <v>4.4E+18</v>
      </c>
      <c r="X28" s="10">
        <v>8.4</v>
      </c>
    </row>
    <row r="29" spans="1:24" x14ac:dyDescent="0.25">
      <c r="A29" t="s">
        <v>33</v>
      </c>
      <c r="B29">
        <v>0</v>
      </c>
      <c r="C29" t="s">
        <v>1</v>
      </c>
      <c r="D29">
        <v>0.09</v>
      </c>
      <c r="E29">
        <f t="shared" si="0"/>
        <v>80</v>
      </c>
      <c r="F29">
        <v>1.3625700000000001</v>
      </c>
      <c r="G29">
        <v>2.7553800000000002</v>
      </c>
      <c r="H29">
        <v>3330</v>
      </c>
      <c r="I29">
        <v>3250</v>
      </c>
      <c r="J29">
        <v>-40</v>
      </c>
      <c r="K29" s="5">
        <f t="shared" si="1"/>
        <v>2.5317493999999996E-2</v>
      </c>
      <c r="L29" s="5">
        <f t="shared" si="2"/>
        <v>0.66196159600000004</v>
      </c>
      <c r="M29" s="6">
        <f t="shared" si="3"/>
        <v>26.146410699257999</v>
      </c>
      <c r="N29">
        <v>4</v>
      </c>
      <c r="O29">
        <v>100</v>
      </c>
      <c r="P29">
        <v>100</v>
      </c>
      <c r="Q29" t="s">
        <v>23</v>
      </c>
      <c r="W29" s="13">
        <v>4.5E+18</v>
      </c>
      <c r="X29" s="10">
        <v>7.7</v>
      </c>
    </row>
    <row r="30" spans="1:24" x14ac:dyDescent="0.25">
      <c r="A30">
        <v>6491</v>
      </c>
      <c r="B30">
        <v>0.25</v>
      </c>
      <c r="C30" t="s">
        <v>1</v>
      </c>
      <c r="D30">
        <v>0.09</v>
      </c>
      <c r="E30">
        <f t="shared" si="0"/>
        <v>80</v>
      </c>
      <c r="F30">
        <v>1.371</v>
      </c>
      <c r="G30">
        <v>2.7748499999999998</v>
      </c>
      <c r="H30">
        <v>3330</v>
      </c>
      <c r="I30">
        <v>3250</v>
      </c>
      <c r="J30">
        <v>-40</v>
      </c>
      <c r="K30" s="5">
        <f t="shared" si="1"/>
        <v>2.5317493999999996E-2</v>
      </c>
      <c r="L30" s="5">
        <f t="shared" si="2"/>
        <v>0.66196159600000004</v>
      </c>
      <c r="M30" s="6">
        <f t="shared" si="3"/>
        <v>26.146410699257999</v>
      </c>
      <c r="N30">
        <v>4</v>
      </c>
      <c r="O30">
        <v>100</v>
      </c>
      <c r="P30">
        <v>100</v>
      </c>
      <c r="Q30" t="s">
        <v>23</v>
      </c>
      <c r="W30" s="13">
        <v>4.3E+18</v>
      </c>
      <c r="X30" s="10">
        <v>6.8</v>
      </c>
    </row>
    <row r="31" spans="1:24" x14ac:dyDescent="0.25">
      <c r="A31">
        <v>6492</v>
      </c>
      <c r="B31">
        <v>0.5</v>
      </c>
      <c r="C31" t="s">
        <v>1</v>
      </c>
      <c r="D31">
        <v>0.09</v>
      </c>
      <c r="E31">
        <f t="shared" si="0"/>
        <v>80</v>
      </c>
      <c r="F31">
        <v>1.4118900000000001</v>
      </c>
      <c r="G31">
        <v>2.8326099999999999</v>
      </c>
      <c r="H31">
        <v>3330</v>
      </c>
      <c r="I31">
        <v>3250</v>
      </c>
      <c r="J31">
        <v>-40</v>
      </c>
      <c r="K31" s="5">
        <f t="shared" si="1"/>
        <v>2.5317493999999996E-2</v>
      </c>
      <c r="L31" s="5">
        <f t="shared" si="2"/>
        <v>0.66196159600000004</v>
      </c>
      <c r="M31" s="6">
        <f t="shared" si="3"/>
        <v>26.146410699257999</v>
      </c>
      <c r="N31">
        <v>4</v>
      </c>
      <c r="O31">
        <v>100</v>
      </c>
      <c r="P31">
        <v>100</v>
      </c>
      <c r="Q31" t="s">
        <v>23</v>
      </c>
      <c r="W31" s="13">
        <v>3E+18</v>
      </c>
      <c r="X31" s="10">
        <v>10.9</v>
      </c>
    </row>
    <row r="32" spans="1:24" x14ac:dyDescent="0.25">
      <c r="A32">
        <v>6493</v>
      </c>
      <c r="B32">
        <v>0.75</v>
      </c>
      <c r="C32" t="s">
        <v>1</v>
      </c>
      <c r="D32">
        <v>0.09</v>
      </c>
      <c r="E32">
        <f t="shared" si="0"/>
        <v>80</v>
      </c>
      <c r="F32">
        <v>1.42228</v>
      </c>
      <c r="G32">
        <v>2.9903300000000002</v>
      </c>
      <c r="H32">
        <v>3330</v>
      </c>
      <c r="I32">
        <v>3250</v>
      </c>
      <c r="J32">
        <v>-40</v>
      </c>
      <c r="K32" s="5">
        <f t="shared" si="1"/>
        <v>2.5317493999999996E-2</v>
      </c>
      <c r="L32" s="5">
        <f t="shared" si="2"/>
        <v>0.66196159600000004</v>
      </c>
      <c r="M32" s="6">
        <f t="shared" si="3"/>
        <v>26.146410699257999</v>
      </c>
      <c r="N32">
        <v>4</v>
      </c>
      <c r="O32">
        <v>100</v>
      </c>
      <c r="P32">
        <v>100</v>
      </c>
      <c r="Q32" t="s">
        <v>23</v>
      </c>
      <c r="W32" s="13">
        <v>3.3E+18</v>
      </c>
      <c r="X32" s="10">
        <v>13.5</v>
      </c>
    </row>
    <row r="33" spans="1:24" x14ac:dyDescent="0.25">
      <c r="A33">
        <v>6495</v>
      </c>
      <c r="B33">
        <v>1</v>
      </c>
      <c r="C33" t="s">
        <v>1</v>
      </c>
      <c r="D33">
        <v>0.09</v>
      </c>
      <c r="E33">
        <f t="shared" si="0"/>
        <v>80</v>
      </c>
      <c r="F33">
        <v>1.4131899999999999</v>
      </c>
      <c r="G33">
        <v>2.96502</v>
      </c>
      <c r="H33">
        <v>3330</v>
      </c>
      <c r="I33">
        <v>3250</v>
      </c>
      <c r="J33">
        <v>-40</v>
      </c>
      <c r="K33" s="5">
        <f t="shared" si="1"/>
        <v>2.5317493999999996E-2</v>
      </c>
      <c r="L33" s="5">
        <f t="shared" si="2"/>
        <v>0.66196159600000004</v>
      </c>
      <c r="M33" s="6">
        <f t="shared" si="3"/>
        <v>26.146410699257999</v>
      </c>
      <c r="N33">
        <v>4</v>
      </c>
      <c r="O33">
        <v>100</v>
      </c>
      <c r="P33">
        <v>100</v>
      </c>
      <c r="Q33" t="s">
        <v>23</v>
      </c>
      <c r="W33" s="13">
        <v>5.7E+18</v>
      </c>
      <c r="X33" s="10">
        <v>18.600000000000001</v>
      </c>
    </row>
    <row r="34" spans="1:24" x14ac:dyDescent="0.25">
      <c r="A34">
        <v>6496</v>
      </c>
      <c r="B34">
        <v>1.25</v>
      </c>
      <c r="C34" t="s">
        <v>1</v>
      </c>
      <c r="D34">
        <v>0.09</v>
      </c>
      <c r="E34">
        <f t="shared" si="0"/>
        <v>80</v>
      </c>
      <c r="F34">
        <v>1.4073500000000001</v>
      </c>
      <c r="G34">
        <v>2.9500899999999999</v>
      </c>
      <c r="H34">
        <v>3330</v>
      </c>
      <c r="I34">
        <v>3250</v>
      </c>
      <c r="J34">
        <v>-40</v>
      </c>
      <c r="K34" s="5">
        <f t="shared" si="1"/>
        <v>2.5317493999999996E-2</v>
      </c>
      <c r="L34" s="5">
        <f t="shared" si="2"/>
        <v>0.66196159600000004</v>
      </c>
      <c r="M34" s="6">
        <f t="shared" si="3"/>
        <v>26.146410699257999</v>
      </c>
      <c r="N34">
        <v>4</v>
      </c>
      <c r="O34">
        <v>100</v>
      </c>
      <c r="P34">
        <v>100</v>
      </c>
      <c r="Q34" t="s">
        <v>23</v>
      </c>
      <c r="W34" s="13">
        <v>6.8E+18</v>
      </c>
      <c r="X34" s="10">
        <v>13.3</v>
      </c>
    </row>
    <row r="35" spans="1:24" x14ac:dyDescent="0.25">
      <c r="A35">
        <v>6497</v>
      </c>
      <c r="B35">
        <v>1.5</v>
      </c>
      <c r="C35" t="s">
        <v>1</v>
      </c>
      <c r="D35">
        <v>0.09</v>
      </c>
      <c r="E35">
        <f t="shared" si="0"/>
        <v>80</v>
      </c>
      <c r="F35">
        <v>1.3833299999999999</v>
      </c>
      <c r="G35">
        <v>2.82158</v>
      </c>
      <c r="H35">
        <v>3330</v>
      </c>
      <c r="I35">
        <v>3250</v>
      </c>
      <c r="J35">
        <v>-40</v>
      </c>
      <c r="K35" s="5">
        <f t="shared" si="1"/>
        <v>2.5317493999999996E-2</v>
      </c>
      <c r="L35" s="5">
        <f t="shared" si="2"/>
        <v>0.66196159600000004</v>
      </c>
      <c r="M35" s="6">
        <f t="shared" si="3"/>
        <v>26.146410699257999</v>
      </c>
      <c r="N35">
        <v>4</v>
      </c>
      <c r="O35">
        <v>100</v>
      </c>
      <c r="P35">
        <v>100</v>
      </c>
      <c r="Q35" t="s">
        <v>23</v>
      </c>
      <c r="W35" s="13">
        <v>6.1E+18</v>
      </c>
      <c r="X35" s="10">
        <v>14.1</v>
      </c>
    </row>
    <row r="36" spans="1:24" x14ac:dyDescent="0.25">
      <c r="A36">
        <v>6498</v>
      </c>
      <c r="B36">
        <v>1.75</v>
      </c>
      <c r="C36" t="s">
        <v>1</v>
      </c>
      <c r="D36">
        <v>0.09</v>
      </c>
      <c r="E36">
        <f t="shared" si="0"/>
        <v>80</v>
      </c>
      <c r="F36">
        <v>1.3684099999999999</v>
      </c>
      <c r="G36">
        <v>2.8903799999999999</v>
      </c>
      <c r="H36">
        <v>3330</v>
      </c>
      <c r="I36">
        <v>3250</v>
      </c>
      <c r="J36">
        <v>-40</v>
      </c>
      <c r="K36" s="5">
        <f t="shared" si="1"/>
        <v>2.5317493999999996E-2</v>
      </c>
      <c r="L36" s="5">
        <f t="shared" si="2"/>
        <v>0.66196159600000004</v>
      </c>
      <c r="M36" s="6">
        <f t="shared" si="3"/>
        <v>26.146410699257999</v>
      </c>
      <c r="N36">
        <v>4</v>
      </c>
      <c r="O36">
        <v>100</v>
      </c>
      <c r="P36">
        <v>100</v>
      </c>
      <c r="Q36" t="s">
        <v>23</v>
      </c>
      <c r="W36" s="13">
        <v>4.7E+18</v>
      </c>
      <c r="X36" s="10">
        <v>12.9</v>
      </c>
    </row>
    <row r="37" spans="1:24" x14ac:dyDescent="0.25">
      <c r="A37">
        <v>6499</v>
      </c>
      <c r="B37">
        <v>2</v>
      </c>
      <c r="C37" t="s">
        <v>1</v>
      </c>
      <c r="D37">
        <v>0.09</v>
      </c>
      <c r="E37">
        <f t="shared" si="0"/>
        <v>80</v>
      </c>
      <c r="F37">
        <v>1.41838</v>
      </c>
      <c r="G37">
        <v>2.89622</v>
      </c>
      <c r="H37">
        <v>3330</v>
      </c>
      <c r="I37">
        <v>3250</v>
      </c>
      <c r="J37">
        <v>-40</v>
      </c>
      <c r="K37" s="5">
        <f t="shared" si="1"/>
        <v>2.5317493999999996E-2</v>
      </c>
      <c r="L37" s="5">
        <f t="shared" si="2"/>
        <v>0.66196159600000004</v>
      </c>
      <c r="M37" s="6">
        <f t="shared" si="3"/>
        <v>26.146410699257999</v>
      </c>
      <c r="N37">
        <v>4</v>
      </c>
      <c r="O37">
        <v>100</v>
      </c>
      <c r="P37">
        <v>100</v>
      </c>
      <c r="Q37" t="s">
        <v>23</v>
      </c>
      <c r="W37" s="13">
        <v>1.8E+18</v>
      </c>
      <c r="X37" s="10">
        <v>10.6</v>
      </c>
    </row>
    <row r="38" spans="1:24" x14ac:dyDescent="0.25">
      <c r="A38">
        <v>6500</v>
      </c>
      <c r="B38">
        <v>2.25</v>
      </c>
      <c r="C38" t="s">
        <v>1</v>
      </c>
      <c r="D38">
        <v>0.09</v>
      </c>
      <c r="E38">
        <f t="shared" si="0"/>
        <v>80</v>
      </c>
      <c r="F38">
        <v>1.3937200000000001</v>
      </c>
      <c r="G38">
        <v>2.92997</v>
      </c>
      <c r="H38">
        <v>3330</v>
      </c>
      <c r="I38">
        <v>3250</v>
      </c>
      <c r="J38">
        <v>-40</v>
      </c>
      <c r="K38" s="5">
        <f t="shared" si="1"/>
        <v>2.5317493999999996E-2</v>
      </c>
      <c r="L38" s="5">
        <f t="shared" si="2"/>
        <v>0.66196159600000004</v>
      </c>
      <c r="M38" s="6">
        <f t="shared" si="3"/>
        <v>26.146410699257999</v>
      </c>
      <c r="N38">
        <v>4</v>
      </c>
      <c r="O38">
        <v>100</v>
      </c>
      <c r="P38">
        <v>100</v>
      </c>
      <c r="Q38" t="s">
        <v>23</v>
      </c>
      <c r="W38" s="13">
        <v>6.9E+17</v>
      </c>
      <c r="X38" s="10">
        <v>7.4</v>
      </c>
    </row>
    <row r="39" spans="1:24" x14ac:dyDescent="0.25">
      <c r="A39">
        <v>6501</v>
      </c>
      <c r="B39">
        <v>2.5</v>
      </c>
      <c r="C39" t="s">
        <v>1</v>
      </c>
      <c r="D39">
        <v>0.09</v>
      </c>
      <c r="E39">
        <f t="shared" si="0"/>
        <v>80</v>
      </c>
      <c r="F39">
        <v>1.4054</v>
      </c>
      <c r="G39">
        <v>2.8066499999999999</v>
      </c>
      <c r="H39">
        <v>3330</v>
      </c>
      <c r="I39">
        <v>3250</v>
      </c>
      <c r="J39">
        <v>-40</v>
      </c>
      <c r="K39" s="5">
        <f t="shared" si="1"/>
        <v>2.5317493999999996E-2</v>
      </c>
      <c r="L39" s="5">
        <f t="shared" si="2"/>
        <v>0.66196159600000004</v>
      </c>
      <c r="M39" s="6">
        <f t="shared" si="3"/>
        <v>26.146410699257999</v>
      </c>
      <c r="N39">
        <v>4</v>
      </c>
      <c r="O39">
        <v>100</v>
      </c>
      <c r="P39">
        <v>100</v>
      </c>
      <c r="Q39" t="s">
        <v>23</v>
      </c>
      <c r="W39" s="13">
        <v>6.9E+17</v>
      </c>
      <c r="X39" s="10">
        <v>6.8</v>
      </c>
    </row>
    <row r="40" spans="1:24" x14ac:dyDescent="0.25">
      <c r="E40" t="s">
        <v>46</v>
      </c>
      <c r="K40" s="5"/>
      <c r="L40" s="5"/>
      <c r="M40" s="6"/>
    </row>
    <row r="41" spans="1:24" x14ac:dyDescent="0.25">
      <c r="A41">
        <v>6502</v>
      </c>
      <c r="B41" t="s">
        <v>12</v>
      </c>
      <c r="C41" t="s">
        <v>1</v>
      </c>
      <c r="D41">
        <v>0.09</v>
      </c>
      <c r="E41">
        <f t="shared" si="0"/>
        <v>80</v>
      </c>
      <c r="F41">
        <v>1.37425</v>
      </c>
      <c r="G41">
        <v>2.7365599999999999</v>
      </c>
      <c r="H41">
        <v>3330</v>
      </c>
      <c r="I41">
        <v>3250</v>
      </c>
      <c r="J41">
        <v>-60</v>
      </c>
      <c r="K41" s="5">
        <f t="shared" ref="K41" si="13">(0.0001518*H41+0.00968*I41+0.1662*J41)/1000</f>
        <v>2.1993493999999999E-2</v>
      </c>
      <c r="L41" s="5">
        <f t="shared" ref="L41" si="14">(0.0004292*H41+0.2033*I41+0.004816*J41)/1000</f>
        <v>0.661865276</v>
      </c>
      <c r="M41" s="6">
        <f t="shared" ref="M41" si="15">L41/K41</f>
        <v>30.093684796058326</v>
      </c>
      <c r="N41">
        <v>4</v>
      </c>
      <c r="O41">
        <v>100</v>
      </c>
      <c r="P41">
        <v>100</v>
      </c>
      <c r="Q41" t="s">
        <v>24</v>
      </c>
      <c r="W41" s="13">
        <v>8E+18</v>
      </c>
      <c r="X41" s="10">
        <v>9.8000000000000007</v>
      </c>
    </row>
    <row r="42" spans="1:24" x14ac:dyDescent="0.25">
      <c r="A42">
        <v>6503</v>
      </c>
      <c r="B42" t="s">
        <v>12</v>
      </c>
      <c r="C42" t="s">
        <v>1</v>
      </c>
      <c r="D42">
        <v>0.1</v>
      </c>
      <c r="E42">
        <f t="shared" si="0"/>
        <v>100</v>
      </c>
      <c r="F42">
        <v>1.85842</v>
      </c>
      <c r="G42">
        <v>3.7691599999999998</v>
      </c>
      <c r="H42">
        <v>3330</v>
      </c>
      <c r="I42">
        <v>3250</v>
      </c>
      <c r="J42">
        <v>-60</v>
      </c>
      <c r="K42" s="5">
        <f t="shared" ref="K42:K44" si="16">(0.0001518*H42+0.00968*I42+0.1662*J42)/1000</f>
        <v>2.1993493999999999E-2</v>
      </c>
      <c r="L42" s="5">
        <f t="shared" ref="L42:L44" si="17">(0.0004292*H42+0.2033*I42+0.004816*J42)/1000</f>
        <v>0.661865276</v>
      </c>
      <c r="M42" s="6">
        <f t="shared" ref="M42:M44" si="18">L42/K42</f>
        <v>30.093684796058326</v>
      </c>
      <c r="N42">
        <v>4</v>
      </c>
      <c r="O42">
        <v>100</v>
      </c>
      <c r="P42">
        <v>100</v>
      </c>
      <c r="Q42" t="s">
        <v>24</v>
      </c>
      <c r="W42" s="13">
        <v>7.2E+18</v>
      </c>
      <c r="X42" s="10">
        <v>9.1</v>
      </c>
    </row>
    <row r="43" spans="1:24" x14ac:dyDescent="0.25">
      <c r="A43">
        <v>6504</v>
      </c>
      <c r="B43" t="s">
        <v>12</v>
      </c>
      <c r="C43" t="s">
        <v>1</v>
      </c>
      <c r="D43">
        <v>0.11</v>
      </c>
      <c r="E43">
        <f t="shared" si="0"/>
        <v>120</v>
      </c>
      <c r="F43">
        <v>2.3081999999999998</v>
      </c>
      <c r="G43">
        <v>5.0224399999999996</v>
      </c>
      <c r="H43">
        <v>3330</v>
      </c>
      <c r="I43">
        <v>3250</v>
      </c>
      <c r="J43">
        <v>-60</v>
      </c>
      <c r="K43" s="5">
        <f t="shared" si="16"/>
        <v>2.1993493999999999E-2</v>
      </c>
      <c r="L43" s="5">
        <f t="shared" si="17"/>
        <v>0.661865276</v>
      </c>
      <c r="M43" s="6">
        <f t="shared" si="18"/>
        <v>30.093684796058326</v>
      </c>
      <c r="N43">
        <v>4</v>
      </c>
      <c r="O43">
        <v>100</v>
      </c>
      <c r="P43">
        <v>100</v>
      </c>
      <c r="Q43" t="s">
        <v>24</v>
      </c>
      <c r="W43" s="13">
        <v>8.2E+18</v>
      </c>
      <c r="X43" s="10">
        <v>8.1999999999999993</v>
      </c>
    </row>
    <row r="44" spans="1:24" x14ac:dyDescent="0.25">
      <c r="A44">
        <v>6505</v>
      </c>
      <c r="B44" t="s">
        <v>12</v>
      </c>
      <c r="C44" t="s">
        <v>1</v>
      </c>
      <c r="D44">
        <v>0.12</v>
      </c>
      <c r="E44">
        <f t="shared" si="0"/>
        <v>140</v>
      </c>
      <c r="F44">
        <v>2.7826399999999998</v>
      </c>
      <c r="G44">
        <v>6.0479099999999999</v>
      </c>
      <c r="H44">
        <v>3330</v>
      </c>
      <c r="I44">
        <v>3250</v>
      </c>
      <c r="J44">
        <v>-60</v>
      </c>
      <c r="K44" s="5">
        <f t="shared" si="16"/>
        <v>2.1993493999999999E-2</v>
      </c>
      <c r="L44" s="5">
        <f t="shared" si="17"/>
        <v>0.661865276</v>
      </c>
      <c r="M44" s="6">
        <f t="shared" si="18"/>
        <v>30.093684796058326</v>
      </c>
      <c r="N44">
        <v>4</v>
      </c>
      <c r="O44">
        <v>100</v>
      </c>
      <c r="P44">
        <v>100</v>
      </c>
      <c r="Q44" t="s">
        <v>24</v>
      </c>
      <c r="W44" s="13">
        <v>1.2E+19</v>
      </c>
      <c r="X44" s="10">
        <v>11.2</v>
      </c>
    </row>
    <row r="45" spans="1:24" x14ac:dyDescent="0.25">
      <c r="A45" s="3">
        <v>6506</v>
      </c>
      <c r="B45" s="3" t="s">
        <v>7</v>
      </c>
      <c r="C45" s="3" t="s">
        <v>1</v>
      </c>
      <c r="D45" s="3">
        <v>0.09</v>
      </c>
      <c r="E45">
        <f t="shared" si="0"/>
        <v>80</v>
      </c>
      <c r="F45">
        <v>1.38788</v>
      </c>
      <c r="G45">
        <v>3.0604200000000001</v>
      </c>
      <c r="H45" s="3">
        <v>3330</v>
      </c>
      <c r="I45" s="3">
        <v>3250</v>
      </c>
      <c r="J45" s="3">
        <v>-60</v>
      </c>
      <c r="K45" s="7">
        <v>2.1999999999999999E-2</v>
      </c>
      <c r="L45" s="7">
        <v>0.66200000000000003</v>
      </c>
      <c r="M45" s="7">
        <v>30.094000000000001</v>
      </c>
      <c r="N45" s="3">
        <v>4</v>
      </c>
      <c r="O45" s="3">
        <v>100</v>
      </c>
      <c r="P45" s="3">
        <v>100</v>
      </c>
      <c r="Q45" t="s">
        <v>24</v>
      </c>
      <c r="S45" s="9">
        <v>11507.536040000003</v>
      </c>
      <c r="T45" s="9"/>
      <c r="U45" s="9"/>
      <c r="V45" s="12">
        <v>0.35758713809400744</v>
      </c>
    </row>
    <row r="46" spans="1:24" x14ac:dyDescent="0.25">
      <c r="E46" t="s">
        <v>46</v>
      </c>
      <c r="K46" s="5"/>
      <c r="L46" s="5"/>
      <c r="M46" s="6"/>
    </row>
    <row r="47" spans="1:24" x14ac:dyDescent="0.25">
      <c r="A47">
        <v>6506</v>
      </c>
      <c r="B47" t="s">
        <v>7</v>
      </c>
      <c r="C47" t="s">
        <v>1</v>
      </c>
      <c r="D47">
        <v>0.09</v>
      </c>
      <c r="E47">
        <f t="shared" si="0"/>
        <v>80</v>
      </c>
      <c r="F47">
        <v>1.38788</v>
      </c>
      <c r="G47">
        <v>3.0604200000000001</v>
      </c>
      <c r="H47">
        <v>3330</v>
      </c>
      <c r="I47">
        <v>3250</v>
      </c>
      <c r="J47">
        <v>-60</v>
      </c>
      <c r="K47" s="5">
        <f t="shared" ref="K47:K49" si="19">(0.0001518*H47+0.00968*I47+0.1662*J47)/1000</f>
        <v>2.1993493999999999E-2</v>
      </c>
      <c r="L47" s="5">
        <f t="shared" ref="L47:L49" si="20">(0.0004292*H47+0.2033*I47+0.004816*J47)/1000</f>
        <v>0.661865276</v>
      </c>
      <c r="M47" s="6">
        <f t="shared" ref="M47:M49" si="21">L47/K47</f>
        <v>30.093684796058326</v>
      </c>
      <c r="N47">
        <v>4</v>
      </c>
      <c r="O47">
        <v>100</v>
      </c>
      <c r="P47">
        <v>100</v>
      </c>
      <c r="Q47" t="s">
        <v>18</v>
      </c>
      <c r="S47" s="9">
        <v>11507.536040000003</v>
      </c>
      <c r="T47" s="9"/>
      <c r="U47" s="9"/>
      <c r="V47" s="12">
        <v>0.35758713809400744</v>
      </c>
    </row>
    <row r="48" spans="1:24" x14ac:dyDescent="0.25">
      <c r="A48">
        <v>6507</v>
      </c>
      <c r="B48" t="s">
        <v>7</v>
      </c>
      <c r="C48" t="s">
        <v>1</v>
      </c>
      <c r="D48">
        <v>0.09</v>
      </c>
      <c r="E48">
        <f t="shared" si="0"/>
        <v>80</v>
      </c>
      <c r="F48">
        <v>1.37879</v>
      </c>
      <c r="G48">
        <v>3.1026099999999999</v>
      </c>
      <c r="H48">
        <v>3330</v>
      </c>
      <c r="I48">
        <v>3250</v>
      </c>
      <c r="J48">
        <v>-60</v>
      </c>
      <c r="K48" s="5">
        <f t="shared" si="19"/>
        <v>2.1993493999999999E-2</v>
      </c>
      <c r="L48" s="5">
        <f t="shared" si="20"/>
        <v>0.661865276</v>
      </c>
      <c r="M48" s="6">
        <f t="shared" si="21"/>
        <v>30.093684796058326</v>
      </c>
      <c r="N48">
        <v>4</v>
      </c>
      <c r="O48">
        <v>100</v>
      </c>
      <c r="P48">
        <v>100</v>
      </c>
      <c r="Q48" t="s">
        <v>19</v>
      </c>
      <c r="S48" s="9">
        <v>11931.777000000002</v>
      </c>
      <c r="T48" s="9"/>
      <c r="U48" s="9"/>
      <c r="V48" s="12">
        <v>0.37194128531383763</v>
      </c>
    </row>
    <row r="49" spans="1:24" x14ac:dyDescent="0.25">
      <c r="A49">
        <v>6508</v>
      </c>
      <c r="B49" t="s">
        <v>7</v>
      </c>
      <c r="C49" t="s">
        <v>1</v>
      </c>
      <c r="D49">
        <v>0.09</v>
      </c>
      <c r="E49">
        <f t="shared" si="0"/>
        <v>80</v>
      </c>
      <c r="F49">
        <v>1.39177</v>
      </c>
      <c r="G49">
        <v>2.7962699999999998</v>
      </c>
      <c r="H49">
        <v>3330</v>
      </c>
      <c r="I49">
        <v>3250</v>
      </c>
      <c r="J49">
        <v>-60</v>
      </c>
      <c r="K49" s="5">
        <f t="shared" si="19"/>
        <v>2.1993493999999999E-2</v>
      </c>
      <c r="L49" s="5">
        <f t="shared" si="20"/>
        <v>0.661865276</v>
      </c>
      <c r="M49" s="6">
        <f t="shared" si="21"/>
        <v>30.093684796058326</v>
      </c>
      <c r="N49">
        <v>4</v>
      </c>
      <c r="O49">
        <v>100</v>
      </c>
      <c r="P49">
        <v>100</v>
      </c>
      <c r="Q49" t="s">
        <v>21</v>
      </c>
      <c r="S49" s="9"/>
      <c r="T49" s="9"/>
      <c r="U49" s="9"/>
      <c r="V49" s="9"/>
    </row>
    <row r="50" spans="1:24" x14ac:dyDescent="0.25">
      <c r="E50" t="s">
        <v>46</v>
      </c>
      <c r="K50" s="5"/>
      <c r="L50" s="5"/>
      <c r="M50" s="6"/>
    </row>
    <row r="51" spans="1:24" x14ac:dyDescent="0.25">
      <c r="A51">
        <v>6509</v>
      </c>
      <c r="B51" t="s">
        <v>7</v>
      </c>
      <c r="C51" t="s">
        <v>1</v>
      </c>
      <c r="D51">
        <v>0.09</v>
      </c>
      <c r="E51">
        <f t="shared" si="0"/>
        <v>80</v>
      </c>
      <c r="F51">
        <v>1.3963099999999999</v>
      </c>
      <c r="G51">
        <v>2.5613199999999998</v>
      </c>
      <c r="H51">
        <v>3330</v>
      </c>
      <c r="I51">
        <v>3250</v>
      </c>
      <c r="J51">
        <v>-80</v>
      </c>
      <c r="K51" s="5">
        <f t="shared" ref="K51:K53" si="22">(0.0001518*H51+0.00968*I51+0.1662*J51)/1000</f>
        <v>1.8669493999999998E-2</v>
      </c>
      <c r="L51" s="5">
        <f t="shared" ref="L51:L53" si="23">(0.0004292*H51+0.2033*I51+0.004816*J51)/1000</f>
        <v>0.66176895599999996</v>
      </c>
      <c r="M51" s="6">
        <f t="shared" ref="M51:M53" si="24">L51/K51</f>
        <v>35.446539472360634</v>
      </c>
      <c r="N51">
        <v>4</v>
      </c>
      <c r="O51">
        <v>100</v>
      </c>
      <c r="P51">
        <v>100</v>
      </c>
      <c r="Q51" t="s">
        <v>37</v>
      </c>
      <c r="S51" s="9">
        <v>12392.731120000004</v>
      </c>
      <c r="T51" s="9"/>
      <c r="U51" s="9"/>
      <c r="V51" s="12">
        <v>0.35623980800819527</v>
      </c>
    </row>
    <row r="52" spans="1:24" x14ac:dyDescent="0.25">
      <c r="A52">
        <v>6510</v>
      </c>
      <c r="B52" t="s">
        <v>7</v>
      </c>
      <c r="C52" t="s">
        <v>1</v>
      </c>
      <c r="D52">
        <v>0.09</v>
      </c>
      <c r="E52">
        <f t="shared" si="0"/>
        <v>80</v>
      </c>
      <c r="F52">
        <v>1.39242</v>
      </c>
      <c r="G52">
        <v>2.7170899999999998</v>
      </c>
      <c r="H52">
        <v>3330</v>
      </c>
      <c r="I52">
        <v>3250</v>
      </c>
      <c r="J52">
        <v>-80</v>
      </c>
      <c r="K52" s="5">
        <f t="shared" si="22"/>
        <v>1.8669493999999998E-2</v>
      </c>
      <c r="L52" s="5">
        <f t="shared" si="23"/>
        <v>0.66176895599999996</v>
      </c>
      <c r="M52" s="6">
        <f t="shared" si="24"/>
        <v>35.446539472360634</v>
      </c>
      <c r="N52">
        <v>4</v>
      </c>
      <c r="O52">
        <v>100</v>
      </c>
      <c r="P52">
        <v>100</v>
      </c>
      <c r="Q52" t="s">
        <v>21</v>
      </c>
      <c r="S52" s="9">
        <v>12608.930840000003</v>
      </c>
      <c r="T52" s="9"/>
      <c r="U52" s="9"/>
      <c r="V52" s="12">
        <v>0.37356225110373126</v>
      </c>
    </row>
    <row r="53" spans="1:24" x14ac:dyDescent="0.25">
      <c r="A53">
        <v>6511</v>
      </c>
      <c r="B53" t="s">
        <v>7</v>
      </c>
      <c r="C53" t="s">
        <v>1</v>
      </c>
      <c r="D53">
        <v>0.09</v>
      </c>
      <c r="E53">
        <f t="shared" si="0"/>
        <v>80</v>
      </c>
      <c r="F53">
        <v>1.3904700000000001</v>
      </c>
      <c r="G53">
        <v>2.6839900000000001</v>
      </c>
      <c r="H53">
        <v>3330</v>
      </c>
      <c r="I53">
        <v>3250</v>
      </c>
      <c r="J53">
        <v>-80</v>
      </c>
      <c r="K53" s="5">
        <f t="shared" si="22"/>
        <v>1.8669493999999998E-2</v>
      </c>
      <c r="L53" s="5">
        <f t="shared" si="23"/>
        <v>0.66176895599999996</v>
      </c>
      <c r="M53" s="6">
        <f t="shared" si="24"/>
        <v>35.446539472360634</v>
      </c>
      <c r="N53">
        <v>4</v>
      </c>
      <c r="O53">
        <v>100</v>
      </c>
      <c r="P53">
        <v>100</v>
      </c>
      <c r="Q53" t="s">
        <v>19</v>
      </c>
      <c r="S53" s="9">
        <v>12657.881720000003</v>
      </c>
      <c r="T53" s="9"/>
      <c r="U53" s="9"/>
      <c r="V53" s="12">
        <v>0.35661638285809832</v>
      </c>
    </row>
    <row r="54" spans="1:24" x14ac:dyDescent="0.25">
      <c r="A54">
        <v>6512</v>
      </c>
      <c r="B54" t="s">
        <v>7</v>
      </c>
      <c r="C54" t="s">
        <v>1</v>
      </c>
      <c r="D54">
        <v>0.09</v>
      </c>
      <c r="E54">
        <f t="shared" si="0"/>
        <v>80</v>
      </c>
      <c r="F54">
        <v>1.36646</v>
      </c>
      <c r="G54">
        <v>2.4503400000000002</v>
      </c>
      <c r="H54">
        <v>3330</v>
      </c>
      <c r="I54">
        <v>3250</v>
      </c>
      <c r="J54">
        <v>-80</v>
      </c>
      <c r="K54" s="5">
        <f t="shared" ref="K54" si="25">(0.0001518*H54+0.00968*I54+0.1662*J54)/1000</f>
        <v>1.8669493999999998E-2</v>
      </c>
      <c r="L54" s="5">
        <f t="shared" ref="L54" si="26">(0.0004292*H54+0.2033*I54+0.004816*J54)/1000</f>
        <v>0.66176895599999996</v>
      </c>
      <c r="M54" s="6">
        <f t="shared" ref="M54" si="27">L54/K54</f>
        <v>35.446539472360634</v>
      </c>
      <c r="N54">
        <v>4</v>
      </c>
      <c r="O54">
        <v>100</v>
      </c>
      <c r="P54">
        <v>100</v>
      </c>
      <c r="Q54" t="s">
        <v>34</v>
      </c>
      <c r="S54" s="9">
        <v>12209.165320000002</v>
      </c>
      <c r="T54" s="9"/>
      <c r="U54" s="9"/>
      <c r="V54" s="12">
        <v>0.36565417925576915</v>
      </c>
    </row>
    <row r="55" spans="1:24" x14ac:dyDescent="0.25">
      <c r="A55">
        <v>6513</v>
      </c>
      <c r="B55" t="s">
        <v>7</v>
      </c>
      <c r="C55" t="s">
        <v>1</v>
      </c>
      <c r="D55">
        <v>0.09</v>
      </c>
      <c r="E55">
        <f t="shared" si="0"/>
        <v>80</v>
      </c>
      <c r="F55">
        <v>1.3781399999999999</v>
      </c>
      <c r="G55">
        <v>2.6969699999999999</v>
      </c>
      <c r="H55">
        <v>3330</v>
      </c>
      <c r="I55">
        <v>3250</v>
      </c>
      <c r="J55">
        <v>-80</v>
      </c>
      <c r="K55" s="5">
        <f t="shared" ref="K55" si="28">(0.0001518*H55+0.00968*I55+0.1662*J55)/1000</f>
        <v>1.8669493999999998E-2</v>
      </c>
      <c r="L55" s="5">
        <f t="shared" ref="L55" si="29">(0.0004292*H55+0.2033*I55+0.004816*J55)/1000</f>
        <v>0.66176895599999996</v>
      </c>
      <c r="M55" s="6">
        <f t="shared" ref="M55" si="30">L55/K55</f>
        <v>35.446539472360634</v>
      </c>
      <c r="N55">
        <v>4</v>
      </c>
      <c r="O55">
        <v>100</v>
      </c>
      <c r="P55">
        <v>100</v>
      </c>
      <c r="Q55" t="s">
        <v>35</v>
      </c>
      <c r="S55" s="9">
        <v>12364.176440000003</v>
      </c>
      <c r="T55" s="9"/>
      <c r="U55" s="9"/>
      <c r="V55" s="12">
        <v>0.34004708946236822</v>
      </c>
    </row>
    <row r="56" spans="1:24" x14ac:dyDescent="0.25">
      <c r="A56">
        <v>6514</v>
      </c>
      <c r="B56" t="s">
        <v>7</v>
      </c>
      <c r="C56" t="s">
        <v>1</v>
      </c>
      <c r="D56">
        <v>0.09</v>
      </c>
      <c r="E56">
        <f t="shared" si="0"/>
        <v>80</v>
      </c>
      <c r="F56">
        <v>1.3755500000000001</v>
      </c>
      <c r="G56">
        <v>2.4613700000000001</v>
      </c>
      <c r="H56">
        <v>3330</v>
      </c>
      <c r="I56">
        <v>3250</v>
      </c>
      <c r="J56">
        <v>-80</v>
      </c>
      <c r="K56" s="5">
        <f t="shared" ref="K56" si="31">(0.0001518*H56+0.00968*I56+0.1662*J56)/1000</f>
        <v>1.8669493999999998E-2</v>
      </c>
      <c r="L56" s="5">
        <f t="shared" ref="L56" si="32">(0.0004292*H56+0.2033*I56+0.004816*J56)/1000</f>
        <v>0.66176895599999996</v>
      </c>
      <c r="M56" s="6">
        <f t="shared" ref="M56" si="33">L56/K56</f>
        <v>35.446539472360634</v>
      </c>
      <c r="N56">
        <v>4</v>
      </c>
      <c r="O56">
        <v>100</v>
      </c>
      <c r="P56">
        <v>100</v>
      </c>
      <c r="Q56" t="s">
        <v>36</v>
      </c>
      <c r="S56" s="9">
        <v>12719.070320000001</v>
      </c>
      <c r="T56" s="9"/>
      <c r="U56" s="9"/>
      <c r="V56" s="12">
        <v>0.36640732895557504</v>
      </c>
    </row>
    <row r="57" spans="1:24" x14ac:dyDescent="0.25">
      <c r="E57" t="s">
        <v>46</v>
      </c>
      <c r="K57" s="5"/>
      <c r="L57" s="5"/>
      <c r="M57" s="6"/>
    </row>
    <row r="58" spans="1:24" x14ac:dyDescent="0.25">
      <c r="A58">
        <v>6525</v>
      </c>
      <c r="B58">
        <v>-2.5</v>
      </c>
      <c r="C58" t="s">
        <v>1</v>
      </c>
      <c r="D58">
        <v>0.09</v>
      </c>
      <c r="E58">
        <f t="shared" si="0"/>
        <v>80</v>
      </c>
      <c r="F58">
        <v>1.3749</v>
      </c>
      <c r="G58">
        <v>2.5918199999999998</v>
      </c>
      <c r="H58">
        <v>3330</v>
      </c>
      <c r="I58">
        <v>3250</v>
      </c>
      <c r="J58">
        <v>-80</v>
      </c>
      <c r="K58" s="5">
        <f t="shared" ref="K58:K78" si="34">(0.0001518*H58+0.00968*I58+0.1662*J58)/1000</f>
        <v>1.8669493999999998E-2</v>
      </c>
      <c r="L58" s="5">
        <f t="shared" ref="L58:L78" si="35">(0.0004292*H58+0.2033*I58+0.004816*J58)/1000</f>
        <v>0.66176895599999996</v>
      </c>
      <c r="M58" s="6">
        <f t="shared" ref="M58:M78" si="36">L58/K58</f>
        <v>35.446539472360634</v>
      </c>
      <c r="N58">
        <v>4</v>
      </c>
      <c r="O58">
        <v>100</v>
      </c>
      <c r="P58">
        <v>100</v>
      </c>
      <c r="Q58" t="s">
        <v>23</v>
      </c>
      <c r="W58" s="13">
        <v>7.9E+17</v>
      </c>
      <c r="X58" s="10">
        <v>8.1999999999999993</v>
      </c>
    </row>
    <row r="59" spans="1:24" x14ac:dyDescent="0.25">
      <c r="A59">
        <v>6524</v>
      </c>
      <c r="B59">
        <v>-2.25</v>
      </c>
      <c r="C59" t="s">
        <v>1</v>
      </c>
      <c r="D59">
        <v>0.09</v>
      </c>
      <c r="E59">
        <f t="shared" si="0"/>
        <v>80</v>
      </c>
      <c r="F59">
        <v>1.40605</v>
      </c>
      <c r="G59">
        <v>2.9552800000000001</v>
      </c>
      <c r="H59">
        <v>3330</v>
      </c>
      <c r="I59">
        <v>3250</v>
      </c>
      <c r="J59">
        <v>-80</v>
      </c>
      <c r="K59" s="5">
        <f t="shared" si="34"/>
        <v>1.8669493999999998E-2</v>
      </c>
      <c r="L59" s="5">
        <f t="shared" si="35"/>
        <v>0.66176895599999996</v>
      </c>
      <c r="M59" s="6">
        <f t="shared" si="36"/>
        <v>35.446539472360634</v>
      </c>
      <c r="N59">
        <v>4</v>
      </c>
      <c r="O59">
        <v>100</v>
      </c>
      <c r="P59">
        <v>100</v>
      </c>
      <c r="Q59" t="s">
        <v>23</v>
      </c>
      <c r="W59" s="13">
        <v>1.1E+18</v>
      </c>
      <c r="X59" s="10">
        <v>7.5</v>
      </c>
    </row>
    <row r="60" spans="1:24" x14ac:dyDescent="0.25">
      <c r="A60">
        <v>6523</v>
      </c>
      <c r="B60">
        <v>-2</v>
      </c>
      <c r="C60" t="s">
        <v>1</v>
      </c>
      <c r="D60">
        <v>0.09</v>
      </c>
      <c r="E60">
        <f t="shared" si="0"/>
        <v>80</v>
      </c>
      <c r="F60">
        <v>1.38853</v>
      </c>
      <c r="G60">
        <v>2.6495899999999999</v>
      </c>
      <c r="H60">
        <v>3330</v>
      </c>
      <c r="I60">
        <v>3250</v>
      </c>
      <c r="J60">
        <v>-80</v>
      </c>
      <c r="K60" s="5">
        <f t="shared" si="34"/>
        <v>1.8669493999999998E-2</v>
      </c>
      <c r="L60" s="5">
        <f t="shared" si="35"/>
        <v>0.66176895599999996</v>
      </c>
      <c r="M60" s="6">
        <f t="shared" si="36"/>
        <v>35.446539472360634</v>
      </c>
      <c r="N60">
        <v>4</v>
      </c>
      <c r="O60">
        <v>100</v>
      </c>
      <c r="P60">
        <v>100</v>
      </c>
      <c r="Q60" t="s">
        <v>23</v>
      </c>
      <c r="W60" s="13">
        <v>8.6E+17</v>
      </c>
      <c r="X60" s="10">
        <v>12.4</v>
      </c>
    </row>
    <row r="61" spans="1:24" x14ac:dyDescent="0.25">
      <c r="A61">
        <v>6522</v>
      </c>
      <c r="B61">
        <v>-1.75</v>
      </c>
      <c r="C61" t="s">
        <v>1</v>
      </c>
      <c r="D61">
        <v>0.09</v>
      </c>
      <c r="E61">
        <f t="shared" si="0"/>
        <v>80</v>
      </c>
      <c r="F61">
        <v>1.3982600000000001</v>
      </c>
      <c r="G61">
        <v>2.4594200000000002</v>
      </c>
      <c r="H61">
        <v>3330</v>
      </c>
      <c r="I61">
        <v>3250</v>
      </c>
      <c r="J61">
        <v>-80</v>
      </c>
      <c r="K61" s="5">
        <f t="shared" si="34"/>
        <v>1.8669493999999998E-2</v>
      </c>
      <c r="L61" s="5">
        <f t="shared" si="35"/>
        <v>0.66176895599999996</v>
      </c>
      <c r="M61" s="6">
        <f t="shared" si="36"/>
        <v>35.446539472360634</v>
      </c>
      <c r="N61">
        <v>4</v>
      </c>
      <c r="O61">
        <v>100</v>
      </c>
      <c r="P61">
        <v>100</v>
      </c>
      <c r="Q61" t="s">
        <v>23</v>
      </c>
      <c r="W61" s="13">
        <v>8.4E+17</v>
      </c>
      <c r="X61" s="10">
        <v>13.3</v>
      </c>
    </row>
    <row r="62" spans="1:24" x14ac:dyDescent="0.25">
      <c r="A62">
        <v>6521</v>
      </c>
      <c r="B62">
        <v>-1.5</v>
      </c>
      <c r="C62" t="s">
        <v>1</v>
      </c>
      <c r="D62">
        <v>0.09</v>
      </c>
      <c r="E62">
        <f t="shared" si="0"/>
        <v>80</v>
      </c>
      <c r="F62">
        <v>1.37165</v>
      </c>
      <c r="G62">
        <v>2.62622</v>
      </c>
      <c r="H62">
        <v>3330</v>
      </c>
      <c r="I62">
        <v>3250</v>
      </c>
      <c r="J62">
        <v>-80</v>
      </c>
      <c r="K62" s="5">
        <f t="shared" si="34"/>
        <v>1.8669493999999998E-2</v>
      </c>
      <c r="L62" s="5">
        <f t="shared" si="35"/>
        <v>0.66176895599999996</v>
      </c>
      <c r="M62" s="6">
        <f t="shared" si="36"/>
        <v>35.446539472360634</v>
      </c>
      <c r="N62">
        <v>4</v>
      </c>
      <c r="O62">
        <v>100</v>
      </c>
      <c r="P62">
        <v>100</v>
      </c>
      <c r="Q62" t="s">
        <v>23</v>
      </c>
      <c r="W62" s="13">
        <v>1.9E+18</v>
      </c>
      <c r="X62" s="10">
        <v>14.6</v>
      </c>
    </row>
    <row r="63" spans="1:24" x14ac:dyDescent="0.25">
      <c r="A63">
        <v>6520</v>
      </c>
      <c r="B63">
        <v>-1.25</v>
      </c>
      <c r="C63" t="s">
        <v>1</v>
      </c>
      <c r="D63">
        <v>0.09</v>
      </c>
      <c r="E63">
        <f t="shared" si="0"/>
        <v>80</v>
      </c>
      <c r="F63">
        <v>1.39761</v>
      </c>
      <c r="G63">
        <v>2.8416999999999999</v>
      </c>
      <c r="H63">
        <v>3330</v>
      </c>
      <c r="I63">
        <v>3250</v>
      </c>
      <c r="J63">
        <v>-80</v>
      </c>
      <c r="K63" s="5">
        <f t="shared" si="34"/>
        <v>1.8669493999999998E-2</v>
      </c>
      <c r="L63" s="5">
        <f t="shared" si="35"/>
        <v>0.66176895599999996</v>
      </c>
      <c r="M63" s="6">
        <f t="shared" si="36"/>
        <v>35.446539472360634</v>
      </c>
      <c r="N63">
        <v>4</v>
      </c>
      <c r="O63">
        <v>100</v>
      </c>
      <c r="P63">
        <v>100</v>
      </c>
      <c r="Q63" t="s">
        <v>23</v>
      </c>
      <c r="W63" s="13">
        <v>4.1E+18</v>
      </c>
      <c r="X63" s="10">
        <v>17.899999999999999</v>
      </c>
    </row>
    <row r="64" spans="1:24" x14ac:dyDescent="0.25">
      <c r="A64">
        <v>6519</v>
      </c>
      <c r="B64">
        <v>-1</v>
      </c>
      <c r="C64" t="s">
        <v>1</v>
      </c>
      <c r="D64">
        <v>0.09</v>
      </c>
      <c r="E64">
        <f t="shared" si="0"/>
        <v>80</v>
      </c>
      <c r="F64">
        <v>1.39567</v>
      </c>
      <c r="G64">
        <v>2.56846</v>
      </c>
      <c r="H64">
        <v>3330</v>
      </c>
      <c r="I64">
        <v>3250</v>
      </c>
      <c r="J64">
        <v>-80</v>
      </c>
      <c r="K64" s="5">
        <f t="shared" si="34"/>
        <v>1.8669493999999998E-2</v>
      </c>
      <c r="L64" s="5">
        <f t="shared" si="35"/>
        <v>0.66176895599999996</v>
      </c>
      <c r="M64" s="6">
        <f t="shared" si="36"/>
        <v>35.446539472360634</v>
      </c>
      <c r="N64">
        <v>4</v>
      </c>
      <c r="O64">
        <v>100</v>
      </c>
      <c r="P64">
        <v>100</v>
      </c>
      <c r="Q64" t="s">
        <v>23</v>
      </c>
      <c r="W64" s="13">
        <v>5E+18</v>
      </c>
      <c r="X64" s="10">
        <v>19.399999999999999</v>
      </c>
    </row>
    <row r="65" spans="1:24" x14ac:dyDescent="0.25">
      <c r="A65">
        <v>6518</v>
      </c>
      <c r="B65">
        <v>-0.75</v>
      </c>
      <c r="C65" t="s">
        <v>1</v>
      </c>
      <c r="D65">
        <v>0.09</v>
      </c>
      <c r="E65">
        <f t="shared" si="0"/>
        <v>80</v>
      </c>
      <c r="F65">
        <v>1.3943700000000001</v>
      </c>
      <c r="G65">
        <v>2.5139399999999998</v>
      </c>
      <c r="H65">
        <v>3330</v>
      </c>
      <c r="I65">
        <v>3250</v>
      </c>
      <c r="J65">
        <v>-80</v>
      </c>
      <c r="K65" s="5">
        <f t="shared" si="34"/>
        <v>1.8669493999999998E-2</v>
      </c>
      <c r="L65" s="5">
        <f t="shared" si="35"/>
        <v>0.66176895599999996</v>
      </c>
      <c r="M65" s="6">
        <f t="shared" si="36"/>
        <v>35.446539472360634</v>
      </c>
      <c r="N65">
        <v>4</v>
      </c>
      <c r="O65">
        <v>100</v>
      </c>
      <c r="P65">
        <v>100</v>
      </c>
      <c r="Q65" t="s">
        <v>23</v>
      </c>
      <c r="W65" s="13">
        <v>6.1E+18</v>
      </c>
      <c r="X65" s="10">
        <v>17.5</v>
      </c>
    </row>
    <row r="66" spans="1:24" x14ac:dyDescent="0.25">
      <c r="A66">
        <v>6517</v>
      </c>
      <c r="B66">
        <v>-0.5</v>
      </c>
      <c r="C66" t="s">
        <v>1</v>
      </c>
      <c r="D66">
        <v>0.09</v>
      </c>
      <c r="E66">
        <f t="shared" si="0"/>
        <v>80</v>
      </c>
      <c r="F66">
        <v>1.39761</v>
      </c>
      <c r="G66">
        <v>2.8786900000000002</v>
      </c>
      <c r="H66">
        <v>3330</v>
      </c>
      <c r="I66">
        <v>3250</v>
      </c>
      <c r="J66">
        <v>-80</v>
      </c>
      <c r="K66" s="5">
        <f t="shared" si="34"/>
        <v>1.8669493999999998E-2</v>
      </c>
      <c r="L66" s="5">
        <f t="shared" si="35"/>
        <v>0.66176895599999996</v>
      </c>
      <c r="M66" s="6">
        <f t="shared" si="36"/>
        <v>35.446539472360634</v>
      </c>
      <c r="N66">
        <v>4</v>
      </c>
      <c r="O66">
        <v>100</v>
      </c>
      <c r="P66">
        <v>100</v>
      </c>
      <c r="Q66" t="s">
        <v>23</v>
      </c>
      <c r="W66" s="13">
        <v>7.2E+18</v>
      </c>
      <c r="X66" s="10">
        <v>17.600000000000001</v>
      </c>
    </row>
    <row r="67" spans="1:24" x14ac:dyDescent="0.25">
      <c r="A67">
        <v>6516</v>
      </c>
      <c r="B67">
        <v>-0.25</v>
      </c>
      <c r="C67" t="s">
        <v>1</v>
      </c>
      <c r="D67">
        <v>0.09</v>
      </c>
      <c r="E67">
        <f t="shared" si="0"/>
        <v>80</v>
      </c>
      <c r="F67">
        <v>1.3807400000000001</v>
      </c>
      <c r="G67">
        <v>2.3873799999999998</v>
      </c>
      <c r="H67">
        <v>3330</v>
      </c>
      <c r="I67">
        <v>3250</v>
      </c>
      <c r="J67">
        <v>-80</v>
      </c>
      <c r="K67" s="5">
        <f t="shared" si="34"/>
        <v>1.8669493999999998E-2</v>
      </c>
      <c r="L67" s="5">
        <f t="shared" si="35"/>
        <v>0.66176895599999996</v>
      </c>
      <c r="M67" s="6">
        <f t="shared" si="36"/>
        <v>35.446539472360634</v>
      </c>
      <c r="N67">
        <v>4</v>
      </c>
      <c r="O67">
        <v>100</v>
      </c>
      <c r="P67">
        <v>100</v>
      </c>
      <c r="Q67" t="s">
        <v>23</v>
      </c>
      <c r="W67" s="13">
        <v>7.2E+18</v>
      </c>
      <c r="X67" s="10">
        <v>12.3</v>
      </c>
    </row>
    <row r="68" spans="1:24" x14ac:dyDescent="0.25">
      <c r="A68" t="s">
        <v>25</v>
      </c>
      <c r="B68">
        <v>0</v>
      </c>
      <c r="C68" t="s">
        <v>1</v>
      </c>
      <c r="D68">
        <v>0.09</v>
      </c>
      <c r="E68">
        <f t="shared" si="0"/>
        <v>80</v>
      </c>
      <c r="F68">
        <v>1.39242</v>
      </c>
      <c r="G68">
        <v>2.5567799999999998</v>
      </c>
      <c r="H68">
        <v>3330</v>
      </c>
      <c r="I68">
        <v>3250</v>
      </c>
      <c r="J68">
        <v>-80</v>
      </c>
      <c r="K68" s="5">
        <f t="shared" si="34"/>
        <v>1.8669493999999998E-2</v>
      </c>
      <c r="L68" s="5">
        <f t="shared" si="35"/>
        <v>0.66176895599999996</v>
      </c>
      <c r="M68" s="6">
        <f t="shared" si="36"/>
        <v>35.446539472360634</v>
      </c>
      <c r="N68">
        <v>4</v>
      </c>
      <c r="O68">
        <v>100</v>
      </c>
      <c r="P68">
        <v>100</v>
      </c>
      <c r="Q68" t="s">
        <v>23</v>
      </c>
      <c r="W68" s="13">
        <v>7.2E+18</v>
      </c>
      <c r="X68" s="10">
        <v>12.6</v>
      </c>
    </row>
    <row r="69" spans="1:24" x14ac:dyDescent="0.25">
      <c r="A69">
        <v>6528</v>
      </c>
      <c r="B69">
        <v>0.25</v>
      </c>
      <c r="C69" t="s">
        <v>1</v>
      </c>
      <c r="D69">
        <v>0.09</v>
      </c>
      <c r="E69">
        <f t="shared" si="0"/>
        <v>80</v>
      </c>
      <c r="F69">
        <v>1.4054</v>
      </c>
      <c r="G69">
        <v>2.7456399999999999</v>
      </c>
      <c r="H69">
        <v>3330</v>
      </c>
      <c r="I69">
        <v>3250</v>
      </c>
      <c r="J69">
        <v>-80</v>
      </c>
      <c r="K69" s="5">
        <f t="shared" si="34"/>
        <v>1.8669493999999998E-2</v>
      </c>
      <c r="L69" s="5">
        <f t="shared" si="35"/>
        <v>0.66176895599999996</v>
      </c>
      <c r="M69" s="6">
        <f t="shared" si="36"/>
        <v>35.446539472360634</v>
      </c>
      <c r="N69">
        <v>4</v>
      </c>
      <c r="O69">
        <v>100</v>
      </c>
      <c r="P69">
        <v>100</v>
      </c>
      <c r="Q69" t="s">
        <v>23</v>
      </c>
      <c r="W69" s="13">
        <v>5.1E+18</v>
      </c>
      <c r="X69" s="10">
        <v>10.6</v>
      </c>
    </row>
    <row r="70" spans="1:24" x14ac:dyDescent="0.25">
      <c r="A70">
        <v>6529</v>
      </c>
      <c r="B70">
        <v>0.5</v>
      </c>
      <c r="C70" t="s">
        <v>1</v>
      </c>
      <c r="D70">
        <v>0.09</v>
      </c>
      <c r="E70">
        <f t="shared" si="0"/>
        <v>80</v>
      </c>
      <c r="F70">
        <v>1.3911199999999999</v>
      </c>
      <c r="G70">
        <v>2.6664599999999998</v>
      </c>
      <c r="H70">
        <v>3330</v>
      </c>
      <c r="I70">
        <v>3250</v>
      </c>
      <c r="J70">
        <v>-80</v>
      </c>
      <c r="K70" s="5">
        <f t="shared" si="34"/>
        <v>1.8669493999999998E-2</v>
      </c>
      <c r="L70" s="5">
        <f t="shared" si="35"/>
        <v>0.66176895599999996</v>
      </c>
      <c r="M70" s="6">
        <f t="shared" si="36"/>
        <v>35.446539472360634</v>
      </c>
      <c r="N70">
        <v>4</v>
      </c>
      <c r="O70">
        <v>100</v>
      </c>
      <c r="P70">
        <v>100</v>
      </c>
      <c r="Q70" t="s">
        <v>23</v>
      </c>
      <c r="W70" s="13">
        <v>3.6E+18</v>
      </c>
      <c r="X70" s="10">
        <v>12.4</v>
      </c>
    </row>
    <row r="71" spans="1:24" x14ac:dyDescent="0.25">
      <c r="A71">
        <v>6530</v>
      </c>
      <c r="B71">
        <v>0.75</v>
      </c>
      <c r="C71" t="s">
        <v>1</v>
      </c>
      <c r="D71">
        <v>0.09</v>
      </c>
      <c r="E71">
        <f t="shared" ref="E71:E116" si="37">D71*2000-100</f>
        <v>80</v>
      </c>
      <c r="F71">
        <v>1.3774900000000001</v>
      </c>
      <c r="G71">
        <v>2.8079499999999999</v>
      </c>
      <c r="H71">
        <v>3330</v>
      </c>
      <c r="I71">
        <v>3250</v>
      </c>
      <c r="J71">
        <v>-80</v>
      </c>
      <c r="K71" s="5">
        <f t="shared" si="34"/>
        <v>1.8669493999999998E-2</v>
      </c>
      <c r="L71" s="5">
        <f t="shared" si="35"/>
        <v>0.66176895599999996</v>
      </c>
      <c r="M71" s="6">
        <f t="shared" si="36"/>
        <v>35.446539472360634</v>
      </c>
      <c r="N71">
        <v>4</v>
      </c>
      <c r="O71">
        <v>100</v>
      </c>
      <c r="P71">
        <v>100</v>
      </c>
      <c r="Q71" t="s">
        <v>23</v>
      </c>
      <c r="W71" s="13">
        <v>6E+18</v>
      </c>
      <c r="X71" s="10">
        <v>18.899999999999999</v>
      </c>
    </row>
    <row r="72" spans="1:24" x14ac:dyDescent="0.25">
      <c r="A72">
        <v>6531</v>
      </c>
      <c r="B72">
        <v>1</v>
      </c>
      <c r="C72" t="s">
        <v>1</v>
      </c>
      <c r="D72">
        <v>0.09</v>
      </c>
      <c r="E72">
        <f t="shared" si="37"/>
        <v>80</v>
      </c>
      <c r="F72">
        <v>1.3950199999999999</v>
      </c>
      <c r="G72">
        <v>2.86571</v>
      </c>
      <c r="H72">
        <v>3330</v>
      </c>
      <c r="I72">
        <v>3250</v>
      </c>
      <c r="J72">
        <v>-80</v>
      </c>
      <c r="K72" s="5">
        <f t="shared" si="34"/>
        <v>1.8669493999999998E-2</v>
      </c>
      <c r="L72" s="5">
        <f t="shared" si="35"/>
        <v>0.66176895599999996</v>
      </c>
      <c r="M72" s="6">
        <f t="shared" si="36"/>
        <v>35.446539472360634</v>
      </c>
      <c r="N72">
        <v>4</v>
      </c>
      <c r="O72">
        <v>100</v>
      </c>
      <c r="P72">
        <v>100</v>
      </c>
      <c r="Q72" t="s">
        <v>23</v>
      </c>
      <c r="W72" s="13">
        <v>6.3E+18</v>
      </c>
      <c r="X72" s="10">
        <v>21.3</v>
      </c>
    </row>
    <row r="73" spans="1:24" x14ac:dyDescent="0.25">
      <c r="A73">
        <v>6532</v>
      </c>
      <c r="B73">
        <v>1.25</v>
      </c>
      <c r="C73" t="s">
        <v>1</v>
      </c>
      <c r="D73">
        <v>0.09</v>
      </c>
      <c r="E73">
        <f t="shared" si="37"/>
        <v>80</v>
      </c>
      <c r="F73">
        <v>1.43201</v>
      </c>
      <c r="G73">
        <v>2.6417999999999999</v>
      </c>
      <c r="H73">
        <v>3330</v>
      </c>
      <c r="I73">
        <v>3250</v>
      </c>
      <c r="J73">
        <v>-80</v>
      </c>
      <c r="K73" s="5">
        <f t="shared" si="34"/>
        <v>1.8669493999999998E-2</v>
      </c>
      <c r="L73" s="5">
        <f t="shared" si="35"/>
        <v>0.66176895599999996</v>
      </c>
      <c r="M73" s="6">
        <f t="shared" si="36"/>
        <v>35.446539472360634</v>
      </c>
      <c r="N73">
        <v>4</v>
      </c>
      <c r="O73">
        <v>100</v>
      </c>
      <c r="P73">
        <v>100</v>
      </c>
      <c r="Q73" t="s">
        <v>23</v>
      </c>
      <c r="W73" s="13">
        <v>6.8E+18</v>
      </c>
      <c r="X73" s="10">
        <v>13.6</v>
      </c>
    </row>
    <row r="74" spans="1:24" x14ac:dyDescent="0.25">
      <c r="A74">
        <v>6533</v>
      </c>
      <c r="B74">
        <v>1.5</v>
      </c>
      <c r="C74" t="s">
        <v>1</v>
      </c>
      <c r="D74">
        <v>0.09</v>
      </c>
      <c r="E74">
        <f t="shared" si="37"/>
        <v>80</v>
      </c>
      <c r="F74">
        <v>1.39567</v>
      </c>
      <c r="G74">
        <v>2.86571</v>
      </c>
      <c r="H74">
        <v>3330</v>
      </c>
      <c r="I74">
        <v>3250</v>
      </c>
      <c r="J74">
        <v>-80</v>
      </c>
      <c r="K74" s="5">
        <f t="shared" si="34"/>
        <v>1.8669493999999998E-2</v>
      </c>
      <c r="L74" s="5">
        <f t="shared" si="35"/>
        <v>0.66176895599999996</v>
      </c>
      <c r="M74" s="6">
        <f t="shared" si="36"/>
        <v>35.446539472360634</v>
      </c>
      <c r="N74">
        <v>4</v>
      </c>
      <c r="O74">
        <v>100</v>
      </c>
      <c r="P74">
        <v>100</v>
      </c>
      <c r="Q74" t="s">
        <v>23</v>
      </c>
      <c r="W74" s="13">
        <v>5.3E+18</v>
      </c>
      <c r="X74" s="10">
        <v>12.5</v>
      </c>
    </row>
    <row r="75" spans="1:24" x14ac:dyDescent="0.25">
      <c r="A75">
        <v>6535</v>
      </c>
      <c r="B75">
        <v>1.75</v>
      </c>
      <c r="C75" t="s">
        <v>1</v>
      </c>
      <c r="D75">
        <v>0.09</v>
      </c>
      <c r="E75">
        <f t="shared" si="37"/>
        <v>80</v>
      </c>
      <c r="F75">
        <v>1.3820399999999999</v>
      </c>
      <c r="G75">
        <v>2.4879799999999999</v>
      </c>
      <c r="H75">
        <v>3330</v>
      </c>
      <c r="I75">
        <v>3250</v>
      </c>
      <c r="J75">
        <v>-80</v>
      </c>
      <c r="K75" s="5">
        <f t="shared" si="34"/>
        <v>1.8669493999999998E-2</v>
      </c>
      <c r="L75" s="5">
        <f t="shared" si="35"/>
        <v>0.66176895599999996</v>
      </c>
      <c r="M75" s="6">
        <f t="shared" si="36"/>
        <v>35.446539472360634</v>
      </c>
      <c r="N75">
        <v>4</v>
      </c>
      <c r="O75">
        <v>100</v>
      </c>
      <c r="P75">
        <v>100</v>
      </c>
      <c r="Q75" t="s">
        <v>23</v>
      </c>
      <c r="W75" s="13">
        <v>3.3E+18</v>
      </c>
      <c r="X75" s="10">
        <v>13.5</v>
      </c>
    </row>
    <row r="76" spans="1:24" x14ac:dyDescent="0.25">
      <c r="A76">
        <v>6536</v>
      </c>
      <c r="B76">
        <v>2</v>
      </c>
      <c r="C76" t="s">
        <v>1</v>
      </c>
      <c r="D76">
        <v>0.09</v>
      </c>
      <c r="E76">
        <f t="shared" si="37"/>
        <v>80</v>
      </c>
      <c r="F76">
        <v>1.39242</v>
      </c>
      <c r="G76">
        <v>2.52562</v>
      </c>
      <c r="H76">
        <v>3330</v>
      </c>
      <c r="I76">
        <v>3250</v>
      </c>
      <c r="J76">
        <v>-80</v>
      </c>
      <c r="K76" s="5">
        <f t="shared" si="34"/>
        <v>1.8669493999999998E-2</v>
      </c>
      <c r="L76" s="5">
        <f t="shared" si="35"/>
        <v>0.66176895599999996</v>
      </c>
      <c r="M76" s="6">
        <f t="shared" si="36"/>
        <v>35.446539472360634</v>
      </c>
      <c r="N76">
        <v>4</v>
      </c>
      <c r="O76">
        <v>100</v>
      </c>
      <c r="P76">
        <v>100</v>
      </c>
      <c r="Q76" t="s">
        <v>23</v>
      </c>
      <c r="W76" s="13">
        <v>1.5E+18</v>
      </c>
      <c r="X76" s="10">
        <v>8.8000000000000007</v>
      </c>
    </row>
    <row r="77" spans="1:24" x14ac:dyDescent="0.25">
      <c r="A77">
        <v>6537</v>
      </c>
      <c r="B77">
        <v>2.25</v>
      </c>
      <c r="C77" t="s">
        <v>1</v>
      </c>
      <c r="D77">
        <v>0.09</v>
      </c>
      <c r="E77">
        <f t="shared" si="37"/>
        <v>80</v>
      </c>
      <c r="F77">
        <v>1.38788</v>
      </c>
      <c r="G77">
        <v>2.7054</v>
      </c>
      <c r="H77">
        <v>3330</v>
      </c>
      <c r="I77">
        <v>3250</v>
      </c>
      <c r="J77">
        <v>-80</v>
      </c>
      <c r="K77" s="5">
        <f t="shared" si="34"/>
        <v>1.8669493999999998E-2</v>
      </c>
      <c r="L77" s="5">
        <f t="shared" si="35"/>
        <v>0.66176895599999996</v>
      </c>
      <c r="M77" s="6">
        <f t="shared" si="36"/>
        <v>35.446539472360634</v>
      </c>
      <c r="N77">
        <v>4</v>
      </c>
      <c r="O77">
        <v>100</v>
      </c>
      <c r="P77">
        <v>100</v>
      </c>
      <c r="Q77" t="s">
        <v>23</v>
      </c>
      <c r="W77" s="13">
        <v>9.7E+17</v>
      </c>
      <c r="X77" s="10">
        <v>5.6</v>
      </c>
    </row>
    <row r="78" spans="1:24" x14ac:dyDescent="0.25">
      <c r="A78">
        <v>6538</v>
      </c>
      <c r="B78">
        <v>2.5</v>
      </c>
      <c r="C78" t="s">
        <v>1</v>
      </c>
      <c r="D78">
        <v>0.09</v>
      </c>
      <c r="E78">
        <f t="shared" si="37"/>
        <v>80</v>
      </c>
      <c r="F78">
        <v>1.35802</v>
      </c>
      <c r="G78">
        <v>2.80471</v>
      </c>
      <c r="H78">
        <v>3330</v>
      </c>
      <c r="I78">
        <v>3250</v>
      </c>
      <c r="J78">
        <v>-80</v>
      </c>
      <c r="K78" s="5">
        <f t="shared" si="34"/>
        <v>1.8669493999999998E-2</v>
      </c>
      <c r="L78" s="5">
        <f t="shared" si="35"/>
        <v>0.66176895599999996</v>
      </c>
      <c r="M78" s="6">
        <f t="shared" si="36"/>
        <v>35.446539472360634</v>
      </c>
      <c r="N78">
        <v>4</v>
      </c>
      <c r="O78">
        <v>100</v>
      </c>
      <c r="P78">
        <v>100</v>
      </c>
      <c r="Q78" t="s">
        <v>23</v>
      </c>
      <c r="W78" s="13">
        <v>9.5E+17</v>
      </c>
      <c r="X78" s="10">
        <v>5.0999999999999996</v>
      </c>
    </row>
    <row r="79" spans="1:24" x14ac:dyDescent="0.25">
      <c r="E79" t="s">
        <v>46</v>
      </c>
      <c r="K79" s="5"/>
      <c r="L79" s="5"/>
      <c r="M79" s="6"/>
    </row>
    <row r="80" spans="1:24" x14ac:dyDescent="0.25">
      <c r="A80">
        <v>6539</v>
      </c>
      <c r="B80" t="s">
        <v>7</v>
      </c>
      <c r="C80" t="s">
        <v>1</v>
      </c>
      <c r="D80">
        <v>0.09</v>
      </c>
      <c r="E80">
        <f t="shared" si="37"/>
        <v>80</v>
      </c>
      <c r="F80">
        <v>1.40021</v>
      </c>
      <c r="G80">
        <v>2.6541299999999999</v>
      </c>
      <c r="H80">
        <v>3330</v>
      </c>
      <c r="I80">
        <v>3250</v>
      </c>
      <c r="J80">
        <v>-80</v>
      </c>
      <c r="K80" s="5">
        <f t="shared" ref="K80" si="38">(0.0001518*H80+0.00968*I80+0.1662*J80)/1000</f>
        <v>1.8669493999999998E-2</v>
      </c>
      <c r="L80" s="5">
        <f t="shared" ref="L80" si="39">(0.0004292*H80+0.2033*I80+0.004816*J80)/1000</f>
        <v>0.66176895599999996</v>
      </c>
      <c r="M80" s="6">
        <f t="shared" ref="M80" si="40">L80/K80</f>
        <v>35.446539472360634</v>
      </c>
      <c r="N80">
        <v>4</v>
      </c>
      <c r="O80">
        <v>100</v>
      </c>
      <c r="P80">
        <v>100</v>
      </c>
      <c r="Q80" t="s">
        <v>26</v>
      </c>
      <c r="S80" s="11"/>
      <c r="T80" s="11"/>
      <c r="U80" s="11"/>
      <c r="V80" s="11"/>
    </row>
    <row r="81" spans="1:24" x14ac:dyDescent="0.25">
      <c r="A81">
        <v>6541</v>
      </c>
      <c r="B81" t="s">
        <v>7</v>
      </c>
      <c r="C81" t="s">
        <v>1</v>
      </c>
      <c r="D81">
        <v>0.09</v>
      </c>
      <c r="E81">
        <f t="shared" si="37"/>
        <v>80</v>
      </c>
      <c r="F81">
        <v>1.3943700000000001</v>
      </c>
      <c r="G81">
        <v>2.8819400000000002</v>
      </c>
      <c r="H81">
        <v>3330</v>
      </c>
      <c r="I81">
        <v>3250</v>
      </c>
      <c r="J81">
        <v>-80</v>
      </c>
      <c r="K81" s="5">
        <f t="shared" ref="K81:K82" si="41">(0.0001518*H81+0.00968*I81+0.1662*J81)/1000</f>
        <v>1.8669493999999998E-2</v>
      </c>
      <c r="L81" s="5">
        <f t="shared" ref="L81:L82" si="42">(0.0004292*H81+0.2033*I81+0.004816*J81)/1000</f>
        <v>0.66176895599999996</v>
      </c>
      <c r="M81" s="6">
        <f t="shared" ref="M81:M82" si="43">L81/K81</f>
        <v>35.446539472360634</v>
      </c>
      <c r="N81">
        <v>4</v>
      </c>
      <c r="O81">
        <v>100</v>
      </c>
      <c r="P81">
        <v>100</v>
      </c>
      <c r="Q81" t="s">
        <v>27</v>
      </c>
      <c r="S81" s="11"/>
      <c r="T81" s="11"/>
      <c r="U81" s="11"/>
      <c r="V81" s="11"/>
    </row>
    <row r="82" spans="1:24" x14ac:dyDescent="0.25">
      <c r="A82">
        <v>6542</v>
      </c>
      <c r="B82" t="s">
        <v>7</v>
      </c>
      <c r="C82" t="s">
        <v>1</v>
      </c>
      <c r="D82">
        <v>0.09</v>
      </c>
      <c r="E82">
        <f t="shared" si="37"/>
        <v>80</v>
      </c>
      <c r="F82">
        <v>1.3684099999999999</v>
      </c>
      <c r="G82">
        <v>2.7138399999999998</v>
      </c>
      <c r="H82">
        <v>3330</v>
      </c>
      <c r="I82">
        <v>3250</v>
      </c>
      <c r="J82">
        <v>-80</v>
      </c>
      <c r="K82" s="5">
        <f t="shared" si="41"/>
        <v>1.8669493999999998E-2</v>
      </c>
      <c r="L82" s="5">
        <f t="shared" si="42"/>
        <v>0.66176895599999996</v>
      </c>
      <c r="M82" s="6">
        <f t="shared" si="43"/>
        <v>35.446539472360634</v>
      </c>
      <c r="N82">
        <v>4</v>
      </c>
      <c r="O82">
        <v>100</v>
      </c>
      <c r="P82">
        <v>100</v>
      </c>
      <c r="Q82" t="s">
        <v>28</v>
      </c>
      <c r="S82" s="11"/>
      <c r="T82" s="11"/>
      <c r="U82" s="11"/>
      <c r="V82" s="11"/>
    </row>
    <row r="83" spans="1:24" x14ac:dyDescent="0.25">
      <c r="A83">
        <v>6543</v>
      </c>
      <c r="B83" t="s">
        <v>7</v>
      </c>
      <c r="C83" t="s">
        <v>1</v>
      </c>
      <c r="D83">
        <v>0.09</v>
      </c>
      <c r="E83">
        <f t="shared" si="37"/>
        <v>80</v>
      </c>
      <c r="F83">
        <v>1.4040999999999999</v>
      </c>
      <c r="G83">
        <v>2.5360100000000001</v>
      </c>
      <c r="H83">
        <v>3330</v>
      </c>
      <c r="I83">
        <v>3250</v>
      </c>
      <c r="J83">
        <v>-80</v>
      </c>
      <c r="K83" s="5">
        <f t="shared" ref="K83" si="44">(0.0001518*H83+0.00968*I83+0.1662*J83)/1000</f>
        <v>1.8669493999999998E-2</v>
      </c>
      <c r="L83" s="5">
        <f t="shared" ref="L83" si="45">(0.0004292*H83+0.2033*I83+0.004816*J83)/1000</f>
        <v>0.66176895599999996</v>
      </c>
      <c r="M83" s="6">
        <f t="shared" ref="M83" si="46">L83/K83</f>
        <v>35.446539472360634</v>
      </c>
      <c r="N83">
        <v>4</v>
      </c>
      <c r="O83">
        <v>100</v>
      </c>
      <c r="P83">
        <v>100</v>
      </c>
      <c r="Q83" t="s">
        <v>29</v>
      </c>
      <c r="S83" s="11"/>
      <c r="T83" s="11"/>
      <c r="U83" s="11"/>
      <c r="V83" s="11"/>
    </row>
    <row r="84" spans="1:24" x14ac:dyDescent="0.25">
      <c r="A84">
        <v>6544</v>
      </c>
      <c r="B84" t="s">
        <v>7</v>
      </c>
      <c r="C84" t="s">
        <v>1</v>
      </c>
      <c r="D84">
        <v>0.09</v>
      </c>
      <c r="E84">
        <f t="shared" si="37"/>
        <v>80</v>
      </c>
      <c r="F84">
        <v>1.38269</v>
      </c>
      <c r="G84">
        <v>2.4347599999999998</v>
      </c>
      <c r="H84">
        <v>3330</v>
      </c>
      <c r="I84">
        <v>3250</v>
      </c>
      <c r="J84">
        <v>-80</v>
      </c>
      <c r="K84" s="5">
        <f t="shared" ref="K84" si="47">(0.0001518*H84+0.00968*I84+0.1662*J84)/1000</f>
        <v>1.8669493999999998E-2</v>
      </c>
      <c r="L84" s="5">
        <f t="shared" ref="L84" si="48">(0.0004292*H84+0.2033*I84+0.004816*J84)/1000</f>
        <v>0.66176895599999996</v>
      </c>
      <c r="M84" s="6">
        <f t="shared" ref="M84" si="49">L84/K84</f>
        <v>35.446539472360634</v>
      </c>
      <c r="N84">
        <v>4</v>
      </c>
      <c r="O84">
        <v>100</v>
      </c>
      <c r="P84">
        <v>100</v>
      </c>
      <c r="Q84" t="s">
        <v>29</v>
      </c>
      <c r="S84" s="11"/>
      <c r="T84" s="11"/>
      <c r="U84" s="11"/>
      <c r="V84" s="11"/>
    </row>
    <row r="85" spans="1:24" x14ac:dyDescent="0.25">
      <c r="E85" t="s">
        <v>46</v>
      </c>
    </row>
    <row r="86" spans="1:24" x14ac:dyDescent="0.25">
      <c r="A86">
        <v>6545</v>
      </c>
      <c r="B86" t="s">
        <v>12</v>
      </c>
      <c r="C86" t="s">
        <v>1</v>
      </c>
      <c r="D86">
        <v>0.09</v>
      </c>
      <c r="E86">
        <f t="shared" si="37"/>
        <v>80</v>
      </c>
      <c r="F86">
        <v>1.3820399999999999</v>
      </c>
      <c r="G86">
        <v>2.4568300000000001</v>
      </c>
      <c r="H86">
        <v>4400</v>
      </c>
      <c r="I86">
        <v>4400</v>
      </c>
      <c r="J86">
        <v>-80</v>
      </c>
      <c r="K86" s="5">
        <f t="shared" ref="K86" si="50">(0.0001518*H86+0.00968*I86+0.1662*J86)/1000</f>
        <v>2.9963920000000002E-2</v>
      </c>
      <c r="L86" s="5">
        <f t="shared" ref="L86" si="51">(0.0004292*H86+0.2033*I86+0.004816*J86)/1000</f>
        <v>0.89602320000000002</v>
      </c>
      <c r="M86" s="6">
        <f t="shared" ref="M86" si="52">L86/K86</f>
        <v>29.903403827002606</v>
      </c>
      <c r="N86">
        <v>4</v>
      </c>
      <c r="O86">
        <v>100</v>
      </c>
      <c r="P86">
        <v>100</v>
      </c>
      <c r="Q86" t="s">
        <v>38</v>
      </c>
      <c r="S86" s="9">
        <v>11054.740400000001</v>
      </c>
      <c r="T86" s="9"/>
      <c r="V86" s="12">
        <v>0.24651189067142082</v>
      </c>
      <c r="W86" s="13">
        <v>4.7E+18</v>
      </c>
      <c r="X86" s="10">
        <v>6.6</v>
      </c>
    </row>
    <row r="87" spans="1:24" x14ac:dyDescent="0.25">
      <c r="A87">
        <v>6546</v>
      </c>
      <c r="B87" t="s">
        <v>12</v>
      </c>
      <c r="C87" t="s">
        <v>1</v>
      </c>
      <c r="D87">
        <v>0.09</v>
      </c>
      <c r="E87">
        <f t="shared" si="37"/>
        <v>80</v>
      </c>
      <c r="F87">
        <v>1.3781399999999999</v>
      </c>
      <c r="G87">
        <v>2.2517299999999998</v>
      </c>
      <c r="H87">
        <v>5500</v>
      </c>
      <c r="I87">
        <v>5500</v>
      </c>
      <c r="J87">
        <v>-80</v>
      </c>
      <c r="K87" s="5">
        <f t="shared" ref="K87:K88" si="53">(0.0001518*H87+0.00968*I87+0.1662*J87)/1000</f>
        <v>4.0778899999999993E-2</v>
      </c>
      <c r="L87" s="5">
        <f t="shared" ref="L87:L88" si="54">(0.0004292*H87+0.2033*I87+0.004816*J87)/1000</f>
        <v>1.1201253200000001</v>
      </c>
      <c r="M87" s="6">
        <f t="shared" ref="M87:M88" si="55">L87/K87</f>
        <v>27.46825735858496</v>
      </c>
      <c r="N87">
        <v>4</v>
      </c>
      <c r="O87">
        <v>100</v>
      </c>
      <c r="P87">
        <v>100</v>
      </c>
      <c r="Q87" t="s">
        <v>38</v>
      </c>
      <c r="S87" s="9">
        <v>7652.6542400000008</v>
      </c>
      <c r="T87" s="9"/>
      <c r="V87" s="12">
        <v>0.17145752612328863</v>
      </c>
      <c r="W87" s="13">
        <v>3.9E+18</v>
      </c>
      <c r="X87" s="10">
        <v>5.8</v>
      </c>
    </row>
    <row r="88" spans="1:24" x14ac:dyDescent="0.25">
      <c r="A88">
        <v>6547</v>
      </c>
      <c r="B88" t="s">
        <v>12</v>
      </c>
      <c r="C88" t="s">
        <v>1</v>
      </c>
      <c r="D88">
        <v>0.09</v>
      </c>
      <c r="E88">
        <f t="shared" si="37"/>
        <v>80</v>
      </c>
      <c r="F88">
        <v>1.3749</v>
      </c>
      <c r="G88">
        <v>1.95902</v>
      </c>
      <c r="H88">
        <v>6400</v>
      </c>
      <c r="I88">
        <v>6400</v>
      </c>
      <c r="J88">
        <v>-80</v>
      </c>
      <c r="K88" s="5">
        <f t="shared" si="53"/>
        <v>4.9627519999999994E-2</v>
      </c>
      <c r="L88" s="5">
        <f t="shared" si="54"/>
        <v>1.3034816</v>
      </c>
      <c r="M88" s="6">
        <f t="shared" si="55"/>
        <v>26.265297963710459</v>
      </c>
      <c r="N88">
        <v>4</v>
      </c>
      <c r="O88">
        <v>100</v>
      </c>
      <c r="P88">
        <v>100</v>
      </c>
      <c r="Q88" t="s">
        <v>38</v>
      </c>
      <c r="S88" s="9">
        <v>6608.3688000000002</v>
      </c>
      <c r="T88" s="9"/>
      <c r="V88" s="12">
        <v>0.13676573095437417</v>
      </c>
      <c r="W88" s="13">
        <v>2.3E+18</v>
      </c>
      <c r="X88" s="10">
        <v>5.6</v>
      </c>
    </row>
    <row r="89" spans="1:24" x14ac:dyDescent="0.25">
      <c r="A89">
        <v>6548</v>
      </c>
      <c r="B89" t="s">
        <v>12</v>
      </c>
      <c r="C89" t="s">
        <v>1</v>
      </c>
      <c r="D89">
        <v>0.09</v>
      </c>
      <c r="E89">
        <f t="shared" si="37"/>
        <v>80</v>
      </c>
      <c r="F89">
        <v>1.3755500000000001</v>
      </c>
      <c r="G89">
        <v>1.93241</v>
      </c>
      <c r="H89">
        <v>6400</v>
      </c>
      <c r="I89">
        <v>6400</v>
      </c>
      <c r="J89">
        <v>-100</v>
      </c>
      <c r="K89" s="5">
        <f t="shared" ref="K89:K91" si="56">(0.0001518*H89+0.00968*I89+0.1662*J89)/1000</f>
        <v>4.6303520000000001E-2</v>
      </c>
      <c r="L89" s="5">
        <f t="shared" ref="L89:L91" si="57">(0.0004292*H89+0.2033*I89+0.004816*J89)/1000</f>
        <v>1.3033852799999999</v>
      </c>
      <c r="M89" s="6">
        <f t="shared" ref="M89:M91" si="58">L89/K89</f>
        <v>28.148729945369162</v>
      </c>
      <c r="N89">
        <v>4</v>
      </c>
      <c r="O89">
        <v>100</v>
      </c>
      <c r="P89">
        <v>100</v>
      </c>
      <c r="Q89" t="s">
        <v>39</v>
      </c>
      <c r="S89" s="9">
        <v>3516.3048800000006</v>
      </c>
      <c r="T89" s="9"/>
      <c r="V89" s="12">
        <v>5.6519454678081719E-2</v>
      </c>
      <c r="W89" s="13">
        <v>2.8E+18</v>
      </c>
      <c r="X89" s="10">
        <v>5.5</v>
      </c>
    </row>
    <row r="90" spans="1:24" x14ac:dyDescent="0.25">
      <c r="A90">
        <v>6549</v>
      </c>
      <c r="B90" t="s">
        <v>12</v>
      </c>
      <c r="C90" t="s">
        <v>1</v>
      </c>
      <c r="D90">
        <v>0.09</v>
      </c>
      <c r="E90">
        <f t="shared" si="37"/>
        <v>80</v>
      </c>
      <c r="F90">
        <v>1.40865</v>
      </c>
      <c r="G90">
        <v>2.1024600000000002</v>
      </c>
      <c r="H90">
        <v>6400</v>
      </c>
      <c r="I90">
        <v>6400</v>
      </c>
      <c r="J90">
        <v>-120</v>
      </c>
      <c r="K90" s="5">
        <f t="shared" si="56"/>
        <v>4.2979519999999993E-2</v>
      </c>
      <c r="L90" s="5">
        <f t="shared" si="57"/>
        <v>1.3032889600000002</v>
      </c>
      <c r="M90" s="6">
        <f t="shared" si="58"/>
        <v>30.323488024063561</v>
      </c>
      <c r="N90">
        <v>4</v>
      </c>
      <c r="O90">
        <v>100</v>
      </c>
      <c r="P90">
        <v>100</v>
      </c>
      <c r="Q90" t="s">
        <v>39</v>
      </c>
      <c r="S90" s="9">
        <v>3801.8516800000007</v>
      </c>
      <c r="T90" s="9"/>
      <c r="V90" s="12">
        <v>6.1981418785627442E-2</v>
      </c>
      <c r="W90" s="13">
        <v>3.3E+18</v>
      </c>
      <c r="X90" s="10">
        <v>6.1</v>
      </c>
    </row>
    <row r="91" spans="1:24" x14ac:dyDescent="0.25">
      <c r="A91">
        <v>6550</v>
      </c>
      <c r="B91" t="s">
        <v>12</v>
      </c>
      <c r="C91" t="s">
        <v>1</v>
      </c>
      <c r="D91">
        <v>0.09</v>
      </c>
      <c r="E91">
        <f t="shared" si="37"/>
        <v>80</v>
      </c>
      <c r="F91">
        <v>1.3781399999999999</v>
      </c>
      <c r="G91">
        <v>2.0875300000000001</v>
      </c>
      <c r="H91">
        <v>6400</v>
      </c>
      <c r="I91">
        <v>6400</v>
      </c>
      <c r="J91">
        <v>-140</v>
      </c>
      <c r="K91" s="5">
        <f t="shared" si="56"/>
        <v>3.9655519999999993E-2</v>
      </c>
      <c r="L91" s="5">
        <f t="shared" si="57"/>
        <v>1.30319264</v>
      </c>
      <c r="M91" s="6">
        <f t="shared" si="58"/>
        <v>32.862830697970935</v>
      </c>
      <c r="N91">
        <v>4</v>
      </c>
      <c r="O91">
        <v>100</v>
      </c>
      <c r="P91">
        <v>100</v>
      </c>
      <c r="Q91" t="s">
        <v>39</v>
      </c>
      <c r="S91" s="9">
        <v>4385.1830000000009</v>
      </c>
      <c r="T91" s="9"/>
      <c r="V91" s="12">
        <v>7.3855253802031146E-2</v>
      </c>
      <c r="W91" s="13">
        <v>3.9E+18</v>
      </c>
      <c r="X91" s="10">
        <v>5.5</v>
      </c>
    </row>
    <row r="92" spans="1:24" x14ac:dyDescent="0.25">
      <c r="E92" t="s">
        <v>46</v>
      </c>
    </row>
    <row r="93" spans="1:24" x14ac:dyDescent="0.25">
      <c r="A93">
        <v>6551</v>
      </c>
      <c r="B93" t="s">
        <v>7</v>
      </c>
      <c r="C93" t="s">
        <v>1</v>
      </c>
      <c r="D93">
        <v>0.09</v>
      </c>
      <c r="E93">
        <f t="shared" si="37"/>
        <v>80</v>
      </c>
      <c r="F93">
        <v>1.3937200000000001</v>
      </c>
      <c r="G93">
        <v>1.9311100000000001</v>
      </c>
      <c r="H93">
        <v>6400</v>
      </c>
      <c r="I93">
        <v>6400</v>
      </c>
      <c r="J93">
        <v>-140</v>
      </c>
      <c r="K93" s="5">
        <f t="shared" ref="K93:K95" si="59">(0.0001518*H93+0.00968*I93+0.1662*J93)/1000</f>
        <v>3.9655519999999993E-2</v>
      </c>
      <c r="L93" s="5">
        <f t="shared" ref="L93:L95" si="60">(0.0004292*H93+0.2033*I93+0.004816*J93)/1000</f>
        <v>1.30319264</v>
      </c>
      <c r="M93" s="6">
        <f t="shared" ref="M93:M95" si="61">L93/K93</f>
        <v>32.862830697970935</v>
      </c>
      <c r="N93">
        <v>4</v>
      </c>
      <c r="O93">
        <v>100</v>
      </c>
      <c r="P93">
        <v>100</v>
      </c>
      <c r="Q93" t="s">
        <v>18</v>
      </c>
      <c r="S93" s="9">
        <v>9084.4674800000012</v>
      </c>
      <c r="T93" s="9"/>
      <c r="U93" s="9"/>
      <c r="V93" s="12">
        <v>0.162671539724731</v>
      </c>
    </row>
    <row r="94" spans="1:24" x14ac:dyDescent="0.25">
      <c r="A94">
        <v>6552</v>
      </c>
      <c r="B94" t="s">
        <v>7</v>
      </c>
      <c r="C94" t="s">
        <v>1</v>
      </c>
      <c r="D94">
        <v>0.09</v>
      </c>
      <c r="E94">
        <f t="shared" si="37"/>
        <v>80</v>
      </c>
      <c r="F94">
        <v>1.3735999999999999</v>
      </c>
      <c r="G94">
        <v>2.01159</v>
      </c>
      <c r="H94">
        <v>6400</v>
      </c>
      <c r="I94">
        <v>6400</v>
      </c>
      <c r="J94">
        <v>-140</v>
      </c>
      <c r="K94" s="5">
        <f t="shared" si="59"/>
        <v>3.9655519999999993E-2</v>
      </c>
      <c r="L94" s="5">
        <f t="shared" si="60"/>
        <v>1.30319264</v>
      </c>
      <c r="M94" s="6">
        <f t="shared" si="61"/>
        <v>32.862830697970935</v>
      </c>
      <c r="N94">
        <v>4</v>
      </c>
      <c r="O94">
        <v>100</v>
      </c>
      <c r="P94">
        <v>100</v>
      </c>
      <c r="Q94" t="s">
        <v>19</v>
      </c>
      <c r="S94" s="9">
        <v>4377.0245200000008</v>
      </c>
      <c r="T94" s="9"/>
      <c r="U94" s="9"/>
      <c r="V94" s="12">
        <v>8.311684511482606E-2</v>
      </c>
    </row>
    <row r="95" spans="1:24" x14ac:dyDescent="0.25">
      <c r="A95">
        <v>6553</v>
      </c>
      <c r="B95" t="s">
        <v>7</v>
      </c>
      <c r="C95" t="s">
        <v>1</v>
      </c>
      <c r="D95">
        <v>0.09</v>
      </c>
      <c r="E95">
        <f t="shared" si="37"/>
        <v>80</v>
      </c>
      <c r="F95">
        <v>1.39567</v>
      </c>
      <c r="G95">
        <v>1.9415</v>
      </c>
      <c r="H95">
        <v>6400</v>
      </c>
      <c r="I95">
        <v>6400</v>
      </c>
      <c r="J95">
        <v>-140</v>
      </c>
      <c r="K95" s="5">
        <f t="shared" si="59"/>
        <v>3.9655519999999993E-2</v>
      </c>
      <c r="L95" s="5">
        <f t="shared" si="60"/>
        <v>1.30319264</v>
      </c>
      <c r="M95" s="6">
        <f t="shared" si="61"/>
        <v>32.862830697970935</v>
      </c>
      <c r="N95">
        <v>4</v>
      </c>
      <c r="O95">
        <v>100</v>
      </c>
      <c r="P95">
        <v>100</v>
      </c>
      <c r="Q95" t="s">
        <v>21</v>
      </c>
      <c r="S95" s="9">
        <v>4593.2242400000005</v>
      </c>
      <c r="T95" s="9"/>
      <c r="U95" s="9"/>
      <c r="V95" s="12">
        <v>8.4304228616466442E-2</v>
      </c>
    </row>
    <row r="96" spans="1:24" x14ac:dyDescent="0.25">
      <c r="A96">
        <v>6554</v>
      </c>
      <c r="B96" t="s">
        <v>12</v>
      </c>
      <c r="C96" t="s">
        <v>1</v>
      </c>
      <c r="D96">
        <v>0.09</v>
      </c>
      <c r="E96">
        <f t="shared" si="37"/>
        <v>80</v>
      </c>
      <c r="F96">
        <v>1.3606199999999999</v>
      </c>
      <c r="G96">
        <v>2.1433499999999999</v>
      </c>
      <c r="H96">
        <v>6400</v>
      </c>
      <c r="I96">
        <v>6400</v>
      </c>
      <c r="J96">
        <v>-140</v>
      </c>
      <c r="K96" s="5">
        <f t="shared" ref="K96" si="62">(0.0001518*H96+0.00968*I96+0.1662*J96)/1000</f>
        <v>3.9655519999999993E-2</v>
      </c>
      <c r="L96" s="5">
        <f t="shared" ref="L96" si="63">(0.0004292*H96+0.2033*I96+0.004816*J96)/1000</f>
        <v>1.30319264</v>
      </c>
      <c r="M96" s="6">
        <f t="shared" ref="M96" si="64">L96/K96</f>
        <v>32.862830697970935</v>
      </c>
      <c r="N96">
        <v>4</v>
      </c>
      <c r="O96">
        <v>100</v>
      </c>
      <c r="P96">
        <v>94</v>
      </c>
      <c r="Q96" t="s">
        <v>18</v>
      </c>
      <c r="S96" s="9">
        <v>8252.3025200000011</v>
      </c>
      <c r="V96" s="12">
        <v>0.1488978911057027</v>
      </c>
      <c r="W96" s="10"/>
      <c r="X96" s="10"/>
    </row>
    <row r="97" spans="1:24" x14ac:dyDescent="0.25">
      <c r="E97" t="s">
        <v>46</v>
      </c>
    </row>
    <row r="98" spans="1:24" x14ac:dyDescent="0.25">
      <c r="A98">
        <v>6560</v>
      </c>
      <c r="B98">
        <v>-2.5</v>
      </c>
      <c r="C98" t="s">
        <v>1</v>
      </c>
      <c r="D98">
        <v>0.09</v>
      </c>
      <c r="E98">
        <f t="shared" si="37"/>
        <v>80</v>
      </c>
      <c r="F98">
        <v>1.40021</v>
      </c>
      <c r="G98">
        <v>2.1647599999999998</v>
      </c>
      <c r="H98">
        <v>6400</v>
      </c>
      <c r="I98">
        <v>6400</v>
      </c>
      <c r="J98">
        <v>-140</v>
      </c>
      <c r="K98" s="5">
        <f t="shared" ref="K98" si="65">(0.0001518*H98+0.00968*I98+0.1662*J98)/1000</f>
        <v>3.9655519999999993E-2</v>
      </c>
      <c r="L98" s="5">
        <f t="shared" ref="L98" si="66">(0.0004292*H98+0.2033*I98+0.004816*J98)/1000</f>
        <v>1.30319264</v>
      </c>
      <c r="M98" s="6">
        <f t="shared" ref="M98" si="67">L98/K98</f>
        <v>32.862830697970935</v>
      </c>
      <c r="N98">
        <v>4</v>
      </c>
      <c r="O98">
        <v>100</v>
      </c>
      <c r="P98">
        <v>100</v>
      </c>
      <c r="Q98" t="s">
        <v>23</v>
      </c>
      <c r="W98" s="13">
        <v>5.2E+17</v>
      </c>
      <c r="X98" s="10">
        <v>7.1</v>
      </c>
    </row>
    <row r="99" spans="1:24" x14ac:dyDescent="0.25">
      <c r="A99">
        <v>6559</v>
      </c>
      <c r="B99">
        <v>-2</v>
      </c>
      <c r="C99" t="s">
        <v>1</v>
      </c>
      <c r="D99">
        <v>0.09</v>
      </c>
      <c r="E99">
        <f t="shared" si="37"/>
        <v>80</v>
      </c>
      <c r="F99">
        <v>1.36321</v>
      </c>
      <c r="G99">
        <v>2.0414500000000002</v>
      </c>
      <c r="H99">
        <v>6400</v>
      </c>
      <c r="I99">
        <v>6400</v>
      </c>
      <c r="J99">
        <v>-140</v>
      </c>
      <c r="K99" s="5">
        <f t="shared" ref="K99:K110" si="68">(0.0001518*H99+0.00968*I99+0.1662*J99)/1000</f>
        <v>3.9655519999999993E-2</v>
      </c>
      <c r="L99" s="5">
        <f t="shared" ref="L99:L110" si="69">(0.0004292*H99+0.2033*I99+0.004816*J99)/1000</f>
        <v>1.30319264</v>
      </c>
      <c r="M99" s="6">
        <f t="shared" ref="M99:M110" si="70">L99/K99</f>
        <v>32.862830697970935</v>
      </c>
      <c r="N99">
        <v>4</v>
      </c>
      <c r="O99">
        <v>100</v>
      </c>
      <c r="P99">
        <v>100</v>
      </c>
      <c r="Q99" t="s">
        <v>23</v>
      </c>
      <c r="W99" s="13">
        <v>4.6E+17</v>
      </c>
      <c r="X99" s="10">
        <v>8.4</v>
      </c>
    </row>
    <row r="100" spans="1:24" x14ac:dyDescent="0.25">
      <c r="A100">
        <v>6558</v>
      </c>
      <c r="B100">
        <v>-1.5</v>
      </c>
      <c r="C100" t="s">
        <v>1</v>
      </c>
      <c r="D100">
        <v>0.09</v>
      </c>
      <c r="E100">
        <f t="shared" si="37"/>
        <v>80</v>
      </c>
      <c r="F100">
        <v>1.37425</v>
      </c>
      <c r="G100">
        <v>1.8778900000000001</v>
      </c>
      <c r="H100">
        <v>6400</v>
      </c>
      <c r="I100">
        <v>6400</v>
      </c>
      <c r="J100">
        <v>-140</v>
      </c>
      <c r="K100" s="5">
        <f t="shared" si="68"/>
        <v>3.9655519999999993E-2</v>
      </c>
      <c r="L100" s="5">
        <f t="shared" si="69"/>
        <v>1.30319264</v>
      </c>
      <c r="M100" s="6">
        <f t="shared" si="70"/>
        <v>32.862830697970935</v>
      </c>
      <c r="N100">
        <v>4</v>
      </c>
      <c r="O100">
        <v>100</v>
      </c>
      <c r="P100">
        <v>100</v>
      </c>
      <c r="Q100" t="s">
        <v>30</v>
      </c>
      <c r="W100" s="13">
        <v>1.1E+18</v>
      </c>
      <c r="X100" s="10">
        <v>14.4</v>
      </c>
    </row>
    <row r="101" spans="1:24" x14ac:dyDescent="0.25">
      <c r="A101">
        <v>6557</v>
      </c>
      <c r="B101">
        <v>-1</v>
      </c>
      <c r="C101" t="s">
        <v>1</v>
      </c>
      <c r="D101">
        <v>0.09</v>
      </c>
      <c r="E101">
        <f t="shared" si="37"/>
        <v>80</v>
      </c>
      <c r="F101">
        <v>1.39696</v>
      </c>
      <c r="G101">
        <v>2.14594</v>
      </c>
      <c r="H101">
        <v>6400</v>
      </c>
      <c r="I101">
        <v>6400</v>
      </c>
      <c r="J101">
        <v>-140</v>
      </c>
      <c r="K101" s="5">
        <f t="shared" si="68"/>
        <v>3.9655519999999993E-2</v>
      </c>
      <c r="L101" s="5">
        <f t="shared" si="69"/>
        <v>1.30319264</v>
      </c>
      <c r="M101" s="6">
        <f t="shared" si="70"/>
        <v>32.862830697970935</v>
      </c>
      <c r="N101">
        <v>4</v>
      </c>
      <c r="O101">
        <v>100</v>
      </c>
      <c r="P101">
        <v>100</v>
      </c>
      <c r="Q101" t="s">
        <v>23</v>
      </c>
      <c r="W101" s="13">
        <v>2.6E+18</v>
      </c>
      <c r="X101" s="10">
        <v>21.4</v>
      </c>
    </row>
    <row r="102" spans="1:24" x14ac:dyDescent="0.25">
      <c r="A102">
        <v>6561</v>
      </c>
      <c r="B102">
        <v>-0.75</v>
      </c>
      <c r="C102" t="s">
        <v>1</v>
      </c>
      <c r="D102">
        <v>0.09</v>
      </c>
      <c r="E102">
        <f t="shared" si="37"/>
        <v>80</v>
      </c>
      <c r="F102">
        <v>1.38269</v>
      </c>
      <c r="G102">
        <v>2.2050000000000001</v>
      </c>
      <c r="H102">
        <v>6400</v>
      </c>
      <c r="I102">
        <v>6400</v>
      </c>
      <c r="J102">
        <v>-140</v>
      </c>
      <c r="K102" s="5">
        <f t="shared" si="68"/>
        <v>3.9655519999999993E-2</v>
      </c>
      <c r="L102" s="5">
        <f t="shared" si="69"/>
        <v>1.30319264</v>
      </c>
      <c r="M102" s="6">
        <f t="shared" si="70"/>
        <v>32.862830697970935</v>
      </c>
      <c r="N102">
        <v>4</v>
      </c>
      <c r="O102">
        <v>100</v>
      </c>
      <c r="P102">
        <v>100</v>
      </c>
      <c r="Q102" t="s">
        <v>23</v>
      </c>
      <c r="W102" s="13">
        <v>3.5E+18</v>
      </c>
      <c r="X102" s="10">
        <v>26</v>
      </c>
    </row>
    <row r="103" spans="1:24" x14ac:dyDescent="0.25">
      <c r="A103">
        <v>6556</v>
      </c>
      <c r="B103">
        <v>-0.5</v>
      </c>
      <c r="C103" t="s">
        <v>1</v>
      </c>
      <c r="D103">
        <v>0.09</v>
      </c>
      <c r="E103">
        <f t="shared" si="37"/>
        <v>80</v>
      </c>
      <c r="F103">
        <v>1.3820399999999999</v>
      </c>
      <c r="G103">
        <v>2.1342599999999998</v>
      </c>
      <c r="H103">
        <v>6400</v>
      </c>
      <c r="I103">
        <v>6400</v>
      </c>
      <c r="J103">
        <v>-140</v>
      </c>
      <c r="K103" s="5">
        <f t="shared" si="68"/>
        <v>3.9655519999999993E-2</v>
      </c>
      <c r="L103" s="5">
        <f t="shared" si="69"/>
        <v>1.30319264</v>
      </c>
      <c r="M103" s="6">
        <f t="shared" si="70"/>
        <v>32.862830697970935</v>
      </c>
      <c r="N103">
        <v>4</v>
      </c>
      <c r="O103">
        <v>100</v>
      </c>
      <c r="P103">
        <v>100</v>
      </c>
      <c r="Q103" t="s">
        <v>23</v>
      </c>
      <c r="W103" s="13">
        <v>5.1E+18</v>
      </c>
      <c r="X103" s="10">
        <v>15.4</v>
      </c>
    </row>
    <row r="104" spans="1:24" x14ac:dyDescent="0.25">
      <c r="A104">
        <v>6555</v>
      </c>
      <c r="B104">
        <v>0</v>
      </c>
      <c r="C104" t="s">
        <v>1</v>
      </c>
      <c r="D104">
        <v>0.09</v>
      </c>
      <c r="E104">
        <f t="shared" si="37"/>
        <v>80</v>
      </c>
      <c r="F104">
        <v>1.4599200000000001</v>
      </c>
      <c r="G104">
        <v>2.1427</v>
      </c>
      <c r="H104">
        <v>6400</v>
      </c>
      <c r="I104">
        <v>6400</v>
      </c>
      <c r="J104">
        <v>-140</v>
      </c>
      <c r="K104" s="5">
        <f t="shared" si="68"/>
        <v>3.9655519999999993E-2</v>
      </c>
      <c r="L104" s="5">
        <f t="shared" si="69"/>
        <v>1.30319264</v>
      </c>
      <c r="M104" s="6">
        <f t="shared" si="70"/>
        <v>32.862830697970935</v>
      </c>
      <c r="N104">
        <v>4</v>
      </c>
      <c r="O104">
        <v>100</v>
      </c>
      <c r="P104">
        <v>100</v>
      </c>
      <c r="Q104" t="s">
        <v>23</v>
      </c>
      <c r="W104" s="13">
        <v>4.3E+18</v>
      </c>
      <c r="X104" s="10">
        <v>6.8</v>
      </c>
    </row>
    <row r="105" spans="1:24" x14ac:dyDescent="0.25">
      <c r="A105">
        <v>6562</v>
      </c>
      <c r="B105">
        <v>0.5</v>
      </c>
      <c r="C105" t="s">
        <v>1</v>
      </c>
      <c r="D105">
        <v>0.09</v>
      </c>
      <c r="E105">
        <f t="shared" si="37"/>
        <v>80</v>
      </c>
      <c r="F105">
        <v>1.39177</v>
      </c>
      <c r="G105">
        <v>2.2627700000000002</v>
      </c>
      <c r="H105">
        <v>6400</v>
      </c>
      <c r="I105">
        <v>6400</v>
      </c>
      <c r="J105">
        <v>-140</v>
      </c>
      <c r="K105" s="5">
        <f t="shared" si="68"/>
        <v>3.9655519999999993E-2</v>
      </c>
      <c r="L105" s="5">
        <f t="shared" si="69"/>
        <v>1.30319264</v>
      </c>
      <c r="M105" s="6">
        <f t="shared" si="70"/>
        <v>32.862830697970935</v>
      </c>
      <c r="N105">
        <v>4</v>
      </c>
      <c r="O105">
        <v>100</v>
      </c>
      <c r="P105">
        <v>100</v>
      </c>
      <c r="Q105" t="s">
        <v>23</v>
      </c>
      <c r="W105" s="13">
        <v>2.6E+18</v>
      </c>
      <c r="X105" s="10">
        <v>15.8</v>
      </c>
    </row>
    <row r="106" spans="1:24" x14ac:dyDescent="0.25">
      <c r="A106">
        <v>6567</v>
      </c>
      <c r="B106">
        <v>0.75</v>
      </c>
      <c r="C106" t="s">
        <v>1</v>
      </c>
      <c r="D106">
        <v>0.09</v>
      </c>
      <c r="E106">
        <f t="shared" si="37"/>
        <v>80</v>
      </c>
      <c r="F106">
        <v>1.38788</v>
      </c>
      <c r="G106">
        <v>2.33805</v>
      </c>
      <c r="H106">
        <v>6400</v>
      </c>
      <c r="I106">
        <v>6400</v>
      </c>
      <c r="J106">
        <v>-140</v>
      </c>
      <c r="K106" s="5">
        <f t="shared" si="68"/>
        <v>3.9655519999999993E-2</v>
      </c>
      <c r="L106" s="5">
        <f t="shared" si="69"/>
        <v>1.30319264</v>
      </c>
      <c r="M106" s="6">
        <f t="shared" si="70"/>
        <v>32.862830697970935</v>
      </c>
      <c r="N106">
        <v>4</v>
      </c>
      <c r="O106">
        <v>100</v>
      </c>
      <c r="P106">
        <v>100</v>
      </c>
      <c r="Q106" t="s">
        <v>23</v>
      </c>
      <c r="W106" s="13">
        <v>5.1E+18</v>
      </c>
      <c r="X106" s="10">
        <v>16</v>
      </c>
    </row>
    <row r="107" spans="1:24" x14ac:dyDescent="0.25">
      <c r="A107">
        <v>6563</v>
      </c>
      <c r="B107">
        <v>1</v>
      </c>
      <c r="C107" t="s">
        <v>1</v>
      </c>
      <c r="D107">
        <v>0.09</v>
      </c>
      <c r="E107">
        <f t="shared" si="37"/>
        <v>80</v>
      </c>
      <c r="F107">
        <v>1.38009</v>
      </c>
      <c r="G107">
        <v>2.0297700000000001</v>
      </c>
      <c r="H107">
        <v>6400</v>
      </c>
      <c r="I107">
        <v>6400</v>
      </c>
      <c r="J107">
        <v>-140</v>
      </c>
      <c r="K107" s="5">
        <f t="shared" si="68"/>
        <v>3.9655519999999993E-2</v>
      </c>
      <c r="L107" s="5">
        <f t="shared" si="69"/>
        <v>1.30319264</v>
      </c>
      <c r="M107" s="6">
        <f t="shared" si="70"/>
        <v>32.862830697970935</v>
      </c>
      <c r="N107">
        <v>4</v>
      </c>
      <c r="O107">
        <v>100</v>
      </c>
      <c r="P107">
        <v>100</v>
      </c>
      <c r="Q107" t="s">
        <v>23</v>
      </c>
      <c r="W107" s="13">
        <v>5.4E+18</v>
      </c>
      <c r="X107" s="10">
        <v>13.4</v>
      </c>
    </row>
    <row r="108" spans="1:24" x14ac:dyDescent="0.25">
      <c r="A108">
        <v>6564</v>
      </c>
      <c r="B108">
        <v>1.5</v>
      </c>
      <c r="C108" t="s">
        <v>1</v>
      </c>
      <c r="D108">
        <v>0.09</v>
      </c>
      <c r="E108">
        <f t="shared" si="37"/>
        <v>80</v>
      </c>
      <c r="F108">
        <v>1.3723000000000001</v>
      </c>
      <c r="G108">
        <v>1.8869800000000001</v>
      </c>
      <c r="H108">
        <v>6400</v>
      </c>
      <c r="I108">
        <v>6400</v>
      </c>
      <c r="J108">
        <v>-140</v>
      </c>
      <c r="K108" s="5">
        <f t="shared" si="68"/>
        <v>3.9655519999999993E-2</v>
      </c>
      <c r="L108" s="5">
        <f t="shared" si="69"/>
        <v>1.30319264</v>
      </c>
      <c r="M108" s="6">
        <f t="shared" si="70"/>
        <v>32.862830697970935</v>
      </c>
      <c r="N108">
        <v>4</v>
      </c>
      <c r="O108">
        <v>100</v>
      </c>
      <c r="P108">
        <v>100</v>
      </c>
      <c r="Q108" t="s">
        <v>23</v>
      </c>
      <c r="W108" s="13">
        <v>2.1E+18</v>
      </c>
      <c r="X108" s="10">
        <v>9.8000000000000007</v>
      </c>
    </row>
    <row r="109" spans="1:24" x14ac:dyDescent="0.25">
      <c r="A109">
        <v>6565</v>
      </c>
      <c r="B109">
        <v>2</v>
      </c>
      <c r="C109" t="s">
        <v>1</v>
      </c>
      <c r="D109">
        <v>0.09</v>
      </c>
      <c r="E109">
        <f t="shared" si="37"/>
        <v>80</v>
      </c>
      <c r="F109">
        <v>1.39242</v>
      </c>
      <c r="G109">
        <v>1.8616699999999999</v>
      </c>
      <c r="H109">
        <v>6400</v>
      </c>
      <c r="I109">
        <v>6400</v>
      </c>
      <c r="J109">
        <v>-140</v>
      </c>
      <c r="K109" s="5">
        <f t="shared" si="68"/>
        <v>3.9655519999999993E-2</v>
      </c>
      <c r="L109" s="5">
        <f t="shared" si="69"/>
        <v>1.30319264</v>
      </c>
      <c r="M109" s="6">
        <f t="shared" si="70"/>
        <v>32.862830697970935</v>
      </c>
      <c r="N109">
        <v>4</v>
      </c>
      <c r="O109">
        <v>100</v>
      </c>
      <c r="P109">
        <v>100</v>
      </c>
      <c r="Q109" t="s">
        <v>23</v>
      </c>
      <c r="W109" s="13">
        <v>4.7E+17</v>
      </c>
      <c r="X109" s="10">
        <v>13.6</v>
      </c>
    </row>
    <row r="110" spans="1:24" x14ac:dyDescent="0.25">
      <c r="A110">
        <v>6566</v>
      </c>
      <c r="B110">
        <v>2.5</v>
      </c>
      <c r="C110" t="s">
        <v>1</v>
      </c>
      <c r="D110">
        <v>0.09</v>
      </c>
      <c r="E110">
        <f t="shared" si="37"/>
        <v>80</v>
      </c>
      <c r="F110">
        <v>1.3768400000000001</v>
      </c>
      <c r="G110">
        <v>2.0537800000000002</v>
      </c>
      <c r="H110">
        <v>6400</v>
      </c>
      <c r="I110">
        <v>6400</v>
      </c>
      <c r="J110">
        <v>-140</v>
      </c>
      <c r="K110" s="5">
        <f t="shared" si="68"/>
        <v>3.9655519999999993E-2</v>
      </c>
      <c r="L110" s="5">
        <f t="shared" si="69"/>
        <v>1.30319264</v>
      </c>
      <c r="M110" s="6">
        <f t="shared" si="70"/>
        <v>32.862830697970935</v>
      </c>
      <c r="N110">
        <v>4</v>
      </c>
      <c r="O110">
        <v>100</v>
      </c>
      <c r="P110">
        <v>100</v>
      </c>
      <c r="Q110" t="s">
        <v>23</v>
      </c>
      <c r="W110" s="13">
        <v>4E+17</v>
      </c>
      <c r="X110" s="10">
        <v>9.1</v>
      </c>
    </row>
    <row r="111" spans="1:24" x14ac:dyDescent="0.25">
      <c r="E111" t="s">
        <v>46</v>
      </c>
      <c r="X111" t="s">
        <v>46</v>
      </c>
    </row>
    <row r="112" spans="1:24" x14ac:dyDescent="0.25">
      <c r="A112">
        <v>6568</v>
      </c>
      <c r="B112" t="s">
        <v>12</v>
      </c>
      <c r="C112" t="s">
        <v>1</v>
      </c>
      <c r="D112">
        <v>0.09</v>
      </c>
      <c r="E112">
        <f t="shared" si="37"/>
        <v>80</v>
      </c>
      <c r="F112">
        <v>1.3937200000000001</v>
      </c>
      <c r="G112">
        <v>2.05897</v>
      </c>
      <c r="H112">
        <v>6400</v>
      </c>
      <c r="I112">
        <v>6400</v>
      </c>
      <c r="J112">
        <v>-140</v>
      </c>
      <c r="K112" s="5">
        <f t="shared" ref="K112" si="71">(0.0001518*H112+0.00968*I112+0.1662*J112)/1000</f>
        <v>3.9655519999999993E-2</v>
      </c>
      <c r="L112" s="5">
        <f t="shared" ref="L112" si="72">(0.0004292*H112+0.2033*I112+0.004816*J112)/1000</f>
        <v>1.30319264</v>
      </c>
      <c r="M112" s="6">
        <f t="shared" ref="M112" si="73">L112/K112</f>
        <v>32.862830697970935</v>
      </c>
      <c r="N112">
        <v>4</v>
      </c>
      <c r="O112">
        <v>100</v>
      </c>
      <c r="P112">
        <v>100</v>
      </c>
      <c r="Q112" t="s">
        <v>24</v>
      </c>
      <c r="S112" s="9">
        <v>3210.3618800000004</v>
      </c>
      <c r="T112" s="9"/>
      <c r="U112" s="11"/>
      <c r="V112" s="12">
        <v>6.103151198431514E-2</v>
      </c>
      <c r="W112" s="13">
        <v>3.1E+18</v>
      </c>
      <c r="X112" s="10">
        <v>5.5</v>
      </c>
    </row>
    <row r="113" spans="1:24" x14ac:dyDescent="0.25">
      <c r="A113">
        <v>6569</v>
      </c>
      <c r="B113" t="s">
        <v>12</v>
      </c>
      <c r="C113" t="s">
        <v>1</v>
      </c>
      <c r="D113">
        <v>0.11</v>
      </c>
      <c r="E113">
        <f t="shared" si="37"/>
        <v>120</v>
      </c>
      <c r="F113">
        <v>2.2926199999999999</v>
      </c>
      <c r="G113">
        <v>3.16751</v>
      </c>
      <c r="H113">
        <v>6400</v>
      </c>
      <c r="I113">
        <v>6400</v>
      </c>
      <c r="J113">
        <v>-140</v>
      </c>
      <c r="K113" s="5">
        <f t="shared" ref="K113" si="74">(0.0001518*H113+0.00968*I113+0.1662*J113)/1000</f>
        <v>3.9655519999999993E-2</v>
      </c>
      <c r="L113" s="5">
        <f t="shared" ref="L113" si="75">(0.0004292*H113+0.2033*I113+0.004816*J113)/1000</f>
        <v>1.30319264</v>
      </c>
      <c r="M113" s="6">
        <f t="shared" ref="M113" si="76">L113/K113</f>
        <v>32.862830697970935</v>
      </c>
      <c r="N113">
        <v>4</v>
      </c>
      <c r="O113">
        <v>100</v>
      </c>
      <c r="P113">
        <v>100</v>
      </c>
      <c r="Q113" t="s">
        <v>24</v>
      </c>
      <c r="S113" s="9"/>
      <c r="T113" s="9"/>
      <c r="U113" s="11"/>
      <c r="V113" s="11"/>
      <c r="W113" s="13">
        <v>3.6E+18</v>
      </c>
      <c r="X113" s="10">
        <v>9.6</v>
      </c>
    </row>
    <row r="114" spans="1:24" x14ac:dyDescent="0.25">
      <c r="E114" t="s">
        <v>46</v>
      </c>
    </row>
    <row r="115" spans="1:24" x14ac:dyDescent="0.25">
      <c r="A115">
        <v>6570</v>
      </c>
      <c r="B115" t="s">
        <v>12</v>
      </c>
      <c r="C115" t="s">
        <v>1</v>
      </c>
      <c r="D115">
        <v>0</v>
      </c>
      <c r="E115" t="s">
        <v>46</v>
      </c>
      <c r="F115">
        <v>-0.45276300000000003</v>
      </c>
      <c r="G115">
        <v>-0.45665699999999998</v>
      </c>
      <c r="H115">
        <v>6400</v>
      </c>
      <c r="I115">
        <v>6400</v>
      </c>
      <c r="J115">
        <v>-140</v>
      </c>
      <c r="K115" s="5">
        <f t="shared" ref="K115" si="77">(0.0001518*H115+0.00968*I115+0.1662*J115)/1000</f>
        <v>3.9655519999999993E-2</v>
      </c>
      <c r="L115" s="5">
        <f t="shared" ref="L115" si="78">(0.0004292*H115+0.2033*I115+0.004816*J115)/1000</f>
        <v>1.30319264</v>
      </c>
      <c r="M115" s="6">
        <f t="shared" ref="M115" si="79">L115/K115</f>
        <v>32.862830697970935</v>
      </c>
      <c r="N115">
        <v>0</v>
      </c>
      <c r="O115">
        <v>0</v>
      </c>
      <c r="P115">
        <v>0</v>
      </c>
      <c r="Q115" t="s">
        <v>31</v>
      </c>
      <c r="W115" s="11"/>
      <c r="X115" s="11"/>
    </row>
    <row r="116" spans="1:24" x14ac:dyDescent="0.25">
      <c r="A116">
        <v>6571</v>
      </c>
      <c r="B116" t="s">
        <v>12</v>
      </c>
      <c r="C116" t="s">
        <v>1</v>
      </c>
      <c r="D116">
        <v>0.09</v>
      </c>
      <c r="E116">
        <f t="shared" si="37"/>
        <v>80</v>
      </c>
      <c r="F116">
        <v>1.3684099999999999</v>
      </c>
      <c r="G116">
        <v>1.3982600000000001</v>
      </c>
      <c r="H116">
        <v>6400</v>
      </c>
      <c r="I116">
        <v>6400</v>
      </c>
      <c r="J116">
        <v>-140</v>
      </c>
      <c r="K116" s="5">
        <f t="shared" ref="K116:K118" si="80">(0.0001518*H116+0.00968*I116+0.1662*J116)/1000</f>
        <v>3.9655519999999993E-2</v>
      </c>
      <c r="L116" s="5">
        <f t="shared" ref="L116:L118" si="81">(0.0004292*H116+0.2033*I116+0.004816*J116)/1000</f>
        <v>1.30319264</v>
      </c>
      <c r="M116" s="6">
        <f t="shared" ref="M116:M118" si="82">L116/K116</f>
        <v>32.862830697970935</v>
      </c>
      <c r="N116">
        <v>0</v>
      </c>
      <c r="O116">
        <v>0</v>
      </c>
      <c r="P116">
        <v>0</v>
      </c>
      <c r="Q116" t="s">
        <v>31</v>
      </c>
      <c r="W116" s="11"/>
      <c r="X116" s="11"/>
    </row>
    <row r="117" spans="1:24" x14ac:dyDescent="0.25">
      <c r="A117">
        <v>6572</v>
      </c>
      <c r="B117" t="s">
        <v>12</v>
      </c>
      <c r="C117" t="s">
        <v>1</v>
      </c>
      <c r="D117">
        <v>0</v>
      </c>
      <c r="E117" t="s">
        <v>46</v>
      </c>
      <c r="F117">
        <v>-0.45730599999999999</v>
      </c>
      <c r="G117">
        <v>-0.45406099999999999</v>
      </c>
      <c r="H117">
        <v>6400</v>
      </c>
      <c r="I117">
        <v>6400</v>
      </c>
      <c r="J117">
        <v>-140</v>
      </c>
      <c r="K117" s="5">
        <f t="shared" si="80"/>
        <v>3.9655519999999993E-2</v>
      </c>
      <c r="L117" s="5">
        <f t="shared" si="81"/>
        <v>1.30319264</v>
      </c>
      <c r="M117" s="6">
        <f t="shared" si="82"/>
        <v>32.862830697970935</v>
      </c>
      <c r="N117">
        <v>0</v>
      </c>
      <c r="O117">
        <v>0</v>
      </c>
      <c r="P117">
        <v>0</v>
      </c>
      <c r="Q117" t="s">
        <v>31</v>
      </c>
      <c r="W117" s="11"/>
      <c r="X117" s="11"/>
    </row>
    <row r="118" spans="1:24" x14ac:dyDescent="0.25">
      <c r="A118">
        <v>6573</v>
      </c>
      <c r="B118" t="s">
        <v>12</v>
      </c>
      <c r="C118" t="s">
        <v>1</v>
      </c>
      <c r="D118">
        <v>0</v>
      </c>
      <c r="E118" t="s">
        <v>46</v>
      </c>
      <c r="F118">
        <v>-0.47807500000000003</v>
      </c>
      <c r="G118">
        <v>-0.49949300000000002</v>
      </c>
      <c r="H118">
        <v>3300</v>
      </c>
      <c r="I118">
        <v>3250</v>
      </c>
      <c r="J118">
        <v>-80</v>
      </c>
      <c r="K118" s="5">
        <f t="shared" si="80"/>
        <v>1.8664939999999998E-2</v>
      </c>
      <c r="L118" s="5">
        <f t="shared" si="81"/>
        <v>0.66175608000000008</v>
      </c>
      <c r="M118" s="6">
        <f t="shared" si="82"/>
        <v>35.454498112503984</v>
      </c>
      <c r="N118">
        <v>0</v>
      </c>
      <c r="O118">
        <v>0</v>
      </c>
      <c r="P118">
        <v>0</v>
      </c>
      <c r="Q118" t="s">
        <v>31</v>
      </c>
      <c r="W118" s="11"/>
      <c r="X118" s="11"/>
    </row>
  </sheetData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Sheet1!temp</vt:lpstr>
    </vt:vector>
  </TitlesOfParts>
  <Company>Oak Ridge National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Biewer</dc:creator>
  <cp:lastModifiedBy>Beers, Clyde J.</cp:lastModifiedBy>
  <cp:lastPrinted>2015-12-16T14:09:22Z</cp:lastPrinted>
  <dcterms:created xsi:type="dcterms:W3CDTF">2015-11-30T17:19:22Z</dcterms:created>
  <dcterms:modified xsi:type="dcterms:W3CDTF">2016-06-24T17:00:31Z</dcterms:modified>
</cp:coreProperties>
</file>