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carlos_bayas_epn_edu_ec/Documents/APUNTES CJ7/7 mo Semestre/Calidad de Software/Documentos Producto Final/"/>
    </mc:Choice>
  </mc:AlternateContent>
  <xr:revisionPtr revIDLastSave="772" documentId="8_{092897C0-FEB7-47D5-A575-DC986FA8F512}" xr6:coauthVersionLast="47" xr6:coauthVersionMax="47" xr10:uidLastSave="{F9EAF530-3FB2-4428-8DC9-41ABBCC301F0}"/>
  <bookViews>
    <workbookView xWindow="-120" yWindow="-120" windowWidth="20730" windowHeight="11040" firstSheet="2" activeTab="2" xr2:uid="{FFF20640-8FC0-46B5-B7F5-458939DE011F}"/>
  </bookViews>
  <sheets>
    <sheet name="SUS Paciente" sheetId="2" r:id="rId1"/>
    <sheet name="SUS Terapeuta" sheetId="3" r:id="rId2"/>
    <sheet name="MINIMENTAL RESULTADO OBTENIDO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3" l="1"/>
  <c r="L28" i="3"/>
  <c r="M11" i="4"/>
  <c r="L11" i="4"/>
  <c r="K11" i="4"/>
  <c r="J11" i="4"/>
  <c r="I11" i="4"/>
  <c r="H11" i="4"/>
  <c r="G11" i="4"/>
  <c r="F11" i="4"/>
  <c r="E11" i="4"/>
  <c r="D11" i="4"/>
  <c r="L19" i="3" l="1"/>
  <c r="L18" i="3"/>
  <c r="L17" i="3"/>
  <c r="L16" i="3"/>
  <c r="L15" i="3"/>
  <c r="L14" i="3"/>
  <c r="L13" i="3"/>
  <c r="L12" i="3"/>
  <c r="L11" i="3"/>
  <c r="L10" i="3"/>
  <c r="M20" i="2"/>
  <c r="M19" i="2"/>
  <c r="M18" i="2"/>
  <c r="M17" i="2"/>
  <c r="M16" i="2"/>
  <c r="M15" i="2"/>
  <c r="M14" i="2"/>
  <c r="M13" i="2"/>
  <c r="M12" i="2"/>
  <c r="M11" i="2"/>
  <c r="G22" i="3" l="1"/>
  <c r="G21" i="3"/>
  <c r="H23" i="2"/>
  <c r="H22" i="2"/>
  <c r="G24" i="3" l="1"/>
  <c r="H25" i="2"/>
</calcChain>
</file>

<file path=xl/sharedStrings.xml><?xml version="1.0" encoding="utf-8"?>
<sst xmlns="http://schemas.openxmlformats.org/spreadsheetml/2006/main" count="106" uniqueCount="66">
  <si>
    <t>Encuesta SUS  Pacientes</t>
  </si>
  <si>
    <t>Nombres de los Usuarios:</t>
  </si>
  <si>
    <t>Julio Franco</t>
  </si>
  <si>
    <t>Luisa Diaz</t>
  </si>
  <si>
    <t>Milton de la Cadena</t>
  </si>
  <si>
    <t>María Quishpe</t>
  </si>
  <si>
    <t>Emma Franco</t>
  </si>
  <si>
    <t xml:space="preserve">TOTAL </t>
  </si>
  <si>
    <t>Edades Pacientes:</t>
  </si>
  <si>
    <t>Encuestador:</t>
  </si>
  <si>
    <t>Carlos</t>
  </si>
  <si>
    <t>Damarys</t>
  </si>
  <si>
    <t>Isaac</t>
  </si>
  <si>
    <t>Daniel</t>
  </si>
  <si>
    <t>Sebastian</t>
  </si>
  <si>
    <t>1. Creo que me gustaría utilizar este sistema con frecuencia</t>
  </si>
  <si>
    <t>2. Encontré el sistema innecesariamente complejo</t>
  </si>
  <si>
    <t>3. Pensé que el sistema era fácil de usar</t>
  </si>
  <si>
    <t>4. Creo que necesitaría el apoyo de un técnico para poder utilizar este sistema</t>
  </si>
  <si>
    <t>5. Encontré que las diversas funciones de este sistema estaban bien integradas</t>
  </si>
  <si>
    <t>6. Pensé que había demasiada inconsistencia en este sistema</t>
  </si>
  <si>
    <t>7. Me imagino que la mayoría de la gente aprendería a utilizar este sistema muy rápidamente</t>
  </si>
  <si>
    <t>8. Encontré el sistema muy complicado de usar</t>
  </si>
  <si>
    <t>9. Me sentí muy seguro usando el sistema</t>
  </si>
  <si>
    <t>10. Necesitaba aprender muchas cosas antes de empezar con este sistema</t>
  </si>
  <si>
    <t>suma de los resultados de las premisas impares menos  5 unidades.</t>
  </si>
  <si>
    <t>sumar los resultados de las premisas pares. Y a la cantidad de 25 unidades hay que restarle lo que se ha obtenido de la suma.</t>
  </si>
  <si>
    <t>Puntuación, se suman los 2 resultados, y multiplicarlos por 2,5.</t>
  </si>
  <si>
    <t xml:space="preserve">Conlusión: </t>
  </si>
  <si>
    <t>Preguntas para Metricas CSAT y NPS</t>
  </si>
  <si>
    <t>Paciente Carlos</t>
  </si>
  <si>
    <t>Paciente Damarys</t>
  </si>
  <si>
    <t xml:space="preserve">Paciente Isaac </t>
  </si>
  <si>
    <t>Paciente Daniel</t>
  </si>
  <si>
    <t>Paciente Sebastian</t>
  </si>
  <si>
    <t xml:space="preserve">CSAT (¿Del 1 al 5 siendo uno muy insatisfecho y 5 muy satisfecho cual es el grado de satisfacción? </t>
  </si>
  <si>
    <t>NPS: Del 1 al 10 ¿están dispuestos a recomendar al equipo de desarrollo de software?</t>
  </si>
  <si>
    <t>Encuesta SUS  Terapeutas</t>
  </si>
  <si>
    <t>Carlos Bayas</t>
  </si>
  <si>
    <t>Dolores Calahorrano</t>
  </si>
  <si>
    <t>Jorge Guillermo Perez Alvarez</t>
  </si>
  <si>
    <t>Eddy Oña</t>
  </si>
  <si>
    <t>Terapeuta Carlos</t>
  </si>
  <si>
    <t>Terapeuta Damarys</t>
  </si>
  <si>
    <t xml:space="preserve">Terapeuta Isaac </t>
  </si>
  <si>
    <t>Terapeuta Daniel</t>
  </si>
  <si>
    <t>Terapeuta Sebastian</t>
  </si>
  <si>
    <t>MINIMENTAL DIA FINAL</t>
  </si>
  <si>
    <t>Nombre Usuarios:  Julio Franco, Luisa Diaz, Milton de la Cadena, María Quishpe, Emma Franco</t>
  </si>
  <si>
    <t>Antes del juego</t>
  </si>
  <si>
    <t>Después del juego</t>
  </si>
  <si>
    <t>Puntuacion Dia 1:</t>
  </si>
  <si>
    <t>Puntuacion Dia 2:</t>
  </si>
  <si>
    <t>Puntuacion Dia 3:</t>
  </si>
  <si>
    <t>Puntuacion Dia 4:</t>
  </si>
  <si>
    <t>Puntuacion Dia 5:</t>
  </si>
  <si>
    <t>TOTAL</t>
  </si>
  <si>
    <t>PUNTUACIONES DE REFERENCIA:</t>
  </si>
  <si>
    <t>27- 30</t>
  </si>
  <si>
    <t>Normal</t>
  </si>
  <si>
    <t>24 - 26</t>
  </si>
  <si>
    <t>Sospecha Patológica</t>
  </si>
  <si>
    <t>12 -23</t>
  </si>
  <si>
    <t>Deterioro</t>
  </si>
  <si>
    <t>9 - 11</t>
  </si>
  <si>
    <t>Demencia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</si>
</sst>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9C0006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Aptos Narrow"/>
    </font>
  </fonts>
  <fills count="2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</cellStyleXfs>
  <cellXfs count="172">
    <xf numFmtId="0" fontId="0" fillId="0" borderId="0" xfId="0"/>
    <xf numFmtId="0" fontId="2" fillId="2" borderId="1" xfId="1" applyBorder="1" applyAlignment="1">
      <alignment horizontal="center" wrapText="1"/>
    </xf>
    <xf numFmtId="0" fontId="0" fillId="6" borderId="1" xfId="5" applyFont="1" applyBorder="1" applyAlignment="1">
      <alignment horizontal="center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1" fillId="5" borderId="1" xfId="4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0" fillId="0" borderId="6" xfId="0" applyBorder="1"/>
    <xf numFmtId="0" fontId="1" fillId="5" borderId="15" xfId="4" applyBorder="1"/>
    <xf numFmtId="0" fontId="1" fillId="5" borderId="16" xfId="4" applyBorder="1"/>
    <xf numFmtId="0" fontId="0" fillId="8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/>
    <xf numFmtId="0" fontId="0" fillId="9" borderId="9" xfId="0" applyFill="1" applyBorder="1"/>
    <xf numFmtId="0" fontId="0" fillId="9" borderId="1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9" xfId="1" applyBorder="1" applyAlignment="1">
      <alignment horizontal="center" wrapText="1"/>
    </xf>
    <xf numFmtId="0" fontId="0" fillId="6" borderId="19" xfId="5" applyFont="1" applyBorder="1" applyAlignment="1">
      <alignment horizontal="center" wrapText="1"/>
    </xf>
    <xf numFmtId="0" fontId="0" fillId="5" borderId="19" xfId="4" applyFont="1" applyBorder="1" applyAlignment="1">
      <alignment horizontal="center" wrapText="1"/>
    </xf>
    <xf numFmtId="0" fontId="0" fillId="4" borderId="19" xfId="3" applyFont="1" applyBorder="1" applyAlignment="1">
      <alignment horizontal="center" wrapText="1"/>
    </xf>
    <xf numFmtId="0" fontId="0" fillId="7" borderId="19" xfId="6" applyFont="1" applyBorder="1" applyAlignment="1">
      <alignment horizontal="center" wrapText="1"/>
    </xf>
    <xf numFmtId="0" fontId="4" fillId="5" borderId="14" xfId="4" applyFont="1" applyBorder="1"/>
    <xf numFmtId="0" fontId="0" fillId="0" borderId="0" xfId="0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0" fillId="6" borderId="1" xfId="5" applyFont="1" applyBorder="1" applyAlignment="1">
      <alignment horizontal="center" vertical="center" wrapText="1"/>
    </xf>
    <xf numFmtId="0" fontId="0" fillId="5" borderId="1" xfId="4" applyFont="1" applyBorder="1" applyAlignment="1">
      <alignment horizontal="center" vertical="center" wrapText="1"/>
    </xf>
    <xf numFmtId="0" fontId="0" fillId="4" borderId="1" xfId="3" applyFont="1" applyBorder="1" applyAlignment="1">
      <alignment horizontal="center" vertical="center" wrapText="1"/>
    </xf>
    <xf numFmtId="0" fontId="0" fillId="7" borderId="1" xfId="6" applyFont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8" fillId="11" borderId="27" xfId="0" applyFont="1" applyFill="1" applyBorder="1" applyAlignment="1">
      <alignment horizontal="center" vertical="center" wrapText="1"/>
    </xf>
    <xf numFmtId="0" fontId="7" fillId="12" borderId="28" xfId="0" applyFont="1" applyFill="1" applyBorder="1" applyAlignment="1">
      <alignment horizontal="center" vertical="center" wrapText="1"/>
    </xf>
    <xf numFmtId="0" fontId="8" fillId="12" borderId="29" xfId="0" applyFont="1" applyFill="1" applyBorder="1" applyAlignment="1">
      <alignment horizontal="center" vertical="center" wrapText="1"/>
    </xf>
    <xf numFmtId="0" fontId="8" fillId="13" borderId="29" xfId="0" applyFont="1" applyFill="1" applyBorder="1" applyAlignment="1">
      <alignment horizontal="center" vertical="center" wrapText="1"/>
    </xf>
    <xf numFmtId="0" fontId="5" fillId="14" borderId="31" xfId="0" applyFont="1" applyFill="1" applyBorder="1" applyAlignment="1">
      <alignment horizontal="center" vertical="center" wrapText="1"/>
    </xf>
    <xf numFmtId="49" fontId="7" fillId="13" borderId="28" xfId="0" applyNumberFormat="1" applyFont="1" applyFill="1" applyBorder="1" applyAlignment="1">
      <alignment horizontal="center" vertical="center" wrapText="1"/>
    </xf>
    <xf numFmtId="49" fontId="6" fillId="14" borderId="30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9" fillId="16" borderId="4" xfId="0" applyFont="1" applyFill="1" applyBorder="1" applyAlignment="1">
      <alignment horizontal="center" vertical="center" wrapText="1"/>
    </xf>
    <xf numFmtId="0" fontId="9" fillId="17" borderId="4" xfId="0" applyFont="1" applyFill="1" applyBorder="1" applyAlignment="1">
      <alignment horizontal="center" vertical="center" wrapText="1"/>
    </xf>
    <xf numFmtId="0" fontId="9" fillId="18" borderId="4" xfId="0" applyFont="1" applyFill="1" applyBorder="1" applyAlignment="1">
      <alignment horizontal="center" vertical="center" wrapText="1"/>
    </xf>
    <xf numFmtId="0" fontId="9" fillId="19" borderId="4" xfId="0" applyFont="1" applyFill="1" applyBorder="1" applyAlignment="1">
      <alignment horizontal="center" vertical="center" wrapText="1"/>
    </xf>
    <xf numFmtId="0" fontId="2" fillId="15" borderId="23" xfId="0" applyFont="1" applyFill="1" applyBorder="1" applyAlignment="1">
      <alignment horizontal="center" vertical="center" wrapText="1"/>
    </xf>
    <xf numFmtId="0" fontId="9" fillId="16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 wrapText="1"/>
    </xf>
    <xf numFmtId="0" fontId="9" fillId="18" borderId="23" xfId="0" applyFont="1" applyFill="1" applyBorder="1" applyAlignment="1">
      <alignment horizontal="center" vertical="center" wrapText="1"/>
    </xf>
    <xf numFmtId="0" fontId="9" fillId="19" borderId="23" xfId="0" applyFont="1" applyFill="1" applyBorder="1" applyAlignment="1">
      <alignment horizontal="center" vertical="center" wrapText="1"/>
    </xf>
    <xf numFmtId="0" fontId="1" fillId="10" borderId="13" xfId="7" applyBorder="1" applyAlignment="1">
      <alignment horizontal="center" vertical="center"/>
    </xf>
    <xf numFmtId="0" fontId="1" fillId="10" borderId="1" xfId="7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1" fillId="0" borderId="0" xfId="0" applyFont="1"/>
    <xf numFmtId="0" fontId="12" fillId="2" borderId="19" xfId="1" applyFont="1" applyBorder="1" applyAlignment="1">
      <alignment horizontal="center" wrapText="1"/>
    </xf>
    <xf numFmtId="0" fontId="11" fillId="6" borderId="19" xfId="5" applyFont="1" applyBorder="1" applyAlignment="1">
      <alignment horizontal="center" wrapText="1"/>
    </xf>
    <xf numFmtId="0" fontId="11" fillId="5" borderId="19" xfId="4" applyFont="1" applyBorder="1" applyAlignment="1">
      <alignment horizontal="center" wrapText="1"/>
    </xf>
    <xf numFmtId="0" fontId="11" fillId="4" borderId="19" xfId="3" applyFont="1" applyBorder="1" applyAlignment="1">
      <alignment horizontal="center" wrapText="1"/>
    </xf>
    <xf numFmtId="0" fontId="11" fillId="7" borderId="19" xfId="6" applyFont="1" applyBorder="1" applyAlignment="1">
      <alignment horizontal="center" wrapText="1"/>
    </xf>
    <xf numFmtId="0" fontId="13" fillId="0" borderId="19" xfId="0" applyFont="1" applyBorder="1" applyAlignment="1">
      <alignment vertical="center"/>
    </xf>
    <xf numFmtId="0" fontId="11" fillId="10" borderId="1" xfId="7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3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4" fillId="0" borderId="37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4" fillId="0" borderId="49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6" fillId="0" borderId="49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0" fillId="21" borderId="41" xfId="0" applyFill="1" applyBorder="1" applyAlignment="1">
      <alignment horizontal="center" vertical="center"/>
    </xf>
    <xf numFmtId="0" fontId="0" fillId="21" borderId="42" xfId="0" applyFill="1" applyBorder="1" applyAlignment="1">
      <alignment horizontal="center" vertical="center"/>
    </xf>
    <xf numFmtId="0" fontId="0" fillId="21" borderId="47" xfId="0" applyFill="1" applyBorder="1" applyAlignment="1">
      <alignment horizontal="center" vertical="center"/>
    </xf>
    <xf numFmtId="0" fontId="0" fillId="21" borderId="4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Border="1"/>
    <xf numFmtId="0" fontId="6" fillId="0" borderId="36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0" fillId="22" borderId="47" xfId="0" applyFill="1" applyBorder="1" applyAlignment="1">
      <alignment horizontal="center" vertical="center"/>
    </xf>
    <xf numFmtId="0" fontId="0" fillId="22" borderId="46" xfId="0" applyFill="1" applyBorder="1" applyAlignment="1">
      <alignment horizontal="center" vertical="center"/>
    </xf>
    <xf numFmtId="0" fontId="3" fillId="3" borderId="18" xfId="2" applyBorder="1" applyAlignment="1">
      <alignment horizontal="center"/>
    </xf>
    <xf numFmtId="0" fontId="3" fillId="3" borderId="3" xfId="2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10" borderId="14" xfId="7" applyBorder="1" applyAlignment="1">
      <alignment horizontal="center"/>
    </xf>
    <xf numFmtId="0" fontId="1" fillId="10" borderId="15" xfId="7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1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10" fillId="20" borderId="18" xfId="0" applyFont="1" applyFill="1" applyBorder="1" applyAlignment="1">
      <alignment horizontal="center"/>
    </xf>
    <xf numFmtId="0" fontId="10" fillId="20" borderId="3" xfId="0" applyFont="1" applyFill="1" applyBorder="1" applyAlignment="1">
      <alignment horizontal="center"/>
    </xf>
    <xf numFmtId="0" fontId="11" fillId="10" borderId="1" xfId="7" applyFont="1" applyBorder="1" applyAlignment="1">
      <alignment horizontal="left" vertical="center"/>
    </xf>
    <xf numFmtId="0" fontId="1" fillId="10" borderId="1" xfId="7" applyBorder="1" applyAlignment="1">
      <alignment horizontal="left" vertical="center"/>
    </xf>
    <xf numFmtId="0" fontId="11" fillId="5" borderId="1" xfId="4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" fillId="2" borderId="48" xfId="1" applyBorder="1" applyAlignment="1">
      <alignment horizontal="center" vertical="center" wrapText="1"/>
    </xf>
    <xf numFmtId="0" fontId="2" fillId="2" borderId="45" xfId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3" borderId="48" xfId="2" applyBorder="1" applyAlignment="1">
      <alignment horizontal="center" vertical="center" wrapText="1"/>
    </xf>
    <xf numFmtId="0" fontId="3" fillId="3" borderId="44" xfId="2" applyBorder="1" applyAlignment="1">
      <alignment horizontal="center" vertical="center" wrapText="1"/>
    </xf>
    <xf numFmtId="0" fontId="3" fillId="3" borderId="45" xfId="2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5" fillId="0" borderId="39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0" fillId="6" borderId="53" xfId="5" applyFont="1" applyBorder="1" applyAlignment="1">
      <alignment horizontal="center" vertical="center" wrapText="1"/>
    </xf>
    <xf numFmtId="0" fontId="0" fillId="6" borderId="54" xfId="5" applyFont="1" applyBorder="1" applyAlignment="1">
      <alignment horizontal="center" vertical="center" wrapText="1"/>
    </xf>
    <xf numFmtId="0" fontId="0" fillId="5" borderId="48" xfId="4" applyFont="1" applyBorder="1" applyAlignment="1">
      <alignment horizontal="center" vertical="center" wrapText="1"/>
    </xf>
    <xf numFmtId="0" fontId="0" fillId="5" borderId="45" xfId="4" applyFont="1" applyBorder="1" applyAlignment="1">
      <alignment horizontal="center" vertical="center" wrapText="1"/>
    </xf>
    <xf numFmtId="0" fontId="0" fillId="4" borderId="53" xfId="3" applyFont="1" applyBorder="1" applyAlignment="1">
      <alignment horizontal="center" vertical="center" wrapText="1"/>
    </xf>
    <xf numFmtId="0" fontId="0" fillId="4" borderId="54" xfId="3" applyFont="1" applyBorder="1" applyAlignment="1">
      <alignment horizontal="center" vertical="center" wrapText="1"/>
    </xf>
    <xf numFmtId="0" fontId="0" fillId="7" borderId="48" xfId="6" applyFont="1" applyBorder="1" applyAlignment="1">
      <alignment horizontal="center" vertical="center" wrapText="1"/>
    </xf>
    <xf numFmtId="0" fontId="0" fillId="7" borderId="45" xfId="6" applyFont="1" applyBorder="1" applyAlignment="1">
      <alignment horizontal="center" vertical="center" wrapText="1"/>
    </xf>
  </cellXfs>
  <cellStyles count="8">
    <cellStyle name="20% - Énfasis1" xfId="7" builtinId="30"/>
    <cellStyle name="40% - Énfasis1" xfId="3" builtinId="31"/>
    <cellStyle name="40% - Énfasis3" xfId="4" builtinId="39"/>
    <cellStyle name="40% - Énfasis4" xfId="5" builtinId="43"/>
    <cellStyle name="40% - Énfasis6" xfId="6" builtinId="51"/>
    <cellStyle name="Énfasis1" xfId="2" builtinId="29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51248</xdr:colOff>
      <xdr:row>0</xdr:row>
      <xdr:rowOff>-930</xdr:rowOff>
    </xdr:from>
    <xdr:to>
      <xdr:col>8</xdr:col>
      <xdr:colOff>260212</xdr:colOff>
      <xdr:row>3</xdr:row>
      <xdr:rowOff>169923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FF48E9-0E23-48A3-9927-31D1EF166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248" y="-930"/>
          <a:ext cx="6479097" cy="742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402466</xdr:colOff>
      <xdr:row>0</xdr:row>
      <xdr:rowOff>161398</xdr:rowOff>
    </xdr:from>
    <xdr:to>
      <xdr:col>7</xdr:col>
      <xdr:colOff>292275</xdr:colOff>
      <xdr:row>4</xdr:row>
      <xdr:rowOff>151275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CD2647-C851-4F98-8909-DCFB6C9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149" y="161398"/>
          <a:ext cx="6473999" cy="767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65C-A91C-4973-A55A-59289007B9D6}">
  <dimension ref="B2:M30"/>
  <sheetViews>
    <sheetView zoomScale="70" zoomScaleNormal="70" workbookViewId="0">
      <selection activeCell="B28" sqref="B28"/>
    </sheetView>
  </sheetViews>
  <sheetFormatPr defaultColWidth="11.42578125" defaultRowHeight="15"/>
  <cols>
    <col min="3" max="3" width="15.7109375" customWidth="1"/>
    <col min="4" max="4" width="17.28515625" customWidth="1"/>
    <col min="5" max="5" width="15.140625" customWidth="1"/>
    <col min="6" max="6" width="14.28515625" customWidth="1"/>
    <col min="7" max="7" width="19.42578125" customWidth="1"/>
    <col min="8" max="8" width="12.140625" customWidth="1"/>
    <col min="9" max="9" width="10.7109375" customWidth="1"/>
    <col min="14" max="14" width="11.42578125" customWidth="1"/>
  </cols>
  <sheetData>
    <row r="2" spans="2:13" ht="16.5" customHeight="1"/>
    <row r="6" spans="2:13" ht="15" customHeight="1"/>
    <row r="7" spans="2:13" ht="16.5" thickTop="1" thickBot="1">
      <c r="B7" s="106" t="s">
        <v>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</row>
    <row r="8" spans="2:13" ht="51" customHeight="1" thickTop="1" thickBot="1">
      <c r="B8" s="113" t="s">
        <v>1</v>
      </c>
      <c r="C8" s="111"/>
      <c r="D8" s="111"/>
      <c r="E8" s="111"/>
      <c r="F8" s="111"/>
      <c r="G8" s="112"/>
      <c r="H8" s="26" t="s">
        <v>2</v>
      </c>
      <c r="I8" s="27" t="s">
        <v>3</v>
      </c>
      <c r="J8" s="28" t="s">
        <v>4</v>
      </c>
      <c r="K8" s="29" t="s">
        <v>5</v>
      </c>
      <c r="L8" s="30" t="s">
        <v>6</v>
      </c>
      <c r="M8" s="114" t="s">
        <v>7</v>
      </c>
    </row>
    <row r="9" spans="2:13" ht="51" customHeight="1" thickTop="1" thickBot="1">
      <c r="B9" s="111" t="s">
        <v>8</v>
      </c>
      <c r="C9" s="111"/>
      <c r="D9" s="111"/>
      <c r="E9" s="111"/>
      <c r="F9" s="111"/>
      <c r="G9" s="112"/>
      <c r="H9" s="26">
        <v>67</v>
      </c>
      <c r="I9" s="27">
        <v>76</v>
      </c>
      <c r="J9" s="28">
        <v>81</v>
      </c>
      <c r="K9" s="29">
        <v>84</v>
      </c>
      <c r="L9" s="30">
        <v>76</v>
      </c>
      <c r="M9" s="115"/>
    </row>
    <row r="10" spans="2:13" ht="51" customHeight="1" thickTop="1" thickBot="1">
      <c r="B10" s="113" t="s">
        <v>9</v>
      </c>
      <c r="C10" s="111"/>
      <c r="D10" s="111"/>
      <c r="E10" s="111"/>
      <c r="F10" s="111"/>
      <c r="G10" s="112"/>
      <c r="H10" s="26" t="s">
        <v>10</v>
      </c>
      <c r="I10" s="27" t="s">
        <v>11</v>
      </c>
      <c r="J10" s="28" t="s">
        <v>12</v>
      </c>
      <c r="K10" s="29" t="s">
        <v>13</v>
      </c>
      <c r="L10" s="30" t="s">
        <v>14</v>
      </c>
      <c r="M10" s="116"/>
    </row>
    <row r="11" spans="2:13" ht="24.95" customHeight="1" thickTop="1" thickBot="1">
      <c r="B11" s="108" t="s">
        <v>15</v>
      </c>
      <c r="C11" s="109"/>
      <c r="D11" s="109"/>
      <c r="E11" s="109"/>
      <c r="F11" s="109"/>
      <c r="G11" s="110"/>
      <c r="H11" s="1">
        <v>3</v>
      </c>
      <c r="I11" s="2">
        <v>4</v>
      </c>
      <c r="J11" s="5">
        <v>3</v>
      </c>
      <c r="K11" s="6">
        <v>4</v>
      </c>
      <c r="L11" s="7">
        <v>3</v>
      </c>
      <c r="M11" s="4">
        <f>SUM(H11:L11)</f>
        <v>17</v>
      </c>
    </row>
    <row r="12" spans="2:13" ht="24.95" customHeight="1" thickTop="1" thickBot="1">
      <c r="B12" s="108" t="s">
        <v>16</v>
      </c>
      <c r="C12" s="109"/>
      <c r="D12" s="109"/>
      <c r="E12" s="109"/>
      <c r="F12" s="109"/>
      <c r="G12" s="110"/>
      <c r="H12" s="1">
        <v>1</v>
      </c>
      <c r="I12" s="2">
        <v>2</v>
      </c>
      <c r="J12" s="5">
        <v>1</v>
      </c>
      <c r="K12" s="6">
        <v>3</v>
      </c>
      <c r="L12" s="7">
        <v>2</v>
      </c>
      <c r="M12" s="4">
        <f t="shared" ref="M12:M20" si="0">SUM(H12:L12)</f>
        <v>9</v>
      </c>
    </row>
    <row r="13" spans="2:13" ht="24.95" customHeight="1" thickTop="1" thickBot="1">
      <c r="B13" s="108" t="s">
        <v>17</v>
      </c>
      <c r="C13" s="109"/>
      <c r="D13" s="109"/>
      <c r="E13" s="109"/>
      <c r="F13" s="109"/>
      <c r="G13" s="110"/>
      <c r="H13" s="1">
        <v>3</v>
      </c>
      <c r="I13" s="2">
        <v>5</v>
      </c>
      <c r="J13" s="5">
        <v>5</v>
      </c>
      <c r="K13" s="6">
        <v>4</v>
      </c>
      <c r="L13" s="7">
        <v>4</v>
      </c>
      <c r="M13" s="4">
        <f t="shared" si="0"/>
        <v>21</v>
      </c>
    </row>
    <row r="14" spans="2:13" ht="24.95" customHeight="1" thickTop="1" thickBot="1">
      <c r="B14" s="108" t="s">
        <v>18</v>
      </c>
      <c r="C14" s="109"/>
      <c r="D14" s="109"/>
      <c r="E14" s="109"/>
      <c r="F14" s="109"/>
      <c r="G14" s="110"/>
      <c r="H14" s="1">
        <v>1</v>
      </c>
      <c r="I14" s="2">
        <v>5</v>
      </c>
      <c r="J14" s="5">
        <v>1</v>
      </c>
      <c r="K14" s="6">
        <v>5</v>
      </c>
      <c r="L14" s="7">
        <v>5</v>
      </c>
      <c r="M14" s="4">
        <f t="shared" si="0"/>
        <v>17</v>
      </c>
    </row>
    <row r="15" spans="2:13" ht="24.95" customHeight="1" thickTop="1" thickBot="1">
      <c r="B15" s="108" t="s">
        <v>19</v>
      </c>
      <c r="C15" s="109"/>
      <c r="D15" s="109"/>
      <c r="E15" s="109"/>
      <c r="F15" s="109"/>
      <c r="G15" s="110"/>
      <c r="H15" s="1">
        <v>4</v>
      </c>
      <c r="I15" s="2">
        <v>5</v>
      </c>
      <c r="J15" s="5">
        <v>4</v>
      </c>
      <c r="K15" s="6">
        <v>4</v>
      </c>
      <c r="L15" s="7">
        <v>2</v>
      </c>
      <c r="M15" s="4">
        <f t="shared" si="0"/>
        <v>19</v>
      </c>
    </row>
    <row r="16" spans="2:13" ht="24.95" customHeight="1" thickTop="1" thickBot="1">
      <c r="B16" s="108" t="s">
        <v>20</v>
      </c>
      <c r="C16" s="109"/>
      <c r="D16" s="109"/>
      <c r="E16" s="109"/>
      <c r="F16" s="109"/>
      <c r="G16" s="110"/>
      <c r="H16" s="1">
        <v>1</v>
      </c>
      <c r="I16" s="2">
        <v>1</v>
      </c>
      <c r="J16" s="5">
        <v>2</v>
      </c>
      <c r="K16" s="6">
        <v>3</v>
      </c>
      <c r="L16" s="7">
        <v>2</v>
      </c>
      <c r="M16" s="4">
        <f t="shared" si="0"/>
        <v>9</v>
      </c>
    </row>
    <row r="17" spans="2:13" ht="24.95" customHeight="1" thickTop="1" thickBot="1">
      <c r="B17" s="108" t="s">
        <v>21</v>
      </c>
      <c r="C17" s="109"/>
      <c r="D17" s="109"/>
      <c r="E17" s="109"/>
      <c r="F17" s="109"/>
      <c r="G17" s="110"/>
      <c r="H17" s="1">
        <v>4</v>
      </c>
      <c r="I17" s="2">
        <v>5</v>
      </c>
      <c r="J17" s="5">
        <v>3</v>
      </c>
      <c r="K17" s="6">
        <v>4</v>
      </c>
      <c r="L17" s="7">
        <v>5</v>
      </c>
      <c r="M17" s="4">
        <f t="shared" si="0"/>
        <v>21</v>
      </c>
    </row>
    <row r="18" spans="2:13" ht="24.95" customHeight="1" thickTop="1" thickBot="1">
      <c r="B18" s="108" t="s">
        <v>22</v>
      </c>
      <c r="C18" s="109"/>
      <c r="D18" s="109"/>
      <c r="E18" s="109"/>
      <c r="F18" s="109"/>
      <c r="G18" s="110"/>
      <c r="H18" s="1">
        <v>1</v>
      </c>
      <c r="I18" s="2">
        <v>1</v>
      </c>
      <c r="J18" s="5">
        <v>1</v>
      </c>
      <c r="K18" s="6">
        <v>2</v>
      </c>
      <c r="L18" s="7">
        <v>2</v>
      </c>
      <c r="M18" s="4">
        <f t="shared" si="0"/>
        <v>7</v>
      </c>
    </row>
    <row r="19" spans="2:13" ht="24.95" customHeight="1" thickTop="1" thickBot="1">
      <c r="B19" s="108" t="s">
        <v>23</v>
      </c>
      <c r="C19" s="109"/>
      <c r="D19" s="109"/>
      <c r="E19" s="109"/>
      <c r="F19" s="109"/>
      <c r="G19" s="110"/>
      <c r="H19" s="1">
        <v>5</v>
      </c>
      <c r="I19" s="2">
        <v>5</v>
      </c>
      <c r="J19" s="5">
        <v>5</v>
      </c>
      <c r="K19" s="6">
        <v>4</v>
      </c>
      <c r="L19" s="7">
        <v>3</v>
      </c>
      <c r="M19" s="4">
        <f t="shared" si="0"/>
        <v>22</v>
      </c>
    </row>
    <row r="20" spans="2:13" ht="24.95" customHeight="1" thickTop="1" thickBot="1">
      <c r="B20" s="108" t="s">
        <v>24</v>
      </c>
      <c r="C20" s="109"/>
      <c r="D20" s="109"/>
      <c r="E20" s="109"/>
      <c r="F20" s="109"/>
      <c r="G20" s="110"/>
      <c r="H20" s="1">
        <v>1</v>
      </c>
      <c r="I20" s="2">
        <v>1</v>
      </c>
      <c r="J20" s="5">
        <v>2</v>
      </c>
      <c r="K20" s="6">
        <v>3</v>
      </c>
      <c r="L20" s="7">
        <v>3</v>
      </c>
      <c r="M20" s="4">
        <f t="shared" si="0"/>
        <v>10</v>
      </c>
    </row>
    <row r="21" spans="2:13" ht="16.5" thickTop="1" thickBot="1">
      <c r="B21" s="8"/>
    </row>
    <row r="22" spans="2:13" ht="16.5" thickTop="1" thickBot="1">
      <c r="B22" s="125" t="s">
        <v>25</v>
      </c>
      <c r="C22" s="126"/>
      <c r="D22" s="126"/>
      <c r="E22" s="126"/>
      <c r="F22" s="126"/>
      <c r="G22" s="127"/>
      <c r="H22" s="11">
        <f>SUM(M11,M13,M15,M17,M19)-5</f>
        <v>95</v>
      </c>
    </row>
    <row r="23" spans="2:13" ht="15.75" customHeight="1" thickTop="1">
      <c r="B23" s="119" t="s">
        <v>26</v>
      </c>
      <c r="C23" s="120"/>
      <c r="D23" s="120"/>
      <c r="E23" s="120"/>
      <c r="F23" s="120"/>
      <c r="G23" s="121"/>
      <c r="H23" s="128">
        <f>25 - SUM(M12,M14,M16,M18,M20)</f>
        <v>-27</v>
      </c>
    </row>
    <row r="24" spans="2:13" ht="15.75" thickBot="1">
      <c r="B24" s="122"/>
      <c r="C24" s="123"/>
      <c r="D24" s="123"/>
      <c r="E24" s="123"/>
      <c r="F24" s="123"/>
      <c r="G24" s="124"/>
      <c r="H24" s="129"/>
    </row>
    <row r="25" spans="2:13" ht="16.5" thickTop="1" thickBot="1">
      <c r="B25" s="16" t="s">
        <v>27</v>
      </c>
      <c r="C25" s="17"/>
      <c r="D25" s="17"/>
      <c r="E25" s="17"/>
      <c r="F25" s="17"/>
      <c r="G25" s="18"/>
      <c r="H25" s="12">
        <f>SUM(H22:H24) * 2.5</f>
        <v>170</v>
      </c>
      <c r="I25" s="13" t="s">
        <v>28</v>
      </c>
      <c r="J25" s="14"/>
      <c r="K25" s="14"/>
      <c r="L25" s="14"/>
      <c r="M25" s="15"/>
    </row>
    <row r="26" spans="2:13">
      <c r="I26" s="3"/>
      <c r="J26" s="3"/>
      <c r="K26" s="3"/>
      <c r="L26" s="3"/>
    </row>
    <row r="27" spans="2:13" ht="15.75" thickBot="1"/>
    <row r="28" spans="2:13" ht="30.75" thickTop="1">
      <c r="B28" s="24" t="s">
        <v>29</v>
      </c>
      <c r="C28" s="9"/>
      <c r="D28" s="10"/>
      <c r="H28" s="19" t="s">
        <v>30</v>
      </c>
      <c r="I28" s="20" t="s">
        <v>31</v>
      </c>
      <c r="J28" s="21" t="s">
        <v>32</v>
      </c>
      <c r="K28" s="22" t="s">
        <v>33</v>
      </c>
      <c r="L28" s="23" t="s">
        <v>34</v>
      </c>
    </row>
    <row r="29" spans="2:13">
      <c r="B29" s="117" t="s">
        <v>35</v>
      </c>
      <c r="C29" s="118"/>
      <c r="D29" s="118"/>
      <c r="E29" s="118"/>
      <c r="F29" s="118"/>
      <c r="G29" s="118"/>
      <c r="H29" s="51">
        <v>4</v>
      </c>
      <c r="I29" s="51">
        <v>3</v>
      </c>
      <c r="J29" s="51">
        <v>4</v>
      </c>
      <c r="K29" s="51">
        <v>4</v>
      </c>
      <c r="L29" s="51">
        <v>3</v>
      </c>
    </row>
    <row r="30" spans="2:13">
      <c r="B30" s="117" t="s">
        <v>36</v>
      </c>
      <c r="C30" s="118"/>
      <c r="D30" s="118"/>
      <c r="E30" s="118"/>
      <c r="F30" s="118"/>
      <c r="G30" s="118"/>
      <c r="H30" s="51">
        <v>10</v>
      </c>
      <c r="I30" s="51">
        <v>10</v>
      </c>
      <c r="J30" s="51">
        <v>8</v>
      </c>
      <c r="K30" s="51">
        <v>9</v>
      </c>
      <c r="L30" s="51">
        <v>10</v>
      </c>
    </row>
  </sheetData>
  <mergeCells count="20">
    <mergeCell ref="B19:G19"/>
    <mergeCell ref="B20:G20"/>
    <mergeCell ref="B29:G29"/>
    <mergeCell ref="B30:G30"/>
    <mergeCell ref="B23:G24"/>
    <mergeCell ref="B22:G22"/>
    <mergeCell ref="H23:H24"/>
    <mergeCell ref="B7:M7"/>
    <mergeCell ref="B15:G15"/>
    <mergeCell ref="B16:G16"/>
    <mergeCell ref="B17:G17"/>
    <mergeCell ref="B18:G18"/>
    <mergeCell ref="B11:G11"/>
    <mergeCell ref="B12:G12"/>
    <mergeCell ref="B13:G13"/>
    <mergeCell ref="B14:G14"/>
    <mergeCell ref="B9:G9"/>
    <mergeCell ref="B10:G10"/>
    <mergeCell ref="B8:G8"/>
    <mergeCell ref="M8:M10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7012-4C45-48D2-8034-2922CE39B094}">
  <dimension ref="A2:L30"/>
  <sheetViews>
    <sheetView zoomScale="85" zoomScaleNormal="85" workbookViewId="0">
      <selection activeCell="A27" sqref="A27"/>
    </sheetView>
  </sheetViews>
  <sheetFormatPr defaultColWidth="11.42578125" defaultRowHeight="15"/>
  <cols>
    <col min="2" max="2" width="15.7109375" customWidth="1"/>
    <col min="3" max="3" width="17.28515625" customWidth="1"/>
    <col min="4" max="4" width="15.140625" customWidth="1"/>
    <col min="5" max="5" width="14.28515625" customWidth="1"/>
    <col min="6" max="6" width="18.140625" customWidth="1"/>
    <col min="7" max="7" width="18.28515625" customWidth="1"/>
    <col min="8" max="11" width="18.42578125" customWidth="1"/>
    <col min="13" max="13" width="11.42578125" customWidth="1"/>
  </cols>
  <sheetData>
    <row r="2" spans="1:12" ht="16.5" customHeight="1"/>
    <row r="6" spans="1:12" ht="15.75" thickBot="1"/>
    <row r="7" spans="1:12" ht="16.5" thickTop="1" thickBot="1">
      <c r="A7" s="133" t="s">
        <v>37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</row>
    <row r="8" spans="1:12" ht="35.25" customHeight="1" thickTop="1" thickBot="1">
      <c r="A8" s="130" t="s">
        <v>1</v>
      </c>
      <c r="B8" s="131"/>
      <c r="C8" s="131"/>
      <c r="D8" s="131"/>
      <c r="E8" s="131"/>
      <c r="F8" s="132"/>
      <c r="G8" s="41" t="s">
        <v>38</v>
      </c>
      <c r="H8" s="42" t="s">
        <v>39</v>
      </c>
      <c r="I8" s="43" t="s">
        <v>40</v>
      </c>
      <c r="J8" s="44" t="s">
        <v>41</v>
      </c>
      <c r="K8" s="45" t="s">
        <v>6</v>
      </c>
      <c r="L8" s="147" t="s">
        <v>7</v>
      </c>
    </row>
    <row r="9" spans="1:12" ht="16.5" thickTop="1" thickBot="1">
      <c r="A9" s="130" t="s">
        <v>9</v>
      </c>
      <c r="B9" s="131"/>
      <c r="C9" s="131"/>
      <c r="D9" s="131"/>
      <c r="E9" s="131"/>
      <c r="F9" s="132"/>
      <c r="G9" s="46" t="s">
        <v>10</v>
      </c>
      <c r="H9" s="47" t="s">
        <v>11</v>
      </c>
      <c r="I9" s="48" t="s">
        <v>12</v>
      </c>
      <c r="J9" s="49" t="s">
        <v>13</v>
      </c>
      <c r="K9" s="50" t="s">
        <v>14</v>
      </c>
      <c r="L9" s="148"/>
    </row>
    <row r="10" spans="1:12" ht="24.95" customHeight="1" thickTop="1" thickBot="1">
      <c r="A10" s="108" t="s">
        <v>15</v>
      </c>
      <c r="B10" s="109"/>
      <c r="C10" s="109"/>
      <c r="D10" s="109"/>
      <c r="E10" s="109"/>
      <c r="F10" s="110"/>
      <c r="G10" s="1">
        <v>5</v>
      </c>
      <c r="H10" s="2">
        <v>5</v>
      </c>
      <c r="I10" s="5">
        <v>4</v>
      </c>
      <c r="J10" s="6">
        <v>5</v>
      </c>
      <c r="K10" s="7">
        <v>4</v>
      </c>
      <c r="L10" s="4">
        <f>SUM(G10:K10)</f>
        <v>23</v>
      </c>
    </row>
    <row r="11" spans="1:12" ht="24.95" customHeight="1" thickTop="1" thickBot="1">
      <c r="A11" s="108" t="s">
        <v>16</v>
      </c>
      <c r="B11" s="109"/>
      <c r="C11" s="109"/>
      <c r="D11" s="109"/>
      <c r="E11" s="109"/>
      <c r="F11" s="110"/>
      <c r="G11" s="1">
        <v>1</v>
      </c>
      <c r="H11" s="2">
        <v>1</v>
      </c>
      <c r="I11" s="5">
        <v>2</v>
      </c>
      <c r="J11" s="6">
        <v>2</v>
      </c>
      <c r="K11" s="7">
        <v>2</v>
      </c>
      <c r="L11" s="4">
        <f t="shared" ref="L11:L19" si="0">SUM(G11:K11)</f>
        <v>8</v>
      </c>
    </row>
    <row r="12" spans="1:12" ht="24.95" customHeight="1" thickTop="1" thickBot="1">
      <c r="A12" s="108" t="s">
        <v>17</v>
      </c>
      <c r="B12" s="109"/>
      <c r="C12" s="109"/>
      <c r="D12" s="109"/>
      <c r="E12" s="109"/>
      <c r="F12" s="110"/>
      <c r="G12" s="1">
        <v>2</v>
      </c>
      <c r="H12" s="2">
        <v>4</v>
      </c>
      <c r="I12" s="5">
        <v>3</v>
      </c>
      <c r="J12" s="6">
        <v>3</v>
      </c>
      <c r="K12" s="7">
        <v>3</v>
      </c>
      <c r="L12" s="4">
        <f t="shared" si="0"/>
        <v>15</v>
      </c>
    </row>
    <row r="13" spans="1:12" ht="24.95" customHeight="1" thickTop="1" thickBot="1">
      <c r="A13" s="108" t="s">
        <v>18</v>
      </c>
      <c r="B13" s="109"/>
      <c r="C13" s="109"/>
      <c r="D13" s="109"/>
      <c r="E13" s="109"/>
      <c r="F13" s="110"/>
      <c r="G13" s="1">
        <v>2</v>
      </c>
      <c r="H13" s="2">
        <v>1</v>
      </c>
      <c r="I13" s="5">
        <v>2</v>
      </c>
      <c r="J13" s="6">
        <v>2</v>
      </c>
      <c r="K13" s="7">
        <v>3</v>
      </c>
      <c r="L13" s="4">
        <f t="shared" si="0"/>
        <v>10</v>
      </c>
    </row>
    <row r="14" spans="1:12" ht="24.95" customHeight="1" thickTop="1" thickBot="1">
      <c r="A14" s="108" t="s">
        <v>19</v>
      </c>
      <c r="B14" s="109"/>
      <c r="C14" s="109"/>
      <c r="D14" s="109"/>
      <c r="E14" s="109"/>
      <c r="F14" s="110"/>
      <c r="G14" s="1">
        <v>4</v>
      </c>
      <c r="H14" s="2">
        <v>5</v>
      </c>
      <c r="I14" s="5">
        <v>5</v>
      </c>
      <c r="J14" s="6">
        <v>4</v>
      </c>
      <c r="K14" s="7">
        <v>4</v>
      </c>
      <c r="L14" s="4">
        <f t="shared" si="0"/>
        <v>22</v>
      </c>
    </row>
    <row r="15" spans="1:12" ht="24.95" customHeight="1" thickTop="1" thickBot="1">
      <c r="A15" s="108" t="s">
        <v>20</v>
      </c>
      <c r="B15" s="109"/>
      <c r="C15" s="109"/>
      <c r="D15" s="109"/>
      <c r="E15" s="109"/>
      <c r="F15" s="110"/>
      <c r="G15" s="1">
        <v>1</v>
      </c>
      <c r="H15" s="2">
        <v>1</v>
      </c>
      <c r="I15" s="5">
        <v>1</v>
      </c>
      <c r="J15" s="6">
        <v>2</v>
      </c>
      <c r="K15" s="7">
        <v>1</v>
      </c>
      <c r="L15" s="4">
        <f t="shared" si="0"/>
        <v>6</v>
      </c>
    </row>
    <row r="16" spans="1:12" ht="24.95" customHeight="1" thickTop="1" thickBot="1">
      <c r="A16" s="108" t="s">
        <v>21</v>
      </c>
      <c r="B16" s="109"/>
      <c r="C16" s="109"/>
      <c r="D16" s="109"/>
      <c r="E16" s="109"/>
      <c r="F16" s="110"/>
      <c r="G16" s="1">
        <v>4</v>
      </c>
      <c r="H16" s="2">
        <v>5</v>
      </c>
      <c r="I16" s="5">
        <v>2</v>
      </c>
      <c r="J16" s="6">
        <v>5</v>
      </c>
      <c r="K16" s="7">
        <v>4</v>
      </c>
      <c r="L16" s="4">
        <f t="shared" si="0"/>
        <v>20</v>
      </c>
    </row>
    <row r="17" spans="1:12" ht="24.95" customHeight="1" thickTop="1" thickBot="1">
      <c r="A17" s="108" t="s">
        <v>22</v>
      </c>
      <c r="B17" s="109"/>
      <c r="C17" s="109"/>
      <c r="D17" s="109"/>
      <c r="E17" s="109"/>
      <c r="F17" s="110"/>
      <c r="G17" s="1">
        <v>1</v>
      </c>
      <c r="H17" s="2">
        <v>1</v>
      </c>
      <c r="I17" s="5">
        <v>3</v>
      </c>
      <c r="J17" s="6">
        <v>1</v>
      </c>
      <c r="K17" s="7">
        <v>2</v>
      </c>
      <c r="L17" s="4">
        <f t="shared" si="0"/>
        <v>8</v>
      </c>
    </row>
    <row r="18" spans="1:12" ht="24.95" customHeight="1" thickTop="1" thickBot="1">
      <c r="A18" s="108" t="s">
        <v>23</v>
      </c>
      <c r="B18" s="109"/>
      <c r="C18" s="109"/>
      <c r="D18" s="109"/>
      <c r="E18" s="109"/>
      <c r="F18" s="110"/>
      <c r="G18" s="1">
        <v>5</v>
      </c>
      <c r="H18" s="2">
        <v>5</v>
      </c>
      <c r="I18" s="5">
        <v>4</v>
      </c>
      <c r="J18" s="6">
        <v>5</v>
      </c>
      <c r="K18" s="7">
        <v>3</v>
      </c>
      <c r="L18" s="4">
        <f t="shared" si="0"/>
        <v>22</v>
      </c>
    </row>
    <row r="19" spans="1:12" ht="24.95" customHeight="1" thickTop="1" thickBot="1">
      <c r="A19" s="108" t="s">
        <v>24</v>
      </c>
      <c r="B19" s="109"/>
      <c r="C19" s="109"/>
      <c r="D19" s="109"/>
      <c r="E19" s="109"/>
      <c r="F19" s="110"/>
      <c r="G19" s="1">
        <v>2</v>
      </c>
      <c r="H19" s="2">
        <v>1</v>
      </c>
      <c r="I19" s="5">
        <v>1</v>
      </c>
      <c r="J19" s="6">
        <v>2</v>
      </c>
      <c r="K19" s="7">
        <v>4</v>
      </c>
      <c r="L19" s="4">
        <f t="shared" si="0"/>
        <v>10</v>
      </c>
    </row>
    <row r="20" spans="1:12" ht="16.5" thickTop="1" thickBot="1">
      <c r="A20" s="8"/>
    </row>
    <row r="21" spans="1:12" ht="16.5" thickTop="1" thickBot="1">
      <c r="A21" s="125" t="s">
        <v>25</v>
      </c>
      <c r="B21" s="126"/>
      <c r="C21" s="126"/>
      <c r="D21" s="126"/>
      <c r="E21" s="126"/>
      <c r="F21" s="127"/>
      <c r="G21" s="11">
        <f>SUM(L10,L12,L14,L16,L18)-5</f>
        <v>97</v>
      </c>
    </row>
    <row r="22" spans="1:12" ht="15.75" customHeight="1" thickTop="1">
      <c r="A22" s="138" t="s">
        <v>26</v>
      </c>
      <c r="B22" s="139"/>
      <c r="C22" s="139"/>
      <c r="D22" s="139"/>
      <c r="E22" s="139"/>
      <c r="F22" s="140"/>
      <c r="G22" s="128">
        <f>25 - SUM(L11,L13,L15,L17,L19)</f>
        <v>-17</v>
      </c>
    </row>
    <row r="23" spans="1:12" ht="15.75" thickBot="1">
      <c r="A23" s="141"/>
      <c r="B23" s="142"/>
      <c r="C23" s="142"/>
      <c r="D23" s="142"/>
      <c r="E23" s="142"/>
      <c r="F23" s="143"/>
      <c r="G23" s="129"/>
    </row>
    <row r="24" spans="1:12" ht="16.5" thickTop="1" thickBot="1">
      <c r="A24" s="144" t="s">
        <v>27</v>
      </c>
      <c r="B24" s="145"/>
      <c r="C24" s="145"/>
      <c r="D24" s="145"/>
      <c r="E24" s="145"/>
      <c r="F24" s="146"/>
      <c r="G24" s="12">
        <f>SUM(G21:G23) * 2.5</f>
        <v>200</v>
      </c>
      <c r="H24" s="13" t="s">
        <v>28</v>
      </c>
      <c r="I24" s="14"/>
      <c r="J24" s="14"/>
      <c r="K24" s="14"/>
      <c r="L24" s="15"/>
    </row>
    <row r="25" spans="1:12">
      <c r="H25" s="3"/>
      <c r="I25" s="3"/>
      <c r="J25" s="3"/>
      <c r="K25" s="3"/>
    </row>
    <row r="26" spans="1:12" ht="15.75" thickBot="1"/>
    <row r="27" spans="1:12" ht="31.5" thickTop="1" thickBot="1">
      <c r="A27" s="137" t="s">
        <v>29</v>
      </c>
      <c r="B27" s="137"/>
      <c r="C27" s="137"/>
      <c r="D27" s="54"/>
      <c r="E27" s="54"/>
      <c r="F27" s="54"/>
      <c r="G27" s="55" t="s">
        <v>42</v>
      </c>
      <c r="H27" s="56" t="s">
        <v>43</v>
      </c>
      <c r="I27" s="57" t="s">
        <v>44</v>
      </c>
      <c r="J27" s="58" t="s">
        <v>45</v>
      </c>
      <c r="K27" s="59" t="s">
        <v>46</v>
      </c>
      <c r="L27" s="60" t="s">
        <v>7</v>
      </c>
    </row>
    <row r="28" spans="1:12" ht="16.5" thickTop="1" thickBot="1">
      <c r="A28" s="135" t="s">
        <v>35</v>
      </c>
      <c r="B28" s="135"/>
      <c r="C28" s="135"/>
      <c r="D28" s="135"/>
      <c r="E28" s="135"/>
      <c r="F28" s="135"/>
      <c r="G28" s="61">
        <v>3</v>
      </c>
      <c r="H28" s="61">
        <v>5</v>
      </c>
      <c r="I28" s="61">
        <v>4</v>
      </c>
      <c r="J28" s="61">
        <v>5</v>
      </c>
      <c r="K28" s="61">
        <v>4</v>
      </c>
      <c r="L28" s="62">
        <f>SUM(G28:K28)</f>
        <v>21</v>
      </c>
    </row>
    <row r="29" spans="1:12" ht="16.5" thickTop="1" thickBot="1">
      <c r="A29" s="136" t="s">
        <v>36</v>
      </c>
      <c r="B29" s="136"/>
      <c r="C29" s="136"/>
      <c r="D29" s="136"/>
      <c r="E29" s="136"/>
      <c r="F29" s="136"/>
      <c r="G29" s="52">
        <v>10</v>
      </c>
      <c r="H29" s="52">
        <v>10</v>
      </c>
      <c r="I29" s="52">
        <v>9</v>
      </c>
      <c r="J29" s="52">
        <v>9</v>
      </c>
      <c r="K29" s="52">
        <v>10</v>
      </c>
      <c r="L29" s="53">
        <f t="shared" ref="L29" si="1">SUM(G29:K29)</f>
        <v>48</v>
      </c>
    </row>
    <row r="30" spans="1:12" ht="15.75" thickTop="1"/>
  </sheetData>
  <mergeCells count="21">
    <mergeCell ref="A7:L7"/>
    <mergeCell ref="A28:F28"/>
    <mergeCell ref="A29:F29"/>
    <mergeCell ref="A27:C27"/>
    <mergeCell ref="A21:F21"/>
    <mergeCell ref="A22:F23"/>
    <mergeCell ref="A24:F24"/>
    <mergeCell ref="A12:F12"/>
    <mergeCell ref="A10:F10"/>
    <mergeCell ref="A11:F11"/>
    <mergeCell ref="L8:L9"/>
    <mergeCell ref="A9:F9"/>
    <mergeCell ref="A19:F19"/>
    <mergeCell ref="G22:G23"/>
    <mergeCell ref="A13:F13"/>
    <mergeCell ref="A14:F14"/>
    <mergeCell ref="A15:F15"/>
    <mergeCell ref="A16:F16"/>
    <mergeCell ref="A17:F17"/>
    <mergeCell ref="A18:F18"/>
    <mergeCell ref="A8:F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0546-68EC-4493-8145-8E1259C27285}">
  <dimension ref="B3:M19"/>
  <sheetViews>
    <sheetView tabSelected="1" zoomScale="70" zoomScaleNormal="70" workbookViewId="0">
      <selection activeCell="K14" sqref="K14"/>
    </sheetView>
  </sheetViews>
  <sheetFormatPr defaultColWidth="8.7109375" defaultRowHeight="15"/>
  <cols>
    <col min="1" max="1" width="8.7109375" style="25"/>
    <col min="2" max="3" width="23.85546875" style="25" customWidth="1"/>
    <col min="4" max="5" width="24" style="25" customWidth="1"/>
    <col min="6" max="13" width="23.85546875" style="25" customWidth="1"/>
    <col min="14" max="16384" width="8.7109375" style="25"/>
  </cols>
  <sheetData>
    <row r="3" spans="2:13">
      <c r="B3" s="155" t="s">
        <v>47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2:13" ht="30.95" customHeight="1">
      <c r="B4" s="149" t="s">
        <v>48</v>
      </c>
      <c r="C4" s="150"/>
      <c r="D4" s="151" t="s">
        <v>30</v>
      </c>
      <c r="E4" s="152"/>
      <c r="F4" s="164" t="s">
        <v>31</v>
      </c>
      <c r="G4" s="165"/>
      <c r="H4" s="166" t="s">
        <v>32</v>
      </c>
      <c r="I4" s="167"/>
      <c r="J4" s="168" t="s">
        <v>33</v>
      </c>
      <c r="K4" s="169"/>
      <c r="L4" s="170" t="s">
        <v>34</v>
      </c>
      <c r="M4" s="171"/>
    </row>
    <row r="5" spans="2:13">
      <c r="B5" s="162"/>
      <c r="C5" s="163"/>
      <c r="D5" s="95" t="s">
        <v>49</v>
      </c>
      <c r="E5" s="96" t="s">
        <v>50</v>
      </c>
      <c r="F5" s="86" t="s">
        <v>49</v>
      </c>
      <c r="G5" s="87" t="s">
        <v>50</v>
      </c>
      <c r="H5" s="95" t="s">
        <v>49</v>
      </c>
      <c r="I5" s="96" t="s">
        <v>50</v>
      </c>
      <c r="J5" s="86" t="s">
        <v>49</v>
      </c>
      <c r="K5" s="87" t="s">
        <v>50</v>
      </c>
      <c r="L5" s="95" t="s">
        <v>49</v>
      </c>
      <c r="M5" s="97" t="s">
        <v>50</v>
      </c>
    </row>
    <row r="6" spans="2:13">
      <c r="B6" s="158" t="s">
        <v>51</v>
      </c>
      <c r="C6" s="159"/>
      <c r="D6" s="90">
        <v>27</v>
      </c>
      <c r="E6" s="91">
        <v>29</v>
      </c>
      <c r="F6" s="72">
        <v>27</v>
      </c>
      <c r="G6" s="73">
        <v>29</v>
      </c>
      <c r="H6" s="92">
        <v>28</v>
      </c>
      <c r="I6" s="93">
        <v>29</v>
      </c>
      <c r="J6" s="98">
        <v>18</v>
      </c>
      <c r="K6" s="99">
        <v>19</v>
      </c>
      <c r="L6" s="71">
        <v>24</v>
      </c>
      <c r="M6" s="94">
        <v>26</v>
      </c>
    </row>
    <row r="7" spans="2:13">
      <c r="B7" s="158" t="s">
        <v>52</v>
      </c>
      <c r="C7" s="159"/>
      <c r="D7" s="65">
        <v>29</v>
      </c>
      <c r="E7" s="66">
        <v>30</v>
      </c>
      <c r="F7" s="64">
        <v>28</v>
      </c>
      <c r="G7" s="67">
        <v>30</v>
      </c>
      <c r="H7" s="68">
        <v>27</v>
      </c>
      <c r="I7" s="69">
        <v>27</v>
      </c>
      <c r="J7" s="100">
        <v>17</v>
      </c>
      <c r="K7" s="101">
        <v>19</v>
      </c>
      <c r="L7" s="70">
        <v>25</v>
      </c>
      <c r="M7" s="63">
        <v>28</v>
      </c>
    </row>
    <row r="8" spans="2:13">
      <c r="B8" s="158" t="s">
        <v>53</v>
      </c>
      <c r="C8" s="159"/>
      <c r="D8" s="65">
        <v>30</v>
      </c>
      <c r="E8" s="66">
        <v>30</v>
      </c>
      <c r="F8" s="64">
        <v>28</v>
      </c>
      <c r="G8" s="67">
        <v>30</v>
      </c>
      <c r="H8" s="68">
        <v>29</v>
      </c>
      <c r="I8" s="69">
        <v>30</v>
      </c>
      <c r="J8" s="100">
        <v>18</v>
      </c>
      <c r="K8" s="101">
        <v>20</v>
      </c>
      <c r="L8" s="70">
        <v>29</v>
      </c>
      <c r="M8" s="63">
        <v>27</v>
      </c>
    </row>
    <row r="9" spans="2:13">
      <c r="B9" s="158" t="s">
        <v>54</v>
      </c>
      <c r="C9" s="159"/>
      <c r="D9" s="65">
        <v>29</v>
      </c>
      <c r="E9" s="66">
        <v>30</v>
      </c>
      <c r="F9" s="64">
        <v>30</v>
      </c>
      <c r="G9" s="67">
        <v>30</v>
      </c>
      <c r="H9" s="68">
        <v>30</v>
      </c>
      <c r="I9" s="69">
        <v>30</v>
      </c>
      <c r="J9" s="100">
        <v>19</v>
      </c>
      <c r="K9" s="101">
        <v>21</v>
      </c>
      <c r="L9" s="70">
        <v>24</v>
      </c>
      <c r="M9" s="63">
        <v>28</v>
      </c>
    </row>
    <row r="10" spans="2:13">
      <c r="B10" s="160" t="s">
        <v>55</v>
      </c>
      <c r="C10" s="161"/>
      <c r="D10" s="74">
        <v>30</v>
      </c>
      <c r="E10" s="75">
        <v>30</v>
      </c>
      <c r="F10" s="76">
        <v>30</v>
      </c>
      <c r="G10" s="77">
        <v>30</v>
      </c>
      <c r="H10" s="78">
        <v>30</v>
      </c>
      <c r="I10" s="79">
        <v>30</v>
      </c>
      <c r="J10" s="102">
        <v>20</v>
      </c>
      <c r="K10" s="103">
        <v>22</v>
      </c>
      <c r="L10" s="80">
        <v>23</v>
      </c>
      <c r="M10" s="81">
        <v>25</v>
      </c>
    </row>
    <row r="11" spans="2:13" ht="57.95" customHeight="1">
      <c r="B11" s="149" t="s">
        <v>56</v>
      </c>
      <c r="C11" s="150"/>
      <c r="D11" s="82">
        <f>(D6+D7+D8+D9+D10)/5</f>
        <v>29</v>
      </c>
      <c r="E11" s="83">
        <f t="shared" ref="E11:M11" si="0">(E6+E7+E8+E9+E10)/5</f>
        <v>29.8</v>
      </c>
      <c r="F11" s="84">
        <f t="shared" si="0"/>
        <v>28.6</v>
      </c>
      <c r="G11" s="85">
        <f t="shared" si="0"/>
        <v>29.8</v>
      </c>
      <c r="H11" s="82">
        <f t="shared" si="0"/>
        <v>28.8</v>
      </c>
      <c r="I11" s="83">
        <f t="shared" si="0"/>
        <v>29.2</v>
      </c>
      <c r="J11" s="104">
        <f t="shared" si="0"/>
        <v>18.399999999999999</v>
      </c>
      <c r="K11" s="105">
        <f t="shared" si="0"/>
        <v>20.2</v>
      </c>
      <c r="L11" s="88">
        <f t="shared" si="0"/>
        <v>25</v>
      </c>
      <c r="M11" s="89">
        <f t="shared" si="0"/>
        <v>26.8</v>
      </c>
    </row>
    <row r="13" spans="2:13">
      <c r="B13" s="39"/>
    </row>
    <row r="14" spans="2:13" ht="15.75" thickBot="1">
      <c r="B14" s="153" t="s">
        <v>57</v>
      </c>
      <c r="C14" s="154"/>
    </row>
    <row r="15" spans="2:13" ht="15.75" thickBot="1">
      <c r="B15" s="31" t="s">
        <v>58</v>
      </c>
      <c r="C15" s="32" t="s">
        <v>59</v>
      </c>
    </row>
    <row r="16" spans="2:13" ht="15.75" thickBot="1">
      <c r="B16" s="33" t="s">
        <v>60</v>
      </c>
      <c r="C16" s="34" t="s">
        <v>61</v>
      </c>
    </row>
    <row r="17" spans="2:3" ht="15.75" thickBot="1">
      <c r="B17" s="37" t="s">
        <v>62</v>
      </c>
      <c r="C17" s="35" t="s">
        <v>63</v>
      </c>
    </row>
    <row r="18" spans="2:3" ht="15.75" thickBot="1">
      <c r="B18" s="38" t="s">
        <v>64</v>
      </c>
      <c r="C18" s="36" t="s">
        <v>65</v>
      </c>
    </row>
    <row r="19" spans="2:3">
      <c r="B19" s="40"/>
    </row>
  </sheetData>
  <mergeCells count="15">
    <mergeCell ref="B11:C11"/>
    <mergeCell ref="B4:C4"/>
    <mergeCell ref="D4:E4"/>
    <mergeCell ref="B14:C14"/>
    <mergeCell ref="B3:M3"/>
    <mergeCell ref="B6:C6"/>
    <mergeCell ref="B7:C7"/>
    <mergeCell ref="B8:C8"/>
    <mergeCell ref="B9:C9"/>
    <mergeCell ref="B10:C10"/>
    <mergeCell ref="B5:C5"/>
    <mergeCell ref="F4:G4"/>
    <mergeCell ref="H4:I4"/>
    <mergeCell ref="J4:K4"/>
    <mergeCell ref="L4:M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5631c0-2dca-494b-8741-23abb73733e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98320F80A18945913333B32101980B" ma:contentTypeVersion="16" ma:contentTypeDescription="Crear nuevo documento." ma:contentTypeScope="" ma:versionID="4efdecb352c6687ba9b1b27b7f8df9d5">
  <xsd:schema xmlns:xsd="http://www.w3.org/2001/XMLSchema" xmlns:xs="http://www.w3.org/2001/XMLSchema" xmlns:p="http://schemas.microsoft.com/office/2006/metadata/properties" xmlns:ns3="a1f6cac8-09d7-47a3-b4db-249e70ae0ab8" xmlns:ns4="dc5631c0-2dca-494b-8741-23abb73733e5" targetNamespace="http://schemas.microsoft.com/office/2006/metadata/properties" ma:root="true" ma:fieldsID="65e730359b7c89190c824f7662b5ff3c" ns3:_="" ns4:_="">
    <xsd:import namespace="a1f6cac8-09d7-47a3-b4db-249e70ae0ab8"/>
    <xsd:import namespace="dc5631c0-2dca-494b-8741-23abb73733e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6cac8-09d7-47a3-b4db-249e70ae0a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631c0-2dca-494b-8741-23abb73733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232352-A141-4CE3-90D4-573DF031538C}"/>
</file>

<file path=customXml/itemProps2.xml><?xml version="1.0" encoding="utf-8"?>
<ds:datastoreItem xmlns:ds="http://schemas.openxmlformats.org/officeDocument/2006/customXml" ds:itemID="{0C4DC393-0B4E-4BAE-847D-7D03C72836A0}"/>
</file>

<file path=customXml/itemProps3.xml><?xml version="1.0" encoding="utf-8"?>
<ds:datastoreItem xmlns:ds="http://schemas.openxmlformats.org/officeDocument/2006/customXml" ds:itemID="{7C36BA66-024D-46A0-B021-D57DA078C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JULIO BAYAS CHAVES</dc:creator>
  <cp:keywords/>
  <dc:description/>
  <cp:lastModifiedBy>DANIEL ALEJANDRO ONA ROSADO</cp:lastModifiedBy>
  <cp:revision/>
  <dcterms:created xsi:type="dcterms:W3CDTF">2025-02-05T14:53:50Z</dcterms:created>
  <dcterms:modified xsi:type="dcterms:W3CDTF">2025-02-07T10:22:51Z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0x010100D898320F80A18945913333B32101980B</vt:lpwstr>
  </property>
</Properties>
</file>