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cjcji\Downloads\"/>
    </mc:Choice>
  </mc:AlternateContent>
  <bookViews>
    <workbookView xWindow="0" yWindow="0" windowWidth="19200" windowHeight="6410" activeTab="2"/>
  </bookViews>
  <sheets>
    <sheet name="Sheet1" sheetId="1" r:id="rId1"/>
    <sheet name="Cost Estimating" sheetId="2" r:id="rId2"/>
    <sheet name="Cost Baseline" sheetId="3" r:id="rId3"/>
    <sheet name="Sheet3" sheetId="4" r:id="rId4"/>
  </sheets>
  <calcPr calcId="162913"/>
</workbook>
</file>

<file path=xl/calcChain.xml><?xml version="1.0" encoding="utf-8"?>
<calcChain xmlns="http://schemas.openxmlformats.org/spreadsheetml/2006/main">
  <c r="K36" i="4" l="1"/>
  <c r="J34" i="4"/>
  <c r="K34" i="4" s="1"/>
  <c r="K33" i="4"/>
  <c r="K32" i="4" s="1"/>
  <c r="J33" i="4"/>
  <c r="K26" i="4"/>
  <c r="K24" i="4"/>
  <c r="J24" i="4"/>
  <c r="J22" i="4"/>
  <c r="K22" i="4" s="1"/>
  <c r="K21" i="4" s="1"/>
  <c r="K19" i="4"/>
  <c r="J19" i="4"/>
  <c r="J18" i="4"/>
  <c r="K18" i="4" s="1"/>
  <c r="K16" i="4" s="1"/>
  <c r="J13" i="4"/>
  <c r="K13" i="4" s="1"/>
  <c r="K12" i="4"/>
  <c r="J12" i="4"/>
  <c r="J10" i="4"/>
  <c r="K10" i="4" s="1"/>
  <c r="J5" i="4"/>
  <c r="K5" i="4" s="1"/>
  <c r="J4" i="4"/>
  <c r="K4" i="4" s="1"/>
  <c r="K3" i="4"/>
  <c r="J3" i="4"/>
  <c r="J54" i="3"/>
  <c r="I54" i="3"/>
  <c r="H54" i="3"/>
  <c r="G54" i="3"/>
  <c r="F54" i="3"/>
  <c r="E54" i="3"/>
  <c r="D54" i="3"/>
  <c r="C54" i="3"/>
  <c r="B54" i="3"/>
  <c r="H42" i="3"/>
  <c r="D42" i="3"/>
  <c r="J40" i="3"/>
  <c r="I40" i="3"/>
  <c r="H40" i="3"/>
  <c r="G40" i="3"/>
  <c r="F40" i="3"/>
  <c r="E40" i="3"/>
  <c r="D40" i="3"/>
  <c r="C40" i="3"/>
  <c r="B40" i="3"/>
  <c r="K34" i="3"/>
  <c r="J34" i="3"/>
  <c r="I34" i="3"/>
  <c r="H34" i="3"/>
  <c r="G34" i="3"/>
  <c r="F34" i="3"/>
  <c r="E34" i="3"/>
  <c r="D34" i="3"/>
  <c r="C34" i="3"/>
  <c r="B34" i="3"/>
  <c r="J32" i="3"/>
  <c r="K32" i="3" s="1"/>
  <c r="K31" i="3"/>
  <c r="K30" i="3" s="1"/>
  <c r="J31" i="3"/>
  <c r="J30" i="3" s="1"/>
  <c r="I30" i="3"/>
  <c r="H30" i="3"/>
  <c r="G30" i="3"/>
  <c r="F30" i="3"/>
  <c r="E30" i="3"/>
  <c r="D30" i="3"/>
  <c r="C30" i="3"/>
  <c r="B30" i="3"/>
  <c r="K25" i="3"/>
  <c r="J25" i="3"/>
  <c r="I25" i="3"/>
  <c r="H25" i="3"/>
  <c r="G25" i="3"/>
  <c r="F25" i="3"/>
  <c r="E25" i="3"/>
  <c r="D25" i="3"/>
  <c r="C25" i="3"/>
  <c r="B25" i="3"/>
  <c r="J23" i="3"/>
  <c r="K23" i="3" s="1"/>
  <c r="K21" i="3"/>
  <c r="K20" i="3" s="1"/>
  <c r="J21" i="3"/>
  <c r="J20" i="3" s="1"/>
  <c r="I20" i="3"/>
  <c r="H20" i="3"/>
  <c r="G20" i="3"/>
  <c r="F20" i="3"/>
  <c r="E20" i="3"/>
  <c r="D20" i="3"/>
  <c r="C20" i="3"/>
  <c r="B20" i="3"/>
  <c r="K18" i="3"/>
  <c r="J18" i="3"/>
  <c r="K17" i="3"/>
  <c r="J17" i="3"/>
  <c r="K15" i="3"/>
  <c r="J15" i="3"/>
  <c r="I15" i="3"/>
  <c r="H15" i="3"/>
  <c r="G15" i="3"/>
  <c r="F15" i="3"/>
  <c r="E15" i="3"/>
  <c r="D15" i="3"/>
  <c r="C15" i="3"/>
  <c r="B15" i="3"/>
  <c r="K13" i="3"/>
  <c r="J13" i="3"/>
  <c r="K12" i="3"/>
  <c r="J12" i="3"/>
  <c r="K10" i="3"/>
  <c r="J10" i="3"/>
  <c r="K8" i="3"/>
  <c r="J8" i="3"/>
  <c r="I8" i="3"/>
  <c r="I42" i="3" s="1"/>
  <c r="H8" i="3"/>
  <c r="G8" i="3"/>
  <c r="G42" i="3" s="1"/>
  <c r="F8" i="3"/>
  <c r="F42" i="3" s="1"/>
  <c r="E8" i="3"/>
  <c r="E42" i="3" s="1"/>
  <c r="D8" i="3"/>
  <c r="C8" i="3"/>
  <c r="C42" i="3" s="1"/>
  <c r="B8" i="3"/>
  <c r="B42" i="3" s="1"/>
  <c r="K5" i="3"/>
  <c r="J5" i="3"/>
  <c r="K4" i="3"/>
  <c r="J4" i="3"/>
  <c r="K3" i="3"/>
  <c r="J3" i="3"/>
  <c r="K2" i="3"/>
  <c r="J2" i="3"/>
  <c r="I2" i="3"/>
  <c r="H2" i="3"/>
  <c r="G2" i="3"/>
  <c r="F2" i="3"/>
  <c r="E2" i="3"/>
  <c r="D2" i="3"/>
  <c r="C2" i="3"/>
  <c r="B2" i="3"/>
  <c r="I34" i="2"/>
  <c r="H34" i="2"/>
  <c r="I30" i="2"/>
  <c r="H30" i="2"/>
  <c r="I25" i="2"/>
  <c r="H25" i="2"/>
  <c r="I20" i="2"/>
  <c r="H20" i="2"/>
  <c r="I15" i="2"/>
  <c r="H15" i="2"/>
  <c r="I8" i="2"/>
  <c r="H8" i="2"/>
  <c r="I2" i="2"/>
  <c r="H2" i="2"/>
  <c r="I34" i="1"/>
  <c r="H34" i="1"/>
  <c r="I30" i="1"/>
  <c r="H30" i="1"/>
  <c r="I25" i="1"/>
  <c r="H25" i="1"/>
  <c r="I20" i="1"/>
  <c r="H20" i="1"/>
  <c r="I15" i="1"/>
  <c r="H15" i="1"/>
  <c r="I8" i="1"/>
  <c r="H8" i="1"/>
  <c r="I2" i="1"/>
  <c r="H2" i="1"/>
  <c r="K8" i="4" l="1"/>
  <c r="K42" i="3"/>
  <c r="K2" i="4"/>
  <c r="J42" i="3"/>
</calcChain>
</file>

<file path=xl/sharedStrings.xml><?xml version="1.0" encoding="utf-8"?>
<sst xmlns="http://schemas.openxmlformats.org/spreadsheetml/2006/main" count="233" uniqueCount="53">
  <si>
    <t>ID</t>
  </si>
  <si>
    <t>Resource Name</t>
  </si>
  <si>
    <t>Type</t>
  </si>
  <si>
    <t>Material Label</t>
  </si>
  <si>
    <t>Units</t>
  </si>
  <si>
    <t>Time(year)</t>
  </si>
  <si>
    <t>Cost per year(AU$)</t>
  </si>
  <si>
    <t>Subtotals</t>
  </si>
  <si>
    <t>% of Total</t>
  </si>
  <si>
    <t>Project Management</t>
  </si>
  <si>
    <t>Project Manager, Information Technology</t>
  </si>
  <si>
    <t>Labor</t>
  </si>
  <si>
    <t>Person</t>
  </si>
  <si>
    <t>Research &amp; Development (R&amp;D) Manager</t>
  </si>
  <si>
    <t>Information Technology (IT) Manager</t>
  </si>
  <si>
    <t>Market Manager</t>
  </si>
  <si>
    <t>Hardware</t>
  </si>
  <si>
    <t>Computer</t>
  </si>
  <si>
    <t>Equipment</t>
  </si>
  <si>
    <t>Unit</t>
  </si>
  <si>
    <t>Laboratory</t>
  </si>
  <si>
    <t>Building</t>
  </si>
  <si>
    <t>Research Equipment</t>
  </si>
  <si>
    <t>Research Office</t>
  </si>
  <si>
    <t>General Business Office</t>
  </si>
  <si>
    <t>Software</t>
  </si>
  <si>
    <t>Licensed Software</t>
  </si>
  <si>
    <t>Software Engineer / Developer / Programmer</t>
  </si>
  <si>
    <t>person</t>
  </si>
  <si>
    <t>Computer Aided Design (CAD) Drafter</t>
  </si>
  <si>
    <t>Research &amp; Development</t>
  </si>
  <si>
    <t>Physician / Doctor, Cardiologist</t>
  </si>
  <si>
    <t>Printer Development</t>
  </si>
  <si>
    <t>Consume</t>
  </si>
  <si>
    <t>Material</t>
  </si>
  <si>
    <t>Test</t>
  </si>
  <si>
    <t>Lab Test</t>
  </si>
  <si>
    <t>2(第二年开始持续两年)</t>
  </si>
  <si>
    <t>Functional Test</t>
  </si>
  <si>
    <t>1（3.83开始）</t>
  </si>
  <si>
    <t>Clinical Trial</t>
  </si>
  <si>
    <t>3（4.83开始）</t>
  </si>
  <si>
    <t>Training and Support</t>
  </si>
  <si>
    <t>Trainee Cost</t>
  </si>
  <si>
    <t>Travel Cost</t>
  </si>
  <si>
    <t>Commercial</t>
  </si>
  <si>
    <t>Customer Service Officer</t>
  </si>
  <si>
    <t>Marketing Specialist</t>
  </si>
  <si>
    <t>Advertisement</t>
  </si>
  <si>
    <t>Reserves</t>
  </si>
  <si>
    <t>Totals</t>
  </si>
  <si>
    <t>Year/Resource Name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</si>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</sst>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0_);[Red]\(#,##0.00\)"/>
  </numFmts>
  <fonts count="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Budget Cost per Year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'Cost Baseline'!$A$54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numFmt formatCode="&quot;$&quot;#,##0_);[Red]\(&quot;$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Baseline'!$B$45:$J$45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8.08</c:v>
                </c:pt>
              </c:numCache>
            </c:numRef>
          </c:cat>
          <c:val>
            <c:numRef>
              <c:f>'Cost Baseline'!$B$54:$J$54</c:f>
              <c:numCache>
                <c:formatCode>General</c:formatCode>
                <c:ptCount val="9"/>
                <c:pt idx="0">
                  <c:v>14262264.436893184</c:v>
                </c:pt>
                <c:pt idx="1">
                  <c:v>5689119.2546851439</c:v>
                </c:pt>
                <c:pt idx="2">
                  <c:v>5689119.2546851439</c:v>
                </c:pt>
                <c:pt idx="3">
                  <c:v>6340278.6722851442</c:v>
                </c:pt>
                <c:pt idx="4">
                  <c:v>5472066.1154851438</c:v>
                </c:pt>
                <c:pt idx="5">
                  <c:v>5472066.1154851438</c:v>
                </c:pt>
                <c:pt idx="6">
                  <c:v>5472066.1154851438</c:v>
                </c:pt>
                <c:pt idx="7">
                  <c:v>9791423.5855651423</c:v>
                </c:pt>
                <c:pt idx="8">
                  <c:v>1833782.3112617789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98C-82A0-F41DE0547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9480666"/>
        <c:axId val="94634873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'Cost Baseline'!$A$45</c15:sqref>
                        </c15:formulaRef>
                      </c:ext>
                    </c:extLst>
                    <c:strCache>
                      <c:ptCount val="1"/>
                      <c:pt idx="0">
                        <c:v>Year/Resource Name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CD-498C-82A0-F41DE0547A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Baseline'!$A$46</c15:sqref>
                        </c15:formulaRef>
                      </c:ext>
                    </c:extLst>
                    <c:strCache>
                      <c:ptCount val="1"/>
                      <c:pt idx="0">
                        <c:v>Project Management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Baseline'!$B$46:$J$46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282691</c:v>
                      </c:pt>
                      <c:pt idx="1">
                        <c:v>282691</c:v>
                      </c:pt>
                      <c:pt idx="2">
                        <c:v>282691</c:v>
                      </c:pt>
                      <c:pt idx="3">
                        <c:v>282691</c:v>
                      </c:pt>
                      <c:pt idx="4">
                        <c:v>282691</c:v>
                      </c:pt>
                      <c:pt idx="5">
                        <c:v>282691</c:v>
                      </c:pt>
                      <c:pt idx="6">
                        <c:v>282691</c:v>
                      </c:pt>
                      <c:pt idx="7">
                        <c:v>282691</c:v>
                      </c:pt>
                      <c:pt idx="8">
                        <c:v>22615.279999999999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D-498C-82A0-F41DE0547A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Baseline'!$A$47</c15:sqref>
                        </c15:formulaRef>
                      </c:ext>
                    </c:extLst>
                    <c:strCache>
                      <c:ptCount val="1"/>
                      <c:pt idx="0">
                        <c:v>Hardware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Baseline'!$B$47:$J$47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418630.66574257403</c:v>
                      </c:pt>
                      <c:pt idx="1">
                        <c:v>362650.66574257403</c:v>
                      </c:pt>
                      <c:pt idx="2">
                        <c:v>362650.66574257403</c:v>
                      </c:pt>
                      <c:pt idx="3">
                        <c:v>362650.66574257403</c:v>
                      </c:pt>
                      <c:pt idx="4">
                        <c:v>362650.66574257403</c:v>
                      </c:pt>
                      <c:pt idx="5">
                        <c:v>362650.66574257403</c:v>
                      </c:pt>
                      <c:pt idx="6">
                        <c:v>362650.66574257403</c:v>
                      </c:pt>
                      <c:pt idx="7">
                        <c:v>362650.66574257403</c:v>
                      </c:pt>
                      <c:pt idx="8">
                        <c:v>29012.0532594059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CD-498C-82A0-F41DE0547A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Baseline'!$A$48</c15:sqref>
                        </c15:formulaRef>
                      </c:ext>
                    </c:extLst>
                    <c:strCache>
                      <c:ptCount val="1"/>
                      <c:pt idx="0">
                        <c:v>Software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Baseline'!$B$48:$J$48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175103.75340799999</c:v>
                      </c:pt>
                      <c:pt idx="1">
                        <c:v>123011</c:v>
                      </c:pt>
                      <c:pt idx="2">
                        <c:v>123011</c:v>
                      </c:pt>
                      <c:pt idx="3">
                        <c:v>123011</c:v>
                      </c:pt>
                      <c:pt idx="4">
                        <c:v>123011</c:v>
                      </c:pt>
                      <c:pt idx="5">
                        <c:v>123011</c:v>
                      </c:pt>
                      <c:pt idx="6">
                        <c:v>123011</c:v>
                      </c:pt>
                      <c:pt idx="7">
                        <c:v>123011</c:v>
                      </c:pt>
                      <c:pt idx="8">
                        <c:v>9840.8799999999992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CD-498C-82A0-F41DE0547A1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Baseline'!$A$49</c15:sqref>
                        </c15:formulaRef>
                      </c:ext>
                    </c:extLst>
                    <c:strCache>
                      <c:ptCount val="1"/>
                      <c:pt idx="0">
                        <c:v>Research &amp; Development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Baseline'!$B$49:$J$49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11532291.1706139</c:v>
                      </c:pt>
                      <c:pt idx="1">
                        <c:v>1764899.90661386</c:v>
                      </c:pt>
                      <c:pt idx="2">
                        <c:v>1764899.90661386</c:v>
                      </c:pt>
                      <c:pt idx="3">
                        <c:v>1764899.90661386</c:v>
                      </c:pt>
                      <c:pt idx="4">
                        <c:v>1764899.90661386</c:v>
                      </c:pt>
                      <c:pt idx="5">
                        <c:v>1764899.90661386</c:v>
                      </c:pt>
                      <c:pt idx="6">
                        <c:v>1764899.90661386</c:v>
                      </c:pt>
                      <c:pt idx="7">
                        <c:v>1764899.90661386</c:v>
                      </c:pt>
                      <c:pt idx="8">
                        <c:v>141191.992529109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CD-498C-82A0-F41DE0547A1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Baseline'!$A$50</c15:sqref>
                        </c15:formulaRef>
                      </c:ext>
                    </c:extLst>
                    <c:strCache>
                      <c:ptCount val="1"/>
                      <c:pt idx="0">
                        <c:v>Test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Baseline'!$B$50:$J$50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1302318.8352000001</c:v>
                      </c:pt>
                      <c:pt idx="2">
                        <c:v>1302318.8352000001</c:v>
                      </c:pt>
                      <c:pt idx="3">
                        <c:v>1953478.2527999999</c:v>
                      </c:pt>
                      <c:pt idx="4">
                        <c:v>1085265.696</c:v>
                      </c:pt>
                      <c:pt idx="5">
                        <c:v>1085265.696</c:v>
                      </c:pt>
                      <c:pt idx="6">
                        <c:v>1085265.696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CD-498C-82A0-F41DE0547A1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Baseline'!$A$51</c15:sqref>
                        </c15:formulaRef>
                      </c:ext>
                    </c:extLst>
                    <c:strCache>
                      <c:ptCount val="1"/>
                      <c:pt idx="0">
                        <c:v>Training and Support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Baseline'!$B$51:$J$51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241767.11049505</c:v>
                      </c:pt>
                      <c:pt idx="1">
                        <c:v>241767.11049505</c:v>
                      </c:pt>
                      <c:pt idx="2">
                        <c:v>241767.11049505</c:v>
                      </c:pt>
                      <c:pt idx="3">
                        <c:v>241767.11049505</c:v>
                      </c:pt>
                      <c:pt idx="4">
                        <c:v>241767.11049505</c:v>
                      </c:pt>
                      <c:pt idx="5">
                        <c:v>241767.11049505</c:v>
                      </c:pt>
                      <c:pt idx="6">
                        <c:v>241767.11049505</c:v>
                      </c:pt>
                      <c:pt idx="7">
                        <c:v>241767.11049504901</c:v>
                      </c:pt>
                      <c:pt idx="8">
                        <c:v>19341.3688396039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CD-498C-82A0-F41DE0547A1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Baseline'!$A$52</c15:sqref>
                        </c15:formulaRef>
                      </c:ext>
                    </c:extLst>
                    <c:strCache>
                      <c:ptCount val="1"/>
                      <c:pt idx="0">
                        <c:v>Commercial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Baseline'!$B$52:$J$52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5404623.1660799999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CD-498C-82A0-F41DE0547A1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Baseline'!$A$53</c15:sqref>
                        </c15:formulaRef>
                      </c:ext>
                    </c:extLst>
                    <c:strCache>
                      <c:ptCount val="1"/>
                      <c:pt idx="0">
                        <c:v>Reserves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Baseline'!$B$45:$J$45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8.08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Baseline'!$B$53:$J$53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1611780.73663366</c:v>
                      </c:pt>
                      <c:pt idx="1">
                        <c:v>1611780.73663366</c:v>
                      </c:pt>
                      <c:pt idx="2">
                        <c:v>1611780.73663366</c:v>
                      </c:pt>
                      <c:pt idx="3">
                        <c:v>1611780.73663366</c:v>
                      </c:pt>
                      <c:pt idx="4">
                        <c:v>1611780.73663366</c:v>
                      </c:pt>
                      <c:pt idx="5">
                        <c:v>1611780.73663366</c:v>
                      </c:pt>
                      <c:pt idx="6">
                        <c:v>1611780.73663366</c:v>
                      </c:pt>
                      <c:pt idx="7">
                        <c:v>1611780.73663366</c:v>
                      </c:pt>
                      <c:pt idx="8">
                        <c:v>1611780.73663366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CD-498C-82A0-F41DE0547A1B}"/>
                  </c:ext>
                </c:extLst>
              </c15:ser>
            </c15:filteredLineSeries>
          </c:ext>
        </c:extLst>
      </c:lineChart>
      <c:catAx>
        <c:axId val="14948066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348730"/>
        <c:crosses val="autoZero"/>
        <c:auto val="1"/>
        <c:lblAlgn val="ctr"/>
        <c:lblOffset val="100"/>
        <c:noMultiLvlLbl val="0"/>
      </c:catAx>
      <c:valAx>
        <c:axId val="94634873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80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</xdr:colOff>
      <xdr:row>57</xdr:row>
      <xdr:rowOff>104775</xdr:rowOff>
    </xdr:from>
    <xdr:to>
      <xdr:col>8</xdr:col>
      <xdr:colOff>1139825</xdr:colOff>
      <xdr:row>73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40" sqref="A1:I40"/>
    </sheetView>
  </sheetViews>
  <sheetFormatPr defaultColWidth="9" defaultRowHeight="14" x14ac:dyDescent="0.3"/>
  <cols>
    <col min="1" max="1" width="9.5" customWidth="1"/>
    <col min="2" max="2" width="38.75" customWidth="1"/>
    <col min="3" max="3" width="10.33203125" customWidth="1"/>
    <col min="4" max="4" width="13.83203125" customWidth="1"/>
    <col min="6" max="6" width="21.25" customWidth="1"/>
    <col min="7" max="7" width="13.58203125" customWidth="1"/>
    <col min="8" max="8" width="17.83203125" customWidth="1"/>
    <col min="9" max="9" width="12.83203125" customWidth="1"/>
    <col min="12" max="12" width="11.5820312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s="1" customFormat="1" x14ac:dyDescent="0.3">
      <c r="A2" s="1">
        <v>1</v>
      </c>
      <c r="B2" s="1" t="s">
        <v>9</v>
      </c>
      <c r="H2" s="3">
        <f>SUM(H3:H6)</f>
        <v>2349143.2799999998</v>
      </c>
      <c r="I2" s="5">
        <f>SUM(I3:I6)</f>
        <v>3.6076315822296152E-2</v>
      </c>
      <c r="K2" s="5"/>
    </row>
    <row r="3" spans="1:11" x14ac:dyDescent="0.3">
      <c r="B3" t="s">
        <v>10</v>
      </c>
      <c r="C3" t="s">
        <v>11</v>
      </c>
      <c r="D3" t="s">
        <v>12</v>
      </c>
      <c r="E3">
        <v>1</v>
      </c>
      <c r="F3">
        <v>8.08</v>
      </c>
      <c r="G3" s="2">
        <v>100812</v>
      </c>
      <c r="H3" s="2">
        <v>814560.96</v>
      </c>
      <c r="I3" s="6">
        <v>1.25093938286611E-2</v>
      </c>
    </row>
    <row r="4" spans="1:11" x14ac:dyDescent="0.3">
      <c r="B4" t="s">
        <v>13</v>
      </c>
      <c r="C4" t="s">
        <v>11</v>
      </c>
      <c r="D4" t="s">
        <v>12</v>
      </c>
      <c r="E4">
        <v>1</v>
      </c>
      <c r="F4">
        <v>8.08</v>
      </c>
      <c r="G4" s="2">
        <v>83849</v>
      </c>
      <c r="H4" s="2">
        <v>677499.92</v>
      </c>
      <c r="I4" s="6">
        <v>1.0404516953729801E-2</v>
      </c>
    </row>
    <row r="5" spans="1:11" x14ac:dyDescent="0.3">
      <c r="B5" t="s">
        <v>14</v>
      </c>
      <c r="C5" t="s">
        <v>11</v>
      </c>
      <c r="D5" t="s">
        <v>12</v>
      </c>
      <c r="E5">
        <v>1</v>
      </c>
      <c r="F5">
        <v>8.08</v>
      </c>
      <c r="G5" s="2">
        <v>98030</v>
      </c>
      <c r="H5" s="2">
        <v>792082.4</v>
      </c>
      <c r="I5" s="6">
        <v>1.21641855833001E-2</v>
      </c>
    </row>
    <row r="6" spans="1:11" x14ac:dyDescent="0.3">
      <c r="B6" t="s">
        <v>15</v>
      </c>
      <c r="C6" t="s">
        <v>11</v>
      </c>
      <c r="D6" t="s">
        <v>12</v>
      </c>
      <c r="E6">
        <v>1</v>
      </c>
      <c r="F6">
        <v>1</v>
      </c>
      <c r="G6" s="2">
        <v>65000</v>
      </c>
      <c r="H6" s="2">
        <v>65000</v>
      </c>
      <c r="I6" s="6">
        <v>9.9821945660515305E-4</v>
      </c>
    </row>
    <row r="7" spans="1:11" x14ac:dyDescent="0.3">
      <c r="G7" s="2"/>
      <c r="H7" s="2"/>
      <c r="I7" s="6"/>
    </row>
    <row r="8" spans="1:11" s="1" customFormat="1" x14ac:dyDescent="0.3">
      <c r="A8" s="1">
        <v>2</v>
      </c>
      <c r="B8" s="1" t="s">
        <v>16</v>
      </c>
      <c r="G8" s="3"/>
      <c r="H8" s="3">
        <f>SUM(H9:H13)</f>
        <v>9497791.5551999994</v>
      </c>
      <c r="I8" s="5">
        <f>SUM(I9:I13)</f>
        <v>0.14585969731047321</v>
      </c>
    </row>
    <row r="9" spans="1:11" x14ac:dyDescent="0.3">
      <c r="B9" t="s">
        <v>17</v>
      </c>
      <c r="C9" t="s">
        <v>18</v>
      </c>
      <c r="D9" t="s">
        <v>19</v>
      </c>
      <c r="E9">
        <v>20</v>
      </c>
      <c r="G9" s="2"/>
      <c r="H9" s="2">
        <v>55980</v>
      </c>
      <c r="I9" s="6">
        <v>8.5969731047317699E-4</v>
      </c>
    </row>
    <row r="10" spans="1:11" x14ac:dyDescent="0.3">
      <c r="B10" t="s">
        <v>20</v>
      </c>
      <c r="C10" t="s">
        <v>21</v>
      </c>
      <c r="D10" t="s">
        <v>19</v>
      </c>
      <c r="E10">
        <v>1</v>
      </c>
      <c r="F10">
        <v>8.08</v>
      </c>
      <c r="G10" s="2">
        <v>161178.073663366</v>
      </c>
      <c r="H10" s="2">
        <v>1302318.8352000001</v>
      </c>
      <c r="I10" s="6">
        <v>0.02</v>
      </c>
    </row>
    <row r="11" spans="1:11" x14ac:dyDescent="0.3">
      <c r="B11" t="s">
        <v>22</v>
      </c>
      <c r="C11" t="s">
        <v>18</v>
      </c>
      <c r="G11" s="2"/>
      <c r="H11" s="2">
        <v>6511594.176</v>
      </c>
      <c r="I11" s="6">
        <v>0.1</v>
      </c>
    </row>
    <row r="12" spans="1:11" x14ac:dyDescent="0.3">
      <c r="B12" t="s">
        <v>23</v>
      </c>
      <c r="C12" t="s">
        <v>21</v>
      </c>
      <c r="D12" t="s">
        <v>19</v>
      </c>
      <c r="E12">
        <v>1</v>
      </c>
      <c r="F12">
        <v>8.08</v>
      </c>
      <c r="G12" s="2">
        <v>120883.555247525</v>
      </c>
      <c r="H12" s="2">
        <v>976739.12639999995</v>
      </c>
      <c r="I12" s="6">
        <v>1.4999999999999999E-2</v>
      </c>
      <c r="K12" s="6"/>
    </row>
    <row r="13" spans="1:11" x14ac:dyDescent="0.3">
      <c r="B13" t="s">
        <v>24</v>
      </c>
      <c r="C13" t="s">
        <v>21</v>
      </c>
      <c r="D13" t="s">
        <v>19</v>
      </c>
      <c r="E13">
        <v>1</v>
      </c>
      <c r="F13">
        <v>8.08</v>
      </c>
      <c r="G13" s="2">
        <v>80589.036831683203</v>
      </c>
      <c r="H13" s="2">
        <v>651159.41760000004</v>
      </c>
      <c r="I13" s="6">
        <v>0.01</v>
      </c>
    </row>
    <row r="14" spans="1:11" x14ac:dyDescent="0.3">
      <c r="G14" s="2"/>
      <c r="H14" s="2"/>
      <c r="I14" s="6"/>
    </row>
    <row r="15" spans="1:11" s="1" customFormat="1" x14ac:dyDescent="0.3">
      <c r="A15" s="1">
        <v>3</v>
      </c>
      <c r="B15" s="1" t="s">
        <v>25</v>
      </c>
      <c r="G15" s="3"/>
      <c r="H15" s="3">
        <f>SUM(H16:H18)</f>
        <v>1046021.633408</v>
      </c>
      <c r="I15" s="5">
        <f>SUM(I16:I18)</f>
        <v>1.6063986869196429E-2</v>
      </c>
    </row>
    <row r="16" spans="1:11" x14ac:dyDescent="0.3">
      <c r="B16" t="s">
        <v>26</v>
      </c>
      <c r="C16" t="s">
        <v>18</v>
      </c>
      <c r="D16" t="s">
        <v>19</v>
      </c>
      <c r="E16">
        <v>5</v>
      </c>
      <c r="G16" s="2"/>
      <c r="H16" s="2">
        <v>52092.753407999997</v>
      </c>
      <c r="I16" s="6">
        <v>8.0000000000000004E-4</v>
      </c>
    </row>
    <row r="17" spans="1:9" x14ac:dyDescent="0.3">
      <c r="B17" t="s">
        <v>27</v>
      </c>
      <c r="C17" t="s">
        <v>11</v>
      </c>
      <c r="D17" t="s">
        <v>28</v>
      </c>
      <c r="E17">
        <v>2</v>
      </c>
      <c r="F17">
        <v>8.08</v>
      </c>
      <c r="G17" s="2">
        <v>68897</v>
      </c>
      <c r="H17" s="2">
        <v>556687.76</v>
      </c>
      <c r="I17" s="6">
        <v>8.5491777428606096E-3</v>
      </c>
    </row>
    <row r="18" spans="1:9" x14ac:dyDescent="0.3">
      <c r="B18" t="s">
        <v>29</v>
      </c>
      <c r="C18" t="s">
        <v>11</v>
      </c>
      <c r="D18" t="s">
        <v>28</v>
      </c>
      <c r="E18">
        <v>1</v>
      </c>
      <c r="F18">
        <v>8.08</v>
      </c>
      <c r="G18" s="2">
        <v>54114</v>
      </c>
      <c r="H18" s="2">
        <v>437241.12</v>
      </c>
      <c r="I18" s="6">
        <v>6.7148091263358198E-3</v>
      </c>
    </row>
    <row r="19" spans="1:9" x14ac:dyDescent="0.3">
      <c r="G19" s="2"/>
      <c r="H19" s="2"/>
      <c r="I19" s="6"/>
    </row>
    <row r="20" spans="1:9" s="1" customFormat="1" x14ac:dyDescent="0.3">
      <c r="A20" s="1">
        <v>4</v>
      </c>
      <c r="B20" s="1" t="s">
        <v>30</v>
      </c>
      <c r="G20" s="3"/>
      <c r="H20" s="3">
        <f>SUM(H21:H23)</f>
        <v>24027782.509440001</v>
      </c>
      <c r="I20" s="5">
        <f>SUM(I21:I23)</f>
        <v>0.36899999999999999</v>
      </c>
    </row>
    <row r="21" spans="1:9" x14ac:dyDescent="0.3">
      <c r="B21" t="s">
        <v>31</v>
      </c>
      <c r="C21" t="s">
        <v>11</v>
      </c>
      <c r="D21" t="s">
        <v>28</v>
      </c>
      <c r="E21">
        <v>6</v>
      </c>
      <c r="F21">
        <v>8.08</v>
      </c>
      <c r="G21" s="2">
        <v>1611780.73663366</v>
      </c>
      <c r="H21" s="2">
        <v>13023188.352</v>
      </c>
      <c r="I21" s="6">
        <v>0.2</v>
      </c>
    </row>
    <row r="22" spans="1:9" x14ac:dyDescent="0.3">
      <c r="B22" t="s">
        <v>32</v>
      </c>
      <c r="C22" t="s">
        <v>11</v>
      </c>
      <c r="D22" t="s">
        <v>28</v>
      </c>
      <c r="E22">
        <v>2</v>
      </c>
      <c r="F22">
        <v>0.5</v>
      </c>
      <c r="G22" s="2"/>
      <c r="H22" s="2">
        <v>9767391.2640000004</v>
      </c>
      <c r="I22" s="6">
        <v>0.15</v>
      </c>
    </row>
    <row r="23" spans="1:9" x14ac:dyDescent="0.3">
      <c r="B23" t="s">
        <v>33</v>
      </c>
      <c r="C23" t="s">
        <v>34</v>
      </c>
      <c r="F23">
        <v>8.08</v>
      </c>
      <c r="G23" s="2">
        <v>153119.169980198</v>
      </c>
      <c r="H23" s="2">
        <v>1237202.89344</v>
      </c>
      <c r="I23" s="6">
        <v>1.9E-2</v>
      </c>
    </row>
    <row r="24" spans="1:9" x14ac:dyDescent="0.3">
      <c r="G24" s="2"/>
      <c r="H24" s="2"/>
      <c r="I24" s="6"/>
    </row>
    <row r="25" spans="1:9" s="1" customFormat="1" x14ac:dyDescent="0.3">
      <c r="A25" s="1">
        <v>5</v>
      </c>
      <c r="B25" s="1" t="s">
        <v>35</v>
      </c>
      <c r="G25" s="3"/>
      <c r="H25" s="3">
        <f>SUM(H26:H28)</f>
        <v>7813913.0111999996</v>
      </c>
      <c r="I25" s="5">
        <f>SUM(I26:I28)</f>
        <v>0.12000000000000001</v>
      </c>
    </row>
    <row r="26" spans="1:9" x14ac:dyDescent="0.3">
      <c r="B26" t="s">
        <v>36</v>
      </c>
      <c r="F26" t="s">
        <v>37</v>
      </c>
      <c r="G26" s="2">
        <v>1302318.8352000001</v>
      </c>
      <c r="H26" s="2">
        <v>2604637.6704000002</v>
      </c>
      <c r="I26" s="6">
        <v>0.04</v>
      </c>
    </row>
    <row r="27" spans="1:9" x14ac:dyDescent="0.3">
      <c r="B27" t="s">
        <v>38</v>
      </c>
      <c r="F27" t="s">
        <v>39</v>
      </c>
      <c r="G27" s="2"/>
      <c r="H27" s="2">
        <v>1953478.2527999999</v>
      </c>
      <c r="I27" s="6">
        <v>0.03</v>
      </c>
    </row>
    <row r="28" spans="1:9" x14ac:dyDescent="0.3">
      <c r="B28" t="s">
        <v>40</v>
      </c>
      <c r="F28" t="s">
        <v>41</v>
      </c>
      <c r="G28" s="2">
        <v>1085265.696</v>
      </c>
      <c r="H28" s="2">
        <v>3255797.088</v>
      </c>
      <c r="I28" s="6">
        <v>0.05</v>
      </c>
    </row>
    <row r="29" spans="1:9" x14ac:dyDescent="0.3">
      <c r="G29" s="2"/>
      <c r="H29" s="2"/>
      <c r="I29" s="6"/>
    </row>
    <row r="30" spans="1:9" s="1" customFormat="1" x14ac:dyDescent="0.3">
      <c r="A30" s="1">
        <v>6</v>
      </c>
      <c r="B30" s="1" t="s">
        <v>42</v>
      </c>
      <c r="G30" s="3"/>
      <c r="H30" s="3">
        <f>SUM(H31:H32)</f>
        <v>1953478.2528000001</v>
      </c>
      <c r="I30" s="5">
        <f>SUM(I31:I32)</f>
        <v>0.03</v>
      </c>
    </row>
    <row r="31" spans="1:9" x14ac:dyDescent="0.3">
      <c r="B31" t="s">
        <v>43</v>
      </c>
      <c r="F31">
        <v>8.08</v>
      </c>
      <c r="G31" s="2">
        <v>161178.073663366</v>
      </c>
      <c r="H31" s="2">
        <v>1302318.8352000001</v>
      </c>
      <c r="I31" s="6">
        <v>0.02</v>
      </c>
    </row>
    <row r="32" spans="1:9" x14ac:dyDescent="0.3">
      <c r="B32" t="s">
        <v>44</v>
      </c>
      <c r="E32">
        <v>16</v>
      </c>
      <c r="F32">
        <v>8.08</v>
      </c>
      <c r="G32" s="2">
        <v>80589.036831683203</v>
      </c>
      <c r="H32" s="2">
        <v>651159.41760000004</v>
      </c>
      <c r="I32" s="6">
        <v>0.01</v>
      </c>
    </row>
    <row r="33" spans="1:12" x14ac:dyDescent="0.3">
      <c r="G33" s="2"/>
      <c r="L33" s="6"/>
    </row>
    <row r="34" spans="1:12" s="1" customFormat="1" x14ac:dyDescent="0.3">
      <c r="A34" s="1">
        <v>7</v>
      </c>
      <c r="B34" s="1" t="s">
        <v>45</v>
      </c>
      <c r="G34" s="3"/>
      <c r="H34" s="3">
        <f>SUM(H35:H38)</f>
        <v>5404623.1660799999</v>
      </c>
      <c r="I34" s="5">
        <f>SUM(I35:I38)</f>
        <v>8.3000000000000004E-2</v>
      </c>
    </row>
    <row r="35" spans="1:12" x14ac:dyDescent="0.3">
      <c r="B35" t="s">
        <v>46</v>
      </c>
      <c r="C35" t="s">
        <v>11</v>
      </c>
      <c r="D35" t="s">
        <v>28</v>
      </c>
      <c r="E35">
        <v>1</v>
      </c>
      <c r="F35">
        <v>1</v>
      </c>
      <c r="G35" s="2"/>
      <c r="H35" s="2">
        <v>39069.565055999999</v>
      </c>
      <c r="I35" s="6">
        <v>5.9999999999999995E-4</v>
      </c>
    </row>
    <row r="36" spans="1:12" x14ac:dyDescent="0.3">
      <c r="B36" t="s">
        <v>47</v>
      </c>
      <c r="C36" t="s">
        <v>11</v>
      </c>
      <c r="D36" t="s">
        <v>28</v>
      </c>
      <c r="E36">
        <v>1</v>
      </c>
      <c r="F36">
        <v>1</v>
      </c>
      <c r="G36" s="2"/>
      <c r="H36" s="2">
        <v>26046.376703999998</v>
      </c>
      <c r="I36" s="6">
        <v>4.0000000000000002E-4</v>
      </c>
      <c r="L36" s="7"/>
    </row>
    <row r="37" spans="1:12" x14ac:dyDescent="0.3">
      <c r="B37" t="s">
        <v>48</v>
      </c>
      <c r="G37" s="2"/>
      <c r="H37" s="2">
        <v>5144159.3990399996</v>
      </c>
      <c r="I37" s="6">
        <v>7.9000000000000001E-2</v>
      </c>
    </row>
    <row r="38" spans="1:12" x14ac:dyDescent="0.3">
      <c r="B38" t="s">
        <v>33</v>
      </c>
      <c r="C38" t="s">
        <v>34</v>
      </c>
      <c r="G38" s="2"/>
      <c r="H38" s="2">
        <v>195347.82527999999</v>
      </c>
      <c r="I38" s="6">
        <v>3.0000000000000001E-3</v>
      </c>
    </row>
    <row r="39" spans="1:12" x14ac:dyDescent="0.3">
      <c r="G39" s="2"/>
      <c r="H39" s="2"/>
      <c r="I39" s="6"/>
    </row>
    <row r="40" spans="1:12" s="1" customFormat="1" x14ac:dyDescent="0.3">
      <c r="A40" s="1">
        <v>8</v>
      </c>
      <c r="B40" s="1" t="s">
        <v>49</v>
      </c>
      <c r="G40" s="3"/>
      <c r="H40" s="3">
        <v>13023188.352</v>
      </c>
      <c r="I40" s="5">
        <v>0.2</v>
      </c>
    </row>
  </sheetData>
  <phoneticPr fontId="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K40" sqref="K40"/>
    </sheetView>
  </sheetViews>
  <sheetFormatPr defaultColWidth="9" defaultRowHeight="14" x14ac:dyDescent="0.3"/>
  <cols>
    <col min="5" max="5" width="6.25" customWidth="1"/>
    <col min="7" max="7" width="13.33203125" customWidth="1"/>
    <col min="8" max="8" width="17.08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>
        <v>1</v>
      </c>
      <c r="B2" s="1" t="s">
        <v>9</v>
      </c>
      <c r="C2" s="1"/>
      <c r="D2" s="1"/>
      <c r="E2" s="1"/>
      <c r="F2" s="1"/>
      <c r="G2" s="1"/>
      <c r="H2" s="3">
        <f>SUM(H3:H6)</f>
        <v>2349143.2799999998</v>
      </c>
      <c r="I2" s="5">
        <f>SUM(I3:I6)</f>
        <v>3.6076315822296152E-2</v>
      </c>
    </row>
    <row r="3" spans="1:9" x14ac:dyDescent="0.3">
      <c r="B3" t="s">
        <v>10</v>
      </c>
      <c r="C3" t="s">
        <v>11</v>
      </c>
      <c r="D3" t="s">
        <v>12</v>
      </c>
      <c r="E3">
        <v>1</v>
      </c>
      <c r="F3">
        <v>8.08</v>
      </c>
      <c r="G3" s="2">
        <v>100812</v>
      </c>
      <c r="H3" s="2">
        <v>814560.96</v>
      </c>
      <c r="I3" s="6">
        <v>1.25093938286611E-2</v>
      </c>
    </row>
    <row r="4" spans="1:9" x14ac:dyDescent="0.3">
      <c r="B4" t="s">
        <v>13</v>
      </c>
      <c r="C4" t="s">
        <v>11</v>
      </c>
      <c r="D4" t="s">
        <v>12</v>
      </c>
      <c r="E4">
        <v>1</v>
      </c>
      <c r="F4">
        <v>8.08</v>
      </c>
      <c r="G4" s="2">
        <v>83849</v>
      </c>
      <c r="H4" s="2">
        <v>677499.92</v>
      </c>
      <c r="I4" s="6">
        <v>1.0404516953729801E-2</v>
      </c>
    </row>
    <row r="5" spans="1:9" x14ac:dyDescent="0.3">
      <c r="B5" t="s">
        <v>14</v>
      </c>
      <c r="C5" t="s">
        <v>11</v>
      </c>
      <c r="D5" t="s">
        <v>12</v>
      </c>
      <c r="E5">
        <v>1</v>
      </c>
      <c r="F5">
        <v>8.08</v>
      </c>
      <c r="G5" s="2">
        <v>98030</v>
      </c>
      <c r="H5" s="2">
        <v>792082.4</v>
      </c>
      <c r="I5" s="6">
        <v>1.21641855833001E-2</v>
      </c>
    </row>
    <row r="6" spans="1:9" x14ac:dyDescent="0.3">
      <c r="B6" t="s">
        <v>15</v>
      </c>
      <c r="C6" t="s">
        <v>11</v>
      </c>
      <c r="D6" t="s">
        <v>12</v>
      </c>
      <c r="E6">
        <v>1</v>
      </c>
      <c r="F6">
        <v>1</v>
      </c>
      <c r="G6" s="2">
        <v>65000</v>
      </c>
      <c r="H6" s="2">
        <v>65000</v>
      </c>
      <c r="I6" s="6">
        <v>9.9821945660515305E-4</v>
      </c>
    </row>
    <row r="7" spans="1:9" x14ac:dyDescent="0.3">
      <c r="G7" s="2"/>
      <c r="H7" s="2"/>
      <c r="I7" s="6"/>
    </row>
    <row r="8" spans="1:9" x14ac:dyDescent="0.3">
      <c r="A8" s="1">
        <v>2</v>
      </c>
      <c r="B8" s="1" t="s">
        <v>16</v>
      </c>
      <c r="C8" s="1"/>
      <c r="D8" s="1"/>
      <c r="E8" s="1"/>
      <c r="F8" s="1"/>
      <c r="G8" s="3"/>
      <c r="H8" s="3">
        <f>SUM(H9:H13)</f>
        <v>9497791.5551999994</v>
      </c>
      <c r="I8" s="5">
        <f>SUM(I9:I13)</f>
        <v>0.14585969731047321</v>
      </c>
    </row>
    <row r="9" spans="1:9" x14ac:dyDescent="0.3">
      <c r="B9" t="s">
        <v>17</v>
      </c>
      <c r="C9" t="s">
        <v>18</v>
      </c>
      <c r="D9" t="s">
        <v>19</v>
      </c>
      <c r="E9">
        <v>20</v>
      </c>
      <c r="G9" s="2"/>
      <c r="H9" s="2">
        <v>55980</v>
      </c>
      <c r="I9" s="6">
        <v>8.5969731047317699E-4</v>
      </c>
    </row>
    <row r="10" spans="1:9" x14ac:dyDescent="0.3">
      <c r="B10" t="s">
        <v>20</v>
      </c>
      <c r="C10" t="s">
        <v>21</v>
      </c>
      <c r="D10" t="s">
        <v>19</v>
      </c>
      <c r="E10">
        <v>1</v>
      </c>
      <c r="F10">
        <v>8.08</v>
      </c>
      <c r="G10" s="2">
        <v>161178.073663366</v>
      </c>
      <c r="H10" s="2">
        <v>1302318.8352000001</v>
      </c>
      <c r="I10" s="6">
        <v>0.02</v>
      </c>
    </row>
    <row r="11" spans="1:9" x14ac:dyDescent="0.3">
      <c r="B11" t="s">
        <v>22</v>
      </c>
      <c r="C11" t="s">
        <v>18</v>
      </c>
      <c r="G11" s="2"/>
      <c r="H11" s="2">
        <v>6511594.176</v>
      </c>
      <c r="I11" s="6">
        <v>0.1</v>
      </c>
    </row>
    <row r="12" spans="1:9" x14ac:dyDescent="0.3">
      <c r="B12" t="s">
        <v>23</v>
      </c>
      <c r="C12" t="s">
        <v>21</v>
      </c>
      <c r="D12" t="s">
        <v>19</v>
      </c>
      <c r="E12">
        <v>1</v>
      </c>
      <c r="F12">
        <v>8.08</v>
      </c>
      <c r="G12" s="2">
        <v>120883.555247525</v>
      </c>
      <c r="H12" s="2">
        <v>976739.12639999995</v>
      </c>
      <c r="I12" s="6">
        <v>1.4999999999999999E-2</v>
      </c>
    </row>
    <row r="13" spans="1:9" x14ac:dyDescent="0.3">
      <c r="B13" t="s">
        <v>24</v>
      </c>
      <c r="C13" t="s">
        <v>21</v>
      </c>
      <c r="D13" t="s">
        <v>19</v>
      </c>
      <c r="E13">
        <v>1</v>
      </c>
      <c r="F13">
        <v>8.08</v>
      </c>
      <c r="G13" s="2">
        <v>80589.036831683203</v>
      </c>
      <c r="H13" s="2">
        <v>651159.41760000004</v>
      </c>
      <c r="I13" s="6">
        <v>0.01</v>
      </c>
    </row>
    <row r="14" spans="1:9" x14ac:dyDescent="0.3">
      <c r="G14" s="2"/>
      <c r="H14" s="2"/>
      <c r="I14" s="6"/>
    </row>
    <row r="15" spans="1:9" x14ac:dyDescent="0.3">
      <c r="A15" s="1">
        <v>3</v>
      </c>
      <c r="B15" s="1" t="s">
        <v>25</v>
      </c>
      <c r="C15" s="1"/>
      <c r="D15" s="1"/>
      <c r="E15" s="1"/>
      <c r="F15" s="1"/>
      <c r="G15" s="3"/>
      <c r="H15" s="3">
        <f>SUM(H16:H18)</f>
        <v>1046021.633408</v>
      </c>
      <c r="I15" s="5">
        <f>SUM(I16:I18)</f>
        <v>1.6063986869196429E-2</v>
      </c>
    </row>
    <row r="16" spans="1:9" x14ac:dyDescent="0.3">
      <c r="B16" t="s">
        <v>26</v>
      </c>
      <c r="C16" t="s">
        <v>18</v>
      </c>
      <c r="D16" t="s">
        <v>19</v>
      </c>
      <c r="E16">
        <v>5</v>
      </c>
      <c r="G16" s="2"/>
      <c r="H16" s="2">
        <v>52092.753407999997</v>
      </c>
      <c r="I16" s="6">
        <v>8.0000000000000004E-4</v>
      </c>
    </row>
    <row r="17" spans="1:9" x14ac:dyDescent="0.3">
      <c r="B17" t="s">
        <v>27</v>
      </c>
      <c r="C17" t="s">
        <v>11</v>
      </c>
      <c r="D17" t="s">
        <v>28</v>
      </c>
      <c r="E17">
        <v>2</v>
      </c>
      <c r="F17">
        <v>8.08</v>
      </c>
      <c r="G17" s="2">
        <v>68897</v>
      </c>
      <c r="H17" s="2">
        <v>556687.76</v>
      </c>
      <c r="I17" s="6">
        <v>8.5491777428606096E-3</v>
      </c>
    </row>
    <row r="18" spans="1:9" x14ac:dyDescent="0.3">
      <c r="B18" t="s">
        <v>29</v>
      </c>
      <c r="C18" t="s">
        <v>11</v>
      </c>
      <c r="D18" t="s">
        <v>28</v>
      </c>
      <c r="E18">
        <v>1</v>
      </c>
      <c r="F18">
        <v>8.08</v>
      </c>
      <c r="G18" s="2">
        <v>54114</v>
      </c>
      <c r="H18" s="2">
        <v>437241.12</v>
      </c>
      <c r="I18" s="6">
        <v>6.7148091263358198E-3</v>
      </c>
    </row>
    <row r="19" spans="1:9" x14ac:dyDescent="0.3">
      <c r="G19" s="2"/>
      <c r="H19" s="2"/>
      <c r="I19" s="6"/>
    </row>
    <row r="20" spans="1:9" x14ac:dyDescent="0.3">
      <c r="A20" s="1">
        <v>4</v>
      </c>
      <c r="B20" s="1" t="s">
        <v>30</v>
      </c>
      <c r="C20" s="1"/>
      <c r="D20" s="1"/>
      <c r="E20" s="1"/>
      <c r="F20" s="1"/>
      <c r="G20" s="3"/>
      <c r="H20" s="3">
        <f>SUM(H21:H23)</f>
        <v>24027782.509440001</v>
      </c>
      <c r="I20" s="5">
        <f>SUM(I21:I23)</f>
        <v>0.36899999999999999</v>
      </c>
    </row>
    <row r="21" spans="1:9" x14ac:dyDescent="0.3">
      <c r="B21" t="s">
        <v>31</v>
      </c>
      <c r="C21" t="s">
        <v>11</v>
      </c>
      <c r="D21" t="s">
        <v>28</v>
      </c>
      <c r="E21">
        <v>6</v>
      </c>
      <c r="F21">
        <v>8.08</v>
      </c>
      <c r="G21" s="2">
        <v>1611780.73663366</v>
      </c>
      <c r="H21" s="2">
        <v>13023188.352</v>
      </c>
      <c r="I21" s="6">
        <v>0.2</v>
      </c>
    </row>
    <row r="22" spans="1:9" x14ac:dyDescent="0.3">
      <c r="B22" t="s">
        <v>32</v>
      </c>
      <c r="C22" t="s">
        <v>11</v>
      </c>
      <c r="D22" t="s">
        <v>28</v>
      </c>
      <c r="E22">
        <v>2</v>
      </c>
      <c r="F22">
        <v>0.5</v>
      </c>
      <c r="G22" s="2"/>
      <c r="H22" s="2">
        <v>9767391.2640000004</v>
      </c>
      <c r="I22" s="6">
        <v>0.15</v>
      </c>
    </row>
    <row r="23" spans="1:9" x14ac:dyDescent="0.3">
      <c r="B23" t="s">
        <v>33</v>
      </c>
      <c r="C23" t="s">
        <v>34</v>
      </c>
      <c r="F23">
        <v>8.08</v>
      </c>
      <c r="G23" s="2">
        <v>153119.169980198</v>
      </c>
      <c r="H23" s="2">
        <v>1237202.89344</v>
      </c>
      <c r="I23" s="6">
        <v>1.9E-2</v>
      </c>
    </row>
    <row r="24" spans="1:9" x14ac:dyDescent="0.3">
      <c r="G24" s="2"/>
      <c r="H24" s="2"/>
      <c r="I24" s="6"/>
    </row>
    <row r="25" spans="1:9" x14ac:dyDescent="0.3">
      <c r="A25" s="1">
        <v>5</v>
      </c>
      <c r="B25" s="1" t="s">
        <v>35</v>
      </c>
      <c r="C25" s="1"/>
      <c r="D25" s="1"/>
      <c r="E25" s="1"/>
      <c r="F25" s="1"/>
      <c r="G25" s="3"/>
      <c r="H25" s="3">
        <f>SUM(H26:H28)</f>
        <v>7813913.0111999996</v>
      </c>
      <c r="I25" s="5">
        <f>SUM(I26:I28)</f>
        <v>0.12000000000000001</v>
      </c>
    </row>
    <row r="26" spans="1:9" x14ac:dyDescent="0.3">
      <c r="B26" t="s">
        <v>36</v>
      </c>
      <c r="F26">
        <v>2</v>
      </c>
      <c r="G26" s="2">
        <v>1302318.8352000001</v>
      </c>
      <c r="H26" s="2">
        <v>2604637.6704000002</v>
      </c>
      <c r="I26" s="6">
        <v>0.04</v>
      </c>
    </row>
    <row r="27" spans="1:9" x14ac:dyDescent="0.3">
      <c r="B27" t="s">
        <v>38</v>
      </c>
      <c r="F27">
        <v>1</v>
      </c>
      <c r="G27" s="2"/>
      <c r="H27" s="2">
        <v>1953478.2527999999</v>
      </c>
      <c r="I27" s="6">
        <v>0.03</v>
      </c>
    </row>
    <row r="28" spans="1:9" x14ac:dyDescent="0.3">
      <c r="B28" t="s">
        <v>40</v>
      </c>
      <c r="F28">
        <v>3</v>
      </c>
      <c r="G28" s="2">
        <v>1085265.696</v>
      </c>
      <c r="H28" s="2">
        <v>3255797.088</v>
      </c>
      <c r="I28" s="6">
        <v>0.05</v>
      </c>
    </row>
    <row r="29" spans="1:9" x14ac:dyDescent="0.3">
      <c r="G29" s="2"/>
      <c r="H29" s="2"/>
      <c r="I29" s="6"/>
    </row>
    <row r="30" spans="1:9" x14ac:dyDescent="0.3">
      <c r="A30" s="1">
        <v>6</v>
      </c>
      <c r="B30" s="1" t="s">
        <v>42</v>
      </c>
      <c r="C30" s="1"/>
      <c r="D30" s="1"/>
      <c r="E30" s="1"/>
      <c r="F30" s="1"/>
      <c r="G30" s="3"/>
      <c r="H30" s="3">
        <f>SUM(H31:H32)</f>
        <v>1953478.2528000001</v>
      </c>
      <c r="I30" s="5">
        <f>SUM(I31:I32)</f>
        <v>0.03</v>
      </c>
    </row>
    <row r="31" spans="1:9" x14ac:dyDescent="0.3">
      <c r="B31" t="s">
        <v>43</v>
      </c>
      <c r="F31">
        <v>8.08</v>
      </c>
      <c r="G31" s="2">
        <v>161178.073663366</v>
      </c>
      <c r="H31" s="2">
        <v>1302318.8352000001</v>
      </c>
      <c r="I31" s="6">
        <v>0.02</v>
      </c>
    </row>
    <row r="32" spans="1:9" x14ac:dyDescent="0.3">
      <c r="B32" t="s">
        <v>44</v>
      </c>
      <c r="E32">
        <v>16</v>
      </c>
      <c r="F32">
        <v>8.08</v>
      </c>
      <c r="G32" s="2">
        <v>80589.036831683203</v>
      </c>
      <c r="H32" s="2">
        <v>651159.41760000004</v>
      </c>
      <c r="I32" s="6">
        <v>0.01</v>
      </c>
    </row>
    <row r="33" spans="1:9" x14ac:dyDescent="0.3">
      <c r="G33" s="2"/>
    </row>
    <row r="34" spans="1:9" x14ac:dyDescent="0.3">
      <c r="A34" s="1">
        <v>7</v>
      </c>
      <c r="B34" s="1" t="s">
        <v>45</v>
      </c>
      <c r="C34" s="1"/>
      <c r="D34" s="1"/>
      <c r="E34" s="1"/>
      <c r="F34" s="1"/>
      <c r="G34" s="3"/>
      <c r="H34" s="3">
        <f>SUM(H35:H38)</f>
        <v>5404623.1660799999</v>
      </c>
      <c r="I34" s="5">
        <f>SUM(I35:I38)</f>
        <v>8.3000000000000004E-2</v>
      </c>
    </row>
    <row r="35" spans="1:9" x14ac:dyDescent="0.3">
      <c r="B35" t="s">
        <v>46</v>
      </c>
      <c r="C35" t="s">
        <v>11</v>
      </c>
      <c r="D35" t="s">
        <v>28</v>
      </c>
      <c r="E35">
        <v>1</v>
      </c>
      <c r="F35">
        <v>1</v>
      </c>
      <c r="G35" s="2"/>
      <c r="H35" s="2">
        <v>39069.565055999999</v>
      </c>
      <c r="I35" s="6">
        <v>5.9999999999999995E-4</v>
      </c>
    </row>
    <row r="36" spans="1:9" x14ac:dyDescent="0.3">
      <c r="B36" t="s">
        <v>47</v>
      </c>
      <c r="C36" t="s">
        <v>11</v>
      </c>
      <c r="D36" t="s">
        <v>28</v>
      </c>
      <c r="E36">
        <v>1</v>
      </c>
      <c r="F36">
        <v>1</v>
      </c>
      <c r="G36" s="2"/>
      <c r="H36" s="2">
        <v>26046.376703999998</v>
      </c>
      <c r="I36" s="6">
        <v>4.0000000000000002E-4</v>
      </c>
    </row>
    <row r="37" spans="1:9" x14ac:dyDescent="0.3">
      <c r="B37" t="s">
        <v>48</v>
      </c>
      <c r="G37" s="2"/>
      <c r="H37" s="2">
        <v>5144159.3990399996</v>
      </c>
      <c r="I37" s="6">
        <v>7.9000000000000001E-2</v>
      </c>
    </row>
    <row r="38" spans="1:9" x14ac:dyDescent="0.3">
      <c r="B38" t="s">
        <v>33</v>
      </c>
      <c r="C38" t="s">
        <v>34</v>
      </c>
      <c r="G38" s="2"/>
      <c r="H38" s="2">
        <v>195347.82527999999</v>
      </c>
      <c r="I38" s="6">
        <v>3.0000000000000001E-3</v>
      </c>
    </row>
    <row r="39" spans="1:9" x14ac:dyDescent="0.3">
      <c r="G39" s="2"/>
      <c r="H39" s="2"/>
      <c r="I39" s="6"/>
    </row>
    <row r="40" spans="1:9" x14ac:dyDescent="0.3">
      <c r="A40" s="1">
        <v>8</v>
      </c>
      <c r="B40" s="1" t="s">
        <v>49</v>
      </c>
      <c r="C40" s="1"/>
      <c r="D40" s="1"/>
      <c r="E40" s="1"/>
      <c r="F40" s="1"/>
      <c r="G40" s="3"/>
      <c r="H40" s="3">
        <v>13023188.352</v>
      </c>
      <c r="I40" s="5">
        <v>0.2</v>
      </c>
    </row>
  </sheetData>
  <phoneticPr fontId="2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D39" zoomScale="80" zoomScaleNormal="80" workbookViewId="0">
      <selection activeCell="A45" sqref="A45:J54"/>
    </sheetView>
  </sheetViews>
  <sheetFormatPr defaultColWidth="9" defaultRowHeight="14" x14ac:dyDescent="0.3"/>
  <cols>
    <col min="1" max="1" width="22.5" customWidth="1"/>
    <col min="2" max="2" width="18.25" customWidth="1"/>
    <col min="3" max="10" width="17.08203125" customWidth="1"/>
    <col min="11" max="11" width="17.83203125" customWidth="1"/>
    <col min="12" max="12" width="12.08203125" customWidth="1"/>
    <col min="13" max="13" width="12.58203125"/>
  </cols>
  <sheetData>
    <row r="1" spans="1:12" s="1" customFormat="1" x14ac:dyDescent="0.3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8.08</v>
      </c>
      <c r="K1" s="1" t="s">
        <v>50</v>
      </c>
    </row>
    <row r="2" spans="1:12" x14ac:dyDescent="0.3">
      <c r="A2" s="1" t="s">
        <v>9</v>
      </c>
      <c r="B2" s="1">
        <f>SUM(B3:B5)</f>
        <v>282691</v>
      </c>
      <c r="C2" s="1">
        <f t="shared" ref="C2:J2" si="0">SUM(C3:C5)</f>
        <v>282691</v>
      </c>
      <c r="D2" s="1">
        <f t="shared" si="0"/>
        <v>282691</v>
      </c>
      <c r="E2" s="1">
        <f t="shared" si="0"/>
        <v>282691</v>
      </c>
      <c r="F2" s="1">
        <f t="shared" si="0"/>
        <v>282691</v>
      </c>
      <c r="G2" s="1">
        <f t="shared" si="0"/>
        <v>282691</v>
      </c>
      <c r="H2" s="1">
        <f t="shared" si="0"/>
        <v>282691</v>
      </c>
      <c r="I2" s="1">
        <f t="shared" si="0"/>
        <v>282691</v>
      </c>
      <c r="J2" s="1">
        <f t="shared" si="0"/>
        <v>22615.280000000002</v>
      </c>
      <c r="K2" s="3">
        <f>SUM(K3:K6)</f>
        <v>2349143.2799999998</v>
      </c>
      <c r="L2" s="1"/>
    </row>
    <row r="3" spans="1:12" x14ac:dyDescent="0.3">
      <c r="A3" t="s">
        <v>10</v>
      </c>
      <c r="B3" s="2">
        <v>100812</v>
      </c>
      <c r="C3" s="2">
        <v>100812</v>
      </c>
      <c r="D3" s="2">
        <v>100812</v>
      </c>
      <c r="E3" s="2">
        <v>100812</v>
      </c>
      <c r="F3" s="2">
        <v>100812</v>
      </c>
      <c r="G3" s="2">
        <v>100812</v>
      </c>
      <c r="H3" s="2">
        <v>100812</v>
      </c>
      <c r="I3" s="2">
        <v>100812</v>
      </c>
      <c r="J3">
        <f>I3*0.08</f>
        <v>8064.96</v>
      </c>
      <c r="K3" s="2">
        <f>SUM(B3:J3)</f>
        <v>814560.96</v>
      </c>
      <c r="L3" s="2"/>
    </row>
    <row r="4" spans="1:12" x14ac:dyDescent="0.3">
      <c r="A4" t="s">
        <v>13</v>
      </c>
      <c r="B4" s="2">
        <v>83849</v>
      </c>
      <c r="C4" s="2">
        <v>83849</v>
      </c>
      <c r="D4" s="2">
        <v>83849</v>
      </c>
      <c r="E4" s="2">
        <v>83849</v>
      </c>
      <c r="F4" s="2">
        <v>83849</v>
      </c>
      <c r="G4" s="2">
        <v>83849</v>
      </c>
      <c r="H4" s="2">
        <v>83849</v>
      </c>
      <c r="I4" s="2">
        <v>83849</v>
      </c>
      <c r="J4">
        <f>I4*0.08</f>
        <v>6707.92</v>
      </c>
      <c r="K4" s="2">
        <f>SUM(B4:J4)</f>
        <v>677499.92</v>
      </c>
      <c r="L4" s="2"/>
    </row>
    <row r="5" spans="1:12" x14ac:dyDescent="0.3">
      <c r="A5" t="s">
        <v>14</v>
      </c>
      <c r="B5" s="2">
        <v>98030</v>
      </c>
      <c r="C5" s="2">
        <v>98030</v>
      </c>
      <c r="D5" s="2">
        <v>98030</v>
      </c>
      <c r="E5" s="2">
        <v>98030</v>
      </c>
      <c r="F5" s="2">
        <v>98030</v>
      </c>
      <c r="G5" s="2">
        <v>98030</v>
      </c>
      <c r="H5" s="2">
        <v>98030</v>
      </c>
      <c r="I5" s="2">
        <v>98030</v>
      </c>
      <c r="J5">
        <f>I5*0.08</f>
        <v>7842.4000000000005</v>
      </c>
      <c r="K5" s="2">
        <f>SUM(B5:J5)</f>
        <v>792082.4</v>
      </c>
      <c r="L5" s="2"/>
    </row>
    <row r="6" spans="1:12" x14ac:dyDescent="0.3">
      <c r="A6" t="s">
        <v>15</v>
      </c>
      <c r="I6" s="2">
        <v>65000</v>
      </c>
      <c r="K6" s="2">
        <v>65000</v>
      </c>
      <c r="L6" s="2"/>
    </row>
    <row r="7" spans="1:12" x14ac:dyDescent="0.3">
      <c r="L7" s="2"/>
    </row>
    <row r="8" spans="1:12" x14ac:dyDescent="0.3">
      <c r="A8" s="1" t="s">
        <v>16</v>
      </c>
      <c r="B8" s="1">
        <f>SUM(B9:B13)</f>
        <v>418630.6657425742</v>
      </c>
      <c r="C8" s="1">
        <f t="shared" ref="C8:K8" si="1">SUM(C9:C13)</f>
        <v>362650.6657425742</v>
      </c>
      <c r="D8" s="1">
        <f t="shared" si="1"/>
        <v>362650.6657425742</v>
      </c>
      <c r="E8" s="1">
        <f t="shared" si="1"/>
        <v>362650.6657425742</v>
      </c>
      <c r="F8" s="1">
        <f t="shared" si="1"/>
        <v>362650.6657425742</v>
      </c>
      <c r="G8" s="1">
        <f t="shared" si="1"/>
        <v>362650.6657425742</v>
      </c>
      <c r="H8" s="1">
        <f t="shared" si="1"/>
        <v>362650.6657425742</v>
      </c>
      <c r="I8" s="1">
        <f t="shared" si="1"/>
        <v>362650.6657425742</v>
      </c>
      <c r="J8" s="1">
        <f t="shared" si="1"/>
        <v>29012.053259405937</v>
      </c>
      <c r="K8" s="3">
        <f t="shared" si="1"/>
        <v>9497791.5551999994</v>
      </c>
      <c r="L8" s="3"/>
    </row>
    <row r="9" spans="1:12" x14ac:dyDescent="0.3">
      <c r="A9" t="s">
        <v>17</v>
      </c>
      <c r="B9" s="2">
        <v>55980</v>
      </c>
      <c r="K9" s="2">
        <v>55980</v>
      </c>
      <c r="L9" s="2"/>
    </row>
    <row r="10" spans="1:12" x14ac:dyDescent="0.3">
      <c r="A10" t="s">
        <v>20</v>
      </c>
      <c r="B10" s="2">
        <v>161178.073663366</v>
      </c>
      <c r="C10" s="2">
        <v>161178.073663366</v>
      </c>
      <c r="D10" s="2">
        <v>161178.073663366</v>
      </c>
      <c r="E10" s="2">
        <v>161178.073663366</v>
      </c>
      <c r="F10" s="2">
        <v>161178.073663366</v>
      </c>
      <c r="G10" s="2">
        <v>161178.073663366</v>
      </c>
      <c r="H10" s="2">
        <v>161178.073663366</v>
      </c>
      <c r="I10" s="2">
        <v>161178.073663366</v>
      </c>
      <c r="J10">
        <f t="shared" ref="J10:J32" si="2">I10*0.08</f>
        <v>12894.245893069281</v>
      </c>
      <c r="K10" s="2">
        <f t="shared" ref="K10:K13" si="3">SUM(B10:J10)</f>
        <v>1302318.8351999973</v>
      </c>
      <c r="L10" s="2"/>
    </row>
    <row r="11" spans="1:12" x14ac:dyDescent="0.3">
      <c r="A11" t="s">
        <v>22</v>
      </c>
      <c r="K11" s="2">
        <v>6511594.176</v>
      </c>
      <c r="L11" s="2"/>
    </row>
    <row r="12" spans="1:12" x14ac:dyDescent="0.3">
      <c r="A12" t="s">
        <v>23</v>
      </c>
      <c r="B12" s="2">
        <v>120883.555247525</v>
      </c>
      <c r="C12" s="2">
        <v>120883.555247525</v>
      </c>
      <c r="D12" s="2">
        <v>120883.555247525</v>
      </c>
      <c r="E12" s="2">
        <v>120883.555247525</v>
      </c>
      <c r="F12" s="2">
        <v>120883.555247525</v>
      </c>
      <c r="G12" s="2">
        <v>120883.555247525</v>
      </c>
      <c r="H12" s="2">
        <v>120883.555247525</v>
      </c>
      <c r="I12" s="2">
        <v>120883.555247525</v>
      </c>
      <c r="J12">
        <f t="shared" si="2"/>
        <v>9670.6844198020008</v>
      </c>
      <c r="K12" s="2">
        <f t="shared" si="3"/>
        <v>976739.12640000205</v>
      </c>
      <c r="L12" s="2"/>
    </row>
    <row r="13" spans="1:12" x14ac:dyDescent="0.3">
      <c r="A13" t="s">
        <v>24</v>
      </c>
      <c r="B13" s="2">
        <v>80589.036831683203</v>
      </c>
      <c r="C13" s="2">
        <v>80589.036831683203</v>
      </c>
      <c r="D13" s="2">
        <v>80589.036831683203</v>
      </c>
      <c r="E13" s="2">
        <v>80589.036831683203</v>
      </c>
      <c r="F13" s="2">
        <v>80589.036831683203</v>
      </c>
      <c r="G13" s="2">
        <v>80589.036831683203</v>
      </c>
      <c r="H13" s="2">
        <v>80589.036831683203</v>
      </c>
      <c r="I13" s="2">
        <v>80589.036831683203</v>
      </c>
      <c r="J13">
        <f t="shared" si="2"/>
        <v>6447.122946534656</v>
      </c>
      <c r="K13" s="2">
        <f t="shared" si="3"/>
        <v>651159.41760000028</v>
      </c>
      <c r="L13" s="2"/>
    </row>
    <row r="14" spans="1:12" x14ac:dyDescent="0.3">
      <c r="L14" s="2"/>
    </row>
    <row r="15" spans="1:12" x14ac:dyDescent="0.3">
      <c r="A15" s="1" t="s">
        <v>25</v>
      </c>
      <c r="B15" s="1">
        <f>SUM(B16:B18)</f>
        <v>175103.75340799999</v>
      </c>
      <c r="C15" s="1">
        <f t="shared" ref="C15:K15" si="4">SUM(C16:C18)</f>
        <v>123011</v>
      </c>
      <c r="D15" s="1">
        <f t="shared" si="4"/>
        <v>123011</v>
      </c>
      <c r="E15" s="1">
        <f t="shared" si="4"/>
        <v>123011</v>
      </c>
      <c r="F15" s="1">
        <f t="shared" si="4"/>
        <v>123011</v>
      </c>
      <c r="G15" s="1">
        <f t="shared" si="4"/>
        <v>123011</v>
      </c>
      <c r="H15" s="1">
        <f t="shared" si="4"/>
        <v>123011</v>
      </c>
      <c r="I15" s="1">
        <f t="shared" si="4"/>
        <v>123011</v>
      </c>
      <c r="J15" s="1">
        <f t="shared" si="4"/>
        <v>9840.880000000001</v>
      </c>
      <c r="K15" s="3">
        <f t="shared" si="4"/>
        <v>1046021.633408</v>
      </c>
      <c r="L15" s="3"/>
    </row>
    <row r="16" spans="1:12" x14ac:dyDescent="0.3">
      <c r="A16" t="s">
        <v>26</v>
      </c>
      <c r="B16" s="2">
        <v>52092.753407999997</v>
      </c>
      <c r="K16" s="2">
        <v>52092.753407999997</v>
      </c>
      <c r="L16" s="2"/>
    </row>
    <row r="17" spans="1:12" x14ac:dyDescent="0.3">
      <c r="A17" t="s">
        <v>27</v>
      </c>
      <c r="B17" s="2">
        <v>68897</v>
      </c>
      <c r="C17" s="2">
        <v>68897</v>
      </c>
      <c r="D17" s="2">
        <v>68897</v>
      </c>
      <c r="E17" s="2">
        <v>68897</v>
      </c>
      <c r="F17" s="2">
        <v>68897</v>
      </c>
      <c r="G17" s="2">
        <v>68897</v>
      </c>
      <c r="H17" s="2">
        <v>68897</v>
      </c>
      <c r="I17" s="2">
        <v>68897</v>
      </c>
      <c r="J17">
        <f t="shared" si="2"/>
        <v>5511.76</v>
      </c>
      <c r="K17" s="2">
        <f>SUM(B17:J17)</f>
        <v>556687.76</v>
      </c>
      <c r="L17" s="2"/>
    </row>
    <row r="18" spans="1:12" x14ac:dyDescent="0.3">
      <c r="A18" t="s">
        <v>29</v>
      </c>
      <c r="B18" s="2">
        <v>54114</v>
      </c>
      <c r="C18" s="2">
        <v>54114</v>
      </c>
      <c r="D18" s="2">
        <v>54114</v>
      </c>
      <c r="E18" s="2">
        <v>54114</v>
      </c>
      <c r="F18" s="2">
        <v>54114</v>
      </c>
      <c r="G18" s="2">
        <v>54114</v>
      </c>
      <c r="H18" s="2">
        <v>54114</v>
      </c>
      <c r="I18" s="2">
        <v>54114</v>
      </c>
      <c r="J18">
        <f t="shared" si="2"/>
        <v>4329.12</v>
      </c>
      <c r="K18" s="2">
        <f>SUM(B18:J18)</f>
        <v>437241.12</v>
      </c>
      <c r="L18" s="2"/>
    </row>
    <row r="19" spans="1:12" x14ac:dyDescent="0.3">
      <c r="K19" s="2"/>
      <c r="L19" s="2"/>
    </row>
    <row r="20" spans="1:12" x14ac:dyDescent="0.3">
      <c r="A20" s="1" t="s">
        <v>30</v>
      </c>
      <c r="B20" s="1">
        <f>SUM(B21:B23)</f>
        <v>11532291.170613859</v>
      </c>
      <c r="C20" s="1">
        <f t="shared" ref="C20:K20" si="5">SUM(C21:C23)</f>
        <v>1764899.906613858</v>
      </c>
      <c r="D20" s="1">
        <f t="shared" si="5"/>
        <v>1764899.906613858</v>
      </c>
      <c r="E20" s="1">
        <f t="shared" si="5"/>
        <v>1764899.906613858</v>
      </c>
      <c r="F20" s="1">
        <f t="shared" si="5"/>
        <v>1764899.906613858</v>
      </c>
      <c r="G20" s="1">
        <f t="shared" si="5"/>
        <v>1764899.906613858</v>
      </c>
      <c r="H20" s="1">
        <f t="shared" si="5"/>
        <v>1764899.906613858</v>
      </c>
      <c r="I20" s="1">
        <f t="shared" si="5"/>
        <v>1764899.906613858</v>
      </c>
      <c r="J20" s="1">
        <f t="shared" si="5"/>
        <v>141191.99252910865</v>
      </c>
      <c r="K20" s="3">
        <f t="shared" si="5"/>
        <v>24027782.509439975</v>
      </c>
      <c r="L20" s="3"/>
    </row>
    <row r="21" spans="1:12" x14ac:dyDescent="0.3">
      <c r="A21" t="s">
        <v>31</v>
      </c>
      <c r="B21" s="2">
        <v>1611780.73663366</v>
      </c>
      <c r="C21" s="2">
        <v>1611780.73663366</v>
      </c>
      <c r="D21" s="2">
        <v>1611780.73663366</v>
      </c>
      <c r="E21" s="2">
        <v>1611780.73663366</v>
      </c>
      <c r="F21" s="2">
        <v>1611780.73663366</v>
      </c>
      <c r="G21" s="2">
        <v>1611780.73663366</v>
      </c>
      <c r="H21" s="2">
        <v>1611780.73663366</v>
      </c>
      <c r="I21" s="2">
        <v>1611780.73663366</v>
      </c>
      <c r="J21">
        <f t="shared" si="2"/>
        <v>128942.45893069281</v>
      </c>
      <c r="K21" s="2">
        <f t="shared" ref="K21:K23" si="6">SUM(B21:J21)</f>
        <v>13023188.351999974</v>
      </c>
      <c r="L21" s="2"/>
    </row>
    <row r="22" spans="1:12" x14ac:dyDescent="0.3">
      <c r="A22" t="s">
        <v>32</v>
      </c>
      <c r="B22" s="2">
        <v>9767391.2640000004</v>
      </c>
      <c r="K22" s="2">
        <v>9767391.2640000004</v>
      </c>
      <c r="L22" s="2"/>
    </row>
    <row r="23" spans="1:12" x14ac:dyDescent="0.3">
      <c r="A23" t="s">
        <v>33</v>
      </c>
      <c r="B23" s="2">
        <v>153119.169980198</v>
      </c>
      <c r="C23" s="4">
        <v>153119.169980198</v>
      </c>
      <c r="D23" s="2">
        <v>153119.169980198</v>
      </c>
      <c r="E23" s="2">
        <v>153119.169980198</v>
      </c>
      <c r="F23" s="2">
        <v>153119.169980198</v>
      </c>
      <c r="G23" s="2">
        <v>153119.169980198</v>
      </c>
      <c r="H23" s="2">
        <v>153119.169980198</v>
      </c>
      <c r="I23" s="2">
        <v>153119.169980198</v>
      </c>
      <c r="J23">
        <f t="shared" si="2"/>
        <v>12249.533598415841</v>
      </c>
      <c r="K23" s="2">
        <f t="shared" si="6"/>
        <v>1237202.8934399998</v>
      </c>
      <c r="L23" s="2"/>
    </row>
    <row r="24" spans="1:12" x14ac:dyDescent="0.3">
      <c r="L24" s="2"/>
    </row>
    <row r="25" spans="1:12" x14ac:dyDescent="0.3">
      <c r="A25" s="1" t="s">
        <v>35</v>
      </c>
      <c r="B25" s="1">
        <f t="shared" ref="B25:K25" si="7">SUM(B26:B28)</f>
        <v>0</v>
      </c>
      <c r="C25" s="1">
        <f t="shared" si="7"/>
        <v>1302318.8352000001</v>
      </c>
      <c r="D25" s="1">
        <f t="shared" si="7"/>
        <v>1302318.8352000001</v>
      </c>
      <c r="E25" s="1">
        <f t="shared" si="7"/>
        <v>1953478.2527999999</v>
      </c>
      <c r="F25" s="1">
        <f t="shared" si="7"/>
        <v>1085265.696</v>
      </c>
      <c r="G25" s="1">
        <f t="shared" si="7"/>
        <v>1085265.696</v>
      </c>
      <c r="H25" s="1">
        <f t="shared" si="7"/>
        <v>1085265.696</v>
      </c>
      <c r="I25" s="1">
        <f t="shared" si="7"/>
        <v>0</v>
      </c>
      <c r="J25" s="1">
        <f t="shared" si="7"/>
        <v>0</v>
      </c>
      <c r="K25" s="3">
        <f t="shared" si="7"/>
        <v>7813913.0111999996</v>
      </c>
      <c r="L25" s="3"/>
    </row>
    <row r="26" spans="1:12" x14ac:dyDescent="0.3">
      <c r="A26" t="s">
        <v>36</v>
      </c>
      <c r="C26" s="2">
        <v>1302318.8352000001</v>
      </c>
      <c r="D26" s="2">
        <v>1302318.8352000001</v>
      </c>
      <c r="K26" s="2">
        <v>2604637.6704000002</v>
      </c>
      <c r="L26" s="2"/>
    </row>
    <row r="27" spans="1:12" x14ac:dyDescent="0.3">
      <c r="A27" t="s">
        <v>38</v>
      </c>
      <c r="E27" s="2">
        <v>1953478.2527999999</v>
      </c>
      <c r="K27" s="2">
        <v>1953478.2527999999</v>
      </c>
      <c r="L27" s="2"/>
    </row>
    <row r="28" spans="1:12" x14ac:dyDescent="0.3">
      <c r="A28" t="s">
        <v>40</v>
      </c>
      <c r="F28" s="2">
        <v>1085265.696</v>
      </c>
      <c r="G28" s="2">
        <v>1085265.696</v>
      </c>
      <c r="H28" s="2">
        <v>1085265.696</v>
      </c>
      <c r="K28" s="2">
        <v>3255797.088</v>
      </c>
      <c r="L28" s="2"/>
    </row>
    <row r="29" spans="1:12" x14ac:dyDescent="0.3">
      <c r="L29" s="2"/>
    </row>
    <row r="30" spans="1:12" x14ac:dyDescent="0.3">
      <c r="A30" s="1" t="s">
        <v>42</v>
      </c>
      <c r="B30" s="1">
        <f t="shared" ref="B30:J30" si="8">SUM(B31:B33)</f>
        <v>241767.11049504922</v>
      </c>
      <c r="C30" s="1">
        <f t="shared" si="8"/>
        <v>241767.11049504922</v>
      </c>
      <c r="D30" s="1">
        <f t="shared" si="8"/>
        <v>241767.11049504922</v>
      </c>
      <c r="E30" s="1">
        <f t="shared" si="8"/>
        <v>241767.11049504922</v>
      </c>
      <c r="F30" s="1">
        <f t="shared" si="8"/>
        <v>241767.11049504922</v>
      </c>
      <c r="G30" s="1">
        <f t="shared" si="8"/>
        <v>241767.11049504922</v>
      </c>
      <c r="H30" s="1">
        <f t="shared" si="8"/>
        <v>241767.11049504922</v>
      </c>
      <c r="I30" s="1">
        <f t="shared" si="8"/>
        <v>241767.11049504922</v>
      </c>
      <c r="J30" s="1">
        <f t="shared" si="8"/>
        <v>19341.368839603936</v>
      </c>
      <c r="K30" s="3">
        <f>SUM(K31:K32)</f>
        <v>1953478.2527999976</v>
      </c>
      <c r="L30" s="3"/>
    </row>
    <row r="31" spans="1:12" x14ac:dyDescent="0.3">
      <c r="A31" t="s">
        <v>43</v>
      </c>
      <c r="B31" s="2">
        <v>161178.073663366</v>
      </c>
      <c r="C31" s="2">
        <v>161178.073663366</v>
      </c>
      <c r="D31" s="2">
        <v>161178.073663366</v>
      </c>
      <c r="E31" s="2">
        <v>161178.073663366</v>
      </c>
      <c r="F31" s="2">
        <v>161178.073663366</v>
      </c>
      <c r="G31" s="2">
        <v>161178.073663366</v>
      </c>
      <c r="H31" s="2">
        <v>161178.073663366</v>
      </c>
      <c r="I31" s="2">
        <v>161178.073663366</v>
      </c>
      <c r="J31">
        <f t="shared" si="2"/>
        <v>12894.245893069281</v>
      </c>
      <c r="K31" s="2">
        <f>SUM(B31:J31)</f>
        <v>1302318.8351999973</v>
      </c>
      <c r="L31" s="2"/>
    </row>
    <row r="32" spans="1:12" x14ac:dyDescent="0.3">
      <c r="A32" t="s">
        <v>44</v>
      </c>
      <c r="B32" s="2">
        <v>80589.036831683203</v>
      </c>
      <c r="C32" s="2">
        <v>80589.036831683203</v>
      </c>
      <c r="D32" s="2">
        <v>80589.036831683203</v>
      </c>
      <c r="E32" s="2">
        <v>80589.036831683203</v>
      </c>
      <c r="F32" s="2">
        <v>80589.036831683203</v>
      </c>
      <c r="G32" s="2">
        <v>80589.036831683203</v>
      </c>
      <c r="H32" s="2">
        <v>80589.036831683203</v>
      </c>
      <c r="I32" s="2">
        <v>80589.036831683203</v>
      </c>
      <c r="J32">
        <f t="shared" si="2"/>
        <v>6447.122946534656</v>
      </c>
      <c r="K32" s="2">
        <f>SUM(B32:J32)</f>
        <v>651159.41760000028</v>
      </c>
      <c r="L32" s="2"/>
    </row>
    <row r="33" spans="1:12" x14ac:dyDescent="0.3">
      <c r="L33" s="2"/>
    </row>
    <row r="34" spans="1:12" x14ac:dyDescent="0.3">
      <c r="A34" s="1" t="s">
        <v>45</v>
      </c>
      <c r="B34" s="1">
        <f t="shared" ref="B34:K34" si="9">SUM(B35:B38)</f>
        <v>0</v>
      </c>
      <c r="C34" s="1">
        <f t="shared" si="9"/>
        <v>0</v>
      </c>
      <c r="D34" s="1">
        <f t="shared" si="9"/>
        <v>0</v>
      </c>
      <c r="E34" s="1">
        <f t="shared" si="9"/>
        <v>0</v>
      </c>
      <c r="F34" s="1">
        <f t="shared" si="9"/>
        <v>0</v>
      </c>
      <c r="G34" s="1">
        <f t="shared" si="9"/>
        <v>0</v>
      </c>
      <c r="H34" s="1">
        <f t="shared" si="9"/>
        <v>0</v>
      </c>
      <c r="I34" s="1">
        <f t="shared" si="9"/>
        <v>5404623.1660799999</v>
      </c>
      <c r="J34" s="1">
        <f t="shared" si="9"/>
        <v>0</v>
      </c>
      <c r="K34" s="3">
        <f t="shared" si="9"/>
        <v>5404623.1660799999</v>
      </c>
      <c r="L34" s="3"/>
    </row>
    <row r="35" spans="1:12" x14ac:dyDescent="0.3">
      <c r="A35" t="s">
        <v>46</v>
      </c>
      <c r="I35" s="2">
        <v>39069.565055999999</v>
      </c>
      <c r="J35" s="2"/>
      <c r="K35" s="2">
        <v>39069.565055999999</v>
      </c>
      <c r="L35" s="2"/>
    </row>
    <row r="36" spans="1:12" x14ac:dyDescent="0.3">
      <c r="A36" t="s">
        <v>47</v>
      </c>
      <c r="I36" s="2">
        <v>26046.376703999998</v>
      </c>
      <c r="J36" s="2"/>
      <c r="K36" s="2">
        <v>26046.376703999998</v>
      </c>
      <c r="L36" s="2"/>
    </row>
    <row r="37" spans="1:12" x14ac:dyDescent="0.3">
      <c r="A37" t="s">
        <v>48</v>
      </c>
      <c r="I37" s="2">
        <v>5144159.3990399996</v>
      </c>
      <c r="J37" s="2"/>
      <c r="K37" s="2">
        <v>5144159.3990399996</v>
      </c>
      <c r="L37" s="2"/>
    </row>
    <row r="38" spans="1:12" x14ac:dyDescent="0.3">
      <c r="A38" t="s">
        <v>33</v>
      </c>
      <c r="I38" s="2">
        <v>195347.82527999999</v>
      </c>
      <c r="J38" s="2"/>
      <c r="K38" s="2">
        <v>195347.82527999999</v>
      </c>
      <c r="L38" s="2"/>
    </row>
    <row r="39" spans="1:12" x14ac:dyDescent="0.3">
      <c r="L39" s="2"/>
    </row>
    <row r="40" spans="1:12" x14ac:dyDescent="0.3">
      <c r="A40" s="1" t="s">
        <v>49</v>
      </c>
      <c r="B40" s="1">
        <f>$K$40/8.08</f>
        <v>1611780.7366336633</v>
      </c>
      <c r="C40" s="1">
        <f t="shared" ref="C40:J40" si="10">$K$40/8.08</f>
        <v>1611780.7366336633</v>
      </c>
      <c r="D40" s="1">
        <f t="shared" si="10"/>
        <v>1611780.7366336633</v>
      </c>
      <c r="E40" s="1">
        <f t="shared" si="10"/>
        <v>1611780.7366336633</v>
      </c>
      <c r="F40" s="1">
        <f t="shared" si="10"/>
        <v>1611780.7366336633</v>
      </c>
      <c r="G40" s="1">
        <f t="shared" si="10"/>
        <v>1611780.7366336633</v>
      </c>
      <c r="H40" s="1">
        <f t="shared" si="10"/>
        <v>1611780.7366336633</v>
      </c>
      <c r="I40" s="1">
        <f t="shared" si="10"/>
        <v>1611780.7366336633</v>
      </c>
      <c r="J40" s="1">
        <f t="shared" si="10"/>
        <v>1611780.7366336633</v>
      </c>
      <c r="K40" s="3">
        <v>13023188.352</v>
      </c>
      <c r="L40" s="3"/>
    </row>
    <row r="42" spans="1:12" x14ac:dyDescent="0.3">
      <c r="B42">
        <f>SUM(B3:B40)</f>
        <v>26630057.137152627</v>
      </c>
      <c r="C42">
        <f t="shared" ref="C42:J42" si="11">SUM(C3:C40)</f>
        <v>9483766.7727366276</v>
      </c>
      <c r="D42">
        <f t="shared" si="11"/>
        <v>9483766.7727366276</v>
      </c>
      <c r="E42">
        <f t="shared" si="11"/>
        <v>10786085.607936624</v>
      </c>
      <c r="F42">
        <f t="shared" si="11"/>
        <v>9049660.4943366274</v>
      </c>
      <c r="G42">
        <f t="shared" si="11"/>
        <v>9049660.4943366274</v>
      </c>
      <c r="H42">
        <f t="shared" si="11"/>
        <v>9049660.4943366274</v>
      </c>
      <c r="I42">
        <f t="shared" si="11"/>
        <v>17753375.434496623</v>
      </c>
      <c r="J42">
        <f t="shared" si="11"/>
        <v>2033168.6058899004</v>
      </c>
      <c r="K42">
        <f>SUM(K2,K8,K15,K20,K25,K30,K34,K40)</f>
        <v>65115941.760127969</v>
      </c>
    </row>
    <row r="45" spans="1:12" x14ac:dyDescent="0.3">
      <c r="A45" s="9" t="s">
        <v>51</v>
      </c>
      <c r="B45" s="9">
        <v>1</v>
      </c>
      <c r="C45" s="9">
        <v>2</v>
      </c>
      <c r="D45" s="9">
        <v>3</v>
      </c>
      <c r="E45" s="9">
        <v>4</v>
      </c>
      <c r="F45" s="9">
        <v>5</v>
      </c>
      <c r="G45" s="9">
        <v>6</v>
      </c>
      <c r="H45" s="9">
        <v>7</v>
      </c>
      <c r="I45" s="9">
        <v>8</v>
      </c>
      <c r="J45" s="9">
        <v>8.08</v>
      </c>
    </row>
    <row r="46" spans="1:12" x14ac:dyDescent="0.3">
      <c r="A46" s="9" t="s">
        <v>9</v>
      </c>
      <c r="B46" s="8">
        <v>282691</v>
      </c>
      <c r="C46" s="8">
        <v>282691</v>
      </c>
      <c r="D46" s="8">
        <v>282691</v>
      </c>
      <c r="E46" s="8">
        <v>282691</v>
      </c>
      <c r="F46" s="8">
        <v>282691</v>
      </c>
      <c r="G46" s="8">
        <v>282691</v>
      </c>
      <c r="H46" s="8">
        <v>282691</v>
      </c>
      <c r="I46" s="8">
        <v>282691</v>
      </c>
      <c r="J46" s="8">
        <v>22615.279999999999</v>
      </c>
    </row>
    <row r="47" spans="1:12" x14ac:dyDescent="0.3">
      <c r="A47" s="9" t="s">
        <v>16</v>
      </c>
      <c r="B47" s="8">
        <v>418630.66574257403</v>
      </c>
      <c r="C47" s="8">
        <v>362650.66574257403</v>
      </c>
      <c r="D47" s="8">
        <v>362650.66574257403</v>
      </c>
      <c r="E47" s="8">
        <v>362650.66574257403</v>
      </c>
      <c r="F47" s="8">
        <v>362650.66574257403</v>
      </c>
      <c r="G47" s="8">
        <v>362650.66574257403</v>
      </c>
      <c r="H47" s="8">
        <v>362650.66574257403</v>
      </c>
      <c r="I47" s="8">
        <v>362650.66574257403</v>
      </c>
      <c r="J47" s="8">
        <v>29012.0532594059</v>
      </c>
    </row>
    <row r="48" spans="1:12" x14ac:dyDescent="0.3">
      <c r="A48" s="9" t="s">
        <v>25</v>
      </c>
      <c r="B48" s="8">
        <v>175103.75340799999</v>
      </c>
      <c r="C48" s="8">
        <v>123011</v>
      </c>
      <c r="D48" s="8">
        <v>123011</v>
      </c>
      <c r="E48" s="8">
        <v>123011</v>
      </c>
      <c r="F48" s="8">
        <v>123011</v>
      </c>
      <c r="G48" s="8">
        <v>123011</v>
      </c>
      <c r="H48" s="8">
        <v>123011</v>
      </c>
      <c r="I48" s="8">
        <v>123011</v>
      </c>
      <c r="J48" s="8">
        <v>9840.8799999999992</v>
      </c>
    </row>
    <row r="49" spans="1:10" x14ac:dyDescent="0.3">
      <c r="A49" s="9" t="s">
        <v>30</v>
      </c>
      <c r="B49" s="8">
        <v>11532291.1706139</v>
      </c>
      <c r="C49" s="8">
        <v>1764899.90661386</v>
      </c>
      <c r="D49" s="8">
        <v>1764899.90661386</v>
      </c>
      <c r="E49" s="8">
        <v>1764899.90661386</v>
      </c>
      <c r="F49" s="8">
        <v>1764899.90661386</v>
      </c>
      <c r="G49" s="8">
        <v>1764899.90661386</v>
      </c>
      <c r="H49" s="8">
        <v>1764899.90661386</v>
      </c>
      <c r="I49" s="8">
        <v>1764899.90661386</v>
      </c>
      <c r="J49" s="8">
        <v>141191.992529109</v>
      </c>
    </row>
    <row r="50" spans="1:10" x14ac:dyDescent="0.3">
      <c r="A50" s="9" t="s">
        <v>35</v>
      </c>
      <c r="B50" s="8">
        <v>0</v>
      </c>
      <c r="C50" s="8">
        <v>1302318.8352000001</v>
      </c>
      <c r="D50" s="8">
        <v>1302318.8352000001</v>
      </c>
      <c r="E50" s="8">
        <v>1953478.2527999999</v>
      </c>
      <c r="F50" s="8">
        <v>1085265.696</v>
      </c>
      <c r="G50" s="8">
        <v>1085265.696</v>
      </c>
      <c r="H50" s="8">
        <v>1085265.696</v>
      </c>
      <c r="I50" s="8">
        <v>0</v>
      </c>
      <c r="J50" s="8">
        <v>0</v>
      </c>
    </row>
    <row r="51" spans="1:10" x14ac:dyDescent="0.3">
      <c r="A51" s="9" t="s">
        <v>42</v>
      </c>
      <c r="B51" s="8">
        <v>241767.11049505</v>
      </c>
      <c r="C51" s="8">
        <v>241767.11049505</v>
      </c>
      <c r="D51" s="8">
        <v>241767.11049505</v>
      </c>
      <c r="E51" s="8">
        <v>241767.11049505</v>
      </c>
      <c r="F51" s="8">
        <v>241767.11049505</v>
      </c>
      <c r="G51" s="8">
        <v>241767.11049505</v>
      </c>
      <c r="H51" s="8">
        <v>241767.11049505</v>
      </c>
      <c r="I51" s="8">
        <v>241767.11049504901</v>
      </c>
      <c r="J51" s="8">
        <v>19341.3688396039</v>
      </c>
    </row>
    <row r="52" spans="1:10" x14ac:dyDescent="0.3">
      <c r="A52" s="9" t="s">
        <v>45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5404623.1660799999</v>
      </c>
      <c r="J52" s="8">
        <v>0</v>
      </c>
    </row>
    <row r="53" spans="1:10" x14ac:dyDescent="0.3">
      <c r="A53" s="9" t="s">
        <v>49</v>
      </c>
      <c r="B53" s="8">
        <v>1611780.73663366</v>
      </c>
      <c r="C53" s="8">
        <v>1611780.73663366</v>
      </c>
      <c r="D53" s="8">
        <v>1611780.73663366</v>
      </c>
      <c r="E53" s="8">
        <v>1611780.73663366</v>
      </c>
      <c r="F53" s="8">
        <v>1611780.73663366</v>
      </c>
      <c r="G53" s="8">
        <v>1611780.73663366</v>
      </c>
      <c r="H53" s="8">
        <v>1611780.73663366</v>
      </c>
      <c r="I53" s="8">
        <v>1611780.73663366</v>
      </c>
      <c r="J53" s="8">
        <v>1611780.73663366</v>
      </c>
    </row>
    <row r="54" spans="1:10" x14ac:dyDescent="0.3">
      <c r="A54" s="9" t="s">
        <v>52</v>
      </c>
      <c r="B54" s="8">
        <f t="shared" ref="B54:F54" si="12">SUM(B46:B53)</f>
        <v>14262264.436893184</v>
      </c>
      <c r="C54" s="8">
        <f t="shared" si="12"/>
        <v>5689119.2546851439</v>
      </c>
      <c r="D54" s="8">
        <f t="shared" si="12"/>
        <v>5689119.2546851439</v>
      </c>
      <c r="E54" s="8">
        <f t="shared" si="12"/>
        <v>6340278.6722851442</v>
      </c>
      <c r="F54" s="8">
        <f t="shared" si="12"/>
        <v>5472066.1154851438</v>
      </c>
      <c r="G54" s="8">
        <f t="shared" ref="G54:J54" si="13">SUM(G46:G53)</f>
        <v>5472066.1154851438</v>
      </c>
      <c r="H54" s="8">
        <f t="shared" si="13"/>
        <v>5472066.1154851438</v>
      </c>
      <c r="I54" s="8">
        <f t="shared" si="13"/>
        <v>9791423.5855651423</v>
      </c>
      <c r="J54" s="8">
        <f t="shared" si="13"/>
        <v>1833782.3112617789</v>
      </c>
    </row>
    <row r="55" spans="1:10" x14ac:dyDescent="0.3">
      <c r="A55" s="1"/>
    </row>
  </sheetData>
  <phoneticPr fontId="2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7" sqref="K1:K1048576"/>
    </sheetView>
  </sheetViews>
  <sheetFormatPr defaultColWidth="9" defaultRowHeight="14" x14ac:dyDescent="0.3"/>
  <cols>
    <col min="1" max="1" width="47.08203125" customWidth="1"/>
    <col min="2" max="9" width="14.83203125" customWidth="1"/>
    <col min="10" max="10" width="12.58203125" customWidth="1"/>
    <col min="11" max="11" width="17.83203125" customWidth="1"/>
  </cols>
  <sheetData>
    <row r="1" spans="1:11" x14ac:dyDescent="0.3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8.08</v>
      </c>
      <c r="K1" s="1" t="s">
        <v>50</v>
      </c>
    </row>
    <row r="2" spans="1:11" x14ac:dyDescent="0.3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3">
        <f>SUM(K3:K6)</f>
        <v>2349143.2799999998</v>
      </c>
    </row>
    <row r="3" spans="1:11" x14ac:dyDescent="0.3">
      <c r="A3" t="s">
        <v>10</v>
      </c>
      <c r="B3" s="2">
        <v>100812</v>
      </c>
      <c r="C3" s="2">
        <v>100812</v>
      </c>
      <c r="D3" s="2">
        <v>100812</v>
      </c>
      <c r="E3" s="2">
        <v>100812</v>
      </c>
      <c r="F3" s="2">
        <v>100812</v>
      </c>
      <c r="G3" s="2">
        <v>100812</v>
      </c>
      <c r="H3" s="2">
        <v>100812</v>
      </c>
      <c r="I3" s="2">
        <v>100812</v>
      </c>
      <c r="J3">
        <f>I3*0.08</f>
        <v>8064.96</v>
      </c>
      <c r="K3" s="2">
        <f>SUM(B3:J3)</f>
        <v>814560.96</v>
      </c>
    </row>
    <row r="4" spans="1:11" x14ac:dyDescent="0.3">
      <c r="A4" t="s">
        <v>13</v>
      </c>
      <c r="B4" s="2">
        <v>83849</v>
      </c>
      <c r="C4" s="2">
        <v>83849</v>
      </c>
      <c r="D4" s="2">
        <v>83849</v>
      </c>
      <c r="E4" s="2">
        <v>83849</v>
      </c>
      <c r="F4" s="2">
        <v>83849</v>
      </c>
      <c r="G4" s="2">
        <v>83849</v>
      </c>
      <c r="H4" s="2">
        <v>83849</v>
      </c>
      <c r="I4" s="2">
        <v>83849</v>
      </c>
      <c r="J4">
        <f>I4*0.08</f>
        <v>6707.92</v>
      </c>
      <c r="K4" s="2">
        <f>SUM(B4:J4)</f>
        <v>677499.92</v>
      </c>
    </row>
    <row r="5" spans="1:11" x14ac:dyDescent="0.3">
      <c r="A5" t="s">
        <v>14</v>
      </c>
      <c r="B5" s="2">
        <v>98030</v>
      </c>
      <c r="C5" s="2">
        <v>98030</v>
      </c>
      <c r="D5" s="2">
        <v>98030</v>
      </c>
      <c r="E5" s="2">
        <v>98030</v>
      </c>
      <c r="F5" s="2">
        <v>98030</v>
      </c>
      <c r="G5" s="2">
        <v>98030</v>
      </c>
      <c r="H5" s="2">
        <v>98030</v>
      </c>
      <c r="I5" s="2">
        <v>98030</v>
      </c>
      <c r="J5">
        <f>I5*0.08</f>
        <v>7842.4000000000005</v>
      </c>
      <c r="K5" s="2">
        <f>SUM(B5:J5)</f>
        <v>792082.4</v>
      </c>
    </row>
    <row r="6" spans="1:11" x14ac:dyDescent="0.3">
      <c r="A6" t="s">
        <v>15</v>
      </c>
      <c r="I6" s="2">
        <v>65000</v>
      </c>
      <c r="K6" s="2">
        <v>65000</v>
      </c>
    </row>
    <row r="8" spans="1:11" x14ac:dyDescent="0.3">
      <c r="A8" s="1" t="s">
        <v>16</v>
      </c>
      <c r="B8" s="1"/>
      <c r="C8" s="1"/>
      <c r="D8" s="1"/>
      <c r="E8" s="1"/>
      <c r="F8" s="1"/>
      <c r="G8" s="1"/>
      <c r="H8" s="1"/>
      <c r="I8" s="1"/>
      <c r="K8" s="3">
        <f>SUM(K9:K13)</f>
        <v>9497791.5551999994</v>
      </c>
    </row>
    <row r="9" spans="1:11" x14ac:dyDescent="0.3">
      <c r="A9" t="s">
        <v>17</v>
      </c>
      <c r="B9" s="2">
        <v>55980</v>
      </c>
      <c r="K9" s="2">
        <v>55980</v>
      </c>
    </row>
    <row r="10" spans="1:11" x14ac:dyDescent="0.3">
      <c r="A10" t="s">
        <v>20</v>
      </c>
      <c r="B10" s="2">
        <v>161178.073663366</v>
      </c>
      <c r="C10" s="2">
        <v>161178.073663366</v>
      </c>
      <c r="D10" s="2">
        <v>161178.073663366</v>
      </c>
      <c r="E10" s="2">
        <v>161178.073663366</v>
      </c>
      <c r="F10" s="2">
        <v>161178.073663366</v>
      </c>
      <c r="G10" s="2">
        <v>161178.073663366</v>
      </c>
      <c r="H10" s="2">
        <v>161178.073663366</v>
      </c>
      <c r="I10" s="2">
        <v>161178.073663366</v>
      </c>
      <c r="J10">
        <f t="shared" ref="J10:J34" si="0">I10*0.08</f>
        <v>12894.245893069281</v>
      </c>
      <c r="K10" s="2">
        <f t="shared" ref="K10:K13" si="1">SUM(B10:J10)</f>
        <v>1302318.8351999973</v>
      </c>
    </row>
    <row r="11" spans="1:11" x14ac:dyDescent="0.3">
      <c r="A11" t="s">
        <v>22</v>
      </c>
      <c r="K11" s="2">
        <v>6511594.176</v>
      </c>
    </row>
    <row r="12" spans="1:11" x14ac:dyDescent="0.3">
      <c r="A12" t="s">
        <v>23</v>
      </c>
      <c r="B12" s="2">
        <v>120883.555247525</v>
      </c>
      <c r="C12" s="2">
        <v>120883.555247525</v>
      </c>
      <c r="D12" s="2">
        <v>120883.555247525</v>
      </c>
      <c r="E12" s="2">
        <v>120883.555247525</v>
      </c>
      <c r="F12" s="2">
        <v>120883.555247525</v>
      </c>
      <c r="G12" s="2">
        <v>120883.555247525</v>
      </c>
      <c r="H12" s="2">
        <v>120883.555247525</v>
      </c>
      <c r="I12" s="2">
        <v>120883.555247525</v>
      </c>
      <c r="J12">
        <f t="shared" si="0"/>
        <v>9670.6844198020008</v>
      </c>
      <c r="K12" s="2">
        <f t="shared" si="1"/>
        <v>976739.12640000205</v>
      </c>
    </row>
    <row r="13" spans="1:11" x14ac:dyDescent="0.3">
      <c r="A13" t="s">
        <v>24</v>
      </c>
      <c r="B13" s="2">
        <v>80589.036831683203</v>
      </c>
      <c r="C13" s="2">
        <v>80589.036831683203</v>
      </c>
      <c r="D13" s="2">
        <v>80589.036831683203</v>
      </c>
      <c r="E13" s="2">
        <v>80589.036831683203</v>
      </c>
      <c r="F13" s="2">
        <v>80589.036831683203</v>
      </c>
      <c r="G13" s="2">
        <v>80589.036831683203</v>
      </c>
      <c r="H13" s="2">
        <v>80589.036831683203</v>
      </c>
      <c r="I13" s="2">
        <v>80589.036831683203</v>
      </c>
      <c r="J13">
        <f t="shared" si="0"/>
        <v>6447.122946534656</v>
      </c>
      <c r="K13" s="2">
        <f t="shared" si="1"/>
        <v>651159.41760000028</v>
      </c>
    </row>
    <row r="15" spans="1:11" x14ac:dyDescent="0.3">
      <c r="A15" s="1" t="s">
        <v>1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8.08</v>
      </c>
      <c r="K15" s="1" t="s">
        <v>50</v>
      </c>
    </row>
    <row r="16" spans="1:11" x14ac:dyDescent="0.3">
      <c r="A16" s="1" t="s">
        <v>25</v>
      </c>
      <c r="B16" s="1"/>
      <c r="C16" s="1"/>
      <c r="D16" s="1"/>
      <c r="E16" s="1"/>
      <c r="F16" s="1"/>
      <c r="G16" s="1"/>
      <c r="H16" s="1"/>
      <c r="I16" s="1"/>
      <c r="K16" s="3">
        <f>SUM(K17:K19)</f>
        <v>1046021.633408</v>
      </c>
    </row>
    <row r="17" spans="1:11" x14ac:dyDescent="0.3">
      <c r="A17" t="s">
        <v>26</v>
      </c>
      <c r="B17" s="2">
        <v>52092.753407999997</v>
      </c>
      <c r="K17" s="2">
        <v>52092.753407999997</v>
      </c>
    </row>
    <row r="18" spans="1:11" x14ac:dyDescent="0.3">
      <c r="A18" t="s">
        <v>27</v>
      </c>
      <c r="B18" s="2">
        <v>68897</v>
      </c>
      <c r="C18" s="2">
        <v>68897</v>
      </c>
      <c r="D18" s="2">
        <v>68897</v>
      </c>
      <c r="E18" s="2">
        <v>68897</v>
      </c>
      <c r="F18" s="2">
        <v>68897</v>
      </c>
      <c r="G18" s="2">
        <v>68897</v>
      </c>
      <c r="H18" s="2">
        <v>68897</v>
      </c>
      <c r="I18" s="2">
        <v>68897</v>
      </c>
      <c r="J18">
        <f t="shared" si="0"/>
        <v>5511.76</v>
      </c>
      <c r="K18" s="2">
        <f>SUM(B18:J18)</f>
        <v>556687.76</v>
      </c>
    </row>
    <row r="19" spans="1:11" x14ac:dyDescent="0.3">
      <c r="A19" t="s">
        <v>29</v>
      </c>
      <c r="B19" s="2">
        <v>54114</v>
      </c>
      <c r="C19" s="2">
        <v>54114</v>
      </c>
      <c r="D19" s="2">
        <v>54114</v>
      </c>
      <c r="E19" s="2">
        <v>54114</v>
      </c>
      <c r="F19" s="2">
        <v>54114</v>
      </c>
      <c r="G19" s="2">
        <v>54114</v>
      </c>
      <c r="H19" s="2">
        <v>54114</v>
      </c>
      <c r="I19" s="2">
        <v>54114</v>
      </c>
      <c r="J19">
        <f t="shared" si="0"/>
        <v>4329.12</v>
      </c>
      <c r="K19" s="2">
        <f>SUM(B19:J19)</f>
        <v>437241.12</v>
      </c>
    </row>
    <row r="20" spans="1:11" x14ac:dyDescent="0.3">
      <c r="K20" s="2"/>
    </row>
    <row r="21" spans="1:11" x14ac:dyDescent="0.3">
      <c r="A21" s="1" t="s">
        <v>30</v>
      </c>
      <c r="B21" s="1"/>
      <c r="C21" s="1"/>
      <c r="D21" s="1"/>
      <c r="E21" s="1"/>
      <c r="F21" s="1"/>
      <c r="G21" s="1"/>
      <c r="H21" s="1"/>
      <c r="I21" s="1"/>
      <c r="K21" s="3">
        <f>SUM(K22:K24)</f>
        <v>24027782.509439975</v>
      </c>
    </row>
    <row r="22" spans="1:11" x14ac:dyDescent="0.3">
      <c r="A22" t="s">
        <v>31</v>
      </c>
      <c r="B22" s="2">
        <v>1611780.73663366</v>
      </c>
      <c r="C22" s="2">
        <v>1611780.73663366</v>
      </c>
      <c r="D22" s="2">
        <v>1611780.73663366</v>
      </c>
      <c r="E22" s="2">
        <v>1611780.73663366</v>
      </c>
      <c r="F22" s="2">
        <v>1611780.73663366</v>
      </c>
      <c r="G22" s="2">
        <v>1611780.73663366</v>
      </c>
      <c r="H22" s="2">
        <v>1611780.73663366</v>
      </c>
      <c r="I22" s="2">
        <v>1611780.73663366</v>
      </c>
      <c r="J22">
        <f t="shared" si="0"/>
        <v>128942.45893069281</v>
      </c>
      <c r="K22" s="2">
        <f t="shared" ref="K22:K24" si="2">SUM(B22:J22)</f>
        <v>13023188.351999974</v>
      </c>
    </row>
    <row r="23" spans="1:11" x14ac:dyDescent="0.3">
      <c r="A23" t="s">
        <v>32</v>
      </c>
      <c r="B23" s="2">
        <v>9767391.2640000004</v>
      </c>
      <c r="K23" s="2">
        <v>9767391.2640000004</v>
      </c>
    </row>
    <row r="24" spans="1:11" x14ac:dyDescent="0.3">
      <c r="A24" t="s">
        <v>33</v>
      </c>
      <c r="B24" s="2">
        <v>153119.169980198</v>
      </c>
      <c r="C24" s="2">
        <v>153119.169980198</v>
      </c>
      <c r="D24" s="2">
        <v>153119.169980198</v>
      </c>
      <c r="E24" s="2">
        <v>153119.169980198</v>
      </c>
      <c r="F24" s="2">
        <v>153119.169980198</v>
      </c>
      <c r="G24" s="2">
        <v>153119.169980198</v>
      </c>
      <c r="H24" s="2">
        <v>153119.169980198</v>
      </c>
      <c r="I24" s="2">
        <v>153119.169980198</v>
      </c>
      <c r="J24">
        <f t="shared" si="0"/>
        <v>12249.533598415841</v>
      </c>
      <c r="K24" s="2">
        <f t="shared" si="2"/>
        <v>1237202.8934399998</v>
      </c>
    </row>
    <row r="26" spans="1:11" x14ac:dyDescent="0.3">
      <c r="A26" s="1" t="s">
        <v>35</v>
      </c>
      <c r="B26" s="1"/>
      <c r="C26" s="1"/>
      <c r="D26" s="1"/>
      <c r="E26" s="1"/>
      <c r="F26" s="1"/>
      <c r="G26" s="1"/>
      <c r="H26" s="1"/>
      <c r="I26" s="1"/>
      <c r="K26" s="3">
        <f>SUM(K27:K29)</f>
        <v>7813913.0111999996</v>
      </c>
    </row>
    <row r="27" spans="1:11" x14ac:dyDescent="0.3">
      <c r="A27" t="s">
        <v>36</v>
      </c>
      <c r="C27" s="2">
        <v>1302318.8352000001</v>
      </c>
      <c r="D27" s="2">
        <v>1302318.8352000001</v>
      </c>
      <c r="K27" s="2">
        <v>2604637.6704000002</v>
      </c>
    </row>
    <row r="28" spans="1:11" x14ac:dyDescent="0.3">
      <c r="A28" t="s">
        <v>38</v>
      </c>
      <c r="E28" s="2">
        <v>1953478.2527999999</v>
      </c>
      <c r="K28" s="2">
        <v>1953478.2527999999</v>
      </c>
    </row>
    <row r="29" spans="1:11" x14ac:dyDescent="0.3">
      <c r="A29" t="s">
        <v>40</v>
      </c>
      <c r="F29" s="2">
        <v>1085265.696</v>
      </c>
      <c r="G29" s="2">
        <v>1085265.696</v>
      </c>
      <c r="H29" s="2">
        <v>1085265.696</v>
      </c>
      <c r="K29" s="2">
        <v>3255797.088</v>
      </c>
    </row>
    <row r="31" spans="1:11" x14ac:dyDescent="0.3">
      <c r="A31" s="1" t="s">
        <v>1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8.08</v>
      </c>
      <c r="K31" s="1" t="s">
        <v>50</v>
      </c>
    </row>
    <row r="32" spans="1:11" x14ac:dyDescent="0.3">
      <c r="A32" s="1" t="s">
        <v>42</v>
      </c>
      <c r="B32" s="1"/>
      <c r="C32" s="1"/>
      <c r="D32" s="1"/>
      <c r="E32" s="1"/>
      <c r="F32" s="1"/>
      <c r="G32" s="1"/>
      <c r="H32" s="1"/>
      <c r="I32" s="1"/>
      <c r="K32" s="3">
        <f>SUM(K33:K34)</f>
        <v>1953478.2527999976</v>
      </c>
    </row>
    <row r="33" spans="1:11" x14ac:dyDescent="0.3">
      <c r="A33" t="s">
        <v>43</v>
      </c>
      <c r="B33" s="2">
        <v>161178.073663366</v>
      </c>
      <c r="C33" s="2">
        <v>161178.073663366</v>
      </c>
      <c r="D33" s="2">
        <v>161178.073663366</v>
      </c>
      <c r="E33" s="2">
        <v>161178.073663366</v>
      </c>
      <c r="F33" s="2">
        <v>161178.073663366</v>
      </c>
      <c r="G33" s="2">
        <v>161178.073663366</v>
      </c>
      <c r="H33" s="2">
        <v>161178.073663366</v>
      </c>
      <c r="I33" s="2">
        <v>161178.073663366</v>
      </c>
      <c r="J33">
        <f t="shared" si="0"/>
        <v>12894.245893069281</v>
      </c>
      <c r="K33" s="2">
        <f>SUM(B33:J33)</f>
        <v>1302318.8351999973</v>
      </c>
    </row>
    <row r="34" spans="1:11" x14ac:dyDescent="0.3">
      <c r="A34" t="s">
        <v>44</v>
      </c>
      <c r="B34" s="2">
        <v>80589.036831683203</v>
      </c>
      <c r="C34" s="2">
        <v>80589.036831683203</v>
      </c>
      <c r="D34" s="2">
        <v>80589.036831683203</v>
      </c>
      <c r="E34" s="2">
        <v>80589.036831683203</v>
      </c>
      <c r="F34" s="2">
        <v>80589.036831683203</v>
      </c>
      <c r="G34" s="2">
        <v>80589.036831683203</v>
      </c>
      <c r="H34" s="2">
        <v>80589.036831683203</v>
      </c>
      <c r="I34" s="2">
        <v>80589.036831683203</v>
      </c>
      <c r="J34">
        <f t="shared" si="0"/>
        <v>6447.122946534656</v>
      </c>
      <c r="K34" s="2">
        <f>SUM(B34:J34)</f>
        <v>651159.41760000028</v>
      </c>
    </row>
    <row r="36" spans="1:11" x14ac:dyDescent="0.3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3">
        <f>SUM(K37:K40)</f>
        <v>5404623.1660799999</v>
      </c>
    </row>
    <row r="37" spans="1:11" x14ac:dyDescent="0.3">
      <c r="A37" t="s">
        <v>46</v>
      </c>
      <c r="I37" s="2">
        <v>39069.565055999999</v>
      </c>
      <c r="J37" s="2"/>
      <c r="K37" s="2">
        <v>39069.565055999999</v>
      </c>
    </row>
    <row r="38" spans="1:11" x14ac:dyDescent="0.3">
      <c r="A38" t="s">
        <v>47</v>
      </c>
      <c r="I38" s="2">
        <v>26046.376703999998</v>
      </c>
      <c r="J38" s="2"/>
      <c r="K38" s="2">
        <v>26046.376703999998</v>
      </c>
    </row>
    <row r="39" spans="1:11" x14ac:dyDescent="0.3">
      <c r="A39" t="s">
        <v>48</v>
      </c>
      <c r="I39" s="2">
        <v>5144159.3990399996</v>
      </c>
      <c r="J39" s="2"/>
      <c r="K39" s="2">
        <v>5144159.3990399996</v>
      </c>
    </row>
    <row r="40" spans="1:11" x14ac:dyDescent="0.3">
      <c r="A40" t="s">
        <v>33</v>
      </c>
      <c r="I40" s="2">
        <v>195347.82527999999</v>
      </c>
      <c r="J40" s="2"/>
      <c r="K40" s="2">
        <v>195347.82527999999</v>
      </c>
    </row>
    <row r="42" spans="1:11" x14ac:dyDescent="0.3">
      <c r="A42" s="1" t="s">
        <v>49</v>
      </c>
      <c r="B42" s="1"/>
      <c r="C42" s="1"/>
      <c r="D42" s="1"/>
      <c r="E42" s="1"/>
      <c r="F42" s="1"/>
      <c r="G42" s="1"/>
      <c r="H42" s="1"/>
      <c r="I42" s="1"/>
      <c r="J42" s="1"/>
      <c r="K42" s="3">
        <v>13023188.352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Cost Estimating</vt:lpstr>
      <vt:lpstr>Cost Baseline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 JIANG</dc:creator>
  <cp:lastModifiedBy>Yuming JIANG</cp:lastModifiedBy>
  <cp:lastPrinted>2016-10-03T02:19:00Z</cp:lastPrinted>
  <dcterms:created xsi:type="dcterms:W3CDTF">2016-09-26T03:46:00Z</dcterms:created>
  <dcterms:modified xsi:type="dcterms:W3CDTF">2016-10-07T05:23:49Z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KSOReadingLayout">
    <vt:bool>true</vt:bool>
  </property>
</Properties>
</file>