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0" windowWidth="8190" windowHeight="4095" tabRatio="512" activeTab="1"/>
  </bookViews>
  <sheets>
    <sheet name="ChiSquareBigCats" sheetId="19" r:id="rId1"/>
    <sheet name="AllChi" sheetId="20" r:id="rId2"/>
    <sheet name="ForBoxWhiskerPlot" sheetId="7" state="hidden" r:id="rId3"/>
  </sheets>
  <calcPr calcId="145621"/>
</workbook>
</file>

<file path=xl/calcChain.xml><?xml version="1.0" encoding="utf-8"?>
<calcChain xmlns="http://schemas.openxmlformats.org/spreadsheetml/2006/main">
  <c r="B45" i="20" l="1"/>
  <c r="B44" i="20"/>
  <c r="B46" i="20" s="1"/>
  <c r="B49" i="20" s="1"/>
  <c r="C25" i="20"/>
  <c r="B25" i="20"/>
  <c r="A25" i="20"/>
  <c r="B24" i="20"/>
  <c r="B20" i="20"/>
  <c r="D20" i="20" s="1"/>
  <c r="D19" i="20"/>
  <c r="B39" i="20" s="1"/>
  <c r="D18" i="20"/>
  <c r="D17" i="20"/>
  <c r="C37" i="20" s="1"/>
  <c r="E56" i="20" s="1"/>
  <c r="E73" i="20" s="1"/>
  <c r="D16" i="20"/>
  <c r="C36" i="20" s="1"/>
  <c r="E55" i="20" s="1"/>
  <c r="E72" i="20" s="1"/>
  <c r="D15" i="20"/>
  <c r="B35" i="20" s="1"/>
  <c r="D14" i="20"/>
  <c r="D13" i="20"/>
  <c r="C33" i="20" s="1"/>
  <c r="E52" i="20" s="1"/>
  <c r="E69" i="20" s="1"/>
  <c r="D12" i="20"/>
  <c r="C32" i="20" s="1"/>
  <c r="E51" i="20" s="1"/>
  <c r="E68" i="20" s="1"/>
  <c r="D11" i="20"/>
  <c r="B31" i="20" s="1"/>
  <c r="D10" i="20"/>
  <c r="D9" i="20"/>
  <c r="C29" i="20" s="1"/>
  <c r="E48" i="20" s="1"/>
  <c r="E65" i="20" s="1"/>
  <c r="D8" i="20"/>
  <c r="C28" i="20" s="1"/>
  <c r="E47" i="20" s="1"/>
  <c r="E64" i="20" s="1"/>
  <c r="D7" i="20"/>
  <c r="B27" i="20" s="1"/>
  <c r="D6" i="20"/>
  <c r="D46" i="20" l="1"/>
  <c r="D63" i="20" s="1"/>
  <c r="D50" i="20"/>
  <c r="D67" i="20" s="1"/>
  <c r="D54" i="20"/>
  <c r="D71" i="20" s="1"/>
  <c r="D58" i="20"/>
  <c r="D75" i="20" s="1"/>
  <c r="C26" i="20"/>
  <c r="C30" i="20"/>
  <c r="E49" i="20" s="1"/>
  <c r="E66" i="20" s="1"/>
  <c r="C34" i="20"/>
  <c r="E53" i="20" s="1"/>
  <c r="E70" i="20" s="1"/>
  <c r="C38" i="20"/>
  <c r="E57" i="20" s="1"/>
  <c r="E74" i="20" s="1"/>
  <c r="B26" i="20"/>
  <c r="C27" i="20"/>
  <c r="E46" i="20" s="1"/>
  <c r="E63" i="20" s="1"/>
  <c r="B30" i="20"/>
  <c r="C31" i="20"/>
  <c r="E50" i="20" s="1"/>
  <c r="E67" i="20" s="1"/>
  <c r="B34" i="20"/>
  <c r="C35" i="20"/>
  <c r="E54" i="20" s="1"/>
  <c r="E71" i="20" s="1"/>
  <c r="B38" i="20"/>
  <c r="C39" i="20"/>
  <c r="E58" i="20" s="1"/>
  <c r="E75" i="20" s="1"/>
  <c r="B29" i="20"/>
  <c r="B33" i="20"/>
  <c r="B37" i="20"/>
  <c r="B28" i="20"/>
  <c r="B32" i="20"/>
  <c r="B36" i="20"/>
  <c r="D39" i="20" l="1"/>
  <c r="D31" i="20"/>
  <c r="D38" i="20"/>
  <c r="D57" i="20"/>
  <c r="D74" i="20" s="1"/>
  <c r="D33" i="20"/>
  <c r="D52" i="20"/>
  <c r="D69" i="20" s="1"/>
  <c r="D35" i="20"/>
  <c r="D27" i="20"/>
  <c r="D47" i="20"/>
  <c r="D64" i="20" s="1"/>
  <c r="D28" i="20"/>
  <c r="D37" i="20"/>
  <c r="D56" i="20"/>
  <c r="D73" i="20" s="1"/>
  <c r="D30" i="20"/>
  <c r="D49" i="20"/>
  <c r="D66" i="20" s="1"/>
  <c r="D55" i="20"/>
  <c r="D72" i="20" s="1"/>
  <c r="D36" i="20"/>
  <c r="D51" i="20"/>
  <c r="D68" i="20" s="1"/>
  <c r="D32" i="20"/>
  <c r="D29" i="20"/>
  <c r="D48" i="20"/>
  <c r="D65" i="20" s="1"/>
  <c r="D34" i="20"/>
  <c r="D53" i="20"/>
  <c r="D70" i="20" s="1"/>
  <c r="D45" i="20"/>
  <c r="D62" i="20" s="1"/>
  <c r="B40" i="20"/>
  <c r="D26" i="20"/>
  <c r="C40" i="20"/>
  <c r="E45" i="20"/>
  <c r="E62" i="20" s="1"/>
  <c r="B50" i="20" l="1"/>
  <c r="B51" i="20" s="1"/>
  <c r="A52" i="20" s="1"/>
  <c r="D40" i="20"/>
  <c r="E9" i="19" l="1"/>
  <c r="B27" i="19"/>
  <c r="D7" i="19"/>
  <c r="E7" i="19" s="1"/>
  <c r="D8" i="19"/>
  <c r="E8" i="19" s="1"/>
  <c r="D9" i="19"/>
  <c r="D10" i="19"/>
  <c r="E10" i="19" s="1"/>
  <c r="D6" i="19"/>
  <c r="E6" i="19" s="1"/>
  <c r="B26" i="19" l="1"/>
  <c r="B28" i="19" l="1"/>
  <c r="B31" i="19" s="1"/>
  <c r="C11" i="19"/>
  <c r="B11" i="19"/>
  <c r="B15" i="19"/>
  <c r="A16" i="19"/>
  <c r="C16" i="19"/>
  <c r="B16" i="19"/>
  <c r="D11" i="19" l="1"/>
  <c r="B19" i="19" l="1"/>
  <c r="E29" i="19" s="1"/>
  <c r="E38" i="19" s="1"/>
  <c r="C19" i="19"/>
  <c r="F29" i="19" s="1"/>
  <c r="F38" i="19" s="1"/>
  <c r="B20" i="19"/>
  <c r="E30" i="19" s="1"/>
  <c r="E39" i="19" s="1"/>
  <c r="C20" i="19"/>
  <c r="F30" i="19" s="1"/>
  <c r="F39" i="19" s="1"/>
  <c r="C21" i="19"/>
  <c r="F31" i="19" s="1"/>
  <c r="F40" i="19" s="1"/>
  <c r="B18" i="19"/>
  <c r="E28" i="19" s="1"/>
  <c r="E37" i="19" s="1"/>
  <c r="B21" i="19"/>
  <c r="E31" i="19" s="1"/>
  <c r="E40" i="19" s="1"/>
  <c r="C18" i="19"/>
  <c r="F28" i="19" s="1"/>
  <c r="F37" i="19" s="1"/>
  <c r="C17" i="19"/>
  <c r="F27" i="19" s="1"/>
  <c r="F36" i="19" s="1"/>
  <c r="B17" i="19"/>
  <c r="D20" i="19" l="1"/>
  <c r="D19" i="19"/>
  <c r="B22" i="19"/>
  <c r="E27" i="19"/>
  <c r="D17" i="19"/>
  <c r="D18" i="19"/>
  <c r="D21" i="19"/>
  <c r="C22" i="19"/>
  <c r="E36" i="19" l="1"/>
  <c r="B32" i="19" s="1"/>
  <c r="D22" i="19"/>
  <c r="B33" i="19" l="1"/>
  <c r="A34" i="19" s="1"/>
</calcChain>
</file>

<file path=xl/sharedStrings.xml><?xml version="1.0" encoding="utf-8"?>
<sst xmlns="http://schemas.openxmlformats.org/spreadsheetml/2006/main" count="85" uniqueCount="36">
  <si>
    <t>Total</t>
  </si>
  <si>
    <t>Observed Frequencies</t>
  </si>
  <si>
    <t>Expected Frequencies</t>
  </si>
  <si>
    <t>Calculations</t>
  </si>
  <si>
    <t>fo-fe</t>
  </si>
  <si>
    <t>(fo-fe)^2/fe</t>
  </si>
  <si>
    <t>Data</t>
  </si>
  <si>
    <t>Level of Significance</t>
  </si>
  <si>
    <t>Number of Rows</t>
  </si>
  <si>
    <t>Number of Columns</t>
  </si>
  <si>
    <t>Degrees of Freedom</t>
  </si>
  <si>
    <t>Results</t>
  </si>
  <si>
    <t>Critical Value</t>
  </si>
  <si>
    <t>Chi-Square Test Statistic</t>
  </si>
  <si>
    <r>
      <t>p</t>
    </r>
    <r>
      <rPr>
        <b/>
        <sz val="10"/>
        <rFont val="Arial"/>
        <family val="2"/>
      </rPr>
      <t>-Value</t>
    </r>
  </si>
  <si>
    <t>Best Picture</t>
  </si>
  <si>
    <t>Row variable (Nominated)</t>
  </si>
  <si>
    <t>ACTOR</t>
  </si>
  <si>
    <t>ACTOR IN A SUPPORTING ROLE</t>
  </si>
  <si>
    <t>ACTRESS</t>
  </si>
  <si>
    <t>ACTRESS IN A SUPPORTING ROLE</t>
  </si>
  <si>
    <t>ART DIRECTION</t>
  </si>
  <si>
    <t>CINEMATOGRAPHY</t>
  </si>
  <si>
    <t>COSTUME DESIGN</t>
  </si>
  <si>
    <t>DIRECTING</t>
  </si>
  <si>
    <t>FILM EDITING</t>
  </si>
  <si>
    <t>MAKEUP</t>
  </si>
  <si>
    <t>MUSIC</t>
  </si>
  <si>
    <t>SOUND EDITING</t>
  </si>
  <si>
    <t>SPECIAL EFFECTS</t>
  </si>
  <si>
    <t>WRITING</t>
  </si>
  <si>
    <t>Best Picture Outcomes Versus Nominations</t>
  </si>
  <si>
    <t>Won Best Picture</t>
  </si>
  <si>
    <t>% Best Picture wins</t>
  </si>
  <si>
    <t>Nominated for Row Variable</t>
  </si>
  <si>
    <t>Nominated for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</si>
</sst>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000"/>
    <numFmt numFmtId="170" formatCode="0.0%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5" xfId="0" applyBorder="1" applyAlignment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/>
    <xf numFmtId="0" fontId="2" fillId="2" borderId="3" xfId="0" applyFont="1" applyFill="1" applyBorder="1" applyAlignment="1" applyProtection="1">
      <alignment horizontal="right"/>
      <protection locked="0"/>
    </xf>
    <xf numFmtId="0" fontId="1" fillId="2" borderId="3" xfId="0" applyNumberFormat="1" applyFont="1" applyFill="1" applyBorder="1" applyAlignment="1"/>
    <xf numFmtId="0" fontId="0" fillId="2" borderId="3" xfId="0" applyNumberFormat="1" applyFill="1" applyBorder="1" applyAlignment="1"/>
    <xf numFmtId="0" fontId="2" fillId="2" borderId="3" xfId="0" applyFont="1" applyFill="1" applyBorder="1" applyAlignment="1"/>
    <xf numFmtId="170" fontId="2" fillId="2" borderId="3" xfId="0" applyNumberFormat="1" applyFont="1" applyFill="1" applyBorder="1" applyAlignment="1"/>
    <xf numFmtId="0" fontId="2" fillId="2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6" xfId="0" applyFill="1" applyBorder="1" applyAlignment="1"/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2" borderId="3" xfId="0" applyFill="1" applyBorder="1" applyAlignment="1">
      <alignment horizontal="right"/>
    </xf>
    <xf numFmtId="0" fontId="0" fillId="2" borderId="3" xfId="0" applyFill="1" applyBorder="1" applyAlignment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3" xfId="0" applyFont="1" applyFill="1" applyBorder="1" applyProtection="1">
      <protection locked="0"/>
    </xf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/>
    <xf numFmtId="0" fontId="3" fillId="2" borderId="3" xfId="0" applyFont="1" applyFill="1" applyBorder="1"/>
    <xf numFmtId="169" fontId="2" fillId="2" borderId="3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0" xfId="0" applyFont="1" applyFill="1"/>
    <xf numFmtId="0" fontId="0" fillId="2" borderId="0" xfId="0" applyFill="1" applyBorder="1" applyAlignment="1"/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6" xfId="0" applyFont="1" applyFill="1" applyBorder="1" applyAlignment="1" applyProtection="1">
      <alignment horizontal="center"/>
      <protection locked="0"/>
    </xf>
    <xf numFmtId="0" fontId="2" fillId="4" borderId="3" xfId="0" applyFont="1" applyFill="1" applyBorder="1" applyAlignment="1">
      <alignment horizontal="center"/>
    </xf>
    <xf numFmtId="0" fontId="2" fillId="2" borderId="0" xfId="1" applyFont="1" applyFill="1"/>
    <xf numFmtId="0" fontId="1" fillId="2" borderId="0" xfId="1" applyFill="1"/>
    <xf numFmtId="0" fontId="2" fillId="2" borderId="3" xfId="1" applyFont="1" applyFill="1" applyBorder="1" applyAlignment="1">
      <alignment horizontal="center"/>
    </xf>
    <xf numFmtId="0" fontId="2" fillId="2" borderId="3" xfId="1" applyFont="1" applyFill="1" applyBorder="1" applyAlignment="1"/>
    <xf numFmtId="0" fontId="2" fillId="2" borderId="1" xfId="1" applyFont="1" applyFill="1" applyBorder="1" applyAlignment="1" applyProtection="1">
      <alignment horizontal="center"/>
      <protection locked="0"/>
    </xf>
    <xf numFmtId="0" fontId="1" fillId="2" borderId="4" xfId="1" applyFill="1" applyBorder="1" applyAlignment="1">
      <alignment horizontal="center"/>
    </xf>
    <xf numFmtId="0" fontId="1" fillId="2" borderId="5" xfId="1" applyFill="1" applyBorder="1" applyAlignment="1"/>
    <xf numFmtId="0" fontId="2" fillId="3" borderId="3" xfId="1" applyFont="1" applyFill="1" applyBorder="1" applyAlignment="1" applyProtection="1">
      <alignment horizontal="center"/>
      <protection locked="0"/>
    </xf>
    <xf numFmtId="0" fontId="2" fillId="3" borderId="6" xfId="1" applyFont="1" applyFill="1" applyBorder="1" applyAlignment="1" applyProtection="1">
      <alignment horizontal="center"/>
      <protection locked="0"/>
    </xf>
    <xf numFmtId="0" fontId="2" fillId="3" borderId="3" xfId="1" applyFont="1" applyFill="1" applyBorder="1" applyAlignment="1">
      <alignment horizontal="center"/>
    </xf>
    <xf numFmtId="0" fontId="2" fillId="2" borderId="3" xfId="1" applyFont="1" applyFill="1" applyBorder="1" applyAlignment="1" applyProtection="1">
      <alignment horizontal="right"/>
      <protection locked="0"/>
    </xf>
    <xf numFmtId="0" fontId="1" fillId="2" borderId="3" xfId="1" applyNumberFormat="1" applyFont="1" applyFill="1" applyBorder="1" applyAlignment="1"/>
    <xf numFmtId="0" fontId="1" fillId="2" borderId="3" xfId="1" applyNumberFormat="1" applyFill="1" applyBorder="1" applyAlignment="1"/>
    <xf numFmtId="0" fontId="2" fillId="2" borderId="3" xfId="1" applyFont="1" applyFill="1" applyBorder="1" applyAlignment="1">
      <alignment horizontal="right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/>
    <xf numFmtId="0" fontId="1" fillId="2" borderId="1" xfId="1" applyFill="1" applyBorder="1" applyAlignment="1">
      <alignment horizontal="center"/>
    </xf>
    <xf numFmtId="0" fontId="2" fillId="2" borderId="0" xfId="1" applyFont="1" applyFill="1" applyAlignment="1">
      <alignment horizontal="center" vertical="center" wrapText="1"/>
    </xf>
    <xf numFmtId="0" fontId="2" fillId="4" borderId="3" xfId="1" applyFont="1" applyFill="1" applyBorder="1" applyAlignment="1">
      <alignment horizontal="center"/>
    </xf>
    <xf numFmtId="0" fontId="1" fillId="2" borderId="3" xfId="1" applyFill="1" applyBorder="1" applyAlignment="1">
      <alignment horizontal="right"/>
    </xf>
    <xf numFmtId="0" fontId="2" fillId="2" borderId="3" xfId="1" applyFont="1" applyFill="1" applyBorder="1" applyAlignment="1">
      <alignment horizontal="center"/>
    </xf>
    <xf numFmtId="0" fontId="2" fillId="2" borderId="3" xfId="1" applyFont="1" applyFill="1" applyBorder="1"/>
    <xf numFmtId="0" fontId="2" fillId="2" borderId="3" xfId="1" applyFont="1" applyFill="1" applyBorder="1" applyProtection="1">
      <protection locked="0"/>
    </xf>
    <xf numFmtId="0" fontId="1" fillId="2" borderId="3" xfId="1" applyFill="1" applyBorder="1"/>
    <xf numFmtId="0" fontId="1" fillId="2" borderId="2" xfId="1" applyFill="1" applyBorder="1" applyAlignment="1">
      <alignment horizontal="center"/>
    </xf>
    <xf numFmtId="0" fontId="3" fillId="2" borderId="3" xfId="1" applyFont="1" applyFill="1" applyBorder="1"/>
    <xf numFmtId="169" fontId="2" fillId="2" borderId="3" xfId="1" applyNumberFormat="1" applyFont="1" applyFill="1" applyBorder="1"/>
    <xf numFmtId="0" fontId="2" fillId="2" borderId="1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3" fillId="2" borderId="0" xfId="1" applyFont="1" applyFill="1"/>
    <xf numFmtId="0" fontId="4" fillId="2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F15" sqref="F15"/>
    </sheetView>
  </sheetViews>
  <sheetFormatPr defaultRowHeight="12.75" x14ac:dyDescent="0.2"/>
  <cols>
    <col min="1" max="1" width="30.7109375" style="3" customWidth="1"/>
    <col min="2" max="2" width="18.7109375" style="3" customWidth="1"/>
    <col min="3" max="3" width="31.140625" style="3" customWidth="1"/>
    <col min="4" max="4" width="9.140625" style="3"/>
    <col min="5" max="5" width="22" style="3" customWidth="1"/>
    <col min="6" max="6" width="15.28515625" style="3" customWidth="1"/>
    <col min="7" max="7" width="33" style="3" customWidth="1"/>
    <col min="8" max="8" width="9.5703125" style="3" customWidth="1"/>
    <col min="9" max="16384" width="9.140625" style="3"/>
  </cols>
  <sheetData>
    <row r="1" spans="1:14" x14ac:dyDescent="0.2">
      <c r="A1" s="2" t="s">
        <v>31</v>
      </c>
    </row>
    <row r="3" spans="1:14" x14ac:dyDescent="0.2">
      <c r="A3" s="4" t="s">
        <v>1</v>
      </c>
      <c r="B3" s="5"/>
      <c r="C3" s="5"/>
    </row>
    <row r="4" spans="1:14" x14ac:dyDescent="0.2">
      <c r="B4" s="6" t="s">
        <v>15</v>
      </c>
      <c r="C4" s="7"/>
      <c r="D4" s="8"/>
    </row>
    <row r="5" spans="1:14" x14ac:dyDescent="0.2">
      <c r="A5" s="34" t="s">
        <v>16</v>
      </c>
      <c r="B5" s="35" t="s">
        <v>32</v>
      </c>
      <c r="C5" s="35" t="s">
        <v>34</v>
      </c>
      <c r="D5" s="35" t="s">
        <v>0</v>
      </c>
      <c r="E5" s="34" t="s">
        <v>33</v>
      </c>
    </row>
    <row r="6" spans="1:14" x14ac:dyDescent="0.2">
      <c r="A6" s="9" t="s">
        <v>17</v>
      </c>
      <c r="B6" s="10">
        <v>44</v>
      </c>
      <c r="C6" s="11">
        <v>328</v>
      </c>
      <c r="D6" s="12">
        <f>SUM(B6:C6)</f>
        <v>372</v>
      </c>
      <c r="E6" s="13">
        <f>B6/D6</f>
        <v>0.11827956989247312</v>
      </c>
    </row>
    <row r="7" spans="1:14" x14ac:dyDescent="0.2">
      <c r="A7" s="9" t="s">
        <v>18</v>
      </c>
      <c r="B7" s="11">
        <v>51</v>
      </c>
      <c r="C7" s="11">
        <v>325</v>
      </c>
      <c r="D7" s="12">
        <f>SUM(B7:C7)</f>
        <v>376</v>
      </c>
      <c r="E7" s="13">
        <f t="shared" ref="E7" si="0">B7/D7</f>
        <v>0.13563829787234041</v>
      </c>
    </row>
    <row r="8" spans="1:14" x14ac:dyDescent="0.2">
      <c r="A8" s="9" t="s">
        <v>22</v>
      </c>
      <c r="B8" s="11">
        <v>45</v>
      </c>
      <c r="C8" s="11">
        <v>398</v>
      </c>
      <c r="D8" s="12">
        <f>SUM(B8:C8)</f>
        <v>443</v>
      </c>
      <c r="E8" s="13">
        <f>B8/D8</f>
        <v>0.10158013544018059</v>
      </c>
    </row>
    <row r="9" spans="1:14" x14ac:dyDescent="0.2">
      <c r="A9" s="9" t="s">
        <v>24</v>
      </c>
      <c r="B9" s="11">
        <v>62</v>
      </c>
      <c r="C9" s="11">
        <v>323</v>
      </c>
      <c r="D9" s="12">
        <f>SUM(B9:C9)</f>
        <v>385</v>
      </c>
      <c r="E9" s="13">
        <f>B9/D9</f>
        <v>0.16103896103896104</v>
      </c>
    </row>
    <row r="10" spans="1:14" x14ac:dyDescent="0.2">
      <c r="A10" s="9" t="s">
        <v>25</v>
      </c>
      <c r="B10" s="11">
        <v>57</v>
      </c>
      <c r="C10" s="11">
        <v>323</v>
      </c>
      <c r="D10" s="12">
        <f>SUM(B10:C10)</f>
        <v>380</v>
      </c>
      <c r="E10" s="13">
        <f>B10/D10</f>
        <v>0.15</v>
      </c>
    </row>
    <row r="11" spans="1:14" x14ac:dyDescent="0.2">
      <c r="A11" s="14" t="s">
        <v>0</v>
      </c>
      <c r="B11" s="12">
        <f>SUM(B6:B10)</f>
        <v>259</v>
      </c>
      <c r="C11" s="12">
        <f>SUM(C6:C10)</f>
        <v>1697</v>
      </c>
      <c r="D11" s="12">
        <f>SUM(B11:C11)</f>
        <v>1956</v>
      </c>
      <c r="E11" s="12"/>
    </row>
    <row r="14" spans="1:14" x14ac:dyDescent="0.2">
      <c r="A14" s="4" t="s">
        <v>2</v>
      </c>
      <c r="B14" s="15"/>
      <c r="C14" s="15"/>
    </row>
    <row r="15" spans="1:14" x14ac:dyDescent="0.2">
      <c r="A15" s="16"/>
      <c r="B15" s="17" t="str">
        <f>B4</f>
        <v>Best Picture</v>
      </c>
      <c r="C15" s="7"/>
      <c r="D15" s="1"/>
      <c r="H15" s="18"/>
      <c r="I15" s="2"/>
      <c r="L15" s="18"/>
      <c r="M15" s="18"/>
      <c r="N15" s="18"/>
    </row>
    <row r="16" spans="1:14" x14ac:dyDescent="0.2">
      <c r="A16" s="36" t="str">
        <f>A5</f>
        <v>Row variable (Nominated)</v>
      </c>
      <c r="B16" s="36" t="str">
        <f>B5</f>
        <v>Won Best Picture</v>
      </c>
      <c r="C16" s="36" t="str">
        <f>C5</f>
        <v>Nominated for Row Variable</v>
      </c>
      <c r="D16" s="36" t="s">
        <v>0</v>
      </c>
    </row>
    <row r="17" spans="1:12" x14ac:dyDescent="0.2">
      <c r="A17" s="19" t="s">
        <v>17</v>
      </c>
      <c r="B17" s="20">
        <f>$D6*(B$11/$D$11)</f>
        <v>49.257668711656443</v>
      </c>
      <c r="C17" s="20">
        <f>$D6*(C$11/$D$11)</f>
        <v>322.74233128834356</v>
      </c>
      <c r="D17" s="12">
        <f>SUM(B17:C17)</f>
        <v>372</v>
      </c>
    </row>
    <row r="18" spans="1:12" x14ac:dyDescent="0.2">
      <c r="A18" s="19" t="s">
        <v>18</v>
      </c>
      <c r="B18" s="20">
        <f>$D7*(B$11/$D$11)</f>
        <v>49.787321063394685</v>
      </c>
      <c r="C18" s="20">
        <f>$D7*(C$11/$D$11)</f>
        <v>326.2126789366053</v>
      </c>
      <c r="D18" s="12">
        <f>SUM(B18:C18)</f>
        <v>376</v>
      </c>
    </row>
    <row r="19" spans="1:12" x14ac:dyDescent="0.2">
      <c r="A19" s="19" t="s">
        <v>22</v>
      </c>
      <c r="B19" s="20">
        <f>$D8*(B$11/$D$11)</f>
        <v>58.658997955010229</v>
      </c>
      <c r="C19" s="20">
        <f>$D8*(C$11/$D$11)</f>
        <v>384.34100204498981</v>
      </c>
      <c r="D19" s="12">
        <f>SUM(B19:C19)</f>
        <v>443.00000000000006</v>
      </c>
    </row>
    <row r="20" spans="1:12" x14ac:dyDescent="0.2">
      <c r="A20" s="19" t="s">
        <v>24</v>
      </c>
      <c r="B20" s="20">
        <f>$D9*(B$11/$D$11)</f>
        <v>50.979038854805729</v>
      </c>
      <c r="C20" s="20">
        <f>$D9*(C$11/$D$11)</f>
        <v>334.02096114519429</v>
      </c>
      <c r="D20" s="12">
        <f>SUM(B20:C20)</f>
        <v>385</v>
      </c>
    </row>
    <row r="21" spans="1:12" x14ac:dyDescent="0.2">
      <c r="A21" s="19" t="s">
        <v>25</v>
      </c>
      <c r="B21" s="20">
        <f>$D10*(B$11/$D$11)</f>
        <v>50.316973415132928</v>
      </c>
      <c r="C21" s="20">
        <f>$D10*(C$11/$D$11)</f>
        <v>329.68302658486709</v>
      </c>
      <c r="D21" s="12">
        <f>SUM(B21:C21)</f>
        <v>380</v>
      </c>
    </row>
    <row r="22" spans="1:12" x14ac:dyDescent="0.2">
      <c r="A22" s="14" t="s">
        <v>0</v>
      </c>
      <c r="B22" s="12">
        <f>SUM(B17:B21)</f>
        <v>259</v>
      </c>
      <c r="C22" s="12">
        <f>SUM(C17:C21)</f>
        <v>1697</v>
      </c>
      <c r="D22" s="12">
        <f>SUM(D17:D21)</f>
        <v>1956</v>
      </c>
      <c r="L22" s="2"/>
    </row>
    <row r="24" spans="1:12" x14ac:dyDescent="0.2">
      <c r="A24" s="21" t="s">
        <v>6</v>
      </c>
      <c r="B24" s="21"/>
    </row>
    <row r="25" spans="1:12" x14ac:dyDescent="0.2">
      <c r="A25" s="22" t="s">
        <v>7</v>
      </c>
      <c r="B25" s="23">
        <v>0.05</v>
      </c>
      <c r="E25" s="3" t="s">
        <v>3</v>
      </c>
    </row>
    <row r="26" spans="1:12" x14ac:dyDescent="0.2">
      <c r="A26" s="24" t="s">
        <v>8</v>
      </c>
      <c r="B26" s="24">
        <f>COUNTA(A6:A10)</f>
        <v>5</v>
      </c>
      <c r="E26" s="25" t="s">
        <v>4</v>
      </c>
      <c r="F26" s="25"/>
      <c r="G26" s="26"/>
    </row>
    <row r="27" spans="1:12" x14ac:dyDescent="0.2">
      <c r="A27" s="24" t="s">
        <v>9</v>
      </c>
      <c r="B27" s="24">
        <f>COUNTA(B5:C5)</f>
        <v>2</v>
      </c>
      <c r="E27" s="27">
        <f>B6-B17</f>
        <v>-5.2576687116564429</v>
      </c>
      <c r="F27" s="27">
        <f>C6-C17</f>
        <v>5.2576687116564358</v>
      </c>
      <c r="G27" s="27"/>
    </row>
    <row r="28" spans="1:12" x14ac:dyDescent="0.2">
      <c r="A28" s="24" t="s">
        <v>10</v>
      </c>
      <c r="B28" s="24">
        <f>($B$26-1)*($B$27-1)</f>
        <v>4</v>
      </c>
      <c r="E28" s="27">
        <f>B7-B18</f>
        <v>1.2126789366053146</v>
      </c>
      <c r="F28" s="27">
        <f>C7-C18</f>
        <v>-1.2126789366053004</v>
      </c>
      <c r="G28" s="27"/>
    </row>
    <row r="29" spans="1:12" x14ac:dyDescent="0.2">
      <c r="E29" s="27">
        <f>B8-B19</f>
        <v>-13.658997955010229</v>
      </c>
      <c r="F29" s="27">
        <f>C8-C19</f>
        <v>13.658997955010193</v>
      </c>
      <c r="G29" s="27"/>
    </row>
    <row r="30" spans="1:12" x14ac:dyDescent="0.2">
      <c r="A30" s="21" t="s">
        <v>11</v>
      </c>
      <c r="B30" s="21"/>
      <c r="E30" s="27">
        <f>B9-B20</f>
        <v>11.020961145194271</v>
      </c>
      <c r="F30" s="27">
        <f>C9-C20</f>
        <v>-11.020961145194292</v>
      </c>
      <c r="G30" s="27"/>
    </row>
    <row r="31" spans="1:12" x14ac:dyDescent="0.2">
      <c r="A31" s="22" t="s">
        <v>12</v>
      </c>
      <c r="B31" s="22">
        <f>CHIINV(B25,B28)</f>
        <v>9.4877290367811575</v>
      </c>
      <c r="E31" s="27">
        <f>B10-B21</f>
        <v>6.683026584867072</v>
      </c>
      <c r="F31" s="27">
        <f>C10-C21</f>
        <v>-6.6830265848670933</v>
      </c>
      <c r="G31" s="27"/>
    </row>
    <row r="32" spans="1:12" x14ac:dyDescent="0.2">
      <c r="A32" s="22" t="s">
        <v>13</v>
      </c>
      <c r="B32" s="22">
        <f>SUM($E$36:$F$40)</f>
        <v>8.1161846303064156</v>
      </c>
      <c r="G32" s="27"/>
      <c r="H32" s="27"/>
      <c r="I32" s="27"/>
    </row>
    <row r="33" spans="1:9" x14ac:dyDescent="0.2">
      <c r="A33" s="28" t="s">
        <v>14</v>
      </c>
      <c r="B33" s="29">
        <f>CHIDIST(B32,B28)</f>
        <v>8.7413729919620875E-2</v>
      </c>
      <c r="G33" s="27"/>
      <c r="H33" s="27"/>
      <c r="I33" s="27"/>
    </row>
    <row r="34" spans="1:9" x14ac:dyDescent="0.2">
      <c r="A34" s="30" t="str">
        <f>IF(B33&lt;B25,"Reject the null hypothesis","Do not reject the null hypothesis")</f>
        <v>Do not reject the null hypothesis</v>
      </c>
      <c r="B34" s="31"/>
      <c r="G34" s="27"/>
      <c r="H34" s="27"/>
      <c r="I34" s="27"/>
    </row>
    <row r="35" spans="1:9" x14ac:dyDescent="0.2">
      <c r="E35" s="25" t="s">
        <v>5</v>
      </c>
      <c r="F35" s="25"/>
      <c r="G35" s="27"/>
      <c r="H35" s="27"/>
      <c r="I35" s="27"/>
    </row>
    <row r="36" spans="1:9" x14ac:dyDescent="0.2">
      <c r="A36" s="32"/>
      <c r="E36" s="27">
        <f>E27^2/B17</f>
        <v>0.56119343453600357</v>
      </c>
      <c r="F36" s="27">
        <f>F27^2/C17</f>
        <v>8.5650618470727469E-2</v>
      </c>
      <c r="G36" s="27"/>
      <c r="H36" s="27"/>
      <c r="I36" s="27"/>
    </row>
    <row r="37" spans="1:9" x14ac:dyDescent="0.2">
      <c r="A37" s="32"/>
      <c r="E37" s="27">
        <f>E28^2/B18</f>
        <v>2.9537443908935763E-2</v>
      </c>
      <c r="F37" s="27">
        <f>F28^2/C18</f>
        <v>4.5080718753177278E-3</v>
      </c>
      <c r="G37" s="27"/>
      <c r="H37" s="27"/>
      <c r="I37" s="27"/>
    </row>
    <row r="38" spans="1:9" x14ac:dyDescent="0.2">
      <c r="E38" s="27">
        <f>E29^2/B19</f>
        <v>3.1805559528661926</v>
      </c>
      <c r="F38" s="27">
        <f>F29^2/C19</f>
        <v>0.48542368402612823</v>
      </c>
      <c r="G38" s="27"/>
      <c r="H38" s="27"/>
      <c r="I38" s="27"/>
    </row>
    <row r="39" spans="1:9" x14ac:dyDescent="0.2">
      <c r="E39" s="27">
        <f>E30^2/B20</f>
        <v>2.3825789440600995</v>
      </c>
      <c r="F39" s="27">
        <f>F30^2/C20</f>
        <v>0.36363461786185514</v>
      </c>
      <c r="G39" s="27"/>
      <c r="H39" s="27"/>
      <c r="I39" s="27"/>
    </row>
    <row r="40" spans="1:9" x14ac:dyDescent="0.2">
      <c r="E40" s="27">
        <f>E31^2/B21</f>
        <v>0.88762978578929397</v>
      </c>
      <c r="F40" s="27">
        <f>F31^2/C21</f>
        <v>0.13547207691186128</v>
      </c>
      <c r="G40" s="27"/>
      <c r="H40" s="27"/>
      <c r="I40" s="27"/>
    </row>
    <row r="41" spans="1:9" x14ac:dyDescent="0.2">
      <c r="G41" s="27"/>
      <c r="H41" s="27"/>
      <c r="I41" s="27"/>
    </row>
    <row r="42" spans="1:9" x14ac:dyDescent="0.2">
      <c r="G42" s="27"/>
      <c r="H42" s="27"/>
      <c r="I42" s="27"/>
    </row>
    <row r="43" spans="1:9" x14ac:dyDescent="0.2">
      <c r="I43" s="26"/>
    </row>
    <row r="44" spans="1:9" x14ac:dyDescent="0.2">
      <c r="I44" s="33"/>
    </row>
    <row r="45" spans="1:9" x14ac:dyDescent="0.2">
      <c r="I45" s="33"/>
    </row>
    <row r="46" spans="1:9" x14ac:dyDescent="0.2">
      <c r="I46" s="27"/>
    </row>
    <row r="47" spans="1:9" x14ac:dyDescent="0.2">
      <c r="I47" s="27"/>
    </row>
    <row r="48" spans="1:9" x14ac:dyDescent="0.2">
      <c r="I48" s="27"/>
    </row>
    <row r="49" spans="7:9" x14ac:dyDescent="0.2">
      <c r="G49" s="27"/>
      <c r="H49" s="27"/>
      <c r="I49" s="27"/>
    </row>
    <row r="50" spans="7:9" x14ac:dyDescent="0.2">
      <c r="G50" s="27"/>
      <c r="H50" s="27"/>
      <c r="I50" s="27"/>
    </row>
    <row r="51" spans="7:9" x14ac:dyDescent="0.2">
      <c r="G51" s="27"/>
      <c r="H51" s="27"/>
      <c r="I51" s="27"/>
    </row>
    <row r="52" spans="7:9" x14ac:dyDescent="0.2">
      <c r="G52" s="27"/>
      <c r="H52" s="27"/>
      <c r="I52" s="27"/>
    </row>
    <row r="53" spans="7:9" x14ac:dyDescent="0.2">
      <c r="G53" s="27"/>
      <c r="H53" s="27"/>
      <c r="I53" s="27"/>
    </row>
    <row r="54" spans="7:9" x14ac:dyDescent="0.2">
      <c r="G54" s="27"/>
      <c r="H54" s="27"/>
      <c r="I54" s="27"/>
    </row>
    <row r="55" spans="7:9" x14ac:dyDescent="0.2">
      <c r="G55" s="27"/>
      <c r="H55" s="27"/>
      <c r="I55" s="27"/>
    </row>
    <row r="56" spans="7:9" x14ac:dyDescent="0.2">
      <c r="G56" s="27"/>
      <c r="H56" s="27"/>
      <c r="I56" s="27"/>
    </row>
    <row r="57" spans="7:9" x14ac:dyDescent="0.2">
      <c r="G57" s="27"/>
      <c r="H57" s="27"/>
      <c r="I57" s="27"/>
    </row>
  </sheetData>
  <mergeCells count="5">
    <mergeCell ref="B4:D4"/>
    <mergeCell ref="B15:D15"/>
    <mergeCell ref="A30:B30"/>
    <mergeCell ref="A34:B34"/>
    <mergeCell ref="A24:B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selection activeCell="A42" sqref="A42:B52"/>
    </sheetView>
  </sheetViews>
  <sheetFormatPr defaultRowHeight="12.75" x14ac:dyDescent="0.2"/>
  <cols>
    <col min="1" max="1" width="30.7109375" style="38" customWidth="1"/>
    <col min="2" max="2" width="20.42578125" style="38" customWidth="1"/>
    <col min="3" max="3" width="25" style="38" customWidth="1"/>
    <col min="4" max="5" width="9.140625" style="38"/>
    <col min="6" max="6" width="33" style="38" customWidth="1"/>
    <col min="7" max="7" width="9.5703125" style="38" customWidth="1"/>
    <col min="8" max="8" width="10.42578125" style="38" customWidth="1"/>
    <col min="9" max="16384" width="9.140625" style="38"/>
  </cols>
  <sheetData>
    <row r="1" spans="1:4" x14ac:dyDescent="0.2">
      <c r="A1" s="37" t="s">
        <v>31</v>
      </c>
    </row>
    <row r="3" spans="1:4" x14ac:dyDescent="0.2">
      <c r="A3" s="39" t="s">
        <v>1</v>
      </c>
      <c r="B3" s="39"/>
      <c r="C3" s="39"/>
    </row>
    <row r="4" spans="1:4" x14ac:dyDescent="0.2">
      <c r="A4" s="40"/>
      <c r="B4" s="41" t="s">
        <v>15</v>
      </c>
      <c r="C4" s="42"/>
      <c r="D4" s="43"/>
    </row>
    <row r="5" spans="1:4" x14ac:dyDescent="0.2">
      <c r="A5" s="44" t="s">
        <v>16</v>
      </c>
      <c r="B5" s="45" t="s">
        <v>32</v>
      </c>
      <c r="C5" s="45" t="s">
        <v>35</v>
      </c>
      <c r="D5" s="46" t="s">
        <v>0</v>
      </c>
    </row>
    <row r="6" spans="1:4" x14ac:dyDescent="0.2">
      <c r="A6" s="47" t="s">
        <v>17</v>
      </c>
      <c r="B6" s="48">
        <v>44</v>
      </c>
      <c r="C6" s="49">
        <v>328</v>
      </c>
      <c r="D6" s="40">
        <f>SUM(B6:C6)</f>
        <v>372</v>
      </c>
    </row>
    <row r="7" spans="1:4" x14ac:dyDescent="0.2">
      <c r="A7" s="47" t="s">
        <v>18</v>
      </c>
      <c r="B7" s="49">
        <v>51</v>
      </c>
      <c r="C7" s="49">
        <v>325</v>
      </c>
      <c r="D7" s="40">
        <f>SUM(B7:C7)</f>
        <v>376</v>
      </c>
    </row>
    <row r="8" spans="1:4" x14ac:dyDescent="0.2">
      <c r="A8" s="47" t="s">
        <v>19</v>
      </c>
      <c r="B8" s="49">
        <v>19</v>
      </c>
      <c r="C8" s="49">
        <v>328</v>
      </c>
      <c r="D8" s="40">
        <f>SUM(B8:C8)</f>
        <v>347</v>
      </c>
    </row>
    <row r="9" spans="1:4" x14ac:dyDescent="0.2">
      <c r="A9" s="47" t="s">
        <v>20</v>
      </c>
      <c r="B9" s="49">
        <v>28</v>
      </c>
      <c r="C9" s="49">
        <v>326</v>
      </c>
      <c r="D9" s="40">
        <f>SUM(B9:C9)</f>
        <v>354</v>
      </c>
    </row>
    <row r="10" spans="1:4" x14ac:dyDescent="0.2">
      <c r="A10" s="47" t="s">
        <v>21</v>
      </c>
      <c r="B10" s="49">
        <v>37</v>
      </c>
      <c r="C10" s="49">
        <v>383</v>
      </c>
      <c r="D10" s="40">
        <f>SUM(B10:C10)</f>
        <v>420</v>
      </c>
    </row>
    <row r="11" spans="1:4" x14ac:dyDescent="0.2">
      <c r="A11" s="47" t="s">
        <v>22</v>
      </c>
      <c r="B11" s="49">
        <v>45</v>
      </c>
      <c r="C11" s="49">
        <v>398</v>
      </c>
      <c r="D11" s="40">
        <f>SUM(B11:C11)</f>
        <v>443</v>
      </c>
    </row>
    <row r="12" spans="1:4" x14ac:dyDescent="0.2">
      <c r="A12" s="47" t="s">
        <v>23</v>
      </c>
      <c r="B12" s="49">
        <v>33</v>
      </c>
      <c r="C12" s="49">
        <v>398</v>
      </c>
      <c r="D12" s="40">
        <f>SUM(B12:C12)</f>
        <v>431</v>
      </c>
    </row>
    <row r="13" spans="1:4" x14ac:dyDescent="0.2">
      <c r="A13" s="47" t="s">
        <v>24</v>
      </c>
      <c r="B13" s="49">
        <v>62</v>
      </c>
      <c r="C13" s="49">
        <v>323</v>
      </c>
      <c r="D13" s="40">
        <f>SUM(B13:C13)</f>
        <v>385</v>
      </c>
    </row>
    <row r="14" spans="1:4" x14ac:dyDescent="0.2">
      <c r="A14" s="47" t="s">
        <v>25</v>
      </c>
      <c r="B14" s="49">
        <v>57</v>
      </c>
      <c r="C14" s="49">
        <v>323</v>
      </c>
      <c r="D14" s="40">
        <f>SUM(B14:C14)</f>
        <v>380</v>
      </c>
    </row>
    <row r="15" spans="1:4" x14ac:dyDescent="0.2">
      <c r="A15" s="47" t="s">
        <v>26</v>
      </c>
      <c r="B15" s="49">
        <v>10</v>
      </c>
      <c r="C15" s="49">
        <v>97</v>
      </c>
      <c r="D15" s="40">
        <f>SUM(B15:C15)</f>
        <v>107</v>
      </c>
    </row>
    <row r="16" spans="1:4" x14ac:dyDescent="0.2">
      <c r="A16" s="47" t="s">
        <v>27</v>
      </c>
      <c r="B16" s="49">
        <v>41</v>
      </c>
      <c r="C16" s="49">
        <v>799</v>
      </c>
      <c r="D16" s="40">
        <f>SUM(B16:C16)</f>
        <v>840</v>
      </c>
    </row>
    <row r="17" spans="1:14" x14ac:dyDescent="0.2">
      <c r="A17" s="47" t="s">
        <v>28</v>
      </c>
      <c r="B17" s="49">
        <v>11</v>
      </c>
      <c r="C17" s="49">
        <v>158</v>
      </c>
      <c r="D17" s="40">
        <f>SUM(B17:C17)</f>
        <v>169</v>
      </c>
    </row>
    <row r="18" spans="1:14" x14ac:dyDescent="0.2">
      <c r="A18" s="47" t="s">
        <v>29</v>
      </c>
      <c r="B18" s="49">
        <v>6</v>
      </c>
      <c r="C18" s="49">
        <v>153</v>
      </c>
      <c r="D18" s="40">
        <f>SUM(B18:C18)</f>
        <v>159</v>
      </c>
    </row>
    <row r="19" spans="1:14" x14ac:dyDescent="0.2">
      <c r="A19" s="47" t="s">
        <v>30</v>
      </c>
      <c r="B19" s="49">
        <v>63</v>
      </c>
      <c r="C19" s="49">
        <v>691</v>
      </c>
      <c r="D19" s="40">
        <f>SUM(B19:C19)</f>
        <v>754</v>
      </c>
    </row>
    <row r="20" spans="1:14" x14ac:dyDescent="0.2">
      <c r="A20" s="50" t="s">
        <v>0</v>
      </c>
      <c r="B20" s="40">
        <f>SUM(B6:B19)</f>
        <v>507</v>
      </c>
      <c r="C20" s="40">
        <v>5030</v>
      </c>
      <c r="D20" s="40">
        <f>SUM(B20:C20)</f>
        <v>5537</v>
      </c>
    </row>
    <row r="23" spans="1:14" x14ac:dyDescent="0.2">
      <c r="A23" s="51" t="s">
        <v>2</v>
      </c>
      <c r="B23" s="51"/>
      <c r="C23" s="51"/>
    </row>
    <row r="24" spans="1:14" x14ac:dyDescent="0.2">
      <c r="A24" s="52"/>
      <c r="B24" s="53" t="str">
        <f>B4</f>
        <v>Best Picture</v>
      </c>
      <c r="C24" s="42"/>
      <c r="G24" s="54"/>
      <c r="H24" s="54"/>
      <c r="I24" s="37"/>
      <c r="L24" s="54"/>
      <c r="M24" s="54"/>
      <c r="N24" s="54"/>
    </row>
    <row r="25" spans="1:14" x14ac:dyDescent="0.2">
      <c r="A25" s="55" t="str">
        <f>A5</f>
        <v>Row variable (Nominated)</v>
      </c>
      <c r="B25" s="55" t="str">
        <f>B5</f>
        <v>Won Best Picture</v>
      </c>
      <c r="C25" s="55" t="str">
        <f>C5</f>
        <v>Nominated for Category</v>
      </c>
      <c r="D25" s="55" t="s">
        <v>0</v>
      </c>
    </row>
    <row r="26" spans="1:14" x14ac:dyDescent="0.2">
      <c r="A26" s="56" t="s">
        <v>17</v>
      </c>
      <c r="B26" s="52">
        <f>$D6*(B$20/$D$20)</f>
        <v>34.062488712299078</v>
      </c>
      <c r="C26" s="52">
        <f>$D6*(C$20/$D$20)</f>
        <v>337.93751128770089</v>
      </c>
      <c r="D26" s="40">
        <f>SUM(B26:C26)</f>
        <v>371.99999999999994</v>
      </c>
    </row>
    <row r="27" spans="1:14" x14ac:dyDescent="0.2">
      <c r="A27" s="56" t="s">
        <v>18</v>
      </c>
      <c r="B27" s="52">
        <f t="shared" ref="B27:C39" si="0">$D7*(B$20/$D$20)</f>
        <v>34.428752031786161</v>
      </c>
      <c r="C27" s="52">
        <f t="shared" si="0"/>
        <v>341.57124796821381</v>
      </c>
      <c r="D27" s="40">
        <f>SUM(B27:C27)</f>
        <v>376</v>
      </c>
    </row>
    <row r="28" spans="1:14" x14ac:dyDescent="0.2">
      <c r="A28" s="56" t="s">
        <v>19</v>
      </c>
      <c r="B28" s="52">
        <f t="shared" si="0"/>
        <v>31.773342965504785</v>
      </c>
      <c r="C28" s="52">
        <f t="shared" si="0"/>
        <v>315.22665703449519</v>
      </c>
      <c r="D28" s="40">
        <f>SUM(B28:C28)</f>
        <v>347</v>
      </c>
    </row>
    <row r="29" spans="1:14" x14ac:dyDescent="0.2">
      <c r="A29" s="56" t="s">
        <v>20</v>
      </c>
      <c r="B29" s="52">
        <f t="shared" si="0"/>
        <v>32.414303774607184</v>
      </c>
      <c r="C29" s="52">
        <f t="shared" si="0"/>
        <v>321.58569622539278</v>
      </c>
      <c r="D29" s="40">
        <f>SUM(B29:C29)</f>
        <v>353.99999999999994</v>
      </c>
    </row>
    <row r="30" spans="1:14" x14ac:dyDescent="0.2">
      <c r="A30" s="56" t="s">
        <v>21</v>
      </c>
      <c r="B30" s="52">
        <f t="shared" si="0"/>
        <v>38.457648546144121</v>
      </c>
      <c r="C30" s="52">
        <f t="shared" si="0"/>
        <v>381.54235145385587</v>
      </c>
      <c r="D30" s="40">
        <f>SUM(B30:C30)</f>
        <v>420</v>
      </c>
    </row>
    <row r="31" spans="1:14" x14ac:dyDescent="0.2">
      <c r="A31" s="56" t="s">
        <v>22</v>
      </c>
      <c r="B31" s="52">
        <f t="shared" si="0"/>
        <v>40.563662633194866</v>
      </c>
      <c r="C31" s="52">
        <f t="shared" si="0"/>
        <v>402.43633736680511</v>
      </c>
      <c r="D31" s="40">
        <f>SUM(B31:C31)</f>
        <v>443</v>
      </c>
    </row>
    <row r="32" spans="1:14" x14ac:dyDescent="0.2">
      <c r="A32" s="56" t="s">
        <v>23</v>
      </c>
      <c r="B32" s="52">
        <f t="shared" si="0"/>
        <v>39.464872674733606</v>
      </c>
      <c r="C32" s="52">
        <f t="shared" si="0"/>
        <v>391.53512732526639</v>
      </c>
      <c r="D32" s="40">
        <f>SUM(B32:C32)</f>
        <v>431</v>
      </c>
    </row>
    <row r="33" spans="1:12" x14ac:dyDescent="0.2">
      <c r="A33" s="56" t="s">
        <v>24</v>
      </c>
      <c r="B33" s="52">
        <f t="shared" si="0"/>
        <v>35.252844500632108</v>
      </c>
      <c r="C33" s="52">
        <f t="shared" si="0"/>
        <v>349.74715549936786</v>
      </c>
      <c r="D33" s="40">
        <f>SUM(B33:C33)</f>
        <v>385</v>
      </c>
    </row>
    <row r="34" spans="1:12" x14ac:dyDescent="0.2">
      <c r="A34" s="56" t="s">
        <v>25</v>
      </c>
      <c r="B34" s="52">
        <f t="shared" si="0"/>
        <v>34.79501535127325</v>
      </c>
      <c r="C34" s="52">
        <f t="shared" si="0"/>
        <v>345.20498464872674</v>
      </c>
      <c r="D34" s="40">
        <f>SUM(B34:C34)</f>
        <v>380</v>
      </c>
    </row>
    <row r="35" spans="1:12" x14ac:dyDescent="0.2">
      <c r="A35" s="56" t="s">
        <v>26</v>
      </c>
      <c r="B35" s="52">
        <f t="shared" si="0"/>
        <v>9.7975437962795731</v>
      </c>
      <c r="C35" s="52">
        <f t="shared" si="0"/>
        <v>97.202456203720416</v>
      </c>
      <c r="D35" s="40">
        <f>SUM(B35:C35)</f>
        <v>106.99999999999999</v>
      </c>
    </row>
    <row r="36" spans="1:12" x14ac:dyDescent="0.2">
      <c r="A36" s="56" t="s">
        <v>27</v>
      </c>
      <c r="B36" s="52">
        <f t="shared" si="0"/>
        <v>76.915297092288242</v>
      </c>
      <c r="C36" s="52">
        <f t="shared" si="0"/>
        <v>763.08470290771174</v>
      </c>
      <c r="D36" s="40">
        <f>SUM(B36:C36)</f>
        <v>840</v>
      </c>
    </row>
    <row r="37" spans="1:12" x14ac:dyDescent="0.2">
      <c r="A37" s="56" t="s">
        <v>28</v>
      </c>
      <c r="B37" s="52">
        <f t="shared" si="0"/>
        <v>15.474625248329419</v>
      </c>
      <c r="C37" s="52">
        <f t="shared" si="0"/>
        <v>153.52537475167057</v>
      </c>
      <c r="D37" s="40">
        <f>SUM(B37:C37)</f>
        <v>169</v>
      </c>
    </row>
    <row r="38" spans="1:12" x14ac:dyDescent="0.2">
      <c r="A38" s="56" t="s">
        <v>29</v>
      </c>
      <c r="B38" s="52">
        <f t="shared" si="0"/>
        <v>14.558966949611703</v>
      </c>
      <c r="C38" s="52">
        <f t="shared" si="0"/>
        <v>144.44103305038828</v>
      </c>
      <c r="D38" s="40">
        <f>SUM(B38:C38)</f>
        <v>159</v>
      </c>
    </row>
    <row r="39" spans="1:12" x14ac:dyDescent="0.2">
      <c r="A39" s="56" t="s">
        <v>30</v>
      </c>
      <c r="B39" s="52">
        <f t="shared" si="0"/>
        <v>69.040635723315873</v>
      </c>
      <c r="C39" s="52">
        <f t="shared" si="0"/>
        <v>684.95936427668414</v>
      </c>
      <c r="D39" s="40">
        <f>SUM(B39:C39)</f>
        <v>754</v>
      </c>
    </row>
    <row r="40" spans="1:12" x14ac:dyDescent="0.2">
      <c r="A40" s="50" t="s">
        <v>0</v>
      </c>
      <c r="B40" s="40">
        <f>SUM(B26:B39)</f>
        <v>507</v>
      </c>
      <c r="C40" s="40">
        <f>SUM(C26:C39)</f>
        <v>5029.9999999999991</v>
      </c>
      <c r="D40" s="40">
        <f>SUM(D26:D39)</f>
        <v>5537</v>
      </c>
      <c r="L40" s="37"/>
    </row>
    <row r="42" spans="1:12" x14ac:dyDescent="0.2">
      <c r="A42" s="57" t="s">
        <v>6</v>
      </c>
      <c r="B42" s="57"/>
    </row>
    <row r="43" spans="1:12" x14ac:dyDescent="0.2">
      <c r="A43" s="58" t="s">
        <v>7</v>
      </c>
      <c r="B43" s="59">
        <v>0.05</v>
      </c>
      <c r="D43" s="38" t="s">
        <v>3</v>
      </c>
    </row>
    <row r="44" spans="1:12" x14ac:dyDescent="0.2">
      <c r="A44" s="60" t="s">
        <v>8</v>
      </c>
      <c r="B44" s="60">
        <f>COUNTA(A6:A19)</f>
        <v>14</v>
      </c>
      <c r="D44" s="61" t="s">
        <v>4</v>
      </c>
      <c r="E44" s="61"/>
    </row>
    <row r="45" spans="1:12" x14ac:dyDescent="0.2">
      <c r="A45" s="60" t="s">
        <v>9</v>
      </c>
      <c r="B45" s="60">
        <f>COUNTA(B5:C5)</f>
        <v>2</v>
      </c>
      <c r="D45" s="38">
        <f>B6-B26</f>
        <v>9.9375112877009215</v>
      </c>
      <c r="E45" s="38">
        <f>C6-C26</f>
        <v>-9.937511287700886</v>
      </c>
    </row>
    <row r="46" spans="1:12" x14ac:dyDescent="0.2">
      <c r="A46" s="60" t="s">
        <v>10</v>
      </c>
      <c r="B46" s="60">
        <f>($B$44-1)*($B$45-1)</f>
        <v>13</v>
      </c>
      <c r="D46" s="38">
        <f t="shared" ref="D46:E58" si="1">B7-B27</f>
        <v>16.571247968213839</v>
      </c>
      <c r="E46" s="38">
        <f t="shared" si="1"/>
        <v>-16.571247968213811</v>
      </c>
    </row>
    <row r="47" spans="1:12" x14ac:dyDescent="0.2">
      <c r="D47" s="38">
        <f t="shared" si="1"/>
        <v>-12.773342965504785</v>
      </c>
      <c r="E47" s="38">
        <f t="shared" si="1"/>
        <v>12.77334296550481</v>
      </c>
    </row>
    <row r="48" spans="1:12" x14ac:dyDescent="0.2">
      <c r="A48" s="57" t="s">
        <v>11</v>
      </c>
      <c r="B48" s="57"/>
      <c r="D48" s="38">
        <f t="shared" si="1"/>
        <v>-4.414303774607184</v>
      </c>
      <c r="E48" s="38">
        <f t="shared" si="1"/>
        <v>4.4143037746072196</v>
      </c>
    </row>
    <row r="49" spans="1:5" x14ac:dyDescent="0.2">
      <c r="A49" s="58" t="s">
        <v>12</v>
      </c>
      <c r="B49" s="58">
        <f>CHIINV(B43,B46)</f>
        <v>22.362032494826938</v>
      </c>
      <c r="D49" s="38">
        <f t="shared" si="1"/>
        <v>-1.4576485461441209</v>
      </c>
      <c r="E49" s="38">
        <f t="shared" si="1"/>
        <v>1.457648546144128</v>
      </c>
    </row>
    <row r="50" spans="1:5" x14ac:dyDescent="0.2">
      <c r="A50" s="58" t="s">
        <v>13</v>
      </c>
      <c r="B50" s="58">
        <f>SUM(D62:E75)</f>
        <v>83.994949529184211</v>
      </c>
      <c r="D50" s="38">
        <f t="shared" si="1"/>
        <v>4.4363373668051338</v>
      </c>
      <c r="E50" s="38">
        <f t="shared" si="1"/>
        <v>-4.4363373668051054</v>
      </c>
    </row>
    <row r="51" spans="1:5" x14ac:dyDescent="0.2">
      <c r="A51" s="62" t="s">
        <v>14</v>
      </c>
      <c r="B51" s="63">
        <f>CHIDIST(B50,B46)</f>
        <v>1.9431655690804225E-12</v>
      </c>
      <c r="D51" s="38">
        <f t="shared" si="1"/>
        <v>-6.4648726747336056</v>
      </c>
      <c r="E51" s="38">
        <f t="shared" si="1"/>
        <v>6.4648726747336127</v>
      </c>
    </row>
    <row r="52" spans="1:5" x14ac:dyDescent="0.2">
      <c r="A52" s="64" t="str">
        <f>IF(B51&lt;B43,"Reject the null hypothesis","Do not reject the null hypothesis")</f>
        <v>Reject the null hypothesis</v>
      </c>
      <c r="B52" s="65"/>
      <c r="D52" s="38">
        <f t="shared" si="1"/>
        <v>26.747155499367892</v>
      </c>
      <c r="E52" s="38">
        <f t="shared" si="1"/>
        <v>-26.747155499367864</v>
      </c>
    </row>
    <row r="53" spans="1:5" x14ac:dyDescent="0.2">
      <c r="D53" s="38">
        <f t="shared" si="1"/>
        <v>22.20498464872675</v>
      </c>
      <c r="E53" s="38">
        <f t="shared" si="1"/>
        <v>-22.204984648726736</v>
      </c>
    </row>
    <row r="54" spans="1:5" x14ac:dyDescent="0.2">
      <c r="A54" s="66"/>
      <c r="D54" s="38">
        <f t="shared" si="1"/>
        <v>0.20245620372042694</v>
      </c>
      <c r="E54" s="38">
        <f t="shared" si="1"/>
        <v>-0.20245620372041628</v>
      </c>
    </row>
    <row r="55" spans="1:5" x14ac:dyDescent="0.2">
      <c r="A55" s="66"/>
      <c r="D55" s="38">
        <f t="shared" si="1"/>
        <v>-35.915297092288242</v>
      </c>
      <c r="E55" s="38">
        <f t="shared" si="1"/>
        <v>35.915297092288256</v>
      </c>
    </row>
    <row r="56" spans="1:5" x14ac:dyDescent="0.2">
      <c r="D56" s="38">
        <f t="shared" si="1"/>
        <v>-4.4746252483294189</v>
      </c>
      <c r="E56" s="38">
        <f t="shared" si="1"/>
        <v>4.4746252483294313</v>
      </c>
    </row>
    <row r="57" spans="1:5" x14ac:dyDescent="0.2">
      <c r="D57" s="38">
        <f t="shared" si="1"/>
        <v>-8.5589669496117029</v>
      </c>
      <c r="E57" s="38">
        <f t="shared" si="1"/>
        <v>8.5589669496117153</v>
      </c>
    </row>
    <row r="58" spans="1:5" x14ac:dyDescent="0.2">
      <c r="D58" s="38">
        <f t="shared" si="1"/>
        <v>-6.040635723315873</v>
      </c>
      <c r="E58" s="38">
        <f t="shared" si="1"/>
        <v>6.0406357233158587</v>
      </c>
    </row>
    <row r="61" spans="1:5" x14ac:dyDescent="0.2">
      <c r="D61" s="67" t="s">
        <v>5</v>
      </c>
      <c r="E61" s="67"/>
    </row>
    <row r="62" spans="1:5" x14ac:dyDescent="0.2">
      <c r="D62" s="38">
        <f>D45^2/B26</f>
        <v>2.89920479467273</v>
      </c>
      <c r="E62" s="38">
        <f>E45^2/C26</f>
        <v>0.29222601011909816</v>
      </c>
    </row>
    <row r="63" spans="1:5" x14ac:dyDescent="0.2">
      <c r="D63" s="38">
        <f t="shared" ref="D63:E75" si="2">D46^2/B27</f>
        <v>7.9760735727656513</v>
      </c>
      <c r="E63" s="38">
        <f t="shared" si="2"/>
        <v>0.80395015932249914</v>
      </c>
    </row>
    <row r="64" spans="1:5" x14ac:dyDescent="0.2">
      <c r="D64" s="38">
        <f t="shared" si="2"/>
        <v>5.1350684343018562</v>
      </c>
      <c r="E64" s="38">
        <f t="shared" si="2"/>
        <v>0.51759039685706798</v>
      </c>
    </row>
    <row r="65" spans="4:5" x14ac:dyDescent="0.2">
      <c r="D65" s="38">
        <f t="shared" si="2"/>
        <v>0.60115675937412227</v>
      </c>
      <c r="E65" s="38">
        <f t="shared" si="2"/>
        <v>6.0593733002521841E-2</v>
      </c>
    </row>
    <row r="66" spans="4:5" x14ac:dyDescent="0.2">
      <c r="D66" s="38">
        <f t="shared" si="2"/>
        <v>5.5248809128999696E-2</v>
      </c>
      <c r="E66" s="38">
        <f t="shared" si="2"/>
        <v>5.5688163475950542E-3</v>
      </c>
    </row>
    <row r="67" spans="4:5" x14ac:dyDescent="0.2">
      <c r="D67" s="38">
        <f t="shared" si="2"/>
        <v>0.48519014197711241</v>
      </c>
      <c r="E67" s="38">
        <f t="shared" si="2"/>
        <v>4.8904851288746089E-2</v>
      </c>
    </row>
    <row r="68" spans="4:5" x14ac:dyDescent="0.2">
      <c r="D68" s="38">
        <f t="shared" si="2"/>
        <v>1.0590323968604913</v>
      </c>
      <c r="E68" s="38">
        <f t="shared" si="2"/>
        <v>0.10674541256625651</v>
      </c>
    </row>
    <row r="69" spans="4:5" x14ac:dyDescent="0.2">
      <c r="D69" s="38">
        <f t="shared" si="2"/>
        <v>20.293690833786144</v>
      </c>
      <c r="E69" s="38">
        <f t="shared" si="2"/>
        <v>2.0455072073020979</v>
      </c>
    </row>
    <row r="70" spans="4:5" x14ac:dyDescent="0.2">
      <c r="D70" s="38">
        <f t="shared" si="2"/>
        <v>14.170459138255506</v>
      </c>
      <c r="E70" s="38">
        <f t="shared" si="2"/>
        <v>1.4283146686074617</v>
      </c>
    </row>
    <row r="71" spans="4:5" x14ac:dyDescent="0.2">
      <c r="D71" s="38">
        <f t="shared" si="2"/>
        <v>4.1835500077531283E-3</v>
      </c>
      <c r="E71" s="38">
        <f t="shared" si="2"/>
        <v>4.2168187950906809E-4</v>
      </c>
    </row>
    <row r="72" spans="4:5" x14ac:dyDescent="0.2">
      <c r="D72" s="38">
        <f t="shared" si="2"/>
        <v>16.770507480190936</v>
      </c>
      <c r="E72" s="38">
        <f t="shared" si="2"/>
        <v>1.6903871356772986</v>
      </c>
    </row>
    <row r="73" spans="4:5" x14ac:dyDescent="0.2">
      <c r="D73" s="38">
        <f t="shared" si="2"/>
        <v>1.2938776087743153</v>
      </c>
      <c r="E73" s="38">
        <f t="shared" si="2"/>
        <v>0.13041668939335618</v>
      </c>
    </row>
    <row r="74" spans="4:5" x14ac:dyDescent="0.2">
      <c r="D74" s="38">
        <f t="shared" si="2"/>
        <v>5.0316698635337751</v>
      </c>
      <c r="E74" s="38">
        <f t="shared" si="2"/>
        <v>0.50716831427666631</v>
      </c>
    </row>
    <row r="75" spans="4:5" x14ac:dyDescent="0.2">
      <c r="D75" s="38">
        <f t="shared" si="2"/>
        <v>0.52851888687747117</v>
      </c>
      <c r="E75" s="38">
        <f t="shared" si="2"/>
        <v>5.3272182037152414E-2</v>
      </c>
    </row>
  </sheetData>
  <mergeCells count="7">
    <mergeCell ref="D61:E61"/>
    <mergeCell ref="B4:D4"/>
    <mergeCell ref="A23:C23"/>
    <mergeCell ref="B24:C24"/>
    <mergeCell ref="A42:B42"/>
    <mergeCell ref="A48:B48"/>
    <mergeCell ref="A52:B5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2.75" x14ac:dyDescent="0.2"/>
  <sheetData>
    <row r="1" spans="1:2" x14ac:dyDescent="0.2">
      <c r="A1">
        <v>0</v>
      </c>
      <c r="B1">
        <v>0.5</v>
      </c>
    </row>
    <row r="2" spans="1:2" x14ac:dyDescent="0.2">
      <c r="A2">
        <v>0</v>
      </c>
      <c r="B2">
        <v>1</v>
      </c>
    </row>
    <row r="3" spans="1:2" x14ac:dyDescent="0.2">
      <c r="A3">
        <v>0</v>
      </c>
      <c r="B3">
        <v>1.5</v>
      </c>
    </row>
    <row r="4" spans="1:2" x14ac:dyDescent="0.2">
      <c r="A4">
        <v>6</v>
      </c>
      <c r="B4">
        <v>0.5</v>
      </c>
    </row>
    <row r="5" spans="1:2" x14ac:dyDescent="0.2">
      <c r="A5">
        <v>6</v>
      </c>
      <c r="B5">
        <v>1</v>
      </c>
    </row>
    <row r="6" spans="1:2" x14ac:dyDescent="0.2">
      <c r="A6">
        <v>6</v>
      </c>
      <c r="B6">
        <v>1.5</v>
      </c>
    </row>
    <row r="7" spans="1:2" x14ac:dyDescent="0.2">
      <c r="A7">
        <v>10</v>
      </c>
      <c r="B7">
        <v>0.5</v>
      </c>
    </row>
    <row r="8" spans="1:2" x14ac:dyDescent="0.2">
      <c r="A8">
        <v>10</v>
      </c>
      <c r="B8">
        <v>1</v>
      </c>
    </row>
    <row r="9" spans="1:2" x14ac:dyDescent="0.2">
      <c r="A9">
        <v>10</v>
      </c>
      <c r="B9">
        <v>1.5</v>
      </c>
    </row>
    <row r="10" spans="1:2" x14ac:dyDescent="0.2">
      <c r="A10">
        <v>15</v>
      </c>
      <c r="B10">
        <v>0.5</v>
      </c>
    </row>
    <row r="11" spans="1:2" x14ac:dyDescent="0.2">
      <c r="A11">
        <v>15</v>
      </c>
      <c r="B11">
        <v>1</v>
      </c>
    </row>
    <row r="12" spans="1:2" x14ac:dyDescent="0.2">
      <c r="A12">
        <v>15</v>
      </c>
      <c r="B12">
        <v>1.5</v>
      </c>
    </row>
    <row r="13" spans="1:2" x14ac:dyDescent="0.2">
      <c r="A13">
        <v>38</v>
      </c>
      <c r="B13">
        <v>0.5</v>
      </c>
    </row>
    <row r="14" spans="1:2" x14ac:dyDescent="0.2">
      <c r="A14">
        <v>38</v>
      </c>
      <c r="B14">
        <v>1</v>
      </c>
    </row>
    <row r="15" spans="1:2" x14ac:dyDescent="0.2">
      <c r="A15">
        <v>38</v>
      </c>
      <c r="B15">
        <v>1.5</v>
      </c>
    </row>
    <row r="16" spans="1:2" x14ac:dyDescent="0.2">
      <c r="A16">
        <v>0</v>
      </c>
      <c r="B16">
        <v>1</v>
      </c>
    </row>
    <row r="17" spans="1:2" x14ac:dyDescent="0.2">
      <c r="A17">
        <v>38</v>
      </c>
      <c r="B17">
        <v>1</v>
      </c>
    </row>
    <row r="18" spans="1:2" x14ac:dyDescent="0.2">
      <c r="A18">
        <v>6</v>
      </c>
      <c r="B18">
        <v>0.5</v>
      </c>
    </row>
    <row r="19" spans="1:2" x14ac:dyDescent="0.2">
      <c r="A19">
        <v>15</v>
      </c>
      <c r="B19">
        <v>0.5</v>
      </c>
    </row>
    <row r="20" spans="1:2" x14ac:dyDescent="0.2">
      <c r="A20">
        <v>6</v>
      </c>
      <c r="B20">
        <v>1.5</v>
      </c>
    </row>
    <row r="21" spans="1:2" x14ac:dyDescent="0.2">
      <c r="A21">
        <v>15</v>
      </c>
      <c r="B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ChiSquareBigCats</vt:lpstr>
      <vt:lpstr>AllChi</vt:lpstr>
      <vt:lpstr>ForBoxWhiskerPlot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BK</cp:lastModifiedBy>
  <cp:lastPrinted>2008-11-19T23:13:03Z</cp:lastPrinted>
  <dcterms:created xsi:type="dcterms:W3CDTF">2008-08-15T00:43:09Z</dcterms:created>
  <dcterms:modified xsi:type="dcterms:W3CDTF">2015-10-20T23:03:14Z</dcterms:modified>
</cp:coreProperties>
</file>