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rcleoptics-my.sharepoint.us/personal/cody_circleoptics_com/Documents/Documents/Software &amp; Scripts/Python/Quiver Plot - 1000689 Measurements/"/>
    </mc:Choice>
  </mc:AlternateContent>
  <xr:revisionPtr revIDLastSave="109" documentId="8_{440F473F-FE02-4624-97BC-F9258F9B4014}" xr6:coauthVersionLast="47" xr6:coauthVersionMax="47" xr10:uidLastSave="{53EAC016-9013-455F-AD7D-008C777BE46E}"/>
  <bookViews>
    <workbookView xWindow="-23148" yWindow="-72" windowWidth="23256" windowHeight="12576" activeTab="2" xr2:uid="{B17FA193-DD29-48FF-8FC5-CDE185335F9E}"/>
  </bookViews>
  <sheets>
    <sheet name="Measurement SYS (MS)" sheetId="2" r:id="rId1"/>
    <sheet name="MS + Setup - No Force" sheetId="3" r:id="rId2"/>
    <sheet name="MS + Setup + Forc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4" l="1"/>
  <c r="I31" i="4"/>
  <c r="Q31" i="4" s="1"/>
  <c r="H31" i="4"/>
  <c r="O31" i="4" s="1"/>
  <c r="G31" i="4"/>
  <c r="L31" i="4" s="1"/>
  <c r="F31" i="4"/>
  <c r="K31" i="4" s="1"/>
  <c r="M30" i="4"/>
  <c r="I30" i="4"/>
  <c r="Q30" i="4" s="1"/>
  <c r="H30" i="4"/>
  <c r="O30" i="4" s="1"/>
  <c r="G30" i="4"/>
  <c r="L30" i="4" s="1"/>
  <c r="F30" i="4"/>
  <c r="K30" i="4" s="1"/>
  <c r="M29" i="4"/>
  <c r="I29" i="4"/>
  <c r="Q29" i="4" s="1"/>
  <c r="H29" i="4"/>
  <c r="O29" i="4" s="1"/>
  <c r="G29" i="4"/>
  <c r="L29" i="4" s="1"/>
  <c r="F29" i="4"/>
  <c r="K29" i="4" s="1"/>
  <c r="I28" i="4"/>
  <c r="Q28" i="4" s="1"/>
  <c r="H28" i="4"/>
  <c r="O28" i="4" s="1"/>
  <c r="G28" i="4"/>
  <c r="M28" i="4" s="1"/>
  <c r="F28" i="4"/>
  <c r="K28" i="4" s="1"/>
  <c r="M27" i="4"/>
  <c r="I27" i="4"/>
  <c r="Q27" i="4" s="1"/>
  <c r="H27" i="4"/>
  <c r="O27" i="4" s="1"/>
  <c r="G27" i="4"/>
  <c r="L27" i="4" s="1"/>
  <c r="F27" i="4"/>
  <c r="K27" i="4" s="1"/>
  <c r="I26" i="4"/>
  <c r="Q26" i="4" s="1"/>
  <c r="H26" i="4"/>
  <c r="O26" i="4" s="1"/>
  <c r="G26" i="4"/>
  <c r="M26" i="4" s="1"/>
  <c r="F26" i="4"/>
  <c r="K26" i="4" s="1"/>
  <c r="I25" i="4"/>
  <c r="Q25" i="4" s="1"/>
  <c r="H25" i="4"/>
  <c r="O25" i="4" s="1"/>
  <c r="G25" i="4"/>
  <c r="M25" i="4" s="1"/>
  <c r="F25" i="4"/>
  <c r="K25" i="4" s="1"/>
  <c r="I24" i="4"/>
  <c r="Q24" i="4" s="1"/>
  <c r="H24" i="4"/>
  <c r="O24" i="4" s="1"/>
  <c r="G24" i="4"/>
  <c r="M24" i="4" s="1"/>
  <c r="F24" i="4"/>
  <c r="K24" i="4" s="1"/>
  <c r="I23" i="4"/>
  <c r="Q23" i="4" s="1"/>
  <c r="H23" i="4"/>
  <c r="O23" i="4" s="1"/>
  <c r="G23" i="4"/>
  <c r="M23" i="4" s="1"/>
  <c r="F23" i="4"/>
  <c r="K23" i="4" s="1"/>
  <c r="I22" i="4"/>
  <c r="Q22" i="4" s="1"/>
  <c r="H22" i="4"/>
  <c r="O22" i="4" s="1"/>
  <c r="G22" i="4"/>
  <c r="M22" i="4" s="1"/>
  <c r="F22" i="4"/>
  <c r="K22" i="4" s="1"/>
  <c r="I21" i="4"/>
  <c r="Q21" i="4" s="1"/>
  <c r="H21" i="4"/>
  <c r="O21" i="4" s="1"/>
  <c r="G21" i="4"/>
  <c r="M21" i="4" s="1"/>
  <c r="F21" i="4"/>
  <c r="K21" i="4" s="1"/>
  <c r="I20" i="4"/>
  <c r="Q20" i="4" s="1"/>
  <c r="H20" i="4"/>
  <c r="O20" i="4" s="1"/>
  <c r="G20" i="4"/>
  <c r="M20" i="4" s="1"/>
  <c r="F20" i="4"/>
  <c r="K20" i="4" s="1"/>
  <c r="I19" i="4"/>
  <c r="Q19" i="4" s="1"/>
  <c r="H19" i="4"/>
  <c r="O19" i="4" s="1"/>
  <c r="G19" i="4"/>
  <c r="M19" i="4" s="1"/>
  <c r="F19" i="4"/>
  <c r="K19" i="4" s="1"/>
  <c r="I18" i="4"/>
  <c r="Q18" i="4" s="1"/>
  <c r="H18" i="4"/>
  <c r="O18" i="4" s="1"/>
  <c r="G18" i="4"/>
  <c r="M18" i="4" s="1"/>
  <c r="F18" i="4"/>
  <c r="K18" i="4" s="1"/>
  <c r="I17" i="4"/>
  <c r="Q17" i="4" s="1"/>
  <c r="H17" i="4"/>
  <c r="O17" i="4" s="1"/>
  <c r="G17" i="4"/>
  <c r="M17" i="4" s="1"/>
  <c r="F17" i="4"/>
  <c r="K17" i="4" s="1"/>
  <c r="I16" i="4"/>
  <c r="Q16" i="4" s="1"/>
  <c r="H16" i="4"/>
  <c r="O16" i="4" s="1"/>
  <c r="G16" i="4"/>
  <c r="M16" i="4" s="1"/>
  <c r="F16" i="4"/>
  <c r="K16" i="4" s="1"/>
  <c r="I15" i="4"/>
  <c r="Q15" i="4" s="1"/>
  <c r="H15" i="4"/>
  <c r="O15" i="4" s="1"/>
  <c r="G15" i="4"/>
  <c r="M15" i="4" s="1"/>
  <c r="F15" i="4"/>
  <c r="K15" i="4" s="1"/>
  <c r="I14" i="4"/>
  <c r="Q14" i="4" s="1"/>
  <c r="H14" i="4"/>
  <c r="O14" i="4" s="1"/>
  <c r="G14" i="4"/>
  <c r="M14" i="4" s="1"/>
  <c r="F14" i="4"/>
  <c r="K14" i="4" s="1"/>
  <c r="I13" i="4"/>
  <c r="Q13" i="4" s="1"/>
  <c r="H13" i="4"/>
  <c r="O13" i="4" s="1"/>
  <c r="G13" i="4"/>
  <c r="M13" i="4" s="1"/>
  <c r="F13" i="4"/>
  <c r="K13" i="4" s="1"/>
  <c r="I12" i="4"/>
  <c r="Q12" i="4" s="1"/>
  <c r="H12" i="4"/>
  <c r="O12" i="4" s="1"/>
  <c r="G12" i="4"/>
  <c r="M12" i="4" s="1"/>
  <c r="F12" i="4"/>
  <c r="K12" i="4" s="1"/>
  <c r="I11" i="4"/>
  <c r="Q11" i="4" s="1"/>
  <c r="H11" i="4"/>
  <c r="O11" i="4" s="1"/>
  <c r="G11" i="4"/>
  <c r="M11" i="4" s="1"/>
  <c r="F11" i="4"/>
  <c r="K11" i="4" s="1"/>
  <c r="I10" i="4"/>
  <c r="Q10" i="4" s="1"/>
  <c r="H10" i="4"/>
  <c r="O10" i="4" s="1"/>
  <c r="G10" i="4"/>
  <c r="M10" i="4" s="1"/>
  <c r="F10" i="4"/>
  <c r="K10" i="4" s="1"/>
  <c r="I9" i="4"/>
  <c r="Q9" i="4" s="1"/>
  <c r="H9" i="4"/>
  <c r="O9" i="4" s="1"/>
  <c r="G9" i="4"/>
  <c r="M9" i="4" s="1"/>
  <c r="F9" i="4"/>
  <c r="K9" i="4" s="1"/>
  <c r="I8" i="4"/>
  <c r="Q8" i="4" s="1"/>
  <c r="H8" i="4"/>
  <c r="O8" i="4" s="1"/>
  <c r="G8" i="4"/>
  <c r="M8" i="4" s="1"/>
  <c r="F8" i="4"/>
  <c r="K8" i="4" s="1"/>
  <c r="I7" i="4"/>
  <c r="Q7" i="4" s="1"/>
  <c r="H7" i="4"/>
  <c r="O7" i="4" s="1"/>
  <c r="G7" i="4"/>
  <c r="L7" i="4" s="1"/>
  <c r="F7" i="4"/>
  <c r="K7" i="4" s="1"/>
  <c r="I6" i="4"/>
  <c r="Q6" i="4" s="1"/>
  <c r="H6" i="4"/>
  <c r="O6" i="4" s="1"/>
  <c r="G6" i="4"/>
  <c r="M6" i="4" s="1"/>
  <c r="F6" i="4"/>
  <c r="K6" i="4" s="1"/>
  <c r="I5" i="4"/>
  <c r="Q5" i="4" s="1"/>
  <c r="H5" i="4"/>
  <c r="O5" i="4" s="1"/>
  <c r="G5" i="4"/>
  <c r="M5" i="4" s="1"/>
  <c r="F5" i="4"/>
  <c r="K5" i="4" s="1"/>
  <c r="I4" i="4"/>
  <c r="Q4" i="4" s="1"/>
  <c r="H4" i="4"/>
  <c r="O4" i="4" s="1"/>
  <c r="G4" i="4"/>
  <c r="M4" i="4" s="1"/>
  <c r="F4" i="4"/>
  <c r="K4" i="4" s="1"/>
  <c r="I3" i="4"/>
  <c r="Q3" i="4" s="1"/>
  <c r="H3" i="4"/>
  <c r="O3" i="4" s="1"/>
  <c r="G3" i="4"/>
  <c r="M3" i="4" s="1"/>
  <c r="F3" i="4"/>
  <c r="K3" i="4" s="1"/>
  <c r="I2" i="4"/>
  <c r="Q2" i="4" s="1"/>
  <c r="H2" i="4"/>
  <c r="O2" i="4" s="1"/>
  <c r="G2" i="4"/>
  <c r="M2" i="4" s="1"/>
  <c r="F2" i="4"/>
  <c r="K2" i="4" s="1"/>
  <c r="P31" i="3"/>
  <c r="O31" i="3"/>
  <c r="N31" i="3"/>
  <c r="L31" i="3"/>
  <c r="I31" i="3"/>
  <c r="Q31" i="3" s="1"/>
  <c r="H31" i="3"/>
  <c r="G31" i="3"/>
  <c r="M31" i="3" s="1"/>
  <c r="F31" i="3"/>
  <c r="K31" i="3" s="1"/>
  <c r="P30" i="3"/>
  <c r="O30" i="3"/>
  <c r="N30" i="3"/>
  <c r="L30" i="3"/>
  <c r="I30" i="3"/>
  <c r="Q30" i="3" s="1"/>
  <c r="H30" i="3"/>
  <c r="G30" i="3"/>
  <c r="M30" i="3" s="1"/>
  <c r="F30" i="3"/>
  <c r="K30" i="3" s="1"/>
  <c r="P29" i="3"/>
  <c r="O29" i="3"/>
  <c r="N29" i="3"/>
  <c r="L29" i="3"/>
  <c r="I29" i="3"/>
  <c r="Q29" i="3" s="1"/>
  <c r="H29" i="3"/>
  <c r="G29" i="3"/>
  <c r="M29" i="3" s="1"/>
  <c r="F29" i="3"/>
  <c r="K29" i="3" s="1"/>
  <c r="P28" i="3"/>
  <c r="O28" i="3"/>
  <c r="N28" i="3"/>
  <c r="L28" i="3"/>
  <c r="I28" i="3"/>
  <c r="Q28" i="3" s="1"/>
  <c r="H28" i="3"/>
  <c r="G28" i="3"/>
  <c r="M28" i="3" s="1"/>
  <c r="F28" i="3"/>
  <c r="K28" i="3" s="1"/>
  <c r="P27" i="3"/>
  <c r="O27" i="3"/>
  <c r="N27" i="3"/>
  <c r="L27" i="3"/>
  <c r="I27" i="3"/>
  <c r="Q27" i="3" s="1"/>
  <c r="H27" i="3"/>
  <c r="G27" i="3"/>
  <c r="M27" i="3" s="1"/>
  <c r="F27" i="3"/>
  <c r="K27" i="3" s="1"/>
  <c r="P26" i="3"/>
  <c r="O26" i="3"/>
  <c r="N26" i="3"/>
  <c r="L26" i="3"/>
  <c r="I26" i="3"/>
  <c r="Q26" i="3" s="1"/>
  <c r="H26" i="3"/>
  <c r="G26" i="3"/>
  <c r="M26" i="3" s="1"/>
  <c r="F26" i="3"/>
  <c r="K26" i="3" s="1"/>
  <c r="P25" i="3"/>
  <c r="O25" i="3"/>
  <c r="N25" i="3"/>
  <c r="L25" i="3"/>
  <c r="I25" i="3"/>
  <c r="Q25" i="3" s="1"/>
  <c r="H25" i="3"/>
  <c r="G25" i="3"/>
  <c r="M25" i="3" s="1"/>
  <c r="F25" i="3"/>
  <c r="K25" i="3" s="1"/>
  <c r="P24" i="3"/>
  <c r="O24" i="3"/>
  <c r="N24" i="3"/>
  <c r="L24" i="3"/>
  <c r="I24" i="3"/>
  <c r="Q24" i="3" s="1"/>
  <c r="H24" i="3"/>
  <c r="G24" i="3"/>
  <c r="M24" i="3" s="1"/>
  <c r="F24" i="3"/>
  <c r="K24" i="3" s="1"/>
  <c r="P23" i="3"/>
  <c r="O23" i="3"/>
  <c r="N23" i="3"/>
  <c r="L23" i="3"/>
  <c r="I23" i="3"/>
  <c r="Q23" i="3" s="1"/>
  <c r="H23" i="3"/>
  <c r="G23" i="3"/>
  <c r="M23" i="3" s="1"/>
  <c r="F23" i="3"/>
  <c r="K23" i="3" s="1"/>
  <c r="P22" i="3"/>
  <c r="O22" i="3"/>
  <c r="N22" i="3"/>
  <c r="L22" i="3"/>
  <c r="I22" i="3"/>
  <c r="Q22" i="3" s="1"/>
  <c r="H22" i="3"/>
  <c r="G22" i="3"/>
  <c r="M22" i="3" s="1"/>
  <c r="F22" i="3"/>
  <c r="K22" i="3" s="1"/>
  <c r="P21" i="3"/>
  <c r="O21" i="3"/>
  <c r="N21" i="3"/>
  <c r="L21" i="3"/>
  <c r="I21" i="3"/>
  <c r="Q21" i="3" s="1"/>
  <c r="H21" i="3"/>
  <c r="G21" i="3"/>
  <c r="M21" i="3" s="1"/>
  <c r="F21" i="3"/>
  <c r="K21" i="3" s="1"/>
  <c r="P20" i="3"/>
  <c r="O20" i="3"/>
  <c r="N20" i="3"/>
  <c r="L20" i="3"/>
  <c r="I20" i="3"/>
  <c r="Q20" i="3" s="1"/>
  <c r="H20" i="3"/>
  <c r="G20" i="3"/>
  <c r="M20" i="3" s="1"/>
  <c r="F20" i="3"/>
  <c r="K20" i="3" s="1"/>
  <c r="P19" i="3"/>
  <c r="O19" i="3"/>
  <c r="N19" i="3"/>
  <c r="L19" i="3"/>
  <c r="I19" i="3"/>
  <c r="Q19" i="3" s="1"/>
  <c r="H19" i="3"/>
  <c r="G19" i="3"/>
  <c r="M19" i="3" s="1"/>
  <c r="F19" i="3"/>
  <c r="K19" i="3" s="1"/>
  <c r="P18" i="3"/>
  <c r="O18" i="3"/>
  <c r="N18" i="3"/>
  <c r="L18" i="3"/>
  <c r="I18" i="3"/>
  <c r="Q18" i="3" s="1"/>
  <c r="H18" i="3"/>
  <c r="G18" i="3"/>
  <c r="M18" i="3" s="1"/>
  <c r="F18" i="3"/>
  <c r="K18" i="3" s="1"/>
  <c r="P17" i="3"/>
  <c r="O17" i="3"/>
  <c r="N17" i="3"/>
  <c r="L17" i="3"/>
  <c r="I17" i="3"/>
  <c r="Q17" i="3" s="1"/>
  <c r="H17" i="3"/>
  <c r="G17" i="3"/>
  <c r="M17" i="3" s="1"/>
  <c r="F17" i="3"/>
  <c r="K17" i="3" s="1"/>
  <c r="P16" i="3"/>
  <c r="O16" i="3"/>
  <c r="N16" i="3"/>
  <c r="L16" i="3"/>
  <c r="I16" i="3"/>
  <c r="Q16" i="3" s="1"/>
  <c r="H16" i="3"/>
  <c r="G16" i="3"/>
  <c r="M16" i="3" s="1"/>
  <c r="F16" i="3"/>
  <c r="K16" i="3" s="1"/>
  <c r="P15" i="3"/>
  <c r="O15" i="3"/>
  <c r="N15" i="3"/>
  <c r="L15" i="3"/>
  <c r="I15" i="3"/>
  <c r="Q15" i="3" s="1"/>
  <c r="H15" i="3"/>
  <c r="G15" i="3"/>
  <c r="M15" i="3" s="1"/>
  <c r="F15" i="3"/>
  <c r="K15" i="3" s="1"/>
  <c r="P14" i="3"/>
  <c r="O14" i="3"/>
  <c r="N14" i="3"/>
  <c r="L14" i="3"/>
  <c r="I14" i="3"/>
  <c r="Q14" i="3" s="1"/>
  <c r="H14" i="3"/>
  <c r="G14" i="3"/>
  <c r="M14" i="3" s="1"/>
  <c r="F14" i="3"/>
  <c r="K14" i="3" s="1"/>
  <c r="P13" i="3"/>
  <c r="O13" i="3"/>
  <c r="N13" i="3"/>
  <c r="L13" i="3"/>
  <c r="I13" i="3"/>
  <c r="Q13" i="3" s="1"/>
  <c r="H13" i="3"/>
  <c r="G13" i="3"/>
  <c r="M13" i="3" s="1"/>
  <c r="F13" i="3"/>
  <c r="K13" i="3" s="1"/>
  <c r="P12" i="3"/>
  <c r="O12" i="3"/>
  <c r="N12" i="3"/>
  <c r="L12" i="3"/>
  <c r="I12" i="3"/>
  <c r="Q12" i="3" s="1"/>
  <c r="H12" i="3"/>
  <c r="G12" i="3"/>
  <c r="M12" i="3" s="1"/>
  <c r="F12" i="3"/>
  <c r="K12" i="3" s="1"/>
  <c r="P11" i="3"/>
  <c r="O11" i="3"/>
  <c r="N11" i="3"/>
  <c r="L11" i="3"/>
  <c r="I11" i="3"/>
  <c r="Q11" i="3" s="1"/>
  <c r="H11" i="3"/>
  <c r="G11" i="3"/>
  <c r="M11" i="3" s="1"/>
  <c r="F11" i="3"/>
  <c r="K11" i="3" s="1"/>
  <c r="P10" i="3"/>
  <c r="O10" i="3"/>
  <c r="N10" i="3"/>
  <c r="L10" i="3"/>
  <c r="I10" i="3"/>
  <c r="Q10" i="3" s="1"/>
  <c r="H10" i="3"/>
  <c r="G10" i="3"/>
  <c r="M10" i="3" s="1"/>
  <c r="F10" i="3"/>
  <c r="K10" i="3" s="1"/>
  <c r="P9" i="3"/>
  <c r="O9" i="3"/>
  <c r="N9" i="3"/>
  <c r="L9" i="3"/>
  <c r="I9" i="3"/>
  <c r="Q9" i="3" s="1"/>
  <c r="H9" i="3"/>
  <c r="G9" i="3"/>
  <c r="M9" i="3" s="1"/>
  <c r="F9" i="3"/>
  <c r="K9" i="3" s="1"/>
  <c r="P8" i="3"/>
  <c r="O8" i="3"/>
  <c r="N8" i="3"/>
  <c r="L8" i="3"/>
  <c r="I8" i="3"/>
  <c r="Q8" i="3" s="1"/>
  <c r="H8" i="3"/>
  <c r="G8" i="3"/>
  <c r="M8" i="3" s="1"/>
  <c r="F8" i="3"/>
  <c r="K8" i="3" s="1"/>
  <c r="P7" i="3"/>
  <c r="O7" i="3"/>
  <c r="N7" i="3"/>
  <c r="L7" i="3"/>
  <c r="I7" i="3"/>
  <c r="Q7" i="3" s="1"/>
  <c r="H7" i="3"/>
  <c r="G7" i="3"/>
  <c r="M7" i="3" s="1"/>
  <c r="F7" i="3"/>
  <c r="K7" i="3" s="1"/>
  <c r="P6" i="3"/>
  <c r="O6" i="3"/>
  <c r="N6" i="3"/>
  <c r="L6" i="3"/>
  <c r="I6" i="3"/>
  <c r="Q6" i="3" s="1"/>
  <c r="H6" i="3"/>
  <c r="G6" i="3"/>
  <c r="M6" i="3" s="1"/>
  <c r="F6" i="3"/>
  <c r="K6" i="3" s="1"/>
  <c r="P5" i="3"/>
  <c r="O5" i="3"/>
  <c r="N5" i="3"/>
  <c r="L5" i="3"/>
  <c r="I5" i="3"/>
  <c r="Q5" i="3" s="1"/>
  <c r="H5" i="3"/>
  <c r="G5" i="3"/>
  <c r="M5" i="3" s="1"/>
  <c r="F5" i="3"/>
  <c r="K5" i="3" s="1"/>
  <c r="P4" i="3"/>
  <c r="O4" i="3"/>
  <c r="N4" i="3"/>
  <c r="L4" i="3"/>
  <c r="I4" i="3"/>
  <c r="Q4" i="3" s="1"/>
  <c r="H4" i="3"/>
  <c r="G4" i="3"/>
  <c r="M4" i="3" s="1"/>
  <c r="F4" i="3"/>
  <c r="K4" i="3" s="1"/>
  <c r="P3" i="3"/>
  <c r="O3" i="3"/>
  <c r="N3" i="3"/>
  <c r="L3" i="3"/>
  <c r="I3" i="3"/>
  <c r="Q3" i="3" s="1"/>
  <c r="H3" i="3"/>
  <c r="G3" i="3"/>
  <c r="M3" i="3" s="1"/>
  <c r="F3" i="3"/>
  <c r="K3" i="3" s="1"/>
  <c r="P2" i="3"/>
  <c r="O2" i="3"/>
  <c r="N2" i="3"/>
  <c r="L2" i="3"/>
  <c r="I2" i="3"/>
  <c r="Q2" i="3" s="1"/>
  <c r="H2" i="3"/>
  <c r="G2" i="3"/>
  <c r="M2" i="3" s="1"/>
  <c r="F2" i="3"/>
  <c r="K2" i="3" s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O24" i="2"/>
  <c r="O2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H2" i="2"/>
  <c r="O2" i="2" s="1"/>
  <c r="H3" i="2"/>
  <c r="O3" i="2" s="1"/>
  <c r="H4" i="2"/>
  <c r="O4" i="2" s="1"/>
  <c r="H5" i="2"/>
  <c r="O5" i="2" s="1"/>
  <c r="H6" i="2"/>
  <c r="O6" i="2" s="1"/>
  <c r="H7" i="2"/>
  <c r="O7" i="2" s="1"/>
  <c r="H8" i="2"/>
  <c r="N8" i="2" s="1"/>
  <c r="H9" i="2"/>
  <c r="N9" i="2" s="1"/>
  <c r="H10" i="2"/>
  <c r="N10" i="2" s="1"/>
  <c r="H11" i="2"/>
  <c r="N11" i="2" s="1"/>
  <c r="H12" i="2"/>
  <c r="N12" i="2" s="1"/>
  <c r="H13" i="2"/>
  <c r="N13" i="2" s="1"/>
  <c r="H14" i="2"/>
  <c r="O14" i="2" s="1"/>
  <c r="H15" i="2"/>
  <c r="N15" i="2" s="1"/>
  <c r="H16" i="2"/>
  <c r="N16" i="2" s="1"/>
  <c r="H17" i="2"/>
  <c r="N17" i="2" s="1"/>
  <c r="H18" i="2"/>
  <c r="O18" i="2" s="1"/>
  <c r="H19" i="2"/>
  <c r="O19" i="2" s="1"/>
  <c r="H20" i="2"/>
  <c r="N20" i="2" s="1"/>
  <c r="H21" i="2"/>
  <c r="N21" i="2" s="1"/>
  <c r="H22" i="2"/>
  <c r="N22" i="2" s="1"/>
  <c r="H23" i="2"/>
  <c r="N23" i="2" s="1"/>
  <c r="H24" i="2"/>
  <c r="N24" i="2" s="1"/>
  <c r="H25" i="2"/>
  <c r="N25" i="2" s="1"/>
  <c r="H26" i="2"/>
  <c r="O26" i="2" s="1"/>
  <c r="H27" i="2"/>
  <c r="O27" i="2" s="1"/>
  <c r="H28" i="2"/>
  <c r="O28" i="2" s="1"/>
  <c r="H29" i="2"/>
  <c r="O29" i="2" s="1"/>
  <c r="H30" i="2"/>
  <c r="O30" i="2" s="1"/>
  <c r="H31" i="2"/>
  <c r="O31" i="2" s="1"/>
  <c r="G2" i="2"/>
  <c r="M2" i="2" s="1"/>
  <c r="G3" i="2"/>
  <c r="L3" i="2" s="1"/>
  <c r="G4" i="2"/>
  <c r="M4" i="2" s="1"/>
  <c r="G5" i="2"/>
  <c r="M5" i="2" s="1"/>
  <c r="G6" i="2"/>
  <c r="M6" i="2" s="1"/>
  <c r="G7" i="2"/>
  <c r="M7" i="2" s="1"/>
  <c r="G8" i="2"/>
  <c r="L8" i="2" s="1"/>
  <c r="G9" i="2"/>
  <c r="M9" i="2" s="1"/>
  <c r="G10" i="2"/>
  <c r="L10" i="2" s="1"/>
  <c r="G11" i="2"/>
  <c r="L11" i="2" s="1"/>
  <c r="G12" i="2"/>
  <c r="L12" i="2" s="1"/>
  <c r="G13" i="2"/>
  <c r="L13" i="2" s="1"/>
  <c r="G14" i="2"/>
  <c r="M14" i="2" s="1"/>
  <c r="G15" i="2"/>
  <c r="L15" i="2" s="1"/>
  <c r="G16" i="2"/>
  <c r="M16" i="2" s="1"/>
  <c r="G17" i="2"/>
  <c r="M17" i="2" s="1"/>
  <c r="G18" i="2"/>
  <c r="M18" i="2" s="1"/>
  <c r="G19" i="2"/>
  <c r="M19" i="2" s="1"/>
  <c r="G20" i="2"/>
  <c r="L20" i="2" s="1"/>
  <c r="G21" i="2"/>
  <c r="M21" i="2" s="1"/>
  <c r="G22" i="2"/>
  <c r="L22" i="2" s="1"/>
  <c r="G23" i="2"/>
  <c r="L23" i="2" s="1"/>
  <c r="G24" i="2"/>
  <c r="L24" i="2" s="1"/>
  <c r="G25" i="2"/>
  <c r="L25" i="2" s="1"/>
  <c r="G26" i="2"/>
  <c r="M26" i="2" s="1"/>
  <c r="G27" i="2"/>
  <c r="L27" i="2" s="1"/>
  <c r="G28" i="2"/>
  <c r="M28" i="2" s="1"/>
  <c r="G29" i="2"/>
  <c r="M29" i="2" s="1"/>
  <c r="G30" i="2"/>
  <c r="M30" i="2" s="1"/>
  <c r="G31" i="2"/>
  <c r="M31" i="2" s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M7" i="4" l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L2" i="4"/>
  <c r="L3" i="4"/>
  <c r="L4" i="4"/>
  <c r="L5" i="4"/>
  <c r="L6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8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O23" i="2"/>
  <c r="O22" i="2"/>
  <c r="O21" i="2"/>
  <c r="O13" i="2"/>
  <c r="O12" i="2"/>
  <c r="O11" i="2"/>
  <c r="O10" i="2"/>
  <c r="O9" i="2"/>
  <c r="N30" i="2"/>
  <c r="N31" i="2"/>
  <c r="N19" i="2"/>
  <c r="N7" i="2"/>
  <c r="N27" i="2"/>
  <c r="N26" i="2"/>
  <c r="N14" i="2"/>
  <c r="N2" i="2"/>
  <c r="O20" i="2"/>
  <c r="O8" i="2"/>
  <c r="N6" i="2"/>
  <c r="N29" i="2"/>
  <c r="N5" i="2"/>
  <c r="N28" i="2"/>
  <c r="N4" i="2"/>
  <c r="N3" i="2"/>
  <c r="O16" i="2"/>
  <c r="N18" i="2"/>
  <c r="O17" i="2"/>
  <c r="O15" i="2"/>
  <c r="L21" i="2"/>
  <c r="M3" i="2"/>
  <c r="L31" i="2"/>
  <c r="L19" i="2"/>
  <c r="L7" i="2"/>
  <c r="M25" i="2"/>
  <c r="M13" i="2"/>
  <c r="M27" i="2"/>
  <c r="L30" i="2"/>
  <c r="L18" i="2"/>
  <c r="L6" i="2"/>
  <c r="M24" i="2"/>
  <c r="M12" i="2"/>
  <c r="M15" i="2"/>
  <c r="L29" i="2"/>
  <c r="L17" i="2"/>
  <c r="L5" i="2"/>
  <c r="M23" i="2"/>
  <c r="M11" i="2"/>
  <c r="L9" i="2"/>
  <c r="L28" i="2"/>
  <c r="L16" i="2"/>
  <c r="L4" i="2"/>
  <c r="M22" i="2"/>
  <c r="M10" i="2"/>
  <c r="L26" i="2"/>
  <c r="L14" i="2"/>
  <c r="L2" i="2"/>
  <c r="M20" i="2"/>
  <c r="M8" i="2"/>
  <c r="K25" i="2"/>
  <c r="K13" i="2"/>
  <c r="K24" i="2"/>
  <c r="K12" i="2"/>
  <c r="K23" i="2"/>
  <c r="K11" i="2"/>
  <c r="K22" i="2"/>
  <c r="K10" i="2"/>
  <c r="K21" i="2"/>
  <c r="K9" i="2"/>
  <c r="K20" i="2"/>
  <c r="K8" i="2"/>
  <c r="K31" i="2"/>
  <c r="K19" i="2"/>
  <c r="K7" i="2"/>
  <c r="K30" i="2"/>
  <c r="K18" i="2"/>
  <c r="K6" i="2"/>
  <c r="K29" i="2"/>
  <c r="K17" i="2"/>
  <c r="K5" i="2"/>
  <c r="K28" i="2"/>
  <c r="K16" i="2"/>
  <c r="K4" i="2"/>
  <c r="K27" i="2"/>
  <c r="K15" i="2"/>
  <c r="K3" i="2"/>
  <c r="K26" i="2"/>
  <c r="K14" i="2"/>
  <c r="K2" i="2"/>
</calcChain>
</file>

<file path=xl/sharedStrings.xml><?xml version="1.0" encoding="utf-8"?>
<sst xmlns="http://schemas.openxmlformats.org/spreadsheetml/2006/main" count="51" uniqueCount="17">
  <si>
    <t>id</t>
  </si>
  <si>
    <t>X</t>
  </si>
  <si>
    <t>Y</t>
  </si>
  <si>
    <t>Z</t>
  </si>
  <si>
    <t>Dia</t>
  </si>
  <si>
    <t>X_avg</t>
  </si>
  <si>
    <t>Y_avg</t>
  </si>
  <si>
    <t>Z_avg</t>
  </si>
  <si>
    <t>Dia_avg</t>
  </si>
  <si>
    <t>X_LCL</t>
  </si>
  <si>
    <t>X_UCL</t>
  </si>
  <si>
    <t>Y_LCL</t>
  </si>
  <si>
    <t>Y_UCL</t>
  </si>
  <si>
    <t>Z_LCL</t>
  </si>
  <si>
    <t>Z_UCL</t>
  </si>
  <si>
    <t>Dia_LCL</t>
  </si>
  <si>
    <t>Dia_UCL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</si>
</sst>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37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'Measurement SYS (MS)'!$B$1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'Measurement SYS (MS)'!$B$2:$B$31</c:f>
              <c:numCache>
                <c:formatCode>0.000</c:formatCode>
                <c:ptCount val="30"/>
                <c:pt idx="0">
                  <c:v>38.255000000000003</c:v>
                </c:pt>
                <c:pt idx="1">
                  <c:v>-8.6289999999999996</c:v>
                </c:pt>
                <c:pt idx="2">
                  <c:v>-43.587000000000003</c:v>
                </c:pt>
                <c:pt idx="3">
                  <c:v>-18.324000000000002</c:v>
                </c:pt>
                <c:pt idx="4">
                  <c:v>32.264000000000003</c:v>
                </c:pt>
                <c:pt idx="5">
                  <c:v>38.454000000000001</c:v>
                </c:pt>
                <c:pt idx="6">
                  <c:v>32.331000000000003</c:v>
                </c:pt>
                <c:pt idx="7">
                  <c:v>-18.472999999999999</c:v>
                </c:pt>
                <c:pt idx="8">
                  <c:v>-43.747</c:v>
                </c:pt>
                <c:pt idx="9">
                  <c:v>-8.5649999999999995</c:v>
                </c:pt>
                <c:pt idx="10">
                  <c:v>-38.963000000000001</c:v>
                </c:pt>
                <c:pt idx="11">
                  <c:v>-38.018999999999998</c:v>
                </c:pt>
                <c:pt idx="12">
                  <c:v>-20.997</c:v>
                </c:pt>
                <c:pt idx="13">
                  <c:v>-20.95</c:v>
                </c:pt>
                <c:pt idx="14">
                  <c:v>4.0000000000000001E-3</c:v>
                </c:pt>
                <c:pt idx="15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C-4C94-9123-EC5182D137CB}"/>
            </c:ext>
          </c:extLst>
        </c:ser>
        <c:ser>
          <c:idx val="5"/>
          <c:order val="5"/>
          <c:tx>
            <c:strRef>
              <c:f>'Measurement SYS (MS)'!$F$1</c:f>
              <c:strCache>
                <c:ptCount val="1"/>
                <c:pt idx="0">
                  <c:v>X_avg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'Measurement SYS (MS)'!$F$2:$F$31</c:f>
              <c:numCache>
                <c:formatCode>0.000</c:formatCode>
                <c:ptCount val="30"/>
                <c:pt idx="0">
                  <c:v>-7.4349999999999987</c:v>
                </c:pt>
                <c:pt idx="1">
                  <c:v>-7.4349999999999987</c:v>
                </c:pt>
                <c:pt idx="2">
                  <c:v>-7.4349999999999987</c:v>
                </c:pt>
                <c:pt idx="3">
                  <c:v>-7.4349999999999987</c:v>
                </c:pt>
                <c:pt idx="4">
                  <c:v>-7.4349999999999987</c:v>
                </c:pt>
                <c:pt idx="5">
                  <c:v>-7.4349999999999987</c:v>
                </c:pt>
                <c:pt idx="6">
                  <c:v>-7.4349999999999987</c:v>
                </c:pt>
                <c:pt idx="7">
                  <c:v>-7.4349999999999987</c:v>
                </c:pt>
                <c:pt idx="8">
                  <c:v>-7.4349999999999987</c:v>
                </c:pt>
                <c:pt idx="9">
                  <c:v>-7.4349999999999987</c:v>
                </c:pt>
                <c:pt idx="10">
                  <c:v>-7.4349999999999987</c:v>
                </c:pt>
                <c:pt idx="11">
                  <c:v>-7.4349999999999987</c:v>
                </c:pt>
                <c:pt idx="12">
                  <c:v>-7.4349999999999987</c:v>
                </c:pt>
                <c:pt idx="13">
                  <c:v>-7.4349999999999987</c:v>
                </c:pt>
                <c:pt idx="14">
                  <c:v>-7.4349999999999987</c:v>
                </c:pt>
                <c:pt idx="15">
                  <c:v>-7.4349999999999987</c:v>
                </c:pt>
                <c:pt idx="16">
                  <c:v>-7.4349999999999987</c:v>
                </c:pt>
                <c:pt idx="17">
                  <c:v>-7.4349999999999987</c:v>
                </c:pt>
                <c:pt idx="18">
                  <c:v>-7.4349999999999987</c:v>
                </c:pt>
                <c:pt idx="19">
                  <c:v>-7.4349999999999987</c:v>
                </c:pt>
                <c:pt idx="20">
                  <c:v>-7.4349999999999987</c:v>
                </c:pt>
                <c:pt idx="21">
                  <c:v>-7.4349999999999987</c:v>
                </c:pt>
                <c:pt idx="22">
                  <c:v>-7.4349999999999987</c:v>
                </c:pt>
                <c:pt idx="23">
                  <c:v>-7.4349999999999987</c:v>
                </c:pt>
                <c:pt idx="24">
                  <c:v>-7.4349999999999987</c:v>
                </c:pt>
                <c:pt idx="25">
                  <c:v>-7.4349999999999987</c:v>
                </c:pt>
                <c:pt idx="26">
                  <c:v>-7.4349999999999987</c:v>
                </c:pt>
                <c:pt idx="27">
                  <c:v>-7.4349999999999987</c:v>
                </c:pt>
                <c:pt idx="28">
                  <c:v>-7.4349999999999987</c:v>
                </c:pt>
                <c:pt idx="29">
                  <c:v>-7.4349999999999987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C-4C94-9123-EC5182D137CB}"/>
            </c:ext>
          </c:extLst>
        </c:ser>
        <c:ser>
          <c:idx val="9"/>
          <c:order val="9"/>
          <c:tx>
            <c:strRef>
              <c:f>'Measurement SYS (MS)'!$J$1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'Measurement SYS (MS)'!$J$2:$J$31</c:f>
              <c:numCache>
                <c:formatCode>0.000</c:formatCode>
                <c:ptCount val="30"/>
                <c:pt idx="0">
                  <c:v>-94.472058996728506</c:v>
                </c:pt>
                <c:pt idx="1">
                  <c:v>-94.472058996728506</c:v>
                </c:pt>
                <c:pt idx="2">
                  <c:v>-94.472058996728506</c:v>
                </c:pt>
                <c:pt idx="3">
                  <c:v>-94.472058996728506</c:v>
                </c:pt>
                <c:pt idx="4">
                  <c:v>-94.472058996728506</c:v>
                </c:pt>
                <c:pt idx="5">
                  <c:v>-94.472058996728506</c:v>
                </c:pt>
                <c:pt idx="6">
                  <c:v>-94.472058996728506</c:v>
                </c:pt>
                <c:pt idx="7">
                  <c:v>-94.472058996728506</c:v>
                </c:pt>
                <c:pt idx="8">
                  <c:v>-94.472058996728506</c:v>
                </c:pt>
                <c:pt idx="9">
                  <c:v>-94.472058996728506</c:v>
                </c:pt>
                <c:pt idx="10">
                  <c:v>-94.472058996728506</c:v>
                </c:pt>
                <c:pt idx="11">
                  <c:v>-94.472058996728506</c:v>
                </c:pt>
                <c:pt idx="12">
                  <c:v>-94.472058996728506</c:v>
                </c:pt>
                <c:pt idx="13">
                  <c:v>-94.472058996728506</c:v>
                </c:pt>
                <c:pt idx="14">
                  <c:v>-94.472058996728506</c:v>
                </c:pt>
                <c:pt idx="15">
                  <c:v>-94.472058996728506</c:v>
                </c:pt>
                <c:pt idx="16">
                  <c:v>-94.472058996728506</c:v>
                </c:pt>
                <c:pt idx="17">
                  <c:v>-94.472058996728506</c:v>
                </c:pt>
                <c:pt idx="18">
                  <c:v>-94.472058996728506</c:v>
                </c:pt>
                <c:pt idx="19">
                  <c:v>-94.472058996728506</c:v>
                </c:pt>
                <c:pt idx="20">
                  <c:v>-94.472058996728506</c:v>
                </c:pt>
                <c:pt idx="21">
                  <c:v>-94.472058996728506</c:v>
                </c:pt>
                <c:pt idx="22">
                  <c:v>-94.472058996728506</c:v>
                </c:pt>
                <c:pt idx="23">
                  <c:v>-94.472058996728506</c:v>
                </c:pt>
                <c:pt idx="24">
                  <c:v>-94.472058996728506</c:v>
                </c:pt>
                <c:pt idx="25">
                  <c:v>-94.472058996728506</c:v>
                </c:pt>
                <c:pt idx="26">
                  <c:v>-94.472058996728506</c:v>
                </c:pt>
                <c:pt idx="27">
                  <c:v>-94.472058996728506</c:v>
                </c:pt>
                <c:pt idx="28">
                  <c:v>-94.472058996728506</c:v>
                </c:pt>
                <c:pt idx="29">
                  <c:v>-94.472058996728506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2C-4C94-9123-EC5182D137CB}"/>
            </c:ext>
          </c:extLst>
        </c:ser>
        <c:ser>
          <c:idx val="10"/>
          <c:order val="10"/>
          <c:tx>
            <c:strRef>
              <c:f>'Measurement SYS (MS)'!$K$1</c:f>
              <c:strCache>
                <c:ptCount val="1"/>
                <c:pt idx="0">
                  <c:v>X_UCL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'Measurement SYS (MS)'!$K$2:$K$31</c:f>
              <c:numCache>
                <c:formatCode>0.000</c:formatCode>
                <c:ptCount val="30"/>
                <c:pt idx="0">
                  <c:v>79.602058996728502</c:v>
                </c:pt>
                <c:pt idx="1">
                  <c:v>79.602058996728502</c:v>
                </c:pt>
                <c:pt idx="2">
                  <c:v>79.602058996728502</c:v>
                </c:pt>
                <c:pt idx="3">
                  <c:v>79.602058996728502</c:v>
                </c:pt>
                <c:pt idx="4">
                  <c:v>79.602058996728502</c:v>
                </c:pt>
                <c:pt idx="5">
                  <c:v>79.602058996728502</c:v>
                </c:pt>
                <c:pt idx="6">
                  <c:v>79.602058996728502</c:v>
                </c:pt>
                <c:pt idx="7">
                  <c:v>79.602058996728502</c:v>
                </c:pt>
                <c:pt idx="8">
                  <c:v>79.602058996728502</c:v>
                </c:pt>
                <c:pt idx="9">
                  <c:v>79.602058996728502</c:v>
                </c:pt>
                <c:pt idx="10">
                  <c:v>79.602058996728502</c:v>
                </c:pt>
                <c:pt idx="11">
                  <c:v>79.602058996728502</c:v>
                </c:pt>
                <c:pt idx="12">
                  <c:v>79.602058996728502</c:v>
                </c:pt>
                <c:pt idx="13">
                  <c:v>79.602058996728502</c:v>
                </c:pt>
                <c:pt idx="14">
                  <c:v>79.602058996728502</c:v>
                </c:pt>
                <c:pt idx="15">
                  <c:v>79.602058996728502</c:v>
                </c:pt>
                <c:pt idx="16">
                  <c:v>79.602058996728502</c:v>
                </c:pt>
                <c:pt idx="17">
                  <c:v>79.602058996728502</c:v>
                </c:pt>
                <c:pt idx="18">
                  <c:v>79.602058996728502</c:v>
                </c:pt>
                <c:pt idx="19">
                  <c:v>79.602058996728502</c:v>
                </c:pt>
                <c:pt idx="20">
                  <c:v>79.602058996728502</c:v>
                </c:pt>
                <c:pt idx="21">
                  <c:v>79.602058996728502</c:v>
                </c:pt>
                <c:pt idx="22">
                  <c:v>79.602058996728502</c:v>
                </c:pt>
                <c:pt idx="23">
                  <c:v>79.602058996728502</c:v>
                </c:pt>
                <c:pt idx="24">
                  <c:v>79.602058996728502</c:v>
                </c:pt>
                <c:pt idx="25">
                  <c:v>79.602058996728502</c:v>
                </c:pt>
                <c:pt idx="26">
                  <c:v>79.602058996728502</c:v>
                </c:pt>
                <c:pt idx="27">
                  <c:v>79.602058996728502</c:v>
                </c:pt>
                <c:pt idx="28">
                  <c:v>79.602058996728502</c:v>
                </c:pt>
                <c:pt idx="29">
                  <c:v>79.602058996728502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62C-4C94-9123-EC5182D1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'Measurement SYS (MS)'!$A$1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62C-4C94-9123-EC5182D137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-21.491</c:v>
                      </c:pt>
                      <c:pt idx="1">
                        <c:v>-43.015000000000001</c:v>
                      </c:pt>
                      <c:pt idx="2">
                        <c:v>-5.0839999999999996</c:v>
                      </c:pt>
                      <c:pt idx="3">
                        <c:v>39.886000000000003</c:v>
                      </c:pt>
                      <c:pt idx="4">
                        <c:v>29.748999999999999</c:v>
                      </c:pt>
                      <c:pt idx="5">
                        <c:v>21.5</c:v>
                      </c:pt>
                      <c:pt idx="6">
                        <c:v>-29.928000000000001</c:v>
                      </c:pt>
                      <c:pt idx="7">
                        <c:v>-39.997</c:v>
                      </c:pt>
                      <c:pt idx="8">
                        <c:v>5.2089999999999996</c:v>
                      </c:pt>
                      <c:pt idx="9">
                        <c:v>43.216000000000001</c:v>
                      </c:pt>
                      <c:pt idx="10">
                        <c:v>-25</c:v>
                      </c:pt>
                      <c:pt idx="11">
                        <c:v>27.623000000000001</c:v>
                      </c:pt>
                      <c:pt idx="12">
                        <c:v>20.991</c:v>
                      </c:pt>
                      <c:pt idx="13">
                        <c:v>-20.940999999999999</c:v>
                      </c:pt>
                      <c:pt idx="14">
                        <c:v>-1.7000000000000001E-2</c:v>
                      </c:pt>
                      <c:pt idx="15">
                        <c:v>-1.2E-2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62C-4C94-9123-EC5182D137C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3.9649999999999999</c:v>
                      </c:pt>
                      <c:pt idx="1">
                        <c:v>3.9740000000000002</c:v>
                      </c:pt>
                      <c:pt idx="2">
                        <c:v>3.9649999999999999</c:v>
                      </c:pt>
                      <c:pt idx="3">
                        <c:v>3.9689999999999999</c:v>
                      </c:pt>
                      <c:pt idx="4">
                        <c:v>3.9670000000000001</c:v>
                      </c:pt>
                      <c:pt idx="5">
                        <c:v>4.282</c:v>
                      </c:pt>
                      <c:pt idx="6">
                        <c:v>4.282</c:v>
                      </c:pt>
                      <c:pt idx="7">
                        <c:v>4.282</c:v>
                      </c:pt>
                      <c:pt idx="8">
                        <c:v>4.282</c:v>
                      </c:pt>
                      <c:pt idx="9">
                        <c:v>4.282</c:v>
                      </c:pt>
                      <c:pt idx="10">
                        <c:v>5.4889999999999999</c:v>
                      </c:pt>
                      <c:pt idx="11">
                        <c:v>5.883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2C-4C94-9123-EC5182D137C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</c:v>
                      </c:pt>
                      <c:pt idx="1">
                        <c:v>51.999000000000002</c:v>
                      </c:pt>
                      <c:pt idx="2">
                        <c:v>51.991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2C-4C94-9123-EC5182D137C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0.16806249999999978</c:v>
                      </c:pt>
                      <c:pt idx="1">
                        <c:v>0.16806249999999978</c:v>
                      </c:pt>
                      <c:pt idx="2">
                        <c:v>0.16806249999999978</c:v>
                      </c:pt>
                      <c:pt idx="3">
                        <c:v>0.16806249999999978</c:v>
                      </c:pt>
                      <c:pt idx="4">
                        <c:v>0.16806249999999978</c:v>
                      </c:pt>
                      <c:pt idx="5">
                        <c:v>0.16806249999999978</c:v>
                      </c:pt>
                      <c:pt idx="6">
                        <c:v>0.16806249999999978</c:v>
                      </c:pt>
                      <c:pt idx="7">
                        <c:v>0.16806249999999978</c:v>
                      </c:pt>
                      <c:pt idx="8">
                        <c:v>0.16806249999999978</c:v>
                      </c:pt>
                      <c:pt idx="9">
                        <c:v>0.16806249999999978</c:v>
                      </c:pt>
                      <c:pt idx="10">
                        <c:v>0.16806249999999978</c:v>
                      </c:pt>
                      <c:pt idx="11">
                        <c:v>0.16806249999999978</c:v>
                      </c:pt>
                      <c:pt idx="12">
                        <c:v>0.16806249999999978</c:v>
                      </c:pt>
                      <c:pt idx="13">
                        <c:v>0.16806249999999978</c:v>
                      </c:pt>
                      <c:pt idx="14">
                        <c:v>0.16806249999999978</c:v>
                      </c:pt>
                      <c:pt idx="15">
                        <c:v>0.16806249999999978</c:v>
                      </c:pt>
                      <c:pt idx="16">
                        <c:v>0.16806249999999978</c:v>
                      </c:pt>
                      <c:pt idx="17">
                        <c:v>0.16806249999999978</c:v>
                      </c:pt>
                      <c:pt idx="18">
                        <c:v>0.16806249999999978</c:v>
                      </c:pt>
                      <c:pt idx="19">
                        <c:v>0.16806249999999978</c:v>
                      </c:pt>
                      <c:pt idx="20">
                        <c:v>0.16806249999999978</c:v>
                      </c:pt>
                      <c:pt idx="21">
                        <c:v>0.16806249999999978</c:v>
                      </c:pt>
                      <c:pt idx="22">
                        <c:v>0.16806249999999978</c:v>
                      </c:pt>
                      <c:pt idx="23">
                        <c:v>0.16806249999999978</c:v>
                      </c:pt>
                      <c:pt idx="24">
                        <c:v>0.16806249999999978</c:v>
                      </c:pt>
                      <c:pt idx="25">
                        <c:v>0.16806249999999978</c:v>
                      </c:pt>
                      <c:pt idx="26">
                        <c:v>0.16806249999999978</c:v>
                      </c:pt>
                      <c:pt idx="27">
                        <c:v>0.16806249999999978</c:v>
                      </c:pt>
                      <c:pt idx="28">
                        <c:v>0.16806249999999978</c:v>
                      </c:pt>
                      <c:pt idx="29">
                        <c:v>0.16806249999999978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62C-4C94-9123-EC5182D137C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3.288875</c:v>
                      </c:pt>
                      <c:pt idx="1">
                        <c:v>3.288875</c:v>
                      </c:pt>
                      <c:pt idx="2">
                        <c:v>3.288875</c:v>
                      </c:pt>
                      <c:pt idx="3">
                        <c:v>3.288875</c:v>
                      </c:pt>
                      <c:pt idx="4">
                        <c:v>3.288875</c:v>
                      </c:pt>
                      <c:pt idx="5">
                        <c:v>3.288875</c:v>
                      </c:pt>
                      <c:pt idx="6">
                        <c:v>3.288875</c:v>
                      </c:pt>
                      <c:pt idx="7">
                        <c:v>3.288875</c:v>
                      </c:pt>
                      <c:pt idx="8">
                        <c:v>3.288875</c:v>
                      </c:pt>
                      <c:pt idx="9">
                        <c:v>3.288875</c:v>
                      </c:pt>
                      <c:pt idx="10">
                        <c:v>3.288875</c:v>
                      </c:pt>
                      <c:pt idx="11">
                        <c:v>3.288875</c:v>
                      </c:pt>
                      <c:pt idx="12">
                        <c:v>3.288875</c:v>
                      </c:pt>
                      <c:pt idx="13">
                        <c:v>3.288875</c:v>
                      </c:pt>
                      <c:pt idx="14">
                        <c:v>3.288875</c:v>
                      </c:pt>
                      <c:pt idx="15">
                        <c:v>3.288875</c:v>
                      </c:pt>
                      <c:pt idx="16">
                        <c:v>3.288875</c:v>
                      </c:pt>
                      <c:pt idx="17">
                        <c:v>3.288875</c:v>
                      </c:pt>
                      <c:pt idx="18">
                        <c:v>3.288875</c:v>
                      </c:pt>
                      <c:pt idx="19">
                        <c:v>3.288875</c:v>
                      </c:pt>
                      <c:pt idx="20">
                        <c:v>3.288875</c:v>
                      </c:pt>
                      <c:pt idx="21">
                        <c:v>3.288875</c:v>
                      </c:pt>
                      <c:pt idx="22">
                        <c:v>3.288875</c:v>
                      </c:pt>
                      <c:pt idx="23">
                        <c:v>3.288875</c:v>
                      </c:pt>
                      <c:pt idx="24">
                        <c:v>3.288875</c:v>
                      </c:pt>
                      <c:pt idx="25">
                        <c:v>3.288875</c:v>
                      </c:pt>
                      <c:pt idx="26">
                        <c:v>3.288875</c:v>
                      </c:pt>
                      <c:pt idx="27">
                        <c:v>3.288875</c:v>
                      </c:pt>
                      <c:pt idx="28">
                        <c:v>3.288875</c:v>
                      </c:pt>
                      <c:pt idx="29">
                        <c:v>3.288875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62C-4C94-9123-EC5182D137C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51.99666666666667</c:v>
                      </c:pt>
                      <c:pt idx="1">
                        <c:v>51.99666666666667</c:v>
                      </c:pt>
                      <c:pt idx="2">
                        <c:v>51.99666666666667</c:v>
                      </c:pt>
                      <c:pt idx="3">
                        <c:v>51.99666666666667</c:v>
                      </c:pt>
                      <c:pt idx="4">
                        <c:v>51.99666666666667</c:v>
                      </c:pt>
                      <c:pt idx="5">
                        <c:v>51.99666666666667</c:v>
                      </c:pt>
                      <c:pt idx="6">
                        <c:v>51.99666666666667</c:v>
                      </c:pt>
                      <c:pt idx="7">
                        <c:v>51.99666666666667</c:v>
                      </c:pt>
                      <c:pt idx="8">
                        <c:v>51.99666666666667</c:v>
                      </c:pt>
                      <c:pt idx="9">
                        <c:v>51.99666666666667</c:v>
                      </c:pt>
                      <c:pt idx="10">
                        <c:v>51.99666666666667</c:v>
                      </c:pt>
                      <c:pt idx="11">
                        <c:v>51.99666666666667</c:v>
                      </c:pt>
                      <c:pt idx="12">
                        <c:v>51.99666666666667</c:v>
                      </c:pt>
                      <c:pt idx="13">
                        <c:v>51.99666666666667</c:v>
                      </c:pt>
                      <c:pt idx="14">
                        <c:v>51.99666666666667</c:v>
                      </c:pt>
                      <c:pt idx="15">
                        <c:v>51.99666666666667</c:v>
                      </c:pt>
                      <c:pt idx="16">
                        <c:v>51.99666666666667</c:v>
                      </c:pt>
                      <c:pt idx="17">
                        <c:v>51.99666666666667</c:v>
                      </c:pt>
                      <c:pt idx="18">
                        <c:v>51.99666666666667</c:v>
                      </c:pt>
                      <c:pt idx="19">
                        <c:v>51.99666666666667</c:v>
                      </c:pt>
                      <c:pt idx="20">
                        <c:v>51.99666666666667</c:v>
                      </c:pt>
                      <c:pt idx="21">
                        <c:v>51.99666666666667</c:v>
                      </c:pt>
                      <c:pt idx="22">
                        <c:v>51.99666666666667</c:v>
                      </c:pt>
                      <c:pt idx="23">
                        <c:v>51.99666666666667</c:v>
                      </c:pt>
                      <c:pt idx="24">
                        <c:v>51.99666666666667</c:v>
                      </c:pt>
                      <c:pt idx="25">
                        <c:v>51.99666666666667</c:v>
                      </c:pt>
                      <c:pt idx="26">
                        <c:v>51.99666666666667</c:v>
                      </c:pt>
                      <c:pt idx="27">
                        <c:v>51.99666666666667</c:v>
                      </c:pt>
                      <c:pt idx="28">
                        <c:v>51.99666666666667</c:v>
                      </c:pt>
                      <c:pt idx="29">
                        <c:v>51.99666666666667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362C-4C94-9123-EC5182D137C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-84.447801590384969</c:v>
                      </c:pt>
                      <c:pt idx="1">
                        <c:v>-84.447801590384969</c:v>
                      </c:pt>
                      <c:pt idx="2">
                        <c:v>-84.447801590384969</c:v>
                      </c:pt>
                      <c:pt idx="3">
                        <c:v>-84.447801590384969</c:v>
                      </c:pt>
                      <c:pt idx="4">
                        <c:v>-84.447801590384969</c:v>
                      </c:pt>
                      <c:pt idx="5">
                        <c:v>-84.447801590384969</c:v>
                      </c:pt>
                      <c:pt idx="6">
                        <c:v>-84.447801590384969</c:v>
                      </c:pt>
                      <c:pt idx="7">
                        <c:v>-84.447801590384969</c:v>
                      </c:pt>
                      <c:pt idx="8">
                        <c:v>-84.447801590384969</c:v>
                      </c:pt>
                      <c:pt idx="9">
                        <c:v>-84.447801590384969</c:v>
                      </c:pt>
                      <c:pt idx="10">
                        <c:v>-84.447801590384969</c:v>
                      </c:pt>
                      <c:pt idx="11">
                        <c:v>-84.447801590384969</c:v>
                      </c:pt>
                      <c:pt idx="12">
                        <c:v>-84.447801590384969</c:v>
                      </c:pt>
                      <c:pt idx="13">
                        <c:v>-84.447801590384969</c:v>
                      </c:pt>
                      <c:pt idx="14">
                        <c:v>-84.447801590384969</c:v>
                      </c:pt>
                      <c:pt idx="15">
                        <c:v>-84.447801590384969</c:v>
                      </c:pt>
                      <c:pt idx="16">
                        <c:v>-84.447801590384969</c:v>
                      </c:pt>
                      <c:pt idx="17">
                        <c:v>-84.447801590384969</c:v>
                      </c:pt>
                      <c:pt idx="18">
                        <c:v>-84.447801590384969</c:v>
                      </c:pt>
                      <c:pt idx="19">
                        <c:v>-84.447801590384969</c:v>
                      </c:pt>
                      <c:pt idx="20">
                        <c:v>-84.447801590384969</c:v>
                      </c:pt>
                      <c:pt idx="21">
                        <c:v>-84.447801590384969</c:v>
                      </c:pt>
                      <c:pt idx="22">
                        <c:v>-84.447801590384969</c:v>
                      </c:pt>
                      <c:pt idx="23">
                        <c:v>-84.447801590384969</c:v>
                      </c:pt>
                      <c:pt idx="24">
                        <c:v>-84.447801590384969</c:v>
                      </c:pt>
                      <c:pt idx="25">
                        <c:v>-84.447801590384969</c:v>
                      </c:pt>
                      <c:pt idx="26">
                        <c:v>-84.447801590384969</c:v>
                      </c:pt>
                      <c:pt idx="27">
                        <c:v>-84.447801590384969</c:v>
                      </c:pt>
                      <c:pt idx="28">
                        <c:v>-84.447801590384969</c:v>
                      </c:pt>
                      <c:pt idx="29">
                        <c:v>-84.447801590384969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62C-4C94-9123-EC5182D137C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84.783926590384979</c:v>
                      </c:pt>
                      <c:pt idx="1">
                        <c:v>84.783926590384979</c:v>
                      </c:pt>
                      <c:pt idx="2">
                        <c:v>84.783926590384979</c:v>
                      </c:pt>
                      <c:pt idx="3">
                        <c:v>84.783926590384979</c:v>
                      </c:pt>
                      <c:pt idx="4">
                        <c:v>84.783926590384979</c:v>
                      </c:pt>
                      <c:pt idx="5">
                        <c:v>84.783926590384979</c:v>
                      </c:pt>
                      <c:pt idx="6">
                        <c:v>84.783926590384979</c:v>
                      </c:pt>
                      <c:pt idx="7">
                        <c:v>84.783926590384979</c:v>
                      </c:pt>
                      <c:pt idx="8">
                        <c:v>84.783926590384979</c:v>
                      </c:pt>
                      <c:pt idx="9">
                        <c:v>84.783926590384979</c:v>
                      </c:pt>
                      <c:pt idx="10">
                        <c:v>84.783926590384979</c:v>
                      </c:pt>
                      <c:pt idx="11">
                        <c:v>84.783926590384979</c:v>
                      </c:pt>
                      <c:pt idx="12">
                        <c:v>84.783926590384979</c:v>
                      </c:pt>
                      <c:pt idx="13">
                        <c:v>84.783926590384979</c:v>
                      </c:pt>
                      <c:pt idx="14">
                        <c:v>84.783926590384979</c:v>
                      </c:pt>
                      <c:pt idx="15">
                        <c:v>84.783926590384979</c:v>
                      </c:pt>
                      <c:pt idx="16">
                        <c:v>84.783926590384979</c:v>
                      </c:pt>
                      <c:pt idx="17">
                        <c:v>84.783926590384979</c:v>
                      </c:pt>
                      <c:pt idx="18">
                        <c:v>84.783926590384979</c:v>
                      </c:pt>
                      <c:pt idx="19">
                        <c:v>84.783926590384979</c:v>
                      </c:pt>
                      <c:pt idx="20">
                        <c:v>84.783926590384979</c:v>
                      </c:pt>
                      <c:pt idx="21">
                        <c:v>84.783926590384979</c:v>
                      </c:pt>
                      <c:pt idx="22">
                        <c:v>84.783926590384979</c:v>
                      </c:pt>
                      <c:pt idx="23">
                        <c:v>84.783926590384979</c:v>
                      </c:pt>
                      <c:pt idx="24">
                        <c:v>84.783926590384979</c:v>
                      </c:pt>
                      <c:pt idx="25">
                        <c:v>84.783926590384979</c:v>
                      </c:pt>
                      <c:pt idx="26">
                        <c:v>84.783926590384979</c:v>
                      </c:pt>
                      <c:pt idx="27">
                        <c:v>84.783926590384979</c:v>
                      </c:pt>
                      <c:pt idx="28">
                        <c:v>84.783926590384979</c:v>
                      </c:pt>
                      <c:pt idx="29">
                        <c:v>84.783926590384979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62C-4C94-9123-EC5182D137C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-2.8139649495644621</c:v>
                      </c:pt>
                      <c:pt idx="1">
                        <c:v>-2.8139649495644621</c:v>
                      </c:pt>
                      <c:pt idx="2">
                        <c:v>-2.8139649495644621</c:v>
                      </c:pt>
                      <c:pt idx="3">
                        <c:v>-2.8139649495644621</c:v>
                      </c:pt>
                      <c:pt idx="4">
                        <c:v>-2.8139649495644621</c:v>
                      </c:pt>
                      <c:pt idx="5">
                        <c:v>-2.8139649495644621</c:v>
                      </c:pt>
                      <c:pt idx="6">
                        <c:v>-2.8139649495644621</c:v>
                      </c:pt>
                      <c:pt idx="7">
                        <c:v>-2.8139649495644621</c:v>
                      </c:pt>
                      <c:pt idx="8">
                        <c:v>-2.8139649495644621</c:v>
                      </c:pt>
                      <c:pt idx="9">
                        <c:v>-2.8139649495644621</c:v>
                      </c:pt>
                      <c:pt idx="10">
                        <c:v>-2.8139649495644621</c:v>
                      </c:pt>
                      <c:pt idx="11">
                        <c:v>-2.8139649495644621</c:v>
                      </c:pt>
                      <c:pt idx="12">
                        <c:v>-2.8139649495644621</c:v>
                      </c:pt>
                      <c:pt idx="13">
                        <c:v>-2.8139649495644621</c:v>
                      </c:pt>
                      <c:pt idx="14">
                        <c:v>-2.8139649495644621</c:v>
                      </c:pt>
                      <c:pt idx="15">
                        <c:v>-2.8139649495644621</c:v>
                      </c:pt>
                      <c:pt idx="16">
                        <c:v>-2.8139649495644621</c:v>
                      </c:pt>
                      <c:pt idx="17">
                        <c:v>-2.8139649495644621</c:v>
                      </c:pt>
                      <c:pt idx="18">
                        <c:v>-2.8139649495644621</c:v>
                      </c:pt>
                      <c:pt idx="19">
                        <c:v>-2.8139649495644621</c:v>
                      </c:pt>
                      <c:pt idx="20">
                        <c:v>-2.8139649495644621</c:v>
                      </c:pt>
                      <c:pt idx="21">
                        <c:v>-2.8139649495644621</c:v>
                      </c:pt>
                      <c:pt idx="22">
                        <c:v>-2.8139649495644621</c:v>
                      </c:pt>
                      <c:pt idx="23">
                        <c:v>-2.8139649495644621</c:v>
                      </c:pt>
                      <c:pt idx="24">
                        <c:v>-2.8139649495644621</c:v>
                      </c:pt>
                      <c:pt idx="25">
                        <c:v>-2.8139649495644621</c:v>
                      </c:pt>
                      <c:pt idx="26">
                        <c:v>-2.8139649495644621</c:v>
                      </c:pt>
                      <c:pt idx="27">
                        <c:v>-2.8139649495644621</c:v>
                      </c:pt>
                      <c:pt idx="28">
                        <c:v>-2.8139649495644621</c:v>
                      </c:pt>
                      <c:pt idx="29">
                        <c:v>-2.8139649495644621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62C-4C94-9123-EC5182D137C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9.391714949564463</c:v>
                      </c:pt>
                      <c:pt idx="1">
                        <c:v>9.391714949564463</c:v>
                      </c:pt>
                      <c:pt idx="2">
                        <c:v>9.391714949564463</c:v>
                      </c:pt>
                      <c:pt idx="3">
                        <c:v>9.391714949564463</c:v>
                      </c:pt>
                      <c:pt idx="4">
                        <c:v>9.391714949564463</c:v>
                      </c:pt>
                      <c:pt idx="5">
                        <c:v>9.391714949564463</c:v>
                      </c:pt>
                      <c:pt idx="6">
                        <c:v>9.391714949564463</c:v>
                      </c:pt>
                      <c:pt idx="7">
                        <c:v>9.391714949564463</c:v>
                      </c:pt>
                      <c:pt idx="8">
                        <c:v>9.391714949564463</c:v>
                      </c:pt>
                      <c:pt idx="9">
                        <c:v>9.391714949564463</c:v>
                      </c:pt>
                      <c:pt idx="10">
                        <c:v>9.391714949564463</c:v>
                      </c:pt>
                      <c:pt idx="11">
                        <c:v>9.391714949564463</c:v>
                      </c:pt>
                      <c:pt idx="12">
                        <c:v>9.391714949564463</c:v>
                      </c:pt>
                      <c:pt idx="13">
                        <c:v>9.391714949564463</c:v>
                      </c:pt>
                      <c:pt idx="14">
                        <c:v>9.391714949564463</c:v>
                      </c:pt>
                      <c:pt idx="15">
                        <c:v>9.391714949564463</c:v>
                      </c:pt>
                      <c:pt idx="16">
                        <c:v>9.391714949564463</c:v>
                      </c:pt>
                      <c:pt idx="17">
                        <c:v>9.391714949564463</c:v>
                      </c:pt>
                      <c:pt idx="18">
                        <c:v>9.391714949564463</c:v>
                      </c:pt>
                      <c:pt idx="19">
                        <c:v>9.391714949564463</c:v>
                      </c:pt>
                      <c:pt idx="20">
                        <c:v>9.391714949564463</c:v>
                      </c:pt>
                      <c:pt idx="21">
                        <c:v>9.391714949564463</c:v>
                      </c:pt>
                      <c:pt idx="22">
                        <c:v>9.391714949564463</c:v>
                      </c:pt>
                      <c:pt idx="23">
                        <c:v>9.391714949564463</c:v>
                      </c:pt>
                      <c:pt idx="24">
                        <c:v>9.391714949564463</c:v>
                      </c:pt>
                      <c:pt idx="25">
                        <c:v>9.391714949564463</c:v>
                      </c:pt>
                      <c:pt idx="26">
                        <c:v>9.391714949564463</c:v>
                      </c:pt>
                      <c:pt idx="27">
                        <c:v>9.391714949564463</c:v>
                      </c:pt>
                      <c:pt idx="28">
                        <c:v>9.391714949564463</c:v>
                      </c:pt>
                      <c:pt idx="29">
                        <c:v>9.391714949564463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362C-4C94-9123-EC5182D137C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51.981868018079716</c:v>
                      </c:pt>
                      <c:pt idx="1">
                        <c:v>51.981868018079716</c:v>
                      </c:pt>
                      <c:pt idx="2">
                        <c:v>51.981868018079716</c:v>
                      </c:pt>
                      <c:pt idx="3">
                        <c:v>51.981868018079716</c:v>
                      </c:pt>
                      <c:pt idx="4">
                        <c:v>51.981868018079716</c:v>
                      </c:pt>
                      <c:pt idx="5">
                        <c:v>51.981868018079716</c:v>
                      </c:pt>
                      <c:pt idx="6">
                        <c:v>51.981868018079716</c:v>
                      </c:pt>
                      <c:pt idx="7">
                        <c:v>51.981868018079716</c:v>
                      </c:pt>
                      <c:pt idx="8">
                        <c:v>51.981868018079716</c:v>
                      </c:pt>
                      <c:pt idx="9">
                        <c:v>51.981868018079716</c:v>
                      </c:pt>
                      <c:pt idx="10">
                        <c:v>51.981868018079716</c:v>
                      </c:pt>
                      <c:pt idx="11">
                        <c:v>51.981868018079716</c:v>
                      </c:pt>
                      <c:pt idx="12">
                        <c:v>51.981868018079716</c:v>
                      </c:pt>
                      <c:pt idx="13">
                        <c:v>51.981868018079716</c:v>
                      </c:pt>
                      <c:pt idx="14">
                        <c:v>51.981868018079716</c:v>
                      </c:pt>
                      <c:pt idx="15">
                        <c:v>51.981868018079716</c:v>
                      </c:pt>
                      <c:pt idx="16">
                        <c:v>51.981868018079716</c:v>
                      </c:pt>
                      <c:pt idx="17">
                        <c:v>51.981868018079716</c:v>
                      </c:pt>
                      <c:pt idx="18">
                        <c:v>51.981868018079716</c:v>
                      </c:pt>
                      <c:pt idx="19">
                        <c:v>51.981868018079716</c:v>
                      </c:pt>
                      <c:pt idx="20">
                        <c:v>51.981868018079716</c:v>
                      </c:pt>
                      <c:pt idx="21">
                        <c:v>51.981868018079716</c:v>
                      </c:pt>
                      <c:pt idx="22">
                        <c:v>51.981868018079716</c:v>
                      </c:pt>
                      <c:pt idx="23">
                        <c:v>51.981868018079716</c:v>
                      </c:pt>
                      <c:pt idx="24">
                        <c:v>51.981868018079716</c:v>
                      </c:pt>
                      <c:pt idx="25">
                        <c:v>51.981868018079716</c:v>
                      </c:pt>
                      <c:pt idx="26">
                        <c:v>51.981868018079716</c:v>
                      </c:pt>
                      <c:pt idx="27">
                        <c:v>51.981868018079716</c:v>
                      </c:pt>
                      <c:pt idx="28">
                        <c:v>51.981868018079716</c:v>
                      </c:pt>
                      <c:pt idx="29">
                        <c:v>51.981868018079716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362C-4C94-9123-EC5182D137C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52.011465315253623</c:v>
                      </c:pt>
                      <c:pt idx="1">
                        <c:v>52.011465315253623</c:v>
                      </c:pt>
                      <c:pt idx="2">
                        <c:v>52.011465315253623</c:v>
                      </c:pt>
                      <c:pt idx="3">
                        <c:v>52.011465315253623</c:v>
                      </c:pt>
                      <c:pt idx="4">
                        <c:v>52.011465315253623</c:v>
                      </c:pt>
                      <c:pt idx="5">
                        <c:v>52.011465315253623</c:v>
                      </c:pt>
                      <c:pt idx="6">
                        <c:v>52.011465315253623</c:v>
                      </c:pt>
                      <c:pt idx="7">
                        <c:v>52.011465315253623</c:v>
                      </c:pt>
                      <c:pt idx="8">
                        <c:v>52.011465315253623</c:v>
                      </c:pt>
                      <c:pt idx="9">
                        <c:v>52.011465315253623</c:v>
                      </c:pt>
                      <c:pt idx="10">
                        <c:v>52.011465315253623</c:v>
                      </c:pt>
                      <c:pt idx="11">
                        <c:v>52.011465315253623</c:v>
                      </c:pt>
                      <c:pt idx="12">
                        <c:v>52.011465315253623</c:v>
                      </c:pt>
                      <c:pt idx="13">
                        <c:v>52.011465315253623</c:v>
                      </c:pt>
                      <c:pt idx="14">
                        <c:v>52.011465315253623</c:v>
                      </c:pt>
                      <c:pt idx="15">
                        <c:v>52.011465315253623</c:v>
                      </c:pt>
                      <c:pt idx="16">
                        <c:v>52.011465315253623</c:v>
                      </c:pt>
                      <c:pt idx="17">
                        <c:v>52.011465315253623</c:v>
                      </c:pt>
                      <c:pt idx="18">
                        <c:v>52.011465315253623</c:v>
                      </c:pt>
                      <c:pt idx="19">
                        <c:v>52.011465315253623</c:v>
                      </c:pt>
                      <c:pt idx="20">
                        <c:v>52.011465315253623</c:v>
                      </c:pt>
                      <c:pt idx="21">
                        <c:v>52.011465315253623</c:v>
                      </c:pt>
                      <c:pt idx="22">
                        <c:v>52.011465315253623</c:v>
                      </c:pt>
                      <c:pt idx="23">
                        <c:v>52.011465315253623</c:v>
                      </c:pt>
                      <c:pt idx="24">
                        <c:v>52.011465315253623</c:v>
                      </c:pt>
                      <c:pt idx="25">
                        <c:v>52.011465315253623</c:v>
                      </c:pt>
                      <c:pt idx="26">
                        <c:v>52.011465315253623</c:v>
                      </c:pt>
                      <c:pt idx="27">
                        <c:v>52.011465315253623</c:v>
                      </c:pt>
                      <c:pt idx="28">
                        <c:v>52.011465315253623</c:v>
                      </c:pt>
                      <c:pt idx="29">
                        <c:v>52.011465315253623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362C-4C94-9123-EC5182D137C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(MS)'!$R$2:$R$31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362C-4C94-9123-EC5182D137CB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'MS + Setup + Force'!$C$1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Force'!$C$2:$C$31</c:f>
              <c:numCache>
                <c:formatCode>0.000</c:formatCode>
                <c:ptCount val="30"/>
                <c:pt idx="0">
                  <c:v>-21.491</c:v>
                </c:pt>
                <c:pt idx="1">
                  <c:v>-43.015000000000001</c:v>
                </c:pt>
                <c:pt idx="2">
                  <c:v>-5.0839999999999996</c:v>
                </c:pt>
                <c:pt idx="3">
                  <c:v>39.886000000000003</c:v>
                </c:pt>
                <c:pt idx="4">
                  <c:v>29.748999999999999</c:v>
                </c:pt>
                <c:pt idx="5">
                  <c:v>21.5</c:v>
                </c:pt>
                <c:pt idx="6">
                  <c:v>-29.928000000000001</c:v>
                </c:pt>
                <c:pt idx="7">
                  <c:v>-39.997</c:v>
                </c:pt>
                <c:pt idx="8">
                  <c:v>5.2089999999999996</c:v>
                </c:pt>
                <c:pt idx="9">
                  <c:v>43.216000000000001</c:v>
                </c:pt>
                <c:pt idx="10">
                  <c:v>-25</c:v>
                </c:pt>
                <c:pt idx="11">
                  <c:v>27.623000000000001</c:v>
                </c:pt>
                <c:pt idx="12">
                  <c:v>20.991</c:v>
                </c:pt>
                <c:pt idx="13">
                  <c:v>-20.940999999999999</c:v>
                </c:pt>
                <c:pt idx="14">
                  <c:v>-1.7000000000000001E-2</c:v>
                </c:pt>
                <c:pt idx="15">
                  <c:v>-1.2E-2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8-4453-B807-53E88EACD765}"/>
            </c:ext>
          </c:extLst>
        </c:ser>
        <c:ser>
          <c:idx val="5"/>
          <c:order val="5"/>
          <c:tx>
            <c:strRef>
              <c:f>'MS + Setup + Force'!$G$1</c:f>
              <c:strCache>
                <c:ptCount val="1"/>
                <c:pt idx="0">
                  <c:v>Y_avg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Force'!$G$2:$G$31</c:f>
              <c:numCache>
                <c:formatCode>0.000</c:formatCode>
                <c:ptCount val="30"/>
                <c:pt idx="0">
                  <c:v>0.16806249999999978</c:v>
                </c:pt>
                <c:pt idx="1">
                  <c:v>0.16806249999999978</c:v>
                </c:pt>
                <c:pt idx="2">
                  <c:v>0.16806249999999978</c:v>
                </c:pt>
                <c:pt idx="3">
                  <c:v>0.16806249999999978</c:v>
                </c:pt>
                <c:pt idx="4">
                  <c:v>0.16806249999999978</c:v>
                </c:pt>
                <c:pt idx="5">
                  <c:v>0.16806249999999978</c:v>
                </c:pt>
                <c:pt idx="6">
                  <c:v>0.16806249999999978</c:v>
                </c:pt>
                <c:pt idx="7">
                  <c:v>0.16806249999999978</c:v>
                </c:pt>
                <c:pt idx="8">
                  <c:v>0.16806249999999978</c:v>
                </c:pt>
                <c:pt idx="9">
                  <c:v>0.16806249999999978</c:v>
                </c:pt>
                <c:pt idx="10">
                  <c:v>0.16806249999999978</c:v>
                </c:pt>
                <c:pt idx="11">
                  <c:v>0.16806249999999978</c:v>
                </c:pt>
                <c:pt idx="12">
                  <c:v>0.16806249999999978</c:v>
                </c:pt>
                <c:pt idx="13">
                  <c:v>0.16806249999999978</c:v>
                </c:pt>
                <c:pt idx="14">
                  <c:v>0.16806249999999978</c:v>
                </c:pt>
                <c:pt idx="15">
                  <c:v>0.16806249999999978</c:v>
                </c:pt>
                <c:pt idx="16">
                  <c:v>0.16806249999999978</c:v>
                </c:pt>
                <c:pt idx="17">
                  <c:v>0.16806249999999978</c:v>
                </c:pt>
                <c:pt idx="18">
                  <c:v>0.16806249999999978</c:v>
                </c:pt>
                <c:pt idx="19">
                  <c:v>0.16806249999999978</c:v>
                </c:pt>
                <c:pt idx="20">
                  <c:v>0.16806249999999978</c:v>
                </c:pt>
                <c:pt idx="21">
                  <c:v>0.16806249999999978</c:v>
                </c:pt>
                <c:pt idx="22">
                  <c:v>0.16806249999999978</c:v>
                </c:pt>
                <c:pt idx="23">
                  <c:v>0.16806249999999978</c:v>
                </c:pt>
                <c:pt idx="24">
                  <c:v>0.16806249999999978</c:v>
                </c:pt>
                <c:pt idx="25">
                  <c:v>0.16806249999999978</c:v>
                </c:pt>
                <c:pt idx="26">
                  <c:v>0.16806249999999978</c:v>
                </c:pt>
                <c:pt idx="27">
                  <c:v>0.16806249999999978</c:v>
                </c:pt>
                <c:pt idx="28">
                  <c:v>0.16806249999999978</c:v>
                </c:pt>
                <c:pt idx="29">
                  <c:v>0.16806249999999978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8-4453-B807-53E88EACD765}"/>
            </c:ext>
          </c:extLst>
        </c:ser>
        <c:ser>
          <c:idx val="10"/>
          <c:order val="10"/>
          <c:tx>
            <c:strRef>
              <c:f>'MS + Setup + Force'!$L$1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Force'!$L$2:$L$31</c:f>
              <c:numCache>
                <c:formatCode>0.000</c:formatCode>
                <c:ptCount val="30"/>
                <c:pt idx="0">
                  <c:v>-84.447801590384969</c:v>
                </c:pt>
                <c:pt idx="1">
                  <c:v>-84.447801590384969</c:v>
                </c:pt>
                <c:pt idx="2">
                  <c:v>-84.447801590384969</c:v>
                </c:pt>
                <c:pt idx="3">
                  <c:v>-84.447801590384969</c:v>
                </c:pt>
                <c:pt idx="4">
                  <c:v>-84.447801590384969</c:v>
                </c:pt>
                <c:pt idx="5">
                  <c:v>-84.447801590384969</c:v>
                </c:pt>
                <c:pt idx="6">
                  <c:v>-84.447801590384969</c:v>
                </c:pt>
                <c:pt idx="7">
                  <c:v>-84.447801590384969</c:v>
                </c:pt>
                <c:pt idx="8">
                  <c:v>-84.447801590384969</c:v>
                </c:pt>
                <c:pt idx="9">
                  <c:v>-84.447801590384969</c:v>
                </c:pt>
                <c:pt idx="10">
                  <c:v>-84.447801590384969</c:v>
                </c:pt>
                <c:pt idx="11">
                  <c:v>-84.447801590384969</c:v>
                </c:pt>
                <c:pt idx="12">
                  <c:v>-84.447801590384969</c:v>
                </c:pt>
                <c:pt idx="13">
                  <c:v>-84.447801590384969</c:v>
                </c:pt>
                <c:pt idx="14">
                  <c:v>-84.447801590384969</c:v>
                </c:pt>
                <c:pt idx="15">
                  <c:v>-84.447801590384969</c:v>
                </c:pt>
                <c:pt idx="16">
                  <c:v>-84.447801590384969</c:v>
                </c:pt>
                <c:pt idx="17">
                  <c:v>-84.447801590384969</c:v>
                </c:pt>
                <c:pt idx="18">
                  <c:v>-84.447801590384969</c:v>
                </c:pt>
                <c:pt idx="19">
                  <c:v>-84.447801590384969</c:v>
                </c:pt>
                <c:pt idx="20">
                  <c:v>-84.447801590384969</c:v>
                </c:pt>
                <c:pt idx="21">
                  <c:v>-84.447801590384969</c:v>
                </c:pt>
                <c:pt idx="22">
                  <c:v>-84.447801590384969</c:v>
                </c:pt>
                <c:pt idx="23">
                  <c:v>-84.447801590384969</c:v>
                </c:pt>
                <c:pt idx="24">
                  <c:v>-84.447801590384969</c:v>
                </c:pt>
                <c:pt idx="25">
                  <c:v>-84.447801590384969</c:v>
                </c:pt>
                <c:pt idx="26">
                  <c:v>-84.447801590384969</c:v>
                </c:pt>
                <c:pt idx="27">
                  <c:v>-84.447801590384969</c:v>
                </c:pt>
                <c:pt idx="28">
                  <c:v>-84.447801590384969</c:v>
                </c:pt>
                <c:pt idx="29">
                  <c:v>-84.447801590384969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8-4453-B807-53E88EACD765}"/>
            </c:ext>
          </c:extLst>
        </c:ser>
        <c:ser>
          <c:idx val="11"/>
          <c:order val="11"/>
          <c:tx>
            <c:strRef>
              <c:f>'MS + Setup + Force'!$M$1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Force'!$M$2:$M$31</c:f>
              <c:numCache>
                <c:formatCode>0.000</c:formatCode>
                <c:ptCount val="30"/>
                <c:pt idx="0">
                  <c:v>84.783926590384979</c:v>
                </c:pt>
                <c:pt idx="1">
                  <c:v>84.783926590384979</c:v>
                </c:pt>
                <c:pt idx="2">
                  <c:v>84.783926590384979</c:v>
                </c:pt>
                <c:pt idx="3">
                  <c:v>84.783926590384979</c:v>
                </c:pt>
                <c:pt idx="4">
                  <c:v>84.783926590384979</c:v>
                </c:pt>
                <c:pt idx="5">
                  <c:v>84.783926590384979</c:v>
                </c:pt>
                <c:pt idx="6">
                  <c:v>84.783926590384979</c:v>
                </c:pt>
                <c:pt idx="7">
                  <c:v>84.783926590384979</c:v>
                </c:pt>
                <c:pt idx="8">
                  <c:v>84.783926590384979</c:v>
                </c:pt>
                <c:pt idx="9">
                  <c:v>84.783926590384979</c:v>
                </c:pt>
                <c:pt idx="10">
                  <c:v>84.783926590384979</c:v>
                </c:pt>
                <c:pt idx="11">
                  <c:v>84.783926590384979</c:v>
                </c:pt>
                <c:pt idx="12">
                  <c:v>84.783926590384979</c:v>
                </c:pt>
                <c:pt idx="13">
                  <c:v>84.783926590384979</c:v>
                </c:pt>
                <c:pt idx="14">
                  <c:v>84.783926590384979</c:v>
                </c:pt>
                <c:pt idx="15">
                  <c:v>84.783926590384979</c:v>
                </c:pt>
                <c:pt idx="16">
                  <c:v>84.783926590384979</c:v>
                </c:pt>
                <c:pt idx="17">
                  <c:v>84.783926590384979</c:v>
                </c:pt>
                <c:pt idx="18">
                  <c:v>84.783926590384979</c:v>
                </c:pt>
                <c:pt idx="19">
                  <c:v>84.783926590384979</c:v>
                </c:pt>
                <c:pt idx="20">
                  <c:v>84.783926590384979</c:v>
                </c:pt>
                <c:pt idx="21">
                  <c:v>84.783926590384979</c:v>
                </c:pt>
                <c:pt idx="22">
                  <c:v>84.783926590384979</c:v>
                </c:pt>
                <c:pt idx="23">
                  <c:v>84.783926590384979</c:v>
                </c:pt>
                <c:pt idx="24">
                  <c:v>84.783926590384979</c:v>
                </c:pt>
                <c:pt idx="25">
                  <c:v>84.783926590384979</c:v>
                </c:pt>
                <c:pt idx="26">
                  <c:v>84.783926590384979</c:v>
                </c:pt>
                <c:pt idx="27">
                  <c:v>84.783926590384979</c:v>
                </c:pt>
                <c:pt idx="28">
                  <c:v>84.783926590384979</c:v>
                </c:pt>
                <c:pt idx="29">
                  <c:v>84.783926590384979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38-4453-B807-53E88EAC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'MS + Setup + Force'!$B$1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+ Force'!$B$2:$B$31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38.255000000000003</c:v>
                      </c:pt>
                      <c:pt idx="1">
                        <c:v>-8.6289999999999996</c:v>
                      </c:pt>
                      <c:pt idx="2">
                        <c:v>-43.587000000000003</c:v>
                      </c:pt>
                      <c:pt idx="3">
                        <c:v>-18.324000000000002</c:v>
                      </c:pt>
                      <c:pt idx="4">
                        <c:v>32.264000000000003</c:v>
                      </c:pt>
                      <c:pt idx="5">
                        <c:v>38.454000000000001</c:v>
                      </c:pt>
                      <c:pt idx="6">
                        <c:v>32.331000000000003</c:v>
                      </c:pt>
                      <c:pt idx="7">
                        <c:v>-18.472999999999999</c:v>
                      </c:pt>
                      <c:pt idx="8">
                        <c:v>-43.747</c:v>
                      </c:pt>
                      <c:pt idx="9">
                        <c:v>-8.5649999999999995</c:v>
                      </c:pt>
                      <c:pt idx="10">
                        <c:v>-38.963000000000001</c:v>
                      </c:pt>
                      <c:pt idx="11">
                        <c:v>-38.018999999999998</c:v>
                      </c:pt>
                      <c:pt idx="12">
                        <c:v>-20.997</c:v>
                      </c:pt>
                      <c:pt idx="13">
                        <c:v>-20.95</c:v>
                      </c:pt>
                      <c:pt idx="14">
                        <c:v>4.0000000000000001E-3</c:v>
                      </c:pt>
                      <c:pt idx="15">
                        <c:v>-1.4E-2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38-4453-B807-53E88EACD7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3.9649999999999999</c:v>
                      </c:pt>
                      <c:pt idx="1">
                        <c:v>3.9740000000000002</c:v>
                      </c:pt>
                      <c:pt idx="2">
                        <c:v>3.9649999999999999</c:v>
                      </c:pt>
                      <c:pt idx="3">
                        <c:v>3.9689999999999999</c:v>
                      </c:pt>
                      <c:pt idx="4">
                        <c:v>3.9670000000000001</c:v>
                      </c:pt>
                      <c:pt idx="5">
                        <c:v>4.282</c:v>
                      </c:pt>
                      <c:pt idx="6">
                        <c:v>4.282</c:v>
                      </c:pt>
                      <c:pt idx="7">
                        <c:v>4.282</c:v>
                      </c:pt>
                      <c:pt idx="8">
                        <c:v>4.282</c:v>
                      </c:pt>
                      <c:pt idx="9">
                        <c:v>4.282</c:v>
                      </c:pt>
                      <c:pt idx="10">
                        <c:v>5.4889999999999999</c:v>
                      </c:pt>
                      <c:pt idx="11">
                        <c:v>5.883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038-4453-B807-53E88EACD7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</c:v>
                      </c:pt>
                      <c:pt idx="1">
                        <c:v>51.999000000000002</c:v>
                      </c:pt>
                      <c:pt idx="2">
                        <c:v>51.991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038-4453-B807-53E88EACD76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-7.4349999999999987</c:v>
                      </c:pt>
                      <c:pt idx="1">
                        <c:v>-7.4349999999999987</c:v>
                      </c:pt>
                      <c:pt idx="2">
                        <c:v>-7.4349999999999987</c:v>
                      </c:pt>
                      <c:pt idx="3">
                        <c:v>-7.4349999999999987</c:v>
                      </c:pt>
                      <c:pt idx="4">
                        <c:v>-7.4349999999999987</c:v>
                      </c:pt>
                      <c:pt idx="5">
                        <c:v>-7.4349999999999987</c:v>
                      </c:pt>
                      <c:pt idx="6">
                        <c:v>-7.4349999999999987</c:v>
                      </c:pt>
                      <c:pt idx="7">
                        <c:v>-7.4349999999999987</c:v>
                      </c:pt>
                      <c:pt idx="8">
                        <c:v>-7.4349999999999987</c:v>
                      </c:pt>
                      <c:pt idx="9">
                        <c:v>-7.4349999999999987</c:v>
                      </c:pt>
                      <c:pt idx="10">
                        <c:v>-7.4349999999999987</c:v>
                      </c:pt>
                      <c:pt idx="11">
                        <c:v>-7.4349999999999987</c:v>
                      </c:pt>
                      <c:pt idx="12">
                        <c:v>-7.4349999999999987</c:v>
                      </c:pt>
                      <c:pt idx="13">
                        <c:v>-7.4349999999999987</c:v>
                      </c:pt>
                      <c:pt idx="14">
                        <c:v>-7.4349999999999987</c:v>
                      </c:pt>
                      <c:pt idx="15">
                        <c:v>-7.4349999999999987</c:v>
                      </c:pt>
                      <c:pt idx="16">
                        <c:v>-7.4349999999999987</c:v>
                      </c:pt>
                      <c:pt idx="17">
                        <c:v>-7.4349999999999987</c:v>
                      </c:pt>
                      <c:pt idx="18">
                        <c:v>-7.4349999999999987</c:v>
                      </c:pt>
                      <c:pt idx="19">
                        <c:v>-7.4349999999999987</c:v>
                      </c:pt>
                      <c:pt idx="20">
                        <c:v>-7.4349999999999987</c:v>
                      </c:pt>
                      <c:pt idx="21">
                        <c:v>-7.4349999999999987</c:v>
                      </c:pt>
                      <c:pt idx="22">
                        <c:v>-7.4349999999999987</c:v>
                      </c:pt>
                      <c:pt idx="23">
                        <c:v>-7.4349999999999987</c:v>
                      </c:pt>
                      <c:pt idx="24">
                        <c:v>-7.4349999999999987</c:v>
                      </c:pt>
                      <c:pt idx="25">
                        <c:v>-7.4349999999999987</c:v>
                      </c:pt>
                      <c:pt idx="26">
                        <c:v>-7.4349999999999987</c:v>
                      </c:pt>
                      <c:pt idx="27">
                        <c:v>-7.4349999999999987</c:v>
                      </c:pt>
                      <c:pt idx="28">
                        <c:v>-7.4349999999999987</c:v>
                      </c:pt>
                      <c:pt idx="29">
                        <c:v>-7.4349999999999987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038-4453-B807-53E88EACD76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3.288875</c:v>
                      </c:pt>
                      <c:pt idx="1">
                        <c:v>3.288875</c:v>
                      </c:pt>
                      <c:pt idx="2">
                        <c:v>3.288875</c:v>
                      </c:pt>
                      <c:pt idx="3">
                        <c:v>3.288875</c:v>
                      </c:pt>
                      <c:pt idx="4">
                        <c:v>3.288875</c:v>
                      </c:pt>
                      <c:pt idx="5">
                        <c:v>3.288875</c:v>
                      </c:pt>
                      <c:pt idx="6">
                        <c:v>3.288875</c:v>
                      </c:pt>
                      <c:pt idx="7">
                        <c:v>3.288875</c:v>
                      </c:pt>
                      <c:pt idx="8">
                        <c:v>3.288875</c:v>
                      </c:pt>
                      <c:pt idx="9">
                        <c:v>3.288875</c:v>
                      </c:pt>
                      <c:pt idx="10">
                        <c:v>3.288875</c:v>
                      </c:pt>
                      <c:pt idx="11">
                        <c:v>3.288875</c:v>
                      </c:pt>
                      <c:pt idx="12">
                        <c:v>3.288875</c:v>
                      </c:pt>
                      <c:pt idx="13">
                        <c:v>3.288875</c:v>
                      </c:pt>
                      <c:pt idx="14">
                        <c:v>3.288875</c:v>
                      </c:pt>
                      <c:pt idx="15">
                        <c:v>3.288875</c:v>
                      </c:pt>
                      <c:pt idx="16">
                        <c:v>3.288875</c:v>
                      </c:pt>
                      <c:pt idx="17">
                        <c:v>3.288875</c:v>
                      </c:pt>
                      <c:pt idx="18">
                        <c:v>3.288875</c:v>
                      </c:pt>
                      <c:pt idx="19">
                        <c:v>3.288875</c:v>
                      </c:pt>
                      <c:pt idx="20">
                        <c:v>3.288875</c:v>
                      </c:pt>
                      <c:pt idx="21">
                        <c:v>3.288875</c:v>
                      </c:pt>
                      <c:pt idx="22">
                        <c:v>3.288875</c:v>
                      </c:pt>
                      <c:pt idx="23">
                        <c:v>3.288875</c:v>
                      </c:pt>
                      <c:pt idx="24">
                        <c:v>3.288875</c:v>
                      </c:pt>
                      <c:pt idx="25">
                        <c:v>3.288875</c:v>
                      </c:pt>
                      <c:pt idx="26">
                        <c:v>3.288875</c:v>
                      </c:pt>
                      <c:pt idx="27">
                        <c:v>3.288875</c:v>
                      </c:pt>
                      <c:pt idx="28">
                        <c:v>3.288875</c:v>
                      </c:pt>
                      <c:pt idx="29">
                        <c:v>3.288875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038-4453-B807-53E88EACD76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51.99666666666667</c:v>
                      </c:pt>
                      <c:pt idx="1">
                        <c:v>51.99666666666667</c:v>
                      </c:pt>
                      <c:pt idx="2">
                        <c:v>51.99666666666667</c:v>
                      </c:pt>
                      <c:pt idx="3">
                        <c:v>51.99666666666667</c:v>
                      </c:pt>
                      <c:pt idx="4">
                        <c:v>51.99666666666667</c:v>
                      </c:pt>
                      <c:pt idx="5">
                        <c:v>51.99666666666667</c:v>
                      </c:pt>
                      <c:pt idx="6">
                        <c:v>51.99666666666667</c:v>
                      </c:pt>
                      <c:pt idx="7">
                        <c:v>51.99666666666667</c:v>
                      </c:pt>
                      <c:pt idx="8">
                        <c:v>51.99666666666667</c:v>
                      </c:pt>
                      <c:pt idx="9">
                        <c:v>51.99666666666667</c:v>
                      </c:pt>
                      <c:pt idx="10">
                        <c:v>51.99666666666667</c:v>
                      </c:pt>
                      <c:pt idx="11">
                        <c:v>51.99666666666667</c:v>
                      </c:pt>
                      <c:pt idx="12">
                        <c:v>51.99666666666667</c:v>
                      </c:pt>
                      <c:pt idx="13">
                        <c:v>51.99666666666667</c:v>
                      </c:pt>
                      <c:pt idx="14">
                        <c:v>51.99666666666667</c:v>
                      </c:pt>
                      <c:pt idx="15">
                        <c:v>51.99666666666667</c:v>
                      </c:pt>
                      <c:pt idx="16">
                        <c:v>51.99666666666667</c:v>
                      </c:pt>
                      <c:pt idx="17">
                        <c:v>51.99666666666667</c:v>
                      </c:pt>
                      <c:pt idx="18">
                        <c:v>51.99666666666667</c:v>
                      </c:pt>
                      <c:pt idx="19">
                        <c:v>51.99666666666667</c:v>
                      </c:pt>
                      <c:pt idx="20">
                        <c:v>51.99666666666667</c:v>
                      </c:pt>
                      <c:pt idx="21">
                        <c:v>51.99666666666667</c:v>
                      </c:pt>
                      <c:pt idx="22">
                        <c:v>51.99666666666667</c:v>
                      </c:pt>
                      <c:pt idx="23">
                        <c:v>51.99666666666667</c:v>
                      </c:pt>
                      <c:pt idx="24">
                        <c:v>51.99666666666667</c:v>
                      </c:pt>
                      <c:pt idx="25">
                        <c:v>51.99666666666667</c:v>
                      </c:pt>
                      <c:pt idx="26">
                        <c:v>51.99666666666667</c:v>
                      </c:pt>
                      <c:pt idx="27">
                        <c:v>51.99666666666667</c:v>
                      </c:pt>
                      <c:pt idx="28">
                        <c:v>51.99666666666667</c:v>
                      </c:pt>
                      <c:pt idx="29">
                        <c:v>51.99666666666667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038-4453-B807-53E88EACD76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-94.472058996728506</c:v>
                      </c:pt>
                      <c:pt idx="1">
                        <c:v>-94.472058996728506</c:v>
                      </c:pt>
                      <c:pt idx="2">
                        <c:v>-94.472058996728506</c:v>
                      </c:pt>
                      <c:pt idx="3">
                        <c:v>-94.472058996728506</c:v>
                      </c:pt>
                      <c:pt idx="4">
                        <c:v>-94.472058996728506</c:v>
                      </c:pt>
                      <c:pt idx="5">
                        <c:v>-94.472058996728506</c:v>
                      </c:pt>
                      <c:pt idx="6">
                        <c:v>-94.472058996728506</c:v>
                      </c:pt>
                      <c:pt idx="7">
                        <c:v>-94.472058996728506</c:v>
                      </c:pt>
                      <c:pt idx="8">
                        <c:v>-94.472058996728506</c:v>
                      </c:pt>
                      <c:pt idx="9">
                        <c:v>-94.472058996728506</c:v>
                      </c:pt>
                      <c:pt idx="10">
                        <c:v>-94.472058996728506</c:v>
                      </c:pt>
                      <c:pt idx="11">
                        <c:v>-94.472058996728506</c:v>
                      </c:pt>
                      <c:pt idx="12">
                        <c:v>-94.472058996728506</c:v>
                      </c:pt>
                      <c:pt idx="13">
                        <c:v>-94.472058996728506</c:v>
                      </c:pt>
                      <c:pt idx="14">
                        <c:v>-94.472058996728506</c:v>
                      </c:pt>
                      <c:pt idx="15">
                        <c:v>-94.472058996728506</c:v>
                      </c:pt>
                      <c:pt idx="16">
                        <c:v>-94.472058996728506</c:v>
                      </c:pt>
                      <c:pt idx="17">
                        <c:v>-94.472058996728506</c:v>
                      </c:pt>
                      <c:pt idx="18">
                        <c:v>-94.472058996728506</c:v>
                      </c:pt>
                      <c:pt idx="19">
                        <c:v>-94.472058996728506</c:v>
                      </c:pt>
                      <c:pt idx="20">
                        <c:v>-94.472058996728506</c:v>
                      </c:pt>
                      <c:pt idx="21">
                        <c:v>-94.472058996728506</c:v>
                      </c:pt>
                      <c:pt idx="22">
                        <c:v>-94.472058996728506</c:v>
                      </c:pt>
                      <c:pt idx="23">
                        <c:v>-94.472058996728506</c:v>
                      </c:pt>
                      <c:pt idx="24">
                        <c:v>-94.472058996728506</c:v>
                      </c:pt>
                      <c:pt idx="25">
                        <c:v>-94.472058996728506</c:v>
                      </c:pt>
                      <c:pt idx="26">
                        <c:v>-94.472058996728506</c:v>
                      </c:pt>
                      <c:pt idx="27">
                        <c:v>-94.472058996728506</c:v>
                      </c:pt>
                      <c:pt idx="28">
                        <c:v>-94.472058996728506</c:v>
                      </c:pt>
                      <c:pt idx="29">
                        <c:v>-94.472058996728506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038-4453-B807-53E88EACD76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79.602058996728502</c:v>
                      </c:pt>
                      <c:pt idx="1">
                        <c:v>79.602058996728502</c:v>
                      </c:pt>
                      <c:pt idx="2">
                        <c:v>79.602058996728502</c:v>
                      </c:pt>
                      <c:pt idx="3">
                        <c:v>79.602058996728502</c:v>
                      </c:pt>
                      <c:pt idx="4">
                        <c:v>79.602058996728502</c:v>
                      </c:pt>
                      <c:pt idx="5">
                        <c:v>79.602058996728502</c:v>
                      </c:pt>
                      <c:pt idx="6">
                        <c:v>79.602058996728502</c:v>
                      </c:pt>
                      <c:pt idx="7">
                        <c:v>79.602058996728502</c:v>
                      </c:pt>
                      <c:pt idx="8">
                        <c:v>79.602058996728502</c:v>
                      </c:pt>
                      <c:pt idx="9">
                        <c:v>79.602058996728502</c:v>
                      </c:pt>
                      <c:pt idx="10">
                        <c:v>79.602058996728502</c:v>
                      </c:pt>
                      <c:pt idx="11">
                        <c:v>79.602058996728502</c:v>
                      </c:pt>
                      <c:pt idx="12">
                        <c:v>79.602058996728502</c:v>
                      </c:pt>
                      <c:pt idx="13">
                        <c:v>79.602058996728502</c:v>
                      </c:pt>
                      <c:pt idx="14">
                        <c:v>79.602058996728502</c:v>
                      </c:pt>
                      <c:pt idx="15">
                        <c:v>79.602058996728502</c:v>
                      </c:pt>
                      <c:pt idx="16">
                        <c:v>79.602058996728502</c:v>
                      </c:pt>
                      <c:pt idx="17">
                        <c:v>79.602058996728502</c:v>
                      </c:pt>
                      <c:pt idx="18">
                        <c:v>79.602058996728502</c:v>
                      </c:pt>
                      <c:pt idx="19">
                        <c:v>79.602058996728502</c:v>
                      </c:pt>
                      <c:pt idx="20">
                        <c:v>79.602058996728502</c:v>
                      </c:pt>
                      <c:pt idx="21">
                        <c:v>79.602058996728502</c:v>
                      </c:pt>
                      <c:pt idx="22">
                        <c:v>79.602058996728502</c:v>
                      </c:pt>
                      <c:pt idx="23">
                        <c:v>79.602058996728502</c:v>
                      </c:pt>
                      <c:pt idx="24">
                        <c:v>79.602058996728502</c:v>
                      </c:pt>
                      <c:pt idx="25">
                        <c:v>79.602058996728502</c:v>
                      </c:pt>
                      <c:pt idx="26">
                        <c:v>79.602058996728502</c:v>
                      </c:pt>
                      <c:pt idx="27">
                        <c:v>79.602058996728502</c:v>
                      </c:pt>
                      <c:pt idx="28">
                        <c:v>79.602058996728502</c:v>
                      </c:pt>
                      <c:pt idx="29">
                        <c:v>79.602058996728502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5038-4453-B807-53E88EACD76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-2.8139649495644621</c:v>
                      </c:pt>
                      <c:pt idx="1">
                        <c:v>-2.8139649495644621</c:v>
                      </c:pt>
                      <c:pt idx="2">
                        <c:v>-2.8139649495644621</c:v>
                      </c:pt>
                      <c:pt idx="3">
                        <c:v>-2.8139649495644621</c:v>
                      </c:pt>
                      <c:pt idx="4">
                        <c:v>-2.8139649495644621</c:v>
                      </c:pt>
                      <c:pt idx="5">
                        <c:v>-2.8139649495644621</c:v>
                      </c:pt>
                      <c:pt idx="6">
                        <c:v>-2.8139649495644621</c:v>
                      </c:pt>
                      <c:pt idx="7">
                        <c:v>-2.8139649495644621</c:v>
                      </c:pt>
                      <c:pt idx="8">
                        <c:v>-2.8139649495644621</c:v>
                      </c:pt>
                      <c:pt idx="9">
                        <c:v>-2.8139649495644621</c:v>
                      </c:pt>
                      <c:pt idx="10">
                        <c:v>-2.8139649495644621</c:v>
                      </c:pt>
                      <c:pt idx="11">
                        <c:v>-2.8139649495644621</c:v>
                      </c:pt>
                      <c:pt idx="12">
                        <c:v>-2.8139649495644621</c:v>
                      </c:pt>
                      <c:pt idx="13">
                        <c:v>-2.8139649495644621</c:v>
                      </c:pt>
                      <c:pt idx="14">
                        <c:v>-2.8139649495644621</c:v>
                      </c:pt>
                      <c:pt idx="15">
                        <c:v>-2.8139649495644621</c:v>
                      </c:pt>
                      <c:pt idx="16">
                        <c:v>-2.8139649495644621</c:v>
                      </c:pt>
                      <c:pt idx="17">
                        <c:v>-2.8139649495644621</c:v>
                      </c:pt>
                      <c:pt idx="18">
                        <c:v>-2.8139649495644621</c:v>
                      </c:pt>
                      <c:pt idx="19">
                        <c:v>-2.8139649495644621</c:v>
                      </c:pt>
                      <c:pt idx="20">
                        <c:v>-2.8139649495644621</c:v>
                      </c:pt>
                      <c:pt idx="21">
                        <c:v>-2.8139649495644621</c:v>
                      </c:pt>
                      <c:pt idx="22">
                        <c:v>-2.8139649495644621</c:v>
                      </c:pt>
                      <c:pt idx="23">
                        <c:v>-2.8139649495644621</c:v>
                      </c:pt>
                      <c:pt idx="24">
                        <c:v>-2.8139649495644621</c:v>
                      </c:pt>
                      <c:pt idx="25">
                        <c:v>-2.8139649495644621</c:v>
                      </c:pt>
                      <c:pt idx="26">
                        <c:v>-2.8139649495644621</c:v>
                      </c:pt>
                      <c:pt idx="27">
                        <c:v>-2.8139649495644621</c:v>
                      </c:pt>
                      <c:pt idx="28">
                        <c:v>-2.8139649495644621</c:v>
                      </c:pt>
                      <c:pt idx="29">
                        <c:v>-2.8139649495644621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5038-4453-B807-53E88EACD76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9.391714949564463</c:v>
                      </c:pt>
                      <c:pt idx="1">
                        <c:v>9.391714949564463</c:v>
                      </c:pt>
                      <c:pt idx="2">
                        <c:v>9.391714949564463</c:v>
                      </c:pt>
                      <c:pt idx="3">
                        <c:v>9.391714949564463</c:v>
                      </c:pt>
                      <c:pt idx="4">
                        <c:v>9.391714949564463</c:v>
                      </c:pt>
                      <c:pt idx="5">
                        <c:v>9.391714949564463</c:v>
                      </c:pt>
                      <c:pt idx="6">
                        <c:v>9.391714949564463</c:v>
                      </c:pt>
                      <c:pt idx="7">
                        <c:v>9.391714949564463</c:v>
                      </c:pt>
                      <c:pt idx="8">
                        <c:v>9.391714949564463</c:v>
                      </c:pt>
                      <c:pt idx="9">
                        <c:v>9.391714949564463</c:v>
                      </c:pt>
                      <c:pt idx="10">
                        <c:v>9.391714949564463</c:v>
                      </c:pt>
                      <c:pt idx="11">
                        <c:v>9.391714949564463</c:v>
                      </c:pt>
                      <c:pt idx="12">
                        <c:v>9.391714949564463</c:v>
                      </c:pt>
                      <c:pt idx="13">
                        <c:v>9.391714949564463</c:v>
                      </c:pt>
                      <c:pt idx="14">
                        <c:v>9.391714949564463</c:v>
                      </c:pt>
                      <c:pt idx="15">
                        <c:v>9.391714949564463</c:v>
                      </c:pt>
                      <c:pt idx="16">
                        <c:v>9.391714949564463</c:v>
                      </c:pt>
                      <c:pt idx="17">
                        <c:v>9.391714949564463</c:v>
                      </c:pt>
                      <c:pt idx="18">
                        <c:v>9.391714949564463</c:v>
                      </c:pt>
                      <c:pt idx="19">
                        <c:v>9.391714949564463</c:v>
                      </c:pt>
                      <c:pt idx="20">
                        <c:v>9.391714949564463</c:v>
                      </c:pt>
                      <c:pt idx="21">
                        <c:v>9.391714949564463</c:v>
                      </c:pt>
                      <c:pt idx="22">
                        <c:v>9.391714949564463</c:v>
                      </c:pt>
                      <c:pt idx="23">
                        <c:v>9.391714949564463</c:v>
                      </c:pt>
                      <c:pt idx="24">
                        <c:v>9.391714949564463</c:v>
                      </c:pt>
                      <c:pt idx="25">
                        <c:v>9.391714949564463</c:v>
                      </c:pt>
                      <c:pt idx="26">
                        <c:v>9.391714949564463</c:v>
                      </c:pt>
                      <c:pt idx="27">
                        <c:v>9.391714949564463</c:v>
                      </c:pt>
                      <c:pt idx="28">
                        <c:v>9.391714949564463</c:v>
                      </c:pt>
                      <c:pt idx="29">
                        <c:v>9.391714949564463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5038-4453-B807-53E88EACD76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51.981868018079716</c:v>
                      </c:pt>
                      <c:pt idx="1">
                        <c:v>51.981868018079716</c:v>
                      </c:pt>
                      <c:pt idx="2">
                        <c:v>51.981868018079716</c:v>
                      </c:pt>
                      <c:pt idx="3">
                        <c:v>51.981868018079716</c:v>
                      </c:pt>
                      <c:pt idx="4">
                        <c:v>51.981868018079716</c:v>
                      </c:pt>
                      <c:pt idx="5">
                        <c:v>51.981868018079716</c:v>
                      </c:pt>
                      <c:pt idx="6">
                        <c:v>51.981868018079716</c:v>
                      </c:pt>
                      <c:pt idx="7">
                        <c:v>51.981868018079716</c:v>
                      </c:pt>
                      <c:pt idx="8">
                        <c:v>51.981868018079716</c:v>
                      </c:pt>
                      <c:pt idx="9">
                        <c:v>51.981868018079716</c:v>
                      </c:pt>
                      <c:pt idx="10">
                        <c:v>51.981868018079716</c:v>
                      </c:pt>
                      <c:pt idx="11">
                        <c:v>51.981868018079716</c:v>
                      </c:pt>
                      <c:pt idx="12">
                        <c:v>51.981868018079716</c:v>
                      </c:pt>
                      <c:pt idx="13">
                        <c:v>51.981868018079716</c:v>
                      </c:pt>
                      <c:pt idx="14">
                        <c:v>51.981868018079716</c:v>
                      </c:pt>
                      <c:pt idx="15">
                        <c:v>51.981868018079716</c:v>
                      </c:pt>
                      <c:pt idx="16">
                        <c:v>51.981868018079716</c:v>
                      </c:pt>
                      <c:pt idx="17">
                        <c:v>51.981868018079716</c:v>
                      </c:pt>
                      <c:pt idx="18">
                        <c:v>51.981868018079716</c:v>
                      </c:pt>
                      <c:pt idx="19">
                        <c:v>51.981868018079716</c:v>
                      </c:pt>
                      <c:pt idx="20">
                        <c:v>51.981868018079716</c:v>
                      </c:pt>
                      <c:pt idx="21">
                        <c:v>51.981868018079716</c:v>
                      </c:pt>
                      <c:pt idx="22">
                        <c:v>51.981868018079716</c:v>
                      </c:pt>
                      <c:pt idx="23">
                        <c:v>51.981868018079716</c:v>
                      </c:pt>
                      <c:pt idx="24">
                        <c:v>51.981868018079716</c:v>
                      </c:pt>
                      <c:pt idx="25">
                        <c:v>51.981868018079716</c:v>
                      </c:pt>
                      <c:pt idx="26">
                        <c:v>51.981868018079716</c:v>
                      </c:pt>
                      <c:pt idx="27">
                        <c:v>51.981868018079716</c:v>
                      </c:pt>
                      <c:pt idx="28">
                        <c:v>51.981868018079716</c:v>
                      </c:pt>
                      <c:pt idx="29">
                        <c:v>51.981868018079716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5038-4453-B807-53E88EACD76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52.011465315253623</c:v>
                      </c:pt>
                      <c:pt idx="1">
                        <c:v>52.011465315253623</c:v>
                      </c:pt>
                      <c:pt idx="2">
                        <c:v>52.011465315253623</c:v>
                      </c:pt>
                      <c:pt idx="3">
                        <c:v>52.011465315253623</c:v>
                      </c:pt>
                      <c:pt idx="4">
                        <c:v>52.011465315253623</c:v>
                      </c:pt>
                      <c:pt idx="5">
                        <c:v>52.011465315253623</c:v>
                      </c:pt>
                      <c:pt idx="6">
                        <c:v>52.011465315253623</c:v>
                      </c:pt>
                      <c:pt idx="7">
                        <c:v>52.011465315253623</c:v>
                      </c:pt>
                      <c:pt idx="8">
                        <c:v>52.011465315253623</c:v>
                      </c:pt>
                      <c:pt idx="9">
                        <c:v>52.011465315253623</c:v>
                      </c:pt>
                      <c:pt idx="10">
                        <c:v>52.011465315253623</c:v>
                      </c:pt>
                      <c:pt idx="11">
                        <c:v>52.011465315253623</c:v>
                      </c:pt>
                      <c:pt idx="12">
                        <c:v>52.011465315253623</c:v>
                      </c:pt>
                      <c:pt idx="13">
                        <c:v>52.011465315253623</c:v>
                      </c:pt>
                      <c:pt idx="14">
                        <c:v>52.011465315253623</c:v>
                      </c:pt>
                      <c:pt idx="15">
                        <c:v>52.011465315253623</c:v>
                      </c:pt>
                      <c:pt idx="16">
                        <c:v>52.011465315253623</c:v>
                      </c:pt>
                      <c:pt idx="17">
                        <c:v>52.011465315253623</c:v>
                      </c:pt>
                      <c:pt idx="18">
                        <c:v>52.011465315253623</c:v>
                      </c:pt>
                      <c:pt idx="19">
                        <c:v>52.011465315253623</c:v>
                      </c:pt>
                      <c:pt idx="20">
                        <c:v>52.011465315253623</c:v>
                      </c:pt>
                      <c:pt idx="21">
                        <c:v>52.011465315253623</c:v>
                      </c:pt>
                      <c:pt idx="22">
                        <c:v>52.011465315253623</c:v>
                      </c:pt>
                      <c:pt idx="23">
                        <c:v>52.011465315253623</c:v>
                      </c:pt>
                      <c:pt idx="24">
                        <c:v>52.011465315253623</c:v>
                      </c:pt>
                      <c:pt idx="25">
                        <c:v>52.011465315253623</c:v>
                      </c:pt>
                      <c:pt idx="26">
                        <c:v>52.011465315253623</c:v>
                      </c:pt>
                      <c:pt idx="27">
                        <c:v>52.011465315253623</c:v>
                      </c:pt>
                      <c:pt idx="28">
                        <c:v>52.011465315253623</c:v>
                      </c:pt>
                      <c:pt idx="29">
                        <c:v>52.011465315253623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5038-4453-B807-53E88EACD765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'MS + Setup + Force'!$D$1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Force'!$D$2:$D$31</c:f>
              <c:numCache>
                <c:formatCode>0.000</c:formatCode>
                <c:ptCount val="30"/>
                <c:pt idx="0">
                  <c:v>3.9649999999999999</c:v>
                </c:pt>
                <c:pt idx="1">
                  <c:v>3.9740000000000002</c:v>
                </c:pt>
                <c:pt idx="2">
                  <c:v>3.9649999999999999</c:v>
                </c:pt>
                <c:pt idx="3">
                  <c:v>3.9689999999999999</c:v>
                </c:pt>
                <c:pt idx="4">
                  <c:v>3.9670000000000001</c:v>
                </c:pt>
                <c:pt idx="5">
                  <c:v>4.282</c:v>
                </c:pt>
                <c:pt idx="6">
                  <c:v>4.282</c:v>
                </c:pt>
                <c:pt idx="7">
                  <c:v>4.282</c:v>
                </c:pt>
                <c:pt idx="8">
                  <c:v>4.282</c:v>
                </c:pt>
                <c:pt idx="9">
                  <c:v>4.282</c:v>
                </c:pt>
                <c:pt idx="10">
                  <c:v>5.4889999999999999</c:v>
                </c:pt>
                <c:pt idx="11">
                  <c:v>5.883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4-4453-880D-CD055F6E2F7B}"/>
            </c:ext>
          </c:extLst>
        </c:ser>
        <c:ser>
          <c:idx val="6"/>
          <c:order val="6"/>
          <c:tx>
            <c:strRef>
              <c:f>'MS + Setup + Force'!$H$1</c:f>
              <c:strCache>
                <c:ptCount val="1"/>
                <c:pt idx="0">
                  <c:v>Z_avg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Force'!$H$2:$H$31</c:f>
              <c:numCache>
                <c:formatCode>0.000</c:formatCode>
                <c:ptCount val="30"/>
                <c:pt idx="0">
                  <c:v>3.288875</c:v>
                </c:pt>
                <c:pt idx="1">
                  <c:v>3.288875</c:v>
                </c:pt>
                <c:pt idx="2">
                  <c:v>3.288875</c:v>
                </c:pt>
                <c:pt idx="3">
                  <c:v>3.288875</c:v>
                </c:pt>
                <c:pt idx="4">
                  <c:v>3.288875</c:v>
                </c:pt>
                <c:pt idx="5">
                  <c:v>3.288875</c:v>
                </c:pt>
                <c:pt idx="6">
                  <c:v>3.288875</c:v>
                </c:pt>
                <c:pt idx="7">
                  <c:v>3.288875</c:v>
                </c:pt>
                <c:pt idx="8">
                  <c:v>3.288875</c:v>
                </c:pt>
                <c:pt idx="9">
                  <c:v>3.288875</c:v>
                </c:pt>
                <c:pt idx="10">
                  <c:v>3.288875</c:v>
                </c:pt>
                <c:pt idx="11">
                  <c:v>3.288875</c:v>
                </c:pt>
                <c:pt idx="12">
                  <c:v>3.288875</c:v>
                </c:pt>
                <c:pt idx="13">
                  <c:v>3.288875</c:v>
                </c:pt>
                <c:pt idx="14">
                  <c:v>3.288875</c:v>
                </c:pt>
                <c:pt idx="15">
                  <c:v>3.288875</c:v>
                </c:pt>
                <c:pt idx="16">
                  <c:v>3.288875</c:v>
                </c:pt>
                <c:pt idx="17">
                  <c:v>3.288875</c:v>
                </c:pt>
                <c:pt idx="18">
                  <c:v>3.288875</c:v>
                </c:pt>
                <c:pt idx="19">
                  <c:v>3.288875</c:v>
                </c:pt>
                <c:pt idx="20">
                  <c:v>3.288875</c:v>
                </c:pt>
                <c:pt idx="21">
                  <c:v>3.288875</c:v>
                </c:pt>
                <c:pt idx="22">
                  <c:v>3.288875</c:v>
                </c:pt>
                <c:pt idx="23">
                  <c:v>3.288875</c:v>
                </c:pt>
                <c:pt idx="24">
                  <c:v>3.288875</c:v>
                </c:pt>
                <c:pt idx="25">
                  <c:v>3.288875</c:v>
                </c:pt>
                <c:pt idx="26">
                  <c:v>3.288875</c:v>
                </c:pt>
                <c:pt idx="27">
                  <c:v>3.288875</c:v>
                </c:pt>
                <c:pt idx="28">
                  <c:v>3.288875</c:v>
                </c:pt>
                <c:pt idx="29">
                  <c:v>3.288875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4-4453-880D-CD055F6E2F7B}"/>
            </c:ext>
          </c:extLst>
        </c:ser>
        <c:ser>
          <c:idx val="12"/>
          <c:order val="12"/>
          <c:tx>
            <c:strRef>
              <c:f>'MS + Setup + Force'!$N$1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Force'!$N$2:$N$31</c:f>
              <c:numCache>
                <c:formatCode>0.000</c:formatCode>
                <c:ptCount val="30"/>
                <c:pt idx="0">
                  <c:v>-2.8139649495644621</c:v>
                </c:pt>
                <c:pt idx="1">
                  <c:v>-2.8139649495644621</c:v>
                </c:pt>
                <c:pt idx="2">
                  <c:v>-2.8139649495644621</c:v>
                </c:pt>
                <c:pt idx="3">
                  <c:v>-2.8139649495644621</c:v>
                </c:pt>
                <c:pt idx="4">
                  <c:v>-2.8139649495644621</c:v>
                </c:pt>
                <c:pt idx="5">
                  <c:v>-2.8139649495644621</c:v>
                </c:pt>
                <c:pt idx="6">
                  <c:v>-2.8139649495644621</c:v>
                </c:pt>
                <c:pt idx="7">
                  <c:v>-2.8139649495644621</c:v>
                </c:pt>
                <c:pt idx="8">
                  <c:v>-2.8139649495644621</c:v>
                </c:pt>
                <c:pt idx="9">
                  <c:v>-2.8139649495644621</c:v>
                </c:pt>
                <c:pt idx="10">
                  <c:v>-2.8139649495644621</c:v>
                </c:pt>
                <c:pt idx="11">
                  <c:v>-2.8139649495644621</c:v>
                </c:pt>
                <c:pt idx="12">
                  <c:v>-2.8139649495644621</c:v>
                </c:pt>
                <c:pt idx="13">
                  <c:v>-2.8139649495644621</c:v>
                </c:pt>
                <c:pt idx="14">
                  <c:v>-2.8139649495644621</c:v>
                </c:pt>
                <c:pt idx="15">
                  <c:v>-2.8139649495644621</c:v>
                </c:pt>
                <c:pt idx="16">
                  <c:v>-2.8139649495644621</c:v>
                </c:pt>
                <c:pt idx="17">
                  <c:v>-2.8139649495644621</c:v>
                </c:pt>
                <c:pt idx="18">
                  <c:v>-2.8139649495644621</c:v>
                </c:pt>
                <c:pt idx="19">
                  <c:v>-2.8139649495644621</c:v>
                </c:pt>
                <c:pt idx="20">
                  <c:v>-2.8139649495644621</c:v>
                </c:pt>
                <c:pt idx="21">
                  <c:v>-2.8139649495644621</c:v>
                </c:pt>
                <c:pt idx="22">
                  <c:v>-2.8139649495644621</c:v>
                </c:pt>
                <c:pt idx="23">
                  <c:v>-2.8139649495644621</c:v>
                </c:pt>
                <c:pt idx="24">
                  <c:v>-2.8139649495644621</c:v>
                </c:pt>
                <c:pt idx="25">
                  <c:v>-2.8139649495644621</c:v>
                </c:pt>
                <c:pt idx="26">
                  <c:v>-2.8139649495644621</c:v>
                </c:pt>
                <c:pt idx="27">
                  <c:v>-2.8139649495644621</c:v>
                </c:pt>
                <c:pt idx="28">
                  <c:v>-2.8139649495644621</c:v>
                </c:pt>
                <c:pt idx="29">
                  <c:v>-2.8139649495644621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4-4453-880D-CD055F6E2F7B}"/>
            </c:ext>
          </c:extLst>
        </c:ser>
        <c:ser>
          <c:idx val="13"/>
          <c:order val="13"/>
          <c:tx>
            <c:strRef>
              <c:f>'MS + Setup + Force'!$O$1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Force'!$O$2:$O$31</c:f>
              <c:numCache>
                <c:formatCode>0.000</c:formatCode>
                <c:ptCount val="30"/>
                <c:pt idx="0">
                  <c:v>9.391714949564463</c:v>
                </c:pt>
                <c:pt idx="1">
                  <c:v>9.391714949564463</c:v>
                </c:pt>
                <c:pt idx="2">
                  <c:v>9.391714949564463</c:v>
                </c:pt>
                <c:pt idx="3">
                  <c:v>9.391714949564463</c:v>
                </c:pt>
                <c:pt idx="4">
                  <c:v>9.391714949564463</c:v>
                </c:pt>
                <c:pt idx="5">
                  <c:v>9.391714949564463</c:v>
                </c:pt>
                <c:pt idx="6">
                  <c:v>9.391714949564463</c:v>
                </c:pt>
                <c:pt idx="7">
                  <c:v>9.391714949564463</c:v>
                </c:pt>
                <c:pt idx="8">
                  <c:v>9.391714949564463</c:v>
                </c:pt>
                <c:pt idx="9">
                  <c:v>9.391714949564463</c:v>
                </c:pt>
                <c:pt idx="10">
                  <c:v>9.391714949564463</c:v>
                </c:pt>
                <c:pt idx="11">
                  <c:v>9.391714949564463</c:v>
                </c:pt>
                <c:pt idx="12">
                  <c:v>9.391714949564463</c:v>
                </c:pt>
                <c:pt idx="13">
                  <c:v>9.391714949564463</c:v>
                </c:pt>
                <c:pt idx="14">
                  <c:v>9.391714949564463</c:v>
                </c:pt>
                <c:pt idx="15">
                  <c:v>9.391714949564463</c:v>
                </c:pt>
                <c:pt idx="16">
                  <c:v>9.391714949564463</c:v>
                </c:pt>
                <c:pt idx="17">
                  <c:v>9.391714949564463</c:v>
                </c:pt>
                <c:pt idx="18">
                  <c:v>9.391714949564463</c:v>
                </c:pt>
                <c:pt idx="19">
                  <c:v>9.391714949564463</c:v>
                </c:pt>
                <c:pt idx="20">
                  <c:v>9.391714949564463</c:v>
                </c:pt>
                <c:pt idx="21">
                  <c:v>9.391714949564463</c:v>
                </c:pt>
                <c:pt idx="22">
                  <c:v>9.391714949564463</c:v>
                </c:pt>
                <c:pt idx="23">
                  <c:v>9.391714949564463</c:v>
                </c:pt>
                <c:pt idx="24">
                  <c:v>9.391714949564463</c:v>
                </c:pt>
                <c:pt idx="25">
                  <c:v>9.391714949564463</c:v>
                </c:pt>
                <c:pt idx="26">
                  <c:v>9.391714949564463</c:v>
                </c:pt>
                <c:pt idx="27">
                  <c:v>9.391714949564463</c:v>
                </c:pt>
                <c:pt idx="28">
                  <c:v>9.391714949564463</c:v>
                </c:pt>
                <c:pt idx="29">
                  <c:v>9.391714949564463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4-4453-880D-CD055F6E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'MS + Setup + Force'!$B$1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+ Force'!$B$2:$B$31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38.255000000000003</c:v>
                      </c:pt>
                      <c:pt idx="1">
                        <c:v>-8.6289999999999996</c:v>
                      </c:pt>
                      <c:pt idx="2">
                        <c:v>-43.587000000000003</c:v>
                      </c:pt>
                      <c:pt idx="3">
                        <c:v>-18.324000000000002</c:v>
                      </c:pt>
                      <c:pt idx="4">
                        <c:v>32.264000000000003</c:v>
                      </c:pt>
                      <c:pt idx="5">
                        <c:v>38.454000000000001</c:v>
                      </c:pt>
                      <c:pt idx="6">
                        <c:v>32.331000000000003</c:v>
                      </c:pt>
                      <c:pt idx="7">
                        <c:v>-18.472999999999999</c:v>
                      </c:pt>
                      <c:pt idx="8">
                        <c:v>-43.747</c:v>
                      </c:pt>
                      <c:pt idx="9">
                        <c:v>-8.5649999999999995</c:v>
                      </c:pt>
                      <c:pt idx="10">
                        <c:v>-38.963000000000001</c:v>
                      </c:pt>
                      <c:pt idx="11">
                        <c:v>-38.018999999999998</c:v>
                      </c:pt>
                      <c:pt idx="12">
                        <c:v>-20.997</c:v>
                      </c:pt>
                      <c:pt idx="13">
                        <c:v>-20.95</c:v>
                      </c:pt>
                      <c:pt idx="14">
                        <c:v>4.0000000000000001E-3</c:v>
                      </c:pt>
                      <c:pt idx="15">
                        <c:v>-1.4E-2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24-4453-880D-CD055F6E2F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-21.491</c:v>
                      </c:pt>
                      <c:pt idx="1">
                        <c:v>-43.015000000000001</c:v>
                      </c:pt>
                      <c:pt idx="2">
                        <c:v>-5.0839999999999996</c:v>
                      </c:pt>
                      <c:pt idx="3">
                        <c:v>39.886000000000003</c:v>
                      </c:pt>
                      <c:pt idx="4">
                        <c:v>29.748999999999999</c:v>
                      </c:pt>
                      <c:pt idx="5">
                        <c:v>21.5</c:v>
                      </c:pt>
                      <c:pt idx="6">
                        <c:v>-29.928000000000001</c:v>
                      </c:pt>
                      <c:pt idx="7">
                        <c:v>-39.997</c:v>
                      </c:pt>
                      <c:pt idx="8">
                        <c:v>5.2089999999999996</c:v>
                      </c:pt>
                      <c:pt idx="9">
                        <c:v>43.216000000000001</c:v>
                      </c:pt>
                      <c:pt idx="10">
                        <c:v>-25</c:v>
                      </c:pt>
                      <c:pt idx="11">
                        <c:v>27.623000000000001</c:v>
                      </c:pt>
                      <c:pt idx="12">
                        <c:v>20.991</c:v>
                      </c:pt>
                      <c:pt idx="13">
                        <c:v>-20.940999999999999</c:v>
                      </c:pt>
                      <c:pt idx="14">
                        <c:v>-1.7000000000000001E-2</c:v>
                      </c:pt>
                      <c:pt idx="15">
                        <c:v>-1.2E-2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C24-4453-880D-CD055F6E2F7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</c:v>
                      </c:pt>
                      <c:pt idx="1">
                        <c:v>51.999000000000002</c:v>
                      </c:pt>
                      <c:pt idx="2">
                        <c:v>51.991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C24-4453-880D-CD055F6E2F7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-7.4349999999999987</c:v>
                      </c:pt>
                      <c:pt idx="1">
                        <c:v>-7.4349999999999987</c:v>
                      </c:pt>
                      <c:pt idx="2">
                        <c:v>-7.4349999999999987</c:v>
                      </c:pt>
                      <c:pt idx="3">
                        <c:v>-7.4349999999999987</c:v>
                      </c:pt>
                      <c:pt idx="4">
                        <c:v>-7.4349999999999987</c:v>
                      </c:pt>
                      <c:pt idx="5">
                        <c:v>-7.4349999999999987</c:v>
                      </c:pt>
                      <c:pt idx="6">
                        <c:v>-7.4349999999999987</c:v>
                      </c:pt>
                      <c:pt idx="7">
                        <c:v>-7.4349999999999987</c:v>
                      </c:pt>
                      <c:pt idx="8">
                        <c:v>-7.4349999999999987</c:v>
                      </c:pt>
                      <c:pt idx="9">
                        <c:v>-7.4349999999999987</c:v>
                      </c:pt>
                      <c:pt idx="10">
                        <c:v>-7.4349999999999987</c:v>
                      </c:pt>
                      <c:pt idx="11">
                        <c:v>-7.4349999999999987</c:v>
                      </c:pt>
                      <c:pt idx="12">
                        <c:v>-7.4349999999999987</c:v>
                      </c:pt>
                      <c:pt idx="13">
                        <c:v>-7.4349999999999987</c:v>
                      </c:pt>
                      <c:pt idx="14">
                        <c:v>-7.4349999999999987</c:v>
                      </c:pt>
                      <c:pt idx="15">
                        <c:v>-7.4349999999999987</c:v>
                      </c:pt>
                      <c:pt idx="16">
                        <c:v>-7.4349999999999987</c:v>
                      </c:pt>
                      <c:pt idx="17">
                        <c:v>-7.4349999999999987</c:v>
                      </c:pt>
                      <c:pt idx="18">
                        <c:v>-7.4349999999999987</c:v>
                      </c:pt>
                      <c:pt idx="19">
                        <c:v>-7.4349999999999987</c:v>
                      </c:pt>
                      <c:pt idx="20">
                        <c:v>-7.4349999999999987</c:v>
                      </c:pt>
                      <c:pt idx="21">
                        <c:v>-7.4349999999999987</c:v>
                      </c:pt>
                      <c:pt idx="22">
                        <c:v>-7.4349999999999987</c:v>
                      </c:pt>
                      <c:pt idx="23">
                        <c:v>-7.4349999999999987</c:v>
                      </c:pt>
                      <c:pt idx="24">
                        <c:v>-7.4349999999999987</c:v>
                      </c:pt>
                      <c:pt idx="25">
                        <c:v>-7.4349999999999987</c:v>
                      </c:pt>
                      <c:pt idx="26">
                        <c:v>-7.4349999999999987</c:v>
                      </c:pt>
                      <c:pt idx="27">
                        <c:v>-7.4349999999999987</c:v>
                      </c:pt>
                      <c:pt idx="28">
                        <c:v>-7.4349999999999987</c:v>
                      </c:pt>
                      <c:pt idx="29">
                        <c:v>-7.4349999999999987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C24-4453-880D-CD055F6E2F7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0.16806249999999978</c:v>
                      </c:pt>
                      <c:pt idx="1">
                        <c:v>0.16806249999999978</c:v>
                      </c:pt>
                      <c:pt idx="2">
                        <c:v>0.16806249999999978</c:v>
                      </c:pt>
                      <c:pt idx="3">
                        <c:v>0.16806249999999978</c:v>
                      </c:pt>
                      <c:pt idx="4">
                        <c:v>0.16806249999999978</c:v>
                      </c:pt>
                      <c:pt idx="5">
                        <c:v>0.16806249999999978</c:v>
                      </c:pt>
                      <c:pt idx="6">
                        <c:v>0.16806249999999978</c:v>
                      </c:pt>
                      <c:pt idx="7">
                        <c:v>0.16806249999999978</c:v>
                      </c:pt>
                      <c:pt idx="8">
                        <c:v>0.16806249999999978</c:v>
                      </c:pt>
                      <c:pt idx="9">
                        <c:v>0.16806249999999978</c:v>
                      </c:pt>
                      <c:pt idx="10">
                        <c:v>0.16806249999999978</c:v>
                      </c:pt>
                      <c:pt idx="11">
                        <c:v>0.16806249999999978</c:v>
                      </c:pt>
                      <c:pt idx="12">
                        <c:v>0.16806249999999978</c:v>
                      </c:pt>
                      <c:pt idx="13">
                        <c:v>0.16806249999999978</c:v>
                      </c:pt>
                      <c:pt idx="14">
                        <c:v>0.16806249999999978</c:v>
                      </c:pt>
                      <c:pt idx="15">
                        <c:v>0.16806249999999978</c:v>
                      </c:pt>
                      <c:pt idx="16">
                        <c:v>0.16806249999999978</c:v>
                      </c:pt>
                      <c:pt idx="17">
                        <c:v>0.16806249999999978</c:v>
                      </c:pt>
                      <c:pt idx="18">
                        <c:v>0.16806249999999978</c:v>
                      </c:pt>
                      <c:pt idx="19">
                        <c:v>0.16806249999999978</c:v>
                      </c:pt>
                      <c:pt idx="20">
                        <c:v>0.16806249999999978</c:v>
                      </c:pt>
                      <c:pt idx="21">
                        <c:v>0.16806249999999978</c:v>
                      </c:pt>
                      <c:pt idx="22">
                        <c:v>0.16806249999999978</c:v>
                      </c:pt>
                      <c:pt idx="23">
                        <c:v>0.16806249999999978</c:v>
                      </c:pt>
                      <c:pt idx="24">
                        <c:v>0.16806249999999978</c:v>
                      </c:pt>
                      <c:pt idx="25">
                        <c:v>0.16806249999999978</c:v>
                      </c:pt>
                      <c:pt idx="26">
                        <c:v>0.16806249999999978</c:v>
                      </c:pt>
                      <c:pt idx="27">
                        <c:v>0.16806249999999978</c:v>
                      </c:pt>
                      <c:pt idx="28">
                        <c:v>0.16806249999999978</c:v>
                      </c:pt>
                      <c:pt idx="29">
                        <c:v>0.16806249999999978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C24-4453-880D-CD055F6E2F7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51.99666666666667</c:v>
                      </c:pt>
                      <c:pt idx="1">
                        <c:v>51.99666666666667</c:v>
                      </c:pt>
                      <c:pt idx="2">
                        <c:v>51.99666666666667</c:v>
                      </c:pt>
                      <c:pt idx="3">
                        <c:v>51.99666666666667</c:v>
                      </c:pt>
                      <c:pt idx="4">
                        <c:v>51.99666666666667</c:v>
                      </c:pt>
                      <c:pt idx="5">
                        <c:v>51.99666666666667</c:v>
                      </c:pt>
                      <c:pt idx="6">
                        <c:v>51.99666666666667</c:v>
                      </c:pt>
                      <c:pt idx="7">
                        <c:v>51.99666666666667</c:v>
                      </c:pt>
                      <c:pt idx="8">
                        <c:v>51.99666666666667</c:v>
                      </c:pt>
                      <c:pt idx="9">
                        <c:v>51.99666666666667</c:v>
                      </c:pt>
                      <c:pt idx="10">
                        <c:v>51.99666666666667</c:v>
                      </c:pt>
                      <c:pt idx="11">
                        <c:v>51.99666666666667</c:v>
                      </c:pt>
                      <c:pt idx="12">
                        <c:v>51.99666666666667</c:v>
                      </c:pt>
                      <c:pt idx="13">
                        <c:v>51.99666666666667</c:v>
                      </c:pt>
                      <c:pt idx="14">
                        <c:v>51.99666666666667</c:v>
                      </c:pt>
                      <c:pt idx="15">
                        <c:v>51.99666666666667</c:v>
                      </c:pt>
                      <c:pt idx="16">
                        <c:v>51.99666666666667</c:v>
                      </c:pt>
                      <c:pt idx="17">
                        <c:v>51.99666666666667</c:v>
                      </c:pt>
                      <c:pt idx="18">
                        <c:v>51.99666666666667</c:v>
                      </c:pt>
                      <c:pt idx="19">
                        <c:v>51.99666666666667</c:v>
                      </c:pt>
                      <c:pt idx="20">
                        <c:v>51.99666666666667</c:v>
                      </c:pt>
                      <c:pt idx="21">
                        <c:v>51.99666666666667</c:v>
                      </c:pt>
                      <c:pt idx="22">
                        <c:v>51.99666666666667</c:v>
                      </c:pt>
                      <c:pt idx="23">
                        <c:v>51.99666666666667</c:v>
                      </c:pt>
                      <c:pt idx="24">
                        <c:v>51.99666666666667</c:v>
                      </c:pt>
                      <c:pt idx="25">
                        <c:v>51.99666666666667</c:v>
                      </c:pt>
                      <c:pt idx="26">
                        <c:v>51.99666666666667</c:v>
                      </c:pt>
                      <c:pt idx="27">
                        <c:v>51.99666666666667</c:v>
                      </c:pt>
                      <c:pt idx="28">
                        <c:v>51.99666666666667</c:v>
                      </c:pt>
                      <c:pt idx="29">
                        <c:v>51.99666666666667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9C24-4453-880D-CD055F6E2F7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-94.472058996728506</c:v>
                      </c:pt>
                      <c:pt idx="1">
                        <c:v>-94.472058996728506</c:v>
                      </c:pt>
                      <c:pt idx="2">
                        <c:v>-94.472058996728506</c:v>
                      </c:pt>
                      <c:pt idx="3">
                        <c:v>-94.472058996728506</c:v>
                      </c:pt>
                      <c:pt idx="4">
                        <c:v>-94.472058996728506</c:v>
                      </c:pt>
                      <c:pt idx="5">
                        <c:v>-94.472058996728506</c:v>
                      </c:pt>
                      <c:pt idx="6">
                        <c:v>-94.472058996728506</c:v>
                      </c:pt>
                      <c:pt idx="7">
                        <c:v>-94.472058996728506</c:v>
                      </c:pt>
                      <c:pt idx="8">
                        <c:v>-94.472058996728506</c:v>
                      </c:pt>
                      <c:pt idx="9">
                        <c:v>-94.472058996728506</c:v>
                      </c:pt>
                      <c:pt idx="10">
                        <c:v>-94.472058996728506</c:v>
                      </c:pt>
                      <c:pt idx="11">
                        <c:v>-94.472058996728506</c:v>
                      </c:pt>
                      <c:pt idx="12">
                        <c:v>-94.472058996728506</c:v>
                      </c:pt>
                      <c:pt idx="13">
                        <c:v>-94.472058996728506</c:v>
                      </c:pt>
                      <c:pt idx="14">
                        <c:v>-94.472058996728506</c:v>
                      </c:pt>
                      <c:pt idx="15">
                        <c:v>-94.472058996728506</c:v>
                      </c:pt>
                      <c:pt idx="16">
                        <c:v>-94.472058996728506</c:v>
                      </c:pt>
                      <c:pt idx="17">
                        <c:v>-94.472058996728506</c:v>
                      </c:pt>
                      <c:pt idx="18">
                        <c:v>-94.472058996728506</c:v>
                      </c:pt>
                      <c:pt idx="19">
                        <c:v>-94.472058996728506</c:v>
                      </c:pt>
                      <c:pt idx="20">
                        <c:v>-94.472058996728506</c:v>
                      </c:pt>
                      <c:pt idx="21">
                        <c:v>-94.472058996728506</c:v>
                      </c:pt>
                      <c:pt idx="22">
                        <c:v>-94.472058996728506</c:v>
                      </c:pt>
                      <c:pt idx="23">
                        <c:v>-94.472058996728506</c:v>
                      </c:pt>
                      <c:pt idx="24">
                        <c:v>-94.472058996728506</c:v>
                      </c:pt>
                      <c:pt idx="25">
                        <c:v>-94.472058996728506</c:v>
                      </c:pt>
                      <c:pt idx="26">
                        <c:v>-94.472058996728506</c:v>
                      </c:pt>
                      <c:pt idx="27">
                        <c:v>-94.472058996728506</c:v>
                      </c:pt>
                      <c:pt idx="28">
                        <c:v>-94.472058996728506</c:v>
                      </c:pt>
                      <c:pt idx="29">
                        <c:v>-94.472058996728506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9C24-4453-880D-CD055F6E2F7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79.602058996728502</c:v>
                      </c:pt>
                      <c:pt idx="1">
                        <c:v>79.602058996728502</c:v>
                      </c:pt>
                      <c:pt idx="2">
                        <c:v>79.602058996728502</c:v>
                      </c:pt>
                      <c:pt idx="3">
                        <c:v>79.602058996728502</c:v>
                      </c:pt>
                      <c:pt idx="4">
                        <c:v>79.602058996728502</c:v>
                      </c:pt>
                      <c:pt idx="5">
                        <c:v>79.602058996728502</c:v>
                      </c:pt>
                      <c:pt idx="6">
                        <c:v>79.602058996728502</c:v>
                      </c:pt>
                      <c:pt idx="7">
                        <c:v>79.602058996728502</c:v>
                      </c:pt>
                      <c:pt idx="8">
                        <c:v>79.602058996728502</c:v>
                      </c:pt>
                      <c:pt idx="9">
                        <c:v>79.602058996728502</c:v>
                      </c:pt>
                      <c:pt idx="10">
                        <c:v>79.602058996728502</c:v>
                      </c:pt>
                      <c:pt idx="11">
                        <c:v>79.602058996728502</c:v>
                      </c:pt>
                      <c:pt idx="12">
                        <c:v>79.602058996728502</c:v>
                      </c:pt>
                      <c:pt idx="13">
                        <c:v>79.602058996728502</c:v>
                      </c:pt>
                      <c:pt idx="14">
                        <c:v>79.602058996728502</c:v>
                      </c:pt>
                      <c:pt idx="15">
                        <c:v>79.602058996728502</c:v>
                      </c:pt>
                      <c:pt idx="16">
                        <c:v>79.602058996728502</c:v>
                      </c:pt>
                      <c:pt idx="17">
                        <c:v>79.602058996728502</c:v>
                      </c:pt>
                      <c:pt idx="18">
                        <c:v>79.602058996728502</c:v>
                      </c:pt>
                      <c:pt idx="19">
                        <c:v>79.602058996728502</c:v>
                      </c:pt>
                      <c:pt idx="20">
                        <c:v>79.602058996728502</c:v>
                      </c:pt>
                      <c:pt idx="21">
                        <c:v>79.602058996728502</c:v>
                      </c:pt>
                      <c:pt idx="22">
                        <c:v>79.602058996728502</c:v>
                      </c:pt>
                      <c:pt idx="23">
                        <c:v>79.602058996728502</c:v>
                      </c:pt>
                      <c:pt idx="24">
                        <c:v>79.602058996728502</c:v>
                      </c:pt>
                      <c:pt idx="25">
                        <c:v>79.602058996728502</c:v>
                      </c:pt>
                      <c:pt idx="26">
                        <c:v>79.602058996728502</c:v>
                      </c:pt>
                      <c:pt idx="27">
                        <c:v>79.602058996728502</c:v>
                      </c:pt>
                      <c:pt idx="28">
                        <c:v>79.602058996728502</c:v>
                      </c:pt>
                      <c:pt idx="29">
                        <c:v>79.602058996728502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9C24-4453-880D-CD055F6E2F7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-84.447801590384969</c:v>
                      </c:pt>
                      <c:pt idx="1">
                        <c:v>-84.447801590384969</c:v>
                      </c:pt>
                      <c:pt idx="2">
                        <c:v>-84.447801590384969</c:v>
                      </c:pt>
                      <c:pt idx="3">
                        <c:v>-84.447801590384969</c:v>
                      </c:pt>
                      <c:pt idx="4">
                        <c:v>-84.447801590384969</c:v>
                      </c:pt>
                      <c:pt idx="5">
                        <c:v>-84.447801590384969</c:v>
                      </c:pt>
                      <c:pt idx="6">
                        <c:v>-84.447801590384969</c:v>
                      </c:pt>
                      <c:pt idx="7">
                        <c:v>-84.447801590384969</c:v>
                      </c:pt>
                      <c:pt idx="8">
                        <c:v>-84.447801590384969</c:v>
                      </c:pt>
                      <c:pt idx="9">
                        <c:v>-84.447801590384969</c:v>
                      </c:pt>
                      <c:pt idx="10">
                        <c:v>-84.447801590384969</c:v>
                      </c:pt>
                      <c:pt idx="11">
                        <c:v>-84.447801590384969</c:v>
                      </c:pt>
                      <c:pt idx="12">
                        <c:v>-84.447801590384969</c:v>
                      </c:pt>
                      <c:pt idx="13">
                        <c:v>-84.447801590384969</c:v>
                      </c:pt>
                      <c:pt idx="14">
                        <c:v>-84.447801590384969</c:v>
                      </c:pt>
                      <c:pt idx="15">
                        <c:v>-84.447801590384969</c:v>
                      </c:pt>
                      <c:pt idx="16">
                        <c:v>-84.447801590384969</c:v>
                      </c:pt>
                      <c:pt idx="17">
                        <c:v>-84.447801590384969</c:v>
                      </c:pt>
                      <c:pt idx="18">
                        <c:v>-84.447801590384969</c:v>
                      </c:pt>
                      <c:pt idx="19">
                        <c:v>-84.447801590384969</c:v>
                      </c:pt>
                      <c:pt idx="20">
                        <c:v>-84.447801590384969</c:v>
                      </c:pt>
                      <c:pt idx="21">
                        <c:v>-84.447801590384969</c:v>
                      </c:pt>
                      <c:pt idx="22">
                        <c:v>-84.447801590384969</c:v>
                      </c:pt>
                      <c:pt idx="23">
                        <c:v>-84.447801590384969</c:v>
                      </c:pt>
                      <c:pt idx="24">
                        <c:v>-84.447801590384969</c:v>
                      </c:pt>
                      <c:pt idx="25">
                        <c:v>-84.447801590384969</c:v>
                      </c:pt>
                      <c:pt idx="26">
                        <c:v>-84.447801590384969</c:v>
                      </c:pt>
                      <c:pt idx="27">
                        <c:v>-84.447801590384969</c:v>
                      </c:pt>
                      <c:pt idx="28">
                        <c:v>-84.447801590384969</c:v>
                      </c:pt>
                      <c:pt idx="29">
                        <c:v>-84.447801590384969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9C24-4453-880D-CD055F6E2F7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84.783926590384979</c:v>
                      </c:pt>
                      <c:pt idx="1">
                        <c:v>84.783926590384979</c:v>
                      </c:pt>
                      <c:pt idx="2">
                        <c:v>84.783926590384979</c:v>
                      </c:pt>
                      <c:pt idx="3">
                        <c:v>84.783926590384979</c:v>
                      </c:pt>
                      <c:pt idx="4">
                        <c:v>84.783926590384979</c:v>
                      </c:pt>
                      <c:pt idx="5">
                        <c:v>84.783926590384979</c:v>
                      </c:pt>
                      <c:pt idx="6">
                        <c:v>84.783926590384979</c:v>
                      </c:pt>
                      <c:pt idx="7">
                        <c:v>84.783926590384979</c:v>
                      </c:pt>
                      <c:pt idx="8">
                        <c:v>84.783926590384979</c:v>
                      </c:pt>
                      <c:pt idx="9">
                        <c:v>84.783926590384979</c:v>
                      </c:pt>
                      <c:pt idx="10">
                        <c:v>84.783926590384979</c:v>
                      </c:pt>
                      <c:pt idx="11">
                        <c:v>84.783926590384979</c:v>
                      </c:pt>
                      <c:pt idx="12">
                        <c:v>84.783926590384979</c:v>
                      </c:pt>
                      <c:pt idx="13">
                        <c:v>84.783926590384979</c:v>
                      </c:pt>
                      <c:pt idx="14">
                        <c:v>84.783926590384979</c:v>
                      </c:pt>
                      <c:pt idx="15">
                        <c:v>84.783926590384979</c:v>
                      </c:pt>
                      <c:pt idx="16">
                        <c:v>84.783926590384979</c:v>
                      </c:pt>
                      <c:pt idx="17">
                        <c:v>84.783926590384979</c:v>
                      </c:pt>
                      <c:pt idx="18">
                        <c:v>84.783926590384979</c:v>
                      </c:pt>
                      <c:pt idx="19">
                        <c:v>84.783926590384979</c:v>
                      </c:pt>
                      <c:pt idx="20">
                        <c:v>84.783926590384979</c:v>
                      </c:pt>
                      <c:pt idx="21">
                        <c:v>84.783926590384979</c:v>
                      </c:pt>
                      <c:pt idx="22">
                        <c:v>84.783926590384979</c:v>
                      </c:pt>
                      <c:pt idx="23">
                        <c:v>84.783926590384979</c:v>
                      </c:pt>
                      <c:pt idx="24">
                        <c:v>84.783926590384979</c:v>
                      </c:pt>
                      <c:pt idx="25">
                        <c:v>84.783926590384979</c:v>
                      </c:pt>
                      <c:pt idx="26">
                        <c:v>84.783926590384979</c:v>
                      </c:pt>
                      <c:pt idx="27">
                        <c:v>84.783926590384979</c:v>
                      </c:pt>
                      <c:pt idx="28">
                        <c:v>84.783926590384979</c:v>
                      </c:pt>
                      <c:pt idx="29">
                        <c:v>84.783926590384979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9C24-4453-880D-CD055F6E2F7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51.981868018079716</c:v>
                      </c:pt>
                      <c:pt idx="1">
                        <c:v>51.981868018079716</c:v>
                      </c:pt>
                      <c:pt idx="2">
                        <c:v>51.981868018079716</c:v>
                      </c:pt>
                      <c:pt idx="3">
                        <c:v>51.981868018079716</c:v>
                      </c:pt>
                      <c:pt idx="4">
                        <c:v>51.981868018079716</c:v>
                      </c:pt>
                      <c:pt idx="5">
                        <c:v>51.981868018079716</c:v>
                      </c:pt>
                      <c:pt idx="6">
                        <c:v>51.981868018079716</c:v>
                      </c:pt>
                      <c:pt idx="7">
                        <c:v>51.981868018079716</c:v>
                      </c:pt>
                      <c:pt idx="8">
                        <c:v>51.981868018079716</c:v>
                      </c:pt>
                      <c:pt idx="9">
                        <c:v>51.981868018079716</c:v>
                      </c:pt>
                      <c:pt idx="10">
                        <c:v>51.981868018079716</c:v>
                      </c:pt>
                      <c:pt idx="11">
                        <c:v>51.981868018079716</c:v>
                      </c:pt>
                      <c:pt idx="12">
                        <c:v>51.981868018079716</c:v>
                      </c:pt>
                      <c:pt idx="13">
                        <c:v>51.981868018079716</c:v>
                      </c:pt>
                      <c:pt idx="14">
                        <c:v>51.981868018079716</c:v>
                      </c:pt>
                      <c:pt idx="15">
                        <c:v>51.981868018079716</c:v>
                      </c:pt>
                      <c:pt idx="16">
                        <c:v>51.981868018079716</c:v>
                      </c:pt>
                      <c:pt idx="17">
                        <c:v>51.981868018079716</c:v>
                      </c:pt>
                      <c:pt idx="18">
                        <c:v>51.981868018079716</c:v>
                      </c:pt>
                      <c:pt idx="19">
                        <c:v>51.981868018079716</c:v>
                      </c:pt>
                      <c:pt idx="20">
                        <c:v>51.981868018079716</c:v>
                      </c:pt>
                      <c:pt idx="21">
                        <c:v>51.981868018079716</c:v>
                      </c:pt>
                      <c:pt idx="22">
                        <c:v>51.981868018079716</c:v>
                      </c:pt>
                      <c:pt idx="23">
                        <c:v>51.981868018079716</c:v>
                      </c:pt>
                      <c:pt idx="24">
                        <c:v>51.981868018079716</c:v>
                      </c:pt>
                      <c:pt idx="25">
                        <c:v>51.981868018079716</c:v>
                      </c:pt>
                      <c:pt idx="26">
                        <c:v>51.981868018079716</c:v>
                      </c:pt>
                      <c:pt idx="27">
                        <c:v>51.981868018079716</c:v>
                      </c:pt>
                      <c:pt idx="28">
                        <c:v>51.981868018079716</c:v>
                      </c:pt>
                      <c:pt idx="29">
                        <c:v>51.981868018079716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9C24-4453-880D-CD055F6E2F7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52.011465315253623</c:v>
                      </c:pt>
                      <c:pt idx="1">
                        <c:v>52.011465315253623</c:v>
                      </c:pt>
                      <c:pt idx="2">
                        <c:v>52.011465315253623</c:v>
                      </c:pt>
                      <c:pt idx="3">
                        <c:v>52.011465315253623</c:v>
                      </c:pt>
                      <c:pt idx="4">
                        <c:v>52.011465315253623</c:v>
                      </c:pt>
                      <c:pt idx="5">
                        <c:v>52.011465315253623</c:v>
                      </c:pt>
                      <c:pt idx="6">
                        <c:v>52.011465315253623</c:v>
                      </c:pt>
                      <c:pt idx="7">
                        <c:v>52.011465315253623</c:v>
                      </c:pt>
                      <c:pt idx="8">
                        <c:v>52.011465315253623</c:v>
                      </c:pt>
                      <c:pt idx="9">
                        <c:v>52.011465315253623</c:v>
                      </c:pt>
                      <c:pt idx="10">
                        <c:v>52.011465315253623</c:v>
                      </c:pt>
                      <c:pt idx="11">
                        <c:v>52.011465315253623</c:v>
                      </c:pt>
                      <c:pt idx="12">
                        <c:v>52.011465315253623</c:v>
                      </c:pt>
                      <c:pt idx="13">
                        <c:v>52.011465315253623</c:v>
                      </c:pt>
                      <c:pt idx="14">
                        <c:v>52.011465315253623</c:v>
                      </c:pt>
                      <c:pt idx="15">
                        <c:v>52.011465315253623</c:v>
                      </c:pt>
                      <c:pt idx="16">
                        <c:v>52.011465315253623</c:v>
                      </c:pt>
                      <c:pt idx="17">
                        <c:v>52.011465315253623</c:v>
                      </c:pt>
                      <c:pt idx="18">
                        <c:v>52.011465315253623</c:v>
                      </c:pt>
                      <c:pt idx="19">
                        <c:v>52.011465315253623</c:v>
                      </c:pt>
                      <c:pt idx="20">
                        <c:v>52.011465315253623</c:v>
                      </c:pt>
                      <c:pt idx="21">
                        <c:v>52.011465315253623</c:v>
                      </c:pt>
                      <c:pt idx="22">
                        <c:v>52.011465315253623</c:v>
                      </c:pt>
                      <c:pt idx="23">
                        <c:v>52.011465315253623</c:v>
                      </c:pt>
                      <c:pt idx="24">
                        <c:v>52.011465315253623</c:v>
                      </c:pt>
                      <c:pt idx="25">
                        <c:v>52.011465315253623</c:v>
                      </c:pt>
                      <c:pt idx="26">
                        <c:v>52.011465315253623</c:v>
                      </c:pt>
                      <c:pt idx="27">
                        <c:v>52.011465315253623</c:v>
                      </c:pt>
                      <c:pt idx="28">
                        <c:v>52.011465315253623</c:v>
                      </c:pt>
                      <c:pt idx="29">
                        <c:v>52.011465315253623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9C24-4453-880D-CD055F6E2F7B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'MS + Setup + Force'!$E$1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Force'!$E$2:$E$31</c:f>
              <c:numCache>
                <c:formatCode>General</c:formatCode>
                <c:ptCount val="30"/>
                <c:pt idx="0">
                  <c:v>52</c:v>
                </c:pt>
                <c:pt idx="1">
                  <c:v>51.999000000000002</c:v>
                </c:pt>
                <c:pt idx="2">
                  <c:v>51.991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F0B-B8EB-8EF009F44EDE}"/>
            </c:ext>
          </c:extLst>
        </c:ser>
        <c:ser>
          <c:idx val="7"/>
          <c:order val="7"/>
          <c:tx>
            <c:strRef>
              <c:f>'MS + Setup + Force'!$I$1</c:f>
              <c:strCache>
                <c:ptCount val="1"/>
                <c:pt idx="0">
                  <c:v>Dia_avg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Force'!$I$2:$I$31</c:f>
              <c:numCache>
                <c:formatCode>0.000</c:formatCode>
                <c:ptCount val="30"/>
                <c:pt idx="0">
                  <c:v>51.99666666666667</c:v>
                </c:pt>
                <c:pt idx="1">
                  <c:v>51.99666666666667</c:v>
                </c:pt>
                <c:pt idx="2">
                  <c:v>51.99666666666667</c:v>
                </c:pt>
                <c:pt idx="3">
                  <c:v>51.99666666666667</c:v>
                </c:pt>
                <c:pt idx="4">
                  <c:v>51.99666666666667</c:v>
                </c:pt>
                <c:pt idx="5">
                  <c:v>51.99666666666667</c:v>
                </c:pt>
                <c:pt idx="6">
                  <c:v>51.99666666666667</c:v>
                </c:pt>
                <c:pt idx="7">
                  <c:v>51.99666666666667</c:v>
                </c:pt>
                <c:pt idx="8">
                  <c:v>51.99666666666667</c:v>
                </c:pt>
                <c:pt idx="9">
                  <c:v>51.99666666666667</c:v>
                </c:pt>
                <c:pt idx="10">
                  <c:v>51.99666666666667</c:v>
                </c:pt>
                <c:pt idx="11">
                  <c:v>51.99666666666667</c:v>
                </c:pt>
                <c:pt idx="12">
                  <c:v>51.99666666666667</c:v>
                </c:pt>
                <c:pt idx="13">
                  <c:v>51.99666666666667</c:v>
                </c:pt>
                <c:pt idx="14">
                  <c:v>51.99666666666667</c:v>
                </c:pt>
                <c:pt idx="15">
                  <c:v>51.99666666666667</c:v>
                </c:pt>
                <c:pt idx="16">
                  <c:v>51.99666666666667</c:v>
                </c:pt>
                <c:pt idx="17">
                  <c:v>51.99666666666667</c:v>
                </c:pt>
                <c:pt idx="18">
                  <c:v>51.99666666666667</c:v>
                </c:pt>
                <c:pt idx="19">
                  <c:v>51.99666666666667</c:v>
                </c:pt>
                <c:pt idx="20">
                  <c:v>51.99666666666667</c:v>
                </c:pt>
                <c:pt idx="21">
                  <c:v>51.99666666666667</c:v>
                </c:pt>
                <c:pt idx="22">
                  <c:v>51.99666666666667</c:v>
                </c:pt>
                <c:pt idx="23">
                  <c:v>51.99666666666667</c:v>
                </c:pt>
                <c:pt idx="24">
                  <c:v>51.99666666666667</c:v>
                </c:pt>
                <c:pt idx="25">
                  <c:v>51.99666666666667</c:v>
                </c:pt>
                <c:pt idx="26">
                  <c:v>51.99666666666667</c:v>
                </c:pt>
                <c:pt idx="27">
                  <c:v>51.99666666666667</c:v>
                </c:pt>
                <c:pt idx="28">
                  <c:v>51.99666666666667</c:v>
                </c:pt>
                <c:pt idx="29">
                  <c:v>51.99666666666667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F-4F0B-B8EB-8EF009F44EDE}"/>
            </c:ext>
          </c:extLst>
        </c:ser>
        <c:ser>
          <c:idx val="14"/>
          <c:order val="14"/>
          <c:tx>
            <c:strRef>
              <c:f>'MS + Setup + Force'!$P$1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Force'!$P$2:$P$31</c:f>
              <c:numCache>
                <c:formatCode>0.000</c:formatCode>
                <c:ptCount val="30"/>
                <c:pt idx="0">
                  <c:v>51.981868018079716</c:v>
                </c:pt>
                <c:pt idx="1">
                  <c:v>51.981868018079716</c:v>
                </c:pt>
                <c:pt idx="2">
                  <c:v>51.981868018079716</c:v>
                </c:pt>
                <c:pt idx="3">
                  <c:v>51.981868018079716</c:v>
                </c:pt>
                <c:pt idx="4">
                  <c:v>51.981868018079716</c:v>
                </c:pt>
                <c:pt idx="5">
                  <c:v>51.981868018079716</c:v>
                </c:pt>
                <c:pt idx="6">
                  <c:v>51.981868018079716</c:v>
                </c:pt>
                <c:pt idx="7">
                  <c:v>51.981868018079716</c:v>
                </c:pt>
                <c:pt idx="8">
                  <c:v>51.981868018079716</c:v>
                </c:pt>
                <c:pt idx="9">
                  <c:v>51.981868018079716</c:v>
                </c:pt>
                <c:pt idx="10">
                  <c:v>51.981868018079716</c:v>
                </c:pt>
                <c:pt idx="11">
                  <c:v>51.981868018079716</c:v>
                </c:pt>
                <c:pt idx="12">
                  <c:v>51.981868018079716</c:v>
                </c:pt>
                <c:pt idx="13">
                  <c:v>51.981868018079716</c:v>
                </c:pt>
                <c:pt idx="14">
                  <c:v>51.981868018079716</c:v>
                </c:pt>
                <c:pt idx="15">
                  <c:v>51.981868018079716</c:v>
                </c:pt>
                <c:pt idx="16">
                  <c:v>51.981868018079716</c:v>
                </c:pt>
                <c:pt idx="17">
                  <c:v>51.981868018079716</c:v>
                </c:pt>
                <c:pt idx="18">
                  <c:v>51.981868018079716</c:v>
                </c:pt>
                <c:pt idx="19">
                  <c:v>51.981868018079716</c:v>
                </c:pt>
                <c:pt idx="20">
                  <c:v>51.981868018079716</c:v>
                </c:pt>
                <c:pt idx="21">
                  <c:v>51.981868018079716</c:v>
                </c:pt>
                <c:pt idx="22">
                  <c:v>51.981868018079716</c:v>
                </c:pt>
                <c:pt idx="23">
                  <c:v>51.981868018079716</c:v>
                </c:pt>
                <c:pt idx="24">
                  <c:v>51.981868018079716</c:v>
                </c:pt>
                <c:pt idx="25">
                  <c:v>51.981868018079716</c:v>
                </c:pt>
                <c:pt idx="26">
                  <c:v>51.981868018079716</c:v>
                </c:pt>
                <c:pt idx="27">
                  <c:v>51.981868018079716</c:v>
                </c:pt>
                <c:pt idx="28">
                  <c:v>51.981868018079716</c:v>
                </c:pt>
                <c:pt idx="29">
                  <c:v>51.981868018079716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F-4F0B-B8EB-8EF009F44EDE}"/>
            </c:ext>
          </c:extLst>
        </c:ser>
        <c:ser>
          <c:idx val="15"/>
          <c:order val="15"/>
          <c:tx>
            <c:strRef>
              <c:f>'MS + Setup + Force'!$Q$1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Force'!$Q$2:$Q$31</c:f>
              <c:numCache>
                <c:formatCode>0.000</c:formatCode>
                <c:ptCount val="30"/>
                <c:pt idx="0">
                  <c:v>52.011465315253623</c:v>
                </c:pt>
                <c:pt idx="1">
                  <c:v>52.011465315253623</c:v>
                </c:pt>
                <c:pt idx="2">
                  <c:v>52.011465315253623</c:v>
                </c:pt>
                <c:pt idx="3">
                  <c:v>52.011465315253623</c:v>
                </c:pt>
                <c:pt idx="4">
                  <c:v>52.011465315253623</c:v>
                </c:pt>
                <c:pt idx="5">
                  <c:v>52.011465315253623</c:v>
                </c:pt>
                <c:pt idx="6">
                  <c:v>52.011465315253623</c:v>
                </c:pt>
                <c:pt idx="7">
                  <c:v>52.011465315253623</c:v>
                </c:pt>
                <c:pt idx="8">
                  <c:v>52.011465315253623</c:v>
                </c:pt>
                <c:pt idx="9">
                  <c:v>52.011465315253623</c:v>
                </c:pt>
                <c:pt idx="10">
                  <c:v>52.011465315253623</c:v>
                </c:pt>
                <c:pt idx="11">
                  <c:v>52.011465315253623</c:v>
                </c:pt>
                <c:pt idx="12">
                  <c:v>52.011465315253623</c:v>
                </c:pt>
                <c:pt idx="13">
                  <c:v>52.011465315253623</c:v>
                </c:pt>
                <c:pt idx="14">
                  <c:v>52.011465315253623</c:v>
                </c:pt>
                <c:pt idx="15">
                  <c:v>52.011465315253623</c:v>
                </c:pt>
                <c:pt idx="16">
                  <c:v>52.011465315253623</c:v>
                </c:pt>
                <c:pt idx="17">
                  <c:v>52.011465315253623</c:v>
                </c:pt>
                <c:pt idx="18">
                  <c:v>52.011465315253623</c:v>
                </c:pt>
                <c:pt idx="19">
                  <c:v>52.011465315253623</c:v>
                </c:pt>
                <c:pt idx="20">
                  <c:v>52.011465315253623</c:v>
                </c:pt>
                <c:pt idx="21">
                  <c:v>52.011465315253623</c:v>
                </c:pt>
                <c:pt idx="22">
                  <c:v>52.011465315253623</c:v>
                </c:pt>
                <c:pt idx="23">
                  <c:v>52.011465315253623</c:v>
                </c:pt>
                <c:pt idx="24">
                  <c:v>52.011465315253623</c:v>
                </c:pt>
                <c:pt idx="25">
                  <c:v>52.011465315253623</c:v>
                </c:pt>
                <c:pt idx="26">
                  <c:v>52.011465315253623</c:v>
                </c:pt>
                <c:pt idx="27">
                  <c:v>52.011465315253623</c:v>
                </c:pt>
                <c:pt idx="28">
                  <c:v>52.011465315253623</c:v>
                </c:pt>
                <c:pt idx="29">
                  <c:v>52.011465315253623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AF-4F0B-B8EB-8EF009F4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'MS + Setup + Force'!$B$1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+ Force'!$B$2:$B$31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38.255000000000003</c:v>
                      </c:pt>
                      <c:pt idx="1">
                        <c:v>-8.6289999999999996</c:v>
                      </c:pt>
                      <c:pt idx="2">
                        <c:v>-43.587000000000003</c:v>
                      </c:pt>
                      <c:pt idx="3">
                        <c:v>-18.324000000000002</c:v>
                      </c:pt>
                      <c:pt idx="4">
                        <c:v>32.264000000000003</c:v>
                      </c:pt>
                      <c:pt idx="5">
                        <c:v>38.454000000000001</c:v>
                      </c:pt>
                      <c:pt idx="6">
                        <c:v>32.331000000000003</c:v>
                      </c:pt>
                      <c:pt idx="7">
                        <c:v>-18.472999999999999</c:v>
                      </c:pt>
                      <c:pt idx="8">
                        <c:v>-43.747</c:v>
                      </c:pt>
                      <c:pt idx="9">
                        <c:v>-8.5649999999999995</c:v>
                      </c:pt>
                      <c:pt idx="10">
                        <c:v>-38.963000000000001</c:v>
                      </c:pt>
                      <c:pt idx="11">
                        <c:v>-38.018999999999998</c:v>
                      </c:pt>
                      <c:pt idx="12">
                        <c:v>-20.997</c:v>
                      </c:pt>
                      <c:pt idx="13">
                        <c:v>-20.95</c:v>
                      </c:pt>
                      <c:pt idx="14">
                        <c:v>4.0000000000000001E-3</c:v>
                      </c:pt>
                      <c:pt idx="15">
                        <c:v>-1.4E-2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AAF-4F0B-B8EB-8EF009F44ED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-21.491</c:v>
                      </c:pt>
                      <c:pt idx="1">
                        <c:v>-43.015000000000001</c:v>
                      </c:pt>
                      <c:pt idx="2">
                        <c:v>-5.0839999999999996</c:v>
                      </c:pt>
                      <c:pt idx="3">
                        <c:v>39.886000000000003</c:v>
                      </c:pt>
                      <c:pt idx="4">
                        <c:v>29.748999999999999</c:v>
                      </c:pt>
                      <c:pt idx="5">
                        <c:v>21.5</c:v>
                      </c:pt>
                      <c:pt idx="6">
                        <c:v>-29.928000000000001</c:v>
                      </c:pt>
                      <c:pt idx="7">
                        <c:v>-39.997</c:v>
                      </c:pt>
                      <c:pt idx="8">
                        <c:v>5.2089999999999996</c:v>
                      </c:pt>
                      <c:pt idx="9">
                        <c:v>43.216000000000001</c:v>
                      </c:pt>
                      <c:pt idx="10">
                        <c:v>-25</c:v>
                      </c:pt>
                      <c:pt idx="11">
                        <c:v>27.623000000000001</c:v>
                      </c:pt>
                      <c:pt idx="12">
                        <c:v>20.991</c:v>
                      </c:pt>
                      <c:pt idx="13">
                        <c:v>-20.940999999999999</c:v>
                      </c:pt>
                      <c:pt idx="14">
                        <c:v>-1.7000000000000001E-2</c:v>
                      </c:pt>
                      <c:pt idx="15">
                        <c:v>-1.2E-2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AAF-4F0B-B8EB-8EF009F44ED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3.9649999999999999</c:v>
                      </c:pt>
                      <c:pt idx="1">
                        <c:v>3.9740000000000002</c:v>
                      </c:pt>
                      <c:pt idx="2">
                        <c:v>3.9649999999999999</c:v>
                      </c:pt>
                      <c:pt idx="3">
                        <c:v>3.9689999999999999</c:v>
                      </c:pt>
                      <c:pt idx="4">
                        <c:v>3.9670000000000001</c:v>
                      </c:pt>
                      <c:pt idx="5">
                        <c:v>4.282</c:v>
                      </c:pt>
                      <c:pt idx="6">
                        <c:v>4.282</c:v>
                      </c:pt>
                      <c:pt idx="7">
                        <c:v>4.282</c:v>
                      </c:pt>
                      <c:pt idx="8">
                        <c:v>4.282</c:v>
                      </c:pt>
                      <c:pt idx="9">
                        <c:v>4.282</c:v>
                      </c:pt>
                      <c:pt idx="10">
                        <c:v>5.4889999999999999</c:v>
                      </c:pt>
                      <c:pt idx="11">
                        <c:v>5.883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AAF-4F0B-B8EB-8EF009F44ED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-7.4349999999999987</c:v>
                      </c:pt>
                      <c:pt idx="1">
                        <c:v>-7.4349999999999987</c:v>
                      </c:pt>
                      <c:pt idx="2">
                        <c:v>-7.4349999999999987</c:v>
                      </c:pt>
                      <c:pt idx="3">
                        <c:v>-7.4349999999999987</c:v>
                      </c:pt>
                      <c:pt idx="4">
                        <c:v>-7.4349999999999987</c:v>
                      </c:pt>
                      <c:pt idx="5">
                        <c:v>-7.4349999999999987</c:v>
                      </c:pt>
                      <c:pt idx="6">
                        <c:v>-7.4349999999999987</c:v>
                      </c:pt>
                      <c:pt idx="7">
                        <c:v>-7.4349999999999987</c:v>
                      </c:pt>
                      <c:pt idx="8">
                        <c:v>-7.4349999999999987</c:v>
                      </c:pt>
                      <c:pt idx="9">
                        <c:v>-7.4349999999999987</c:v>
                      </c:pt>
                      <c:pt idx="10">
                        <c:v>-7.4349999999999987</c:v>
                      </c:pt>
                      <c:pt idx="11">
                        <c:v>-7.4349999999999987</c:v>
                      </c:pt>
                      <c:pt idx="12">
                        <c:v>-7.4349999999999987</c:v>
                      </c:pt>
                      <c:pt idx="13">
                        <c:v>-7.4349999999999987</c:v>
                      </c:pt>
                      <c:pt idx="14">
                        <c:v>-7.4349999999999987</c:v>
                      </c:pt>
                      <c:pt idx="15">
                        <c:v>-7.4349999999999987</c:v>
                      </c:pt>
                      <c:pt idx="16">
                        <c:v>-7.4349999999999987</c:v>
                      </c:pt>
                      <c:pt idx="17">
                        <c:v>-7.4349999999999987</c:v>
                      </c:pt>
                      <c:pt idx="18">
                        <c:v>-7.4349999999999987</c:v>
                      </c:pt>
                      <c:pt idx="19">
                        <c:v>-7.4349999999999987</c:v>
                      </c:pt>
                      <c:pt idx="20">
                        <c:v>-7.4349999999999987</c:v>
                      </c:pt>
                      <c:pt idx="21">
                        <c:v>-7.4349999999999987</c:v>
                      </c:pt>
                      <c:pt idx="22">
                        <c:v>-7.4349999999999987</c:v>
                      </c:pt>
                      <c:pt idx="23">
                        <c:v>-7.4349999999999987</c:v>
                      </c:pt>
                      <c:pt idx="24">
                        <c:v>-7.4349999999999987</c:v>
                      </c:pt>
                      <c:pt idx="25">
                        <c:v>-7.4349999999999987</c:v>
                      </c:pt>
                      <c:pt idx="26">
                        <c:v>-7.4349999999999987</c:v>
                      </c:pt>
                      <c:pt idx="27">
                        <c:v>-7.4349999999999987</c:v>
                      </c:pt>
                      <c:pt idx="28">
                        <c:v>-7.4349999999999987</c:v>
                      </c:pt>
                      <c:pt idx="29">
                        <c:v>-7.4349999999999987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AAF-4F0B-B8EB-8EF009F44ED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0.16806249999999978</c:v>
                      </c:pt>
                      <c:pt idx="1">
                        <c:v>0.16806249999999978</c:v>
                      </c:pt>
                      <c:pt idx="2">
                        <c:v>0.16806249999999978</c:v>
                      </c:pt>
                      <c:pt idx="3">
                        <c:v>0.16806249999999978</c:v>
                      </c:pt>
                      <c:pt idx="4">
                        <c:v>0.16806249999999978</c:v>
                      </c:pt>
                      <c:pt idx="5">
                        <c:v>0.16806249999999978</c:v>
                      </c:pt>
                      <c:pt idx="6">
                        <c:v>0.16806249999999978</c:v>
                      </c:pt>
                      <c:pt idx="7">
                        <c:v>0.16806249999999978</c:v>
                      </c:pt>
                      <c:pt idx="8">
                        <c:v>0.16806249999999978</c:v>
                      </c:pt>
                      <c:pt idx="9">
                        <c:v>0.16806249999999978</c:v>
                      </c:pt>
                      <c:pt idx="10">
                        <c:v>0.16806249999999978</c:v>
                      </c:pt>
                      <c:pt idx="11">
                        <c:v>0.16806249999999978</c:v>
                      </c:pt>
                      <c:pt idx="12">
                        <c:v>0.16806249999999978</c:v>
                      </c:pt>
                      <c:pt idx="13">
                        <c:v>0.16806249999999978</c:v>
                      </c:pt>
                      <c:pt idx="14">
                        <c:v>0.16806249999999978</c:v>
                      </c:pt>
                      <c:pt idx="15">
                        <c:v>0.16806249999999978</c:v>
                      </c:pt>
                      <c:pt idx="16">
                        <c:v>0.16806249999999978</c:v>
                      </c:pt>
                      <c:pt idx="17">
                        <c:v>0.16806249999999978</c:v>
                      </c:pt>
                      <c:pt idx="18">
                        <c:v>0.16806249999999978</c:v>
                      </c:pt>
                      <c:pt idx="19">
                        <c:v>0.16806249999999978</c:v>
                      </c:pt>
                      <c:pt idx="20">
                        <c:v>0.16806249999999978</c:v>
                      </c:pt>
                      <c:pt idx="21">
                        <c:v>0.16806249999999978</c:v>
                      </c:pt>
                      <c:pt idx="22">
                        <c:v>0.16806249999999978</c:v>
                      </c:pt>
                      <c:pt idx="23">
                        <c:v>0.16806249999999978</c:v>
                      </c:pt>
                      <c:pt idx="24">
                        <c:v>0.16806249999999978</c:v>
                      </c:pt>
                      <c:pt idx="25">
                        <c:v>0.16806249999999978</c:v>
                      </c:pt>
                      <c:pt idx="26">
                        <c:v>0.16806249999999978</c:v>
                      </c:pt>
                      <c:pt idx="27">
                        <c:v>0.16806249999999978</c:v>
                      </c:pt>
                      <c:pt idx="28">
                        <c:v>0.16806249999999978</c:v>
                      </c:pt>
                      <c:pt idx="29">
                        <c:v>0.16806249999999978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AAF-4F0B-B8EB-8EF009F44ED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3.288875</c:v>
                      </c:pt>
                      <c:pt idx="1">
                        <c:v>3.288875</c:v>
                      </c:pt>
                      <c:pt idx="2">
                        <c:v>3.288875</c:v>
                      </c:pt>
                      <c:pt idx="3">
                        <c:v>3.288875</c:v>
                      </c:pt>
                      <c:pt idx="4">
                        <c:v>3.288875</c:v>
                      </c:pt>
                      <c:pt idx="5">
                        <c:v>3.288875</c:v>
                      </c:pt>
                      <c:pt idx="6">
                        <c:v>3.288875</c:v>
                      </c:pt>
                      <c:pt idx="7">
                        <c:v>3.288875</c:v>
                      </c:pt>
                      <c:pt idx="8">
                        <c:v>3.288875</c:v>
                      </c:pt>
                      <c:pt idx="9">
                        <c:v>3.288875</c:v>
                      </c:pt>
                      <c:pt idx="10">
                        <c:v>3.288875</c:v>
                      </c:pt>
                      <c:pt idx="11">
                        <c:v>3.288875</c:v>
                      </c:pt>
                      <c:pt idx="12">
                        <c:v>3.288875</c:v>
                      </c:pt>
                      <c:pt idx="13">
                        <c:v>3.288875</c:v>
                      </c:pt>
                      <c:pt idx="14">
                        <c:v>3.288875</c:v>
                      </c:pt>
                      <c:pt idx="15">
                        <c:v>3.288875</c:v>
                      </c:pt>
                      <c:pt idx="16">
                        <c:v>3.288875</c:v>
                      </c:pt>
                      <c:pt idx="17">
                        <c:v>3.288875</c:v>
                      </c:pt>
                      <c:pt idx="18">
                        <c:v>3.288875</c:v>
                      </c:pt>
                      <c:pt idx="19">
                        <c:v>3.288875</c:v>
                      </c:pt>
                      <c:pt idx="20">
                        <c:v>3.288875</c:v>
                      </c:pt>
                      <c:pt idx="21">
                        <c:v>3.288875</c:v>
                      </c:pt>
                      <c:pt idx="22">
                        <c:v>3.288875</c:v>
                      </c:pt>
                      <c:pt idx="23">
                        <c:v>3.288875</c:v>
                      </c:pt>
                      <c:pt idx="24">
                        <c:v>3.288875</c:v>
                      </c:pt>
                      <c:pt idx="25">
                        <c:v>3.288875</c:v>
                      </c:pt>
                      <c:pt idx="26">
                        <c:v>3.288875</c:v>
                      </c:pt>
                      <c:pt idx="27">
                        <c:v>3.288875</c:v>
                      </c:pt>
                      <c:pt idx="28">
                        <c:v>3.288875</c:v>
                      </c:pt>
                      <c:pt idx="29">
                        <c:v>3.288875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AAF-4F0B-B8EB-8EF009F44ED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-94.472058996728506</c:v>
                      </c:pt>
                      <c:pt idx="1">
                        <c:v>-94.472058996728506</c:v>
                      </c:pt>
                      <c:pt idx="2">
                        <c:v>-94.472058996728506</c:v>
                      </c:pt>
                      <c:pt idx="3">
                        <c:v>-94.472058996728506</c:v>
                      </c:pt>
                      <c:pt idx="4">
                        <c:v>-94.472058996728506</c:v>
                      </c:pt>
                      <c:pt idx="5">
                        <c:v>-94.472058996728506</c:v>
                      </c:pt>
                      <c:pt idx="6">
                        <c:v>-94.472058996728506</c:v>
                      </c:pt>
                      <c:pt idx="7">
                        <c:v>-94.472058996728506</c:v>
                      </c:pt>
                      <c:pt idx="8">
                        <c:v>-94.472058996728506</c:v>
                      </c:pt>
                      <c:pt idx="9">
                        <c:v>-94.472058996728506</c:v>
                      </c:pt>
                      <c:pt idx="10">
                        <c:v>-94.472058996728506</c:v>
                      </c:pt>
                      <c:pt idx="11">
                        <c:v>-94.472058996728506</c:v>
                      </c:pt>
                      <c:pt idx="12">
                        <c:v>-94.472058996728506</c:v>
                      </c:pt>
                      <c:pt idx="13">
                        <c:v>-94.472058996728506</c:v>
                      </c:pt>
                      <c:pt idx="14">
                        <c:v>-94.472058996728506</c:v>
                      </c:pt>
                      <c:pt idx="15">
                        <c:v>-94.472058996728506</c:v>
                      </c:pt>
                      <c:pt idx="16">
                        <c:v>-94.472058996728506</c:v>
                      </c:pt>
                      <c:pt idx="17">
                        <c:v>-94.472058996728506</c:v>
                      </c:pt>
                      <c:pt idx="18">
                        <c:v>-94.472058996728506</c:v>
                      </c:pt>
                      <c:pt idx="19">
                        <c:v>-94.472058996728506</c:v>
                      </c:pt>
                      <c:pt idx="20">
                        <c:v>-94.472058996728506</c:v>
                      </c:pt>
                      <c:pt idx="21">
                        <c:v>-94.472058996728506</c:v>
                      </c:pt>
                      <c:pt idx="22">
                        <c:v>-94.472058996728506</c:v>
                      </c:pt>
                      <c:pt idx="23">
                        <c:v>-94.472058996728506</c:v>
                      </c:pt>
                      <c:pt idx="24">
                        <c:v>-94.472058996728506</c:v>
                      </c:pt>
                      <c:pt idx="25">
                        <c:v>-94.472058996728506</c:v>
                      </c:pt>
                      <c:pt idx="26">
                        <c:v>-94.472058996728506</c:v>
                      </c:pt>
                      <c:pt idx="27">
                        <c:v>-94.472058996728506</c:v>
                      </c:pt>
                      <c:pt idx="28">
                        <c:v>-94.472058996728506</c:v>
                      </c:pt>
                      <c:pt idx="29">
                        <c:v>-94.472058996728506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1AAF-4F0B-B8EB-8EF009F44ED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79.602058996728502</c:v>
                      </c:pt>
                      <c:pt idx="1">
                        <c:v>79.602058996728502</c:v>
                      </c:pt>
                      <c:pt idx="2">
                        <c:v>79.602058996728502</c:v>
                      </c:pt>
                      <c:pt idx="3">
                        <c:v>79.602058996728502</c:v>
                      </c:pt>
                      <c:pt idx="4">
                        <c:v>79.602058996728502</c:v>
                      </c:pt>
                      <c:pt idx="5">
                        <c:v>79.602058996728502</c:v>
                      </c:pt>
                      <c:pt idx="6">
                        <c:v>79.602058996728502</c:v>
                      </c:pt>
                      <c:pt idx="7">
                        <c:v>79.602058996728502</c:v>
                      </c:pt>
                      <c:pt idx="8">
                        <c:v>79.602058996728502</c:v>
                      </c:pt>
                      <c:pt idx="9">
                        <c:v>79.602058996728502</c:v>
                      </c:pt>
                      <c:pt idx="10">
                        <c:v>79.602058996728502</c:v>
                      </c:pt>
                      <c:pt idx="11">
                        <c:v>79.602058996728502</c:v>
                      </c:pt>
                      <c:pt idx="12">
                        <c:v>79.602058996728502</c:v>
                      </c:pt>
                      <c:pt idx="13">
                        <c:v>79.602058996728502</c:v>
                      </c:pt>
                      <c:pt idx="14">
                        <c:v>79.602058996728502</c:v>
                      </c:pt>
                      <c:pt idx="15">
                        <c:v>79.602058996728502</c:v>
                      </c:pt>
                      <c:pt idx="16">
                        <c:v>79.602058996728502</c:v>
                      </c:pt>
                      <c:pt idx="17">
                        <c:v>79.602058996728502</c:v>
                      </c:pt>
                      <c:pt idx="18">
                        <c:v>79.602058996728502</c:v>
                      </c:pt>
                      <c:pt idx="19">
                        <c:v>79.602058996728502</c:v>
                      </c:pt>
                      <c:pt idx="20">
                        <c:v>79.602058996728502</c:v>
                      </c:pt>
                      <c:pt idx="21">
                        <c:v>79.602058996728502</c:v>
                      </c:pt>
                      <c:pt idx="22">
                        <c:v>79.602058996728502</c:v>
                      </c:pt>
                      <c:pt idx="23">
                        <c:v>79.602058996728502</c:v>
                      </c:pt>
                      <c:pt idx="24">
                        <c:v>79.602058996728502</c:v>
                      </c:pt>
                      <c:pt idx="25">
                        <c:v>79.602058996728502</c:v>
                      </c:pt>
                      <c:pt idx="26">
                        <c:v>79.602058996728502</c:v>
                      </c:pt>
                      <c:pt idx="27">
                        <c:v>79.602058996728502</c:v>
                      </c:pt>
                      <c:pt idx="28">
                        <c:v>79.602058996728502</c:v>
                      </c:pt>
                      <c:pt idx="29">
                        <c:v>79.602058996728502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1AAF-4F0B-B8EB-8EF009F44ED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-84.447801590384969</c:v>
                      </c:pt>
                      <c:pt idx="1">
                        <c:v>-84.447801590384969</c:v>
                      </c:pt>
                      <c:pt idx="2">
                        <c:v>-84.447801590384969</c:v>
                      </c:pt>
                      <c:pt idx="3">
                        <c:v>-84.447801590384969</c:v>
                      </c:pt>
                      <c:pt idx="4">
                        <c:v>-84.447801590384969</c:v>
                      </c:pt>
                      <c:pt idx="5">
                        <c:v>-84.447801590384969</c:v>
                      </c:pt>
                      <c:pt idx="6">
                        <c:v>-84.447801590384969</c:v>
                      </c:pt>
                      <c:pt idx="7">
                        <c:v>-84.447801590384969</c:v>
                      </c:pt>
                      <c:pt idx="8">
                        <c:v>-84.447801590384969</c:v>
                      </c:pt>
                      <c:pt idx="9">
                        <c:v>-84.447801590384969</c:v>
                      </c:pt>
                      <c:pt idx="10">
                        <c:v>-84.447801590384969</c:v>
                      </c:pt>
                      <c:pt idx="11">
                        <c:v>-84.447801590384969</c:v>
                      </c:pt>
                      <c:pt idx="12">
                        <c:v>-84.447801590384969</c:v>
                      </c:pt>
                      <c:pt idx="13">
                        <c:v>-84.447801590384969</c:v>
                      </c:pt>
                      <c:pt idx="14">
                        <c:v>-84.447801590384969</c:v>
                      </c:pt>
                      <c:pt idx="15">
                        <c:v>-84.447801590384969</c:v>
                      </c:pt>
                      <c:pt idx="16">
                        <c:v>-84.447801590384969</c:v>
                      </c:pt>
                      <c:pt idx="17">
                        <c:v>-84.447801590384969</c:v>
                      </c:pt>
                      <c:pt idx="18">
                        <c:v>-84.447801590384969</c:v>
                      </c:pt>
                      <c:pt idx="19">
                        <c:v>-84.447801590384969</c:v>
                      </c:pt>
                      <c:pt idx="20">
                        <c:v>-84.447801590384969</c:v>
                      </c:pt>
                      <c:pt idx="21">
                        <c:v>-84.447801590384969</c:v>
                      </c:pt>
                      <c:pt idx="22">
                        <c:v>-84.447801590384969</c:v>
                      </c:pt>
                      <c:pt idx="23">
                        <c:v>-84.447801590384969</c:v>
                      </c:pt>
                      <c:pt idx="24">
                        <c:v>-84.447801590384969</c:v>
                      </c:pt>
                      <c:pt idx="25">
                        <c:v>-84.447801590384969</c:v>
                      </c:pt>
                      <c:pt idx="26">
                        <c:v>-84.447801590384969</c:v>
                      </c:pt>
                      <c:pt idx="27">
                        <c:v>-84.447801590384969</c:v>
                      </c:pt>
                      <c:pt idx="28">
                        <c:v>-84.447801590384969</c:v>
                      </c:pt>
                      <c:pt idx="29">
                        <c:v>-84.447801590384969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1AAF-4F0B-B8EB-8EF009F44ED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84.783926590384979</c:v>
                      </c:pt>
                      <c:pt idx="1">
                        <c:v>84.783926590384979</c:v>
                      </c:pt>
                      <c:pt idx="2">
                        <c:v>84.783926590384979</c:v>
                      </c:pt>
                      <c:pt idx="3">
                        <c:v>84.783926590384979</c:v>
                      </c:pt>
                      <c:pt idx="4">
                        <c:v>84.783926590384979</c:v>
                      </c:pt>
                      <c:pt idx="5">
                        <c:v>84.783926590384979</c:v>
                      </c:pt>
                      <c:pt idx="6">
                        <c:v>84.783926590384979</c:v>
                      </c:pt>
                      <c:pt idx="7">
                        <c:v>84.783926590384979</c:v>
                      </c:pt>
                      <c:pt idx="8">
                        <c:v>84.783926590384979</c:v>
                      </c:pt>
                      <c:pt idx="9">
                        <c:v>84.783926590384979</c:v>
                      </c:pt>
                      <c:pt idx="10">
                        <c:v>84.783926590384979</c:v>
                      </c:pt>
                      <c:pt idx="11">
                        <c:v>84.783926590384979</c:v>
                      </c:pt>
                      <c:pt idx="12">
                        <c:v>84.783926590384979</c:v>
                      </c:pt>
                      <c:pt idx="13">
                        <c:v>84.783926590384979</c:v>
                      </c:pt>
                      <c:pt idx="14">
                        <c:v>84.783926590384979</c:v>
                      </c:pt>
                      <c:pt idx="15">
                        <c:v>84.783926590384979</c:v>
                      </c:pt>
                      <c:pt idx="16">
                        <c:v>84.783926590384979</c:v>
                      </c:pt>
                      <c:pt idx="17">
                        <c:v>84.783926590384979</c:v>
                      </c:pt>
                      <c:pt idx="18">
                        <c:v>84.783926590384979</c:v>
                      </c:pt>
                      <c:pt idx="19">
                        <c:v>84.783926590384979</c:v>
                      </c:pt>
                      <c:pt idx="20">
                        <c:v>84.783926590384979</c:v>
                      </c:pt>
                      <c:pt idx="21">
                        <c:v>84.783926590384979</c:v>
                      </c:pt>
                      <c:pt idx="22">
                        <c:v>84.783926590384979</c:v>
                      </c:pt>
                      <c:pt idx="23">
                        <c:v>84.783926590384979</c:v>
                      </c:pt>
                      <c:pt idx="24">
                        <c:v>84.783926590384979</c:v>
                      </c:pt>
                      <c:pt idx="25">
                        <c:v>84.783926590384979</c:v>
                      </c:pt>
                      <c:pt idx="26">
                        <c:v>84.783926590384979</c:v>
                      </c:pt>
                      <c:pt idx="27">
                        <c:v>84.783926590384979</c:v>
                      </c:pt>
                      <c:pt idx="28">
                        <c:v>84.783926590384979</c:v>
                      </c:pt>
                      <c:pt idx="29">
                        <c:v>84.783926590384979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1AAF-4F0B-B8EB-8EF009F44ED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-2.8139649495644621</c:v>
                      </c:pt>
                      <c:pt idx="1">
                        <c:v>-2.8139649495644621</c:v>
                      </c:pt>
                      <c:pt idx="2">
                        <c:v>-2.8139649495644621</c:v>
                      </c:pt>
                      <c:pt idx="3">
                        <c:v>-2.8139649495644621</c:v>
                      </c:pt>
                      <c:pt idx="4">
                        <c:v>-2.8139649495644621</c:v>
                      </c:pt>
                      <c:pt idx="5">
                        <c:v>-2.8139649495644621</c:v>
                      </c:pt>
                      <c:pt idx="6">
                        <c:v>-2.8139649495644621</c:v>
                      </c:pt>
                      <c:pt idx="7">
                        <c:v>-2.8139649495644621</c:v>
                      </c:pt>
                      <c:pt idx="8">
                        <c:v>-2.8139649495644621</c:v>
                      </c:pt>
                      <c:pt idx="9">
                        <c:v>-2.8139649495644621</c:v>
                      </c:pt>
                      <c:pt idx="10">
                        <c:v>-2.8139649495644621</c:v>
                      </c:pt>
                      <c:pt idx="11">
                        <c:v>-2.8139649495644621</c:v>
                      </c:pt>
                      <c:pt idx="12">
                        <c:v>-2.8139649495644621</c:v>
                      </c:pt>
                      <c:pt idx="13">
                        <c:v>-2.8139649495644621</c:v>
                      </c:pt>
                      <c:pt idx="14">
                        <c:v>-2.8139649495644621</c:v>
                      </c:pt>
                      <c:pt idx="15">
                        <c:v>-2.8139649495644621</c:v>
                      </c:pt>
                      <c:pt idx="16">
                        <c:v>-2.8139649495644621</c:v>
                      </c:pt>
                      <c:pt idx="17">
                        <c:v>-2.8139649495644621</c:v>
                      </c:pt>
                      <c:pt idx="18">
                        <c:v>-2.8139649495644621</c:v>
                      </c:pt>
                      <c:pt idx="19">
                        <c:v>-2.8139649495644621</c:v>
                      </c:pt>
                      <c:pt idx="20">
                        <c:v>-2.8139649495644621</c:v>
                      </c:pt>
                      <c:pt idx="21">
                        <c:v>-2.8139649495644621</c:v>
                      </c:pt>
                      <c:pt idx="22">
                        <c:v>-2.8139649495644621</c:v>
                      </c:pt>
                      <c:pt idx="23">
                        <c:v>-2.8139649495644621</c:v>
                      </c:pt>
                      <c:pt idx="24">
                        <c:v>-2.8139649495644621</c:v>
                      </c:pt>
                      <c:pt idx="25">
                        <c:v>-2.8139649495644621</c:v>
                      </c:pt>
                      <c:pt idx="26">
                        <c:v>-2.8139649495644621</c:v>
                      </c:pt>
                      <c:pt idx="27">
                        <c:v>-2.8139649495644621</c:v>
                      </c:pt>
                      <c:pt idx="28">
                        <c:v>-2.8139649495644621</c:v>
                      </c:pt>
                      <c:pt idx="29">
                        <c:v>-2.8139649495644621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1AAF-4F0B-B8EB-8EF009F44ED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9.391714949564463</c:v>
                      </c:pt>
                      <c:pt idx="1">
                        <c:v>9.391714949564463</c:v>
                      </c:pt>
                      <c:pt idx="2">
                        <c:v>9.391714949564463</c:v>
                      </c:pt>
                      <c:pt idx="3">
                        <c:v>9.391714949564463</c:v>
                      </c:pt>
                      <c:pt idx="4">
                        <c:v>9.391714949564463</c:v>
                      </c:pt>
                      <c:pt idx="5">
                        <c:v>9.391714949564463</c:v>
                      </c:pt>
                      <c:pt idx="6">
                        <c:v>9.391714949564463</c:v>
                      </c:pt>
                      <c:pt idx="7">
                        <c:v>9.391714949564463</c:v>
                      </c:pt>
                      <c:pt idx="8">
                        <c:v>9.391714949564463</c:v>
                      </c:pt>
                      <c:pt idx="9">
                        <c:v>9.391714949564463</c:v>
                      </c:pt>
                      <c:pt idx="10">
                        <c:v>9.391714949564463</c:v>
                      </c:pt>
                      <c:pt idx="11">
                        <c:v>9.391714949564463</c:v>
                      </c:pt>
                      <c:pt idx="12">
                        <c:v>9.391714949564463</c:v>
                      </c:pt>
                      <c:pt idx="13">
                        <c:v>9.391714949564463</c:v>
                      </c:pt>
                      <c:pt idx="14">
                        <c:v>9.391714949564463</c:v>
                      </c:pt>
                      <c:pt idx="15">
                        <c:v>9.391714949564463</c:v>
                      </c:pt>
                      <c:pt idx="16">
                        <c:v>9.391714949564463</c:v>
                      </c:pt>
                      <c:pt idx="17">
                        <c:v>9.391714949564463</c:v>
                      </c:pt>
                      <c:pt idx="18">
                        <c:v>9.391714949564463</c:v>
                      </c:pt>
                      <c:pt idx="19">
                        <c:v>9.391714949564463</c:v>
                      </c:pt>
                      <c:pt idx="20">
                        <c:v>9.391714949564463</c:v>
                      </c:pt>
                      <c:pt idx="21">
                        <c:v>9.391714949564463</c:v>
                      </c:pt>
                      <c:pt idx="22">
                        <c:v>9.391714949564463</c:v>
                      </c:pt>
                      <c:pt idx="23">
                        <c:v>9.391714949564463</c:v>
                      </c:pt>
                      <c:pt idx="24">
                        <c:v>9.391714949564463</c:v>
                      </c:pt>
                      <c:pt idx="25">
                        <c:v>9.391714949564463</c:v>
                      </c:pt>
                      <c:pt idx="26">
                        <c:v>9.391714949564463</c:v>
                      </c:pt>
                      <c:pt idx="27">
                        <c:v>9.391714949564463</c:v>
                      </c:pt>
                      <c:pt idx="28">
                        <c:v>9.391714949564463</c:v>
                      </c:pt>
                      <c:pt idx="29">
                        <c:v>9.391714949564463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1AAF-4F0B-B8EB-8EF009F44EDE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'Measurement SYS (MS)'!$C$1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(MS)'!$C$2:$C$31</c:f>
              <c:numCache>
                <c:formatCode>0.000</c:formatCode>
                <c:ptCount val="30"/>
                <c:pt idx="0">
                  <c:v>-21.491</c:v>
                </c:pt>
                <c:pt idx="1">
                  <c:v>-43.015000000000001</c:v>
                </c:pt>
                <c:pt idx="2">
                  <c:v>-5.0839999999999996</c:v>
                </c:pt>
                <c:pt idx="3">
                  <c:v>39.886000000000003</c:v>
                </c:pt>
                <c:pt idx="4">
                  <c:v>29.748999999999999</c:v>
                </c:pt>
                <c:pt idx="5">
                  <c:v>21.5</c:v>
                </c:pt>
                <c:pt idx="6">
                  <c:v>-29.928000000000001</c:v>
                </c:pt>
                <c:pt idx="7">
                  <c:v>-39.997</c:v>
                </c:pt>
                <c:pt idx="8">
                  <c:v>5.2089999999999996</c:v>
                </c:pt>
                <c:pt idx="9">
                  <c:v>43.216000000000001</c:v>
                </c:pt>
                <c:pt idx="10">
                  <c:v>-25</c:v>
                </c:pt>
                <c:pt idx="11">
                  <c:v>27.623000000000001</c:v>
                </c:pt>
                <c:pt idx="12">
                  <c:v>20.991</c:v>
                </c:pt>
                <c:pt idx="13">
                  <c:v>-20.940999999999999</c:v>
                </c:pt>
                <c:pt idx="14">
                  <c:v>-1.7000000000000001E-2</c:v>
                </c:pt>
                <c:pt idx="15">
                  <c:v>-1.2E-2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A1-420B-9253-65BB414D2E6B}"/>
            </c:ext>
          </c:extLst>
        </c:ser>
        <c:ser>
          <c:idx val="5"/>
          <c:order val="5"/>
          <c:tx>
            <c:strRef>
              <c:f>'Measurement SYS (MS)'!$G$1</c:f>
              <c:strCache>
                <c:ptCount val="1"/>
                <c:pt idx="0">
                  <c:v>Y_avg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(MS)'!$G$2:$G$31</c:f>
              <c:numCache>
                <c:formatCode>0.000</c:formatCode>
                <c:ptCount val="30"/>
                <c:pt idx="0">
                  <c:v>0.16806249999999978</c:v>
                </c:pt>
                <c:pt idx="1">
                  <c:v>0.16806249999999978</c:v>
                </c:pt>
                <c:pt idx="2">
                  <c:v>0.16806249999999978</c:v>
                </c:pt>
                <c:pt idx="3">
                  <c:v>0.16806249999999978</c:v>
                </c:pt>
                <c:pt idx="4">
                  <c:v>0.16806249999999978</c:v>
                </c:pt>
                <c:pt idx="5">
                  <c:v>0.16806249999999978</c:v>
                </c:pt>
                <c:pt idx="6">
                  <c:v>0.16806249999999978</c:v>
                </c:pt>
                <c:pt idx="7">
                  <c:v>0.16806249999999978</c:v>
                </c:pt>
                <c:pt idx="8">
                  <c:v>0.16806249999999978</c:v>
                </c:pt>
                <c:pt idx="9">
                  <c:v>0.16806249999999978</c:v>
                </c:pt>
                <c:pt idx="10">
                  <c:v>0.16806249999999978</c:v>
                </c:pt>
                <c:pt idx="11">
                  <c:v>0.16806249999999978</c:v>
                </c:pt>
                <c:pt idx="12">
                  <c:v>0.16806249999999978</c:v>
                </c:pt>
                <c:pt idx="13">
                  <c:v>0.16806249999999978</c:v>
                </c:pt>
                <c:pt idx="14">
                  <c:v>0.16806249999999978</c:v>
                </c:pt>
                <c:pt idx="15">
                  <c:v>0.16806249999999978</c:v>
                </c:pt>
                <c:pt idx="16">
                  <c:v>0.16806249999999978</c:v>
                </c:pt>
                <c:pt idx="17">
                  <c:v>0.16806249999999978</c:v>
                </c:pt>
                <c:pt idx="18">
                  <c:v>0.16806249999999978</c:v>
                </c:pt>
                <c:pt idx="19">
                  <c:v>0.16806249999999978</c:v>
                </c:pt>
                <c:pt idx="20">
                  <c:v>0.16806249999999978</c:v>
                </c:pt>
                <c:pt idx="21">
                  <c:v>0.16806249999999978</c:v>
                </c:pt>
                <c:pt idx="22">
                  <c:v>0.16806249999999978</c:v>
                </c:pt>
                <c:pt idx="23">
                  <c:v>0.16806249999999978</c:v>
                </c:pt>
                <c:pt idx="24">
                  <c:v>0.16806249999999978</c:v>
                </c:pt>
                <c:pt idx="25">
                  <c:v>0.16806249999999978</c:v>
                </c:pt>
                <c:pt idx="26">
                  <c:v>0.16806249999999978</c:v>
                </c:pt>
                <c:pt idx="27">
                  <c:v>0.16806249999999978</c:v>
                </c:pt>
                <c:pt idx="28">
                  <c:v>0.16806249999999978</c:v>
                </c:pt>
                <c:pt idx="29">
                  <c:v>0.16806249999999978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A1-420B-9253-65BB414D2E6B}"/>
            </c:ext>
          </c:extLst>
        </c:ser>
        <c:ser>
          <c:idx val="10"/>
          <c:order val="10"/>
          <c:tx>
            <c:strRef>
              <c:f>'Measurement SYS (MS)'!$L$1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(MS)'!$L$2:$L$31</c:f>
              <c:numCache>
                <c:formatCode>0.000</c:formatCode>
                <c:ptCount val="30"/>
                <c:pt idx="0">
                  <c:v>-84.447801590384969</c:v>
                </c:pt>
                <c:pt idx="1">
                  <c:v>-84.447801590384969</c:v>
                </c:pt>
                <c:pt idx="2">
                  <c:v>-84.447801590384969</c:v>
                </c:pt>
                <c:pt idx="3">
                  <c:v>-84.447801590384969</c:v>
                </c:pt>
                <c:pt idx="4">
                  <c:v>-84.447801590384969</c:v>
                </c:pt>
                <c:pt idx="5">
                  <c:v>-84.447801590384969</c:v>
                </c:pt>
                <c:pt idx="6">
                  <c:v>-84.447801590384969</c:v>
                </c:pt>
                <c:pt idx="7">
                  <c:v>-84.447801590384969</c:v>
                </c:pt>
                <c:pt idx="8">
                  <c:v>-84.447801590384969</c:v>
                </c:pt>
                <c:pt idx="9">
                  <c:v>-84.447801590384969</c:v>
                </c:pt>
                <c:pt idx="10">
                  <c:v>-84.447801590384969</c:v>
                </c:pt>
                <c:pt idx="11">
                  <c:v>-84.447801590384969</c:v>
                </c:pt>
                <c:pt idx="12">
                  <c:v>-84.447801590384969</c:v>
                </c:pt>
                <c:pt idx="13">
                  <c:v>-84.447801590384969</c:v>
                </c:pt>
                <c:pt idx="14">
                  <c:v>-84.447801590384969</c:v>
                </c:pt>
                <c:pt idx="15">
                  <c:v>-84.447801590384969</c:v>
                </c:pt>
                <c:pt idx="16">
                  <c:v>-84.447801590384969</c:v>
                </c:pt>
                <c:pt idx="17">
                  <c:v>-84.447801590384969</c:v>
                </c:pt>
                <c:pt idx="18">
                  <c:v>-84.447801590384969</c:v>
                </c:pt>
                <c:pt idx="19">
                  <c:v>-84.447801590384969</c:v>
                </c:pt>
                <c:pt idx="20">
                  <c:v>-84.447801590384969</c:v>
                </c:pt>
                <c:pt idx="21">
                  <c:v>-84.447801590384969</c:v>
                </c:pt>
                <c:pt idx="22">
                  <c:v>-84.447801590384969</c:v>
                </c:pt>
                <c:pt idx="23">
                  <c:v>-84.447801590384969</c:v>
                </c:pt>
                <c:pt idx="24">
                  <c:v>-84.447801590384969</c:v>
                </c:pt>
                <c:pt idx="25">
                  <c:v>-84.447801590384969</c:v>
                </c:pt>
                <c:pt idx="26">
                  <c:v>-84.447801590384969</c:v>
                </c:pt>
                <c:pt idx="27">
                  <c:v>-84.447801590384969</c:v>
                </c:pt>
                <c:pt idx="28">
                  <c:v>-84.447801590384969</c:v>
                </c:pt>
                <c:pt idx="29">
                  <c:v>-84.447801590384969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A1-420B-9253-65BB414D2E6B}"/>
            </c:ext>
          </c:extLst>
        </c:ser>
        <c:ser>
          <c:idx val="11"/>
          <c:order val="11"/>
          <c:tx>
            <c:strRef>
              <c:f>'Measurement SYS (MS)'!$M$1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(MS)'!$M$2:$M$31</c:f>
              <c:numCache>
                <c:formatCode>0.000</c:formatCode>
                <c:ptCount val="30"/>
                <c:pt idx="0">
                  <c:v>84.783926590384979</c:v>
                </c:pt>
                <c:pt idx="1">
                  <c:v>84.783926590384979</c:v>
                </c:pt>
                <c:pt idx="2">
                  <c:v>84.783926590384979</c:v>
                </c:pt>
                <c:pt idx="3">
                  <c:v>84.783926590384979</c:v>
                </c:pt>
                <c:pt idx="4">
                  <c:v>84.783926590384979</c:v>
                </c:pt>
                <c:pt idx="5">
                  <c:v>84.783926590384979</c:v>
                </c:pt>
                <c:pt idx="6">
                  <c:v>84.783926590384979</c:v>
                </c:pt>
                <c:pt idx="7">
                  <c:v>84.783926590384979</c:v>
                </c:pt>
                <c:pt idx="8">
                  <c:v>84.783926590384979</c:v>
                </c:pt>
                <c:pt idx="9">
                  <c:v>84.783926590384979</c:v>
                </c:pt>
                <c:pt idx="10">
                  <c:v>84.783926590384979</c:v>
                </c:pt>
                <c:pt idx="11">
                  <c:v>84.783926590384979</c:v>
                </c:pt>
                <c:pt idx="12">
                  <c:v>84.783926590384979</c:v>
                </c:pt>
                <c:pt idx="13">
                  <c:v>84.783926590384979</c:v>
                </c:pt>
                <c:pt idx="14">
                  <c:v>84.783926590384979</c:v>
                </c:pt>
                <c:pt idx="15">
                  <c:v>84.783926590384979</c:v>
                </c:pt>
                <c:pt idx="16">
                  <c:v>84.783926590384979</c:v>
                </c:pt>
                <c:pt idx="17">
                  <c:v>84.783926590384979</c:v>
                </c:pt>
                <c:pt idx="18">
                  <c:v>84.783926590384979</c:v>
                </c:pt>
                <c:pt idx="19">
                  <c:v>84.783926590384979</c:v>
                </c:pt>
                <c:pt idx="20">
                  <c:v>84.783926590384979</c:v>
                </c:pt>
                <c:pt idx="21">
                  <c:v>84.783926590384979</c:v>
                </c:pt>
                <c:pt idx="22">
                  <c:v>84.783926590384979</c:v>
                </c:pt>
                <c:pt idx="23">
                  <c:v>84.783926590384979</c:v>
                </c:pt>
                <c:pt idx="24">
                  <c:v>84.783926590384979</c:v>
                </c:pt>
                <c:pt idx="25">
                  <c:v>84.783926590384979</c:v>
                </c:pt>
                <c:pt idx="26">
                  <c:v>84.783926590384979</c:v>
                </c:pt>
                <c:pt idx="27">
                  <c:v>84.783926590384979</c:v>
                </c:pt>
                <c:pt idx="28">
                  <c:v>84.783926590384979</c:v>
                </c:pt>
                <c:pt idx="29">
                  <c:v>84.783926590384979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A1-420B-9253-65BB414D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'Measurement SYS (MS)'!$B$1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'Measurement SYS (MS)'!$B$2:$B$31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38.255000000000003</c:v>
                      </c:pt>
                      <c:pt idx="1">
                        <c:v>-8.6289999999999996</c:v>
                      </c:pt>
                      <c:pt idx="2">
                        <c:v>-43.587000000000003</c:v>
                      </c:pt>
                      <c:pt idx="3">
                        <c:v>-18.324000000000002</c:v>
                      </c:pt>
                      <c:pt idx="4">
                        <c:v>32.264000000000003</c:v>
                      </c:pt>
                      <c:pt idx="5">
                        <c:v>38.454000000000001</c:v>
                      </c:pt>
                      <c:pt idx="6">
                        <c:v>32.331000000000003</c:v>
                      </c:pt>
                      <c:pt idx="7">
                        <c:v>-18.472999999999999</c:v>
                      </c:pt>
                      <c:pt idx="8">
                        <c:v>-43.747</c:v>
                      </c:pt>
                      <c:pt idx="9">
                        <c:v>-8.5649999999999995</c:v>
                      </c:pt>
                      <c:pt idx="10">
                        <c:v>-38.963000000000001</c:v>
                      </c:pt>
                      <c:pt idx="11">
                        <c:v>-38.018999999999998</c:v>
                      </c:pt>
                      <c:pt idx="12">
                        <c:v>-20.997</c:v>
                      </c:pt>
                      <c:pt idx="13">
                        <c:v>-20.95</c:v>
                      </c:pt>
                      <c:pt idx="14">
                        <c:v>4.0000000000000001E-3</c:v>
                      </c:pt>
                      <c:pt idx="15">
                        <c:v>-1.4E-2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3A1-420B-9253-65BB414D2E6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3.9649999999999999</c:v>
                      </c:pt>
                      <c:pt idx="1">
                        <c:v>3.9740000000000002</c:v>
                      </c:pt>
                      <c:pt idx="2">
                        <c:v>3.9649999999999999</c:v>
                      </c:pt>
                      <c:pt idx="3">
                        <c:v>3.9689999999999999</c:v>
                      </c:pt>
                      <c:pt idx="4">
                        <c:v>3.9670000000000001</c:v>
                      </c:pt>
                      <c:pt idx="5">
                        <c:v>4.282</c:v>
                      </c:pt>
                      <c:pt idx="6">
                        <c:v>4.282</c:v>
                      </c:pt>
                      <c:pt idx="7">
                        <c:v>4.282</c:v>
                      </c:pt>
                      <c:pt idx="8">
                        <c:v>4.282</c:v>
                      </c:pt>
                      <c:pt idx="9">
                        <c:v>4.282</c:v>
                      </c:pt>
                      <c:pt idx="10">
                        <c:v>5.4889999999999999</c:v>
                      </c:pt>
                      <c:pt idx="11">
                        <c:v>5.883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3A1-420B-9253-65BB414D2E6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</c:v>
                      </c:pt>
                      <c:pt idx="1">
                        <c:v>51.999000000000002</c:v>
                      </c:pt>
                      <c:pt idx="2">
                        <c:v>51.991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3A1-420B-9253-65BB414D2E6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-7.4349999999999987</c:v>
                      </c:pt>
                      <c:pt idx="1">
                        <c:v>-7.4349999999999987</c:v>
                      </c:pt>
                      <c:pt idx="2">
                        <c:v>-7.4349999999999987</c:v>
                      </c:pt>
                      <c:pt idx="3">
                        <c:v>-7.4349999999999987</c:v>
                      </c:pt>
                      <c:pt idx="4">
                        <c:v>-7.4349999999999987</c:v>
                      </c:pt>
                      <c:pt idx="5">
                        <c:v>-7.4349999999999987</c:v>
                      </c:pt>
                      <c:pt idx="6">
                        <c:v>-7.4349999999999987</c:v>
                      </c:pt>
                      <c:pt idx="7">
                        <c:v>-7.4349999999999987</c:v>
                      </c:pt>
                      <c:pt idx="8">
                        <c:v>-7.4349999999999987</c:v>
                      </c:pt>
                      <c:pt idx="9">
                        <c:v>-7.4349999999999987</c:v>
                      </c:pt>
                      <c:pt idx="10">
                        <c:v>-7.4349999999999987</c:v>
                      </c:pt>
                      <c:pt idx="11">
                        <c:v>-7.4349999999999987</c:v>
                      </c:pt>
                      <c:pt idx="12">
                        <c:v>-7.4349999999999987</c:v>
                      </c:pt>
                      <c:pt idx="13">
                        <c:v>-7.4349999999999987</c:v>
                      </c:pt>
                      <c:pt idx="14">
                        <c:v>-7.4349999999999987</c:v>
                      </c:pt>
                      <c:pt idx="15">
                        <c:v>-7.4349999999999987</c:v>
                      </c:pt>
                      <c:pt idx="16">
                        <c:v>-7.4349999999999987</c:v>
                      </c:pt>
                      <c:pt idx="17">
                        <c:v>-7.4349999999999987</c:v>
                      </c:pt>
                      <c:pt idx="18">
                        <c:v>-7.4349999999999987</c:v>
                      </c:pt>
                      <c:pt idx="19">
                        <c:v>-7.4349999999999987</c:v>
                      </c:pt>
                      <c:pt idx="20">
                        <c:v>-7.4349999999999987</c:v>
                      </c:pt>
                      <c:pt idx="21">
                        <c:v>-7.4349999999999987</c:v>
                      </c:pt>
                      <c:pt idx="22">
                        <c:v>-7.4349999999999987</c:v>
                      </c:pt>
                      <c:pt idx="23">
                        <c:v>-7.4349999999999987</c:v>
                      </c:pt>
                      <c:pt idx="24">
                        <c:v>-7.4349999999999987</c:v>
                      </c:pt>
                      <c:pt idx="25">
                        <c:v>-7.4349999999999987</c:v>
                      </c:pt>
                      <c:pt idx="26">
                        <c:v>-7.4349999999999987</c:v>
                      </c:pt>
                      <c:pt idx="27">
                        <c:v>-7.4349999999999987</c:v>
                      </c:pt>
                      <c:pt idx="28">
                        <c:v>-7.4349999999999987</c:v>
                      </c:pt>
                      <c:pt idx="29">
                        <c:v>-7.4349999999999987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3A1-420B-9253-65BB414D2E6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3.288875</c:v>
                      </c:pt>
                      <c:pt idx="1">
                        <c:v>3.288875</c:v>
                      </c:pt>
                      <c:pt idx="2">
                        <c:v>3.288875</c:v>
                      </c:pt>
                      <c:pt idx="3">
                        <c:v>3.288875</c:v>
                      </c:pt>
                      <c:pt idx="4">
                        <c:v>3.288875</c:v>
                      </c:pt>
                      <c:pt idx="5">
                        <c:v>3.288875</c:v>
                      </c:pt>
                      <c:pt idx="6">
                        <c:v>3.288875</c:v>
                      </c:pt>
                      <c:pt idx="7">
                        <c:v>3.288875</c:v>
                      </c:pt>
                      <c:pt idx="8">
                        <c:v>3.288875</c:v>
                      </c:pt>
                      <c:pt idx="9">
                        <c:v>3.288875</c:v>
                      </c:pt>
                      <c:pt idx="10">
                        <c:v>3.288875</c:v>
                      </c:pt>
                      <c:pt idx="11">
                        <c:v>3.288875</c:v>
                      </c:pt>
                      <c:pt idx="12">
                        <c:v>3.288875</c:v>
                      </c:pt>
                      <c:pt idx="13">
                        <c:v>3.288875</c:v>
                      </c:pt>
                      <c:pt idx="14">
                        <c:v>3.288875</c:v>
                      </c:pt>
                      <c:pt idx="15">
                        <c:v>3.288875</c:v>
                      </c:pt>
                      <c:pt idx="16">
                        <c:v>3.288875</c:v>
                      </c:pt>
                      <c:pt idx="17">
                        <c:v>3.288875</c:v>
                      </c:pt>
                      <c:pt idx="18">
                        <c:v>3.288875</c:v>
                      </c:pt>
                      <c:pt idx="19">
                        <c:v>3.288875</c:v>
                      </c:pt>
                      <c:pt idx="20">
                        <c:v>3.288875</c:v>
                      </c:pt>
                      <c:pt idx="21">
                        <c:v>3.288875</c:v>
                      </c:pt>
                      <c:pt idx="22">
                        <c:v>3.288875</c:v>
                      </c:pt>
                      <c:pt idx="23">
                        <c:v>3.288875</c:v>
                      </c:pt>
                      <c:pt idx="24">
                        <c:v>3.288875</c:v>
                      </c:pt>
                      <c:pt idx="25">
                        <c:v>3.288875</c:v>
                      </c:pt>
                      <c:pt idx="26">
                        <c:v>3.288875</c:v>
                      </c:pt>
                      <c:pt idx="27">
                        <c:v>3.288875</c:v>
                      </c:pt>
                      <c:pt idx="28">
                        <c:v>3.288875</c:v>
                      </c:pt>
                      <c:pt idx="29">
                        <c:v>3.288875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3A1-420B-9253-65BB414D2E6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51.99666666666667</c:v>
                      </c:pt>
                      <c:pt idx="1">
                        <c:v>51.99666666666667</c:v>
                      </c:pt>
                      <c:pt idx="2">
                        <c:v>51.99666666666667</c:v>
                      </c:pt>
                      <c:pt idx="3">
                        <c:v>51.99666666666667</c:v>
                      </c:pt>
                      <c:pt idx="4">
                        <c:v>51.99666666666667</c:v>
                      </c:pt>
                      <c:pt idx="5">
                        <c:v>51.99666666666667</c:v>
                      </c:pt>
                      <c:pt idx="6">
                        <c:v>51.99666666666667</c:v>
                      </c:pt>
                      <c:pt idx="7">
                        <c:v>51.99666666666667</c:v>
                      </c:pt>
                      <c:pt idx="8">
                        <c:v>51.99666666666667</c:v>
                      </c:pt>
                      <c:pt idx="9">
                        <c:v>51.99666666666667</c:v>
                      </c:pt>
                      <c:pt idx="10">
                        <c:v>51.99666666666667</c:v>
                      </c:pt>
                      <c:pt idx="11">
                        <c:v>51.99666666666667</c:v>
                      </c:pt>
                      <c:pt idx="12">
                        <c:v>51.99666666666667</c:v>
                      </c:pt>
                      <c:pt idx="13">
                        <c:v>51.99666666666667</c:v>
                      </c:pt>
                      <c:pt idx="14">
                        <c:v>51.99666666666667</c:v>
                      </c:pt>
                      <c:pt idx="15">
                        <c:v>51.99666666666667</c:v>
                      </c:pt>
                      <c:pt idx="16">
                        <c:v>51.99666666666667</c:v>
                      </c:pt>
                      <c:pt idx="17">
                        <c:v>51.99666666666667</c:v>
                      </c:pt>
                      <c:pt idx="18">
                        <c:v>51.99666666666667</c:v>
                      </c:pt>
                      <c:pt idx="19">
                        <c:v>51.99666666666667</c:v>
                      </c:pt>
                      <c:pt idx="20">
                        <c:v>51.99666666666667</c:v>
                      </c:pt>
                      <c:pt idx="21">
                        <c:v>51.99666666666667</c:v>
                      </c:pt>
                      <c:pt idx="22">
                        <c:v>51.99666666666667</c:v>
                      </c:pt>
                      <c:pt idx="23">
                        <c:v>51.99666666666667</c:v>
                      </c:pt>
                      <c:pt idx="24">
                        <c:v>51.99666666666667</c:v>
                      </c:pt>
                      <c:pt idx="25">
                        <c:v>51.99666666666667</c:v>
                      </c:pt>
                      <c:pt idx="26">
                        <c:v>51.99666666666667</c:v>
                      </c:pt>
                      <c:pt idx="27">
                        <c:v>51.99666666666667</c:v>
                      </c:pt>
                      <c:pt idx="28">
                        <c:v>51.99666666666667</c:v>
                      </c:pt>
                      <c:pt idx="29">
                        <c:v>51.99666666666667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3A1-420B-9253-65BB414D2E6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-94.472058996728506</c:v>
                      </c:pt>
                      <c:pt idx="1">
                        <c:v>-94.472058996728506</c:v>
                      </c:pt>
                      <c:pt idx="2">
                        <c:v>-94.472058996728506</c:v>
                      </c:pt>
                      <c:pt idx="3">
                        <c:v>-94.472058996728506</c:v>
                      </c:pt>
                      <c:pt idx="4">
                        <c:v>-94.472058996728506</c:v>
                      </c:pt>
                      <c:pt idx="5">
                        <c:v>-94.472058996728506</c:v>
                      </c:pt>
                      <c:pt idx="6">
                        <c:v>-94.472058996728506</c:v>
                      </c:pt>
                      <c:pt idx="7">
                        <c:v>-94.472058996728506</c:v>
                      </c:pt>
                      <c:pt idx="8">
                        <c:v>-94.472058996728506</c:v>
                      </c:pt>
                      <c:pt idx="9">
                        <c:v>-94.472058996728506</c:v>
                      </c:pt>
                      <c:pt idx="10">
                        <c:v>-94.472058996728506</c:v>
                      </c:pt>
                      <c:pt idx="11">
                        <c:v>-94.472058996728506</c:v>
                      </c:pt>
                      <c:pt idx="12">
                        <c:v>-94.472058996728506</c:v>
                      </c:pt>
                      <c:pt idx="13">
                        <c:v>-94.472058996728506</c:v>
                      </c:pt>
                      <c:pt idx="14">
                        <c:v>-94.472058996728506</c:v>
                      </c:pt>
                      <c:pt idx="15">
                        <c:v>-94.472058996728506</c:v>
                      </c:pt>
                      <c:pt idx="16">
                        <c:v>-94.472058996728506</c:v>
                      </c:pt>
                      <c:pt idx="17">
                        <c:v>-94.472058996728506</c:v>
                      </c:pt>
                      <c:pt idx="18">
                        <c:v>-94.472058996728506</c:v>
                      </c:pt>
                      <c:pt idx="19">
                        <c:v>-94.472058996728506</c:v>
                      </c:pt>
                      <c:pt idx="20">
                        <c:v>-94.472058996728506</c:v>
                      </c:pt>
                      <c:pt idx="21">
                        <c:v>-94.472058996728506</c:v>
                      </c:pt>
                      <c:pt idx="22">
                        <c:v>-94.472058996728506</c:v>
                      </c:pt>
                      <c:pt idx="23">
                        <c:v>-94.472058996728506</c:v>
                      </c:pt>
                      <c:pt idx="24">
                        <c:v>-94.472058996728506</c:v>
                      </c:pt>
                      <c:pt idx="25">
                        <c:v>-94.472058996728506</c:v>
                      </c:pt>
                      <c:pt idx="26">
                        <c:v>-94.472058996728506</c:v>
                      </c:pt>
                      <c:pt idx="27">
                        <c:v>-94.472058996728506</c:v>
                      </c:pt>
                      <c:pt idx="28">
                        <c:v>-94.472058996728506</c:v>
                      </c:pt>
                      <c:pt idx="29">
                        <c:v>-94.472058996728506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3A1-420B-9253-65BB414D2E6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79.602058996728502</c:v>
                      </c:pt>
                      <c:pt idx="1">
                        <c:v>79.602058996728502</c:v>
                      </c:pt>
                      <c:pt idx="2">
                        <c:v>79.602058996728502</c:v>
                      </c:pt>
                      <c:pt idx="3">
                        <c:v>79.602058996728502</c:v>
                      </c:pt>
                      <c:pt idx="4">
                        <c:v>79.602058996728502</c:v>
                      </c:pt>
                      <c:pt idx="5">
                        <c:v>79.602058996728502</c:v>
                      </c:pt>
                      <c:pt idx="6">
                        <c:v>79.602058996728502</c:v>
                      </c:pt>
                      <c:pt idx="7">
                        <c:v>79.602058996728502</c:v>
                      </c:pt>
                      <c:pt idx="8">
                        <c:v>79.602058996728502</c:v>
                      </c:pt>
                      <c:pt idx="9">
                        <c:v>79.602058996728502</c:v>
                      </c:pt>
                      <c:pt idx="10">
                        <c:v>79.602058996728502</c:v>
                      </c:pt>
                      <c:pt idx="11">
                        <c:v>79.602058996728502</c:v>
                      </c:pt>
                      <c:pt idx="12">
                        <c:v>79.602058996728502</c:v>
                      </c:pt>
                      <c:pt idx="13">
                        <c:v>79.602058996728502</c:v>
                      </c:pt>
                      <c:pt idx="14">
                        <c:v>79.602058996728502</c:v>
                      </c:pt>
                      <c:pt idx="15">
                        <c:v>79.602058996728502</c:v>
                      </c:pt>
                      <c:pt idx="16">
                        <c:v>79.602058996728502</c:v>
                      </c:pt>
                      <c:pt idx="17">
                        <c:v>79.602058996728502</c:v>
                      </c:pt>
                      <c:pt idx="18">
                        <c:v>79.602058996728502</c:v>
                      </c:pt>
                      <c:pt idx="19">
                        <c:v>79.602058996728502</c:v>
                      </c:pt>
                      <c:pt idx="20">
                        <c:v>79.602058996728502</c:v>
                      </c:pt>
                      <c:pt idx="21">
                        <c:v>79.602058996728502</c:v>
                      </c:pt>
                      <c:pt idx="22">
                        <c:v>79.602058996728502</c:v>
                      </c:pt>
                      <c:pt idx="23">
                        <c:v>79.602058996728502</c:v>
                      </c:pt>
                      <c:pt idx="24">
                        <c:v>79.602058996728502</c:v>
                      </c:pt>
                      <c:pt idx="25">
                        <c:v>79.602058996728502</c:v>
                      </c:pt>
                      <c:pt idx="26">
                        <c:v>79.602058996728502</c:v>
                      </c:pt>
                      <c:pt idx="27">
                        <c:v>79.602058996728502</c:v>
                      </c:pt>
                      <c:pt idx="28">
                        <c:v>79.602058996728502</c:v>
                      </c:pt>
                      <c:pt idx="29">
                        <c:v>79.602058996728502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3A1-420B-9253-65BB414D2E6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-2.8139649495644621</c:v>
                      </c:pt>
                      <c:pt idx="1">
                        <c:v>-2.8139649495644621</c:v>
                      </c:pt>
                      <c:pt idx="2">
                        <c:v>-2.8139649495644621</c:v>
                      </c:pt>
                      <c:pt idx="3">
                        <c:v>-2.8139649495644621</c:v>
                      </c:pt>
                      <c:pt idx="4">
                        <c:v>-2.8139649495644621</c:v>
                      </c:pt>
                      <c:pt idx="5">
                        <c:v>-2.8139649495644621</c:v>
                      </c:pt>
                      <c:pt idx="6">
                        <c:v>-2.8139649495644621</c:v>
                      </c:pt>
                      <c:pt idx="7">
                        <c:v>-2.8139649495644621</c:v>
                      </c:pt>
                      <c:pt idx="8">
                        <c:v>-2.8139649495644621</c:v>
                      </c:pt>
                      <c:pt idx="9">
                        <c:v>-2.8139649495644621</c:v>
                      </c:pt>
                      <c:pt idx="10">
                        <c:v>-2.8139649495644621</c:v>
                      </c:pt>
                      <c:pt idx="11">
                        <c:v>-2.8139649495644621</c:v>
                      </c:pt>
                      <c:pt idx="12">
                        <c:v>-2.8139649495644621</c:v>
                      </c:pt>
                      <c:pt idx="13">
                        <c:v>-2.8139649495644621</c:v>
                      </c:pt>
                      <c:pt idx="14">
                        <c:v>-2.8139649495644621</c:v>
                      </c:pt>
                      <c:pt idx="15">
                        <c:v>-2.8139649495644621</c:v>
                      </c:pt>
                      <c:pt idx="16">
                        <c:v>-2.8139649495644621</c:v>
                      </c:pt>
                      <c:pt idx="17">
                        <c:v>-2.8139649495644621</c:v>
                      </c:pt>
                      <c:pt idx="18">
                        <c:v>-2.8139649495644621</c:v>
                      </c:pt>
                      <c:pt idx="19">
                        <c:v>-2.8139649495644621</c:v>
                      </c:pt>
                      <c:pt idx="20">
                        <c:v>-2.8139649495644621</c:v>
                      </c:pt>
                      <c:pt idx="21">
                        <c:v>-2.8139649495644621</c:v>
                      </c:pt>
                      <c:pt idx="22">
                        <c:v>-2.8139649495644621</c:v>
                      </c:pt>
                      <c:pt idx="23">
                        <c:v>-2.8139649495644621</c:v>
                      </c:pt>
                      <c:pt idx="24">
                        <c:v>-2.8139649495644621</c:v>
                      </c:pt>
                      <c:pt idx="25">
                        <c:v>-2.8139649495644621</c:v>
                      </c:pt>
                      <c:pt idx="26">
                        <c:v>-2.8139649495644621</c:v>
                      </c:pt>
                      <c:pt idx="27">
                        <c:v>-2.8139649495644621</c:v>
                      </c:pt>
                      <c:pt idx="28">
                        <c:v>-2.8139649495644621</c:v>
                      </c:pt>
                      <c:pt idx="29">
                        <c:v>-2.8139649495644621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03A1-420B-9253-65BB414D2E6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9.391714949564463</c:v>
                      </c:pt>
                      <c:pt idx="1">
                        <c:v>9.391714949564463</c:v>
                      </c:pt>
                      <c:pt idx="2">
                        <c:v>9.391714949564463</c:v>
                      </c:pt>
                      <c:pt idx="3">
                        <c:v>9.391714949564463</c:v>
                      </c:pt>
                      <c:pt idx="4">
                        <c:v>9.391714949564463</c:v>
                      </c:pt>
                      <c:pt idx="5">
                        <c:v>9.391714949564463</c:v>
                      </c:pt>
                      <c:pt idx="6">
                        <c:v>9.391714949564463</c:v>
                      </c:pt>
                      <c:pt idx="7">
                        <c:v>9.391714949564463</c:v>
                      </c:pt>
                      <c:pt idx="8">
                        <c:v>9.391714949564463</c:v>
                      </c:pt>
                      <c:pt idx="9">
                        <c:v>9.391714949564463</c:v>
                      </c:pt>
                      <c:pt idx="10">
                        <c:v>9.391714949564463</c:v>
                      </c:pt>
                      <c:pt idx="11">
                        <c:v>9.391714949564463</c:v>
                      </c:pt>
                      <c:pt idx="12">
                        <c:v>9.391714949564463</c:v>
                      </c:pt>
                      <c:pt idx="13">
                        <c:v>9.391714949564463</c:v>
                      </c:pt>
                      <c:pt idx="14">
                        <c:v>9.391714949564463</c:v>
                      </c:pt>
                      <c:pt idx="15">
                        <c:v>9.391714949564463</c:v>
                      </c:pt>
                      <c:pt idx="16">
                        <c:v>9.391714949564463</c:v>
                      </c:pt>
                      <c:pt idx="17">
                        <c:v>9.391714949564463</c:v>
                      </c:pt>
                      <c:pt idx="18">
                        <c:v>9.391714949564463</c:v>
                      </c:pt>
                      <c:pt idx="19">
                        <c:v>9.391714949564463</c:v>
                      </c:pt>
                      <c:pt idx="20">
                        <c:v>9.391714949564463</c:v>
                      </c:pt>
                      <c:pt idx="21">
                        <c:v>9.391714949564463</c:v>
                      </c:pt>
                      <c:pt idx="22">
                        <c:v>9.391714949564463</c:v>
                      </c:pt>
                      <c:pt idx="23">
                        <c:v>9.391714949564463</c:v>
                      </c:pt>
                      <c:pt idx="24">
                        <c:v>9.391714949564463</c:v>
                      </c:pt>
                      <c:pt idx="25">
                        <c:v>9.391714949564463</c:v>
                      </c:pt>
                      <c:pt idx="26">
                        <c:v>9.391714949564463</c:v>
                      </c:pt>
                      <c:pt idx="27">
                        <c:v>9.391714949564463</c:v>
                      </c:pt>
                      <c:pt idx="28">
                        <c:v>9.391714949564463</c:v>
                      </c:pt>
                      <c:pt idx="29">
                        <c:v>9.391714949564463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03A1-420B-9253-65BB414D2E6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51.981868018079716</c:v>
                      </c:pt>
                      <c:pt idx="1">
                        <c:v>51.981868018079716</c:v>
                      </c:pt>
                      <c:pt idx="2">
                        <c:v>51.981868018079716</c:v>
                      </c:pt>
                      <c:pt idx="3">
                        <c:v>51.981868018079716</c:v>
                      </c:pt>
                      <c:pt idx="4">
                        <c:v>51.981868018079716</c:v>
                      </c:pt>
                      <c:pt idx="5">
                        <c:v>51.981868018079716</c:v>
                      </c:pt>
                      <c:pt idx="6">
                        <c:v>51.981868018079716</c:v>
                      </c:pt>
                      <c:pt idx="7">
                        <c:v>51.981868018079716</c:v>
                      </c:pt>
                      <c:pt idx="8">
                        <c:v>51.981868018079716</c:v>
                      </c:pt>
                      <c:pt idx="9">
                        <c:v>51.981868018079716</c:v>
                      </c:pt>
                      <c:pt idx="10">
                        <c:v>51.981868018079716</c:v>
                      </c:pt>
                      <c:pt idx="11">
                        <c:v>51.981868018079716</c:v>
                      </c:pt>
                      <c:pt idx="12">
                        <c:v>51.981868018079716</c:v>
                      </c:pt>
                      <c:pt idx="13">
                        <c:v>51.981868018079716</c:v>
                      </c:pt>
                      <c:pt idx="14">
                        <c:v>51.981868018079716</c:v>
                      </c:pt>
                      <c:pt idx="15">
                        <c:v>51.981868018079716</c:v>
                      </c:pt>
                      <c:pt idx="16">
                        <c:v>51.981868018079716</c:v>
                      </c:pt>
                      <c:pt idx="17">
                        <c:v>51.981868018079716</c:v>
                      </c:pt>
                      <c:pt idx="18">
                        <c:v>51.981868018079716</c:v>
                      </c:pt>
                      <c:pt idx="19">
                        <c:v>51.981868018079716</c:v>
                      </c:pt>
                      <c:pt idx="20">
                        <c:v>51.981868018079716</c:v>
                      </c:pt>
                      <c:pt idx="21">
                        <c:v>51.981868018079716</c:v>
                      </c:pt>
                      <c:pt idx="22">
                        <c:v>51.981868018079716</c:v>
                      </c:pt>
                      <c:pt idx="23">
                        <c:v>51.981868018079716</c:v>
                      </c:pt>
                      <c:pt idx="24">
                        <c:v>51.981868018079716</c:v>
                      </c:pt>
                      <c:pt idx="25">
                        <c:v>51.981868018079716</c:v>
                      </c:pt>
                      <c:pt idx="26">
                        <c:v>51.981868018079716</c:v>
                      </c:pt>
                      <c:pt idx="27">
                        <c:v>51.981868018079716</c:v>
                      </c:pt>
                      <c:pt idx="28">
                        <c:v>51.981868018079716</c:v>
                      </c:pt>
                      <c:pt idx="29">
                        <c:v>51.981868018079716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03A1-420B-9253-65BB414D2E6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52.011465315253623</c:v>
                      </c:pt>
                      <c:pt idx="1">
                        <c:v>52.011465315253623</c:v>
                      </c:pt>
                      <c:pt idx="2">
                        <c:v>52.011465315253623</c:v>
                      </c:pt>
                      <c:pt idx="3">
                        <c:v>52.011465315253623</c:v>
                      </c:pt>
                      <c:pt idx="4">
                        <c:v>52.011465315253623</c:v>
                      </c:pt>
                      <c:pt idx="5">
                        <c:v>52.011465315253623</c:v>
                      </c:pt>
                      <c:pt idx="6">
                        <c:v>52.011465315253623</c:v>
                      </c:pt>
                      <c:pt idx="7">
                        <c:v>52.011465315253623</c:v>
                      </c:pt>
                      <c:pt idx="8">
                        <c:v>52.011465315253623</c:v>
                      </c:pt>
                      <c:pt idx="9">
                        <c:v>52.011465315253623</c:v>
                      </c:pt>
                      <c:pt idx="10">
                        <c:v>52.011465315253623</c:v>
                      </c:pt>
                      <c:pt idx="11">
                        <c:v>52.011465315253623</c:v>
                      </c:pt>
                      <c:pt idx="12">
                        <c:v>52.011465315253623</c:v>
                      </c:pt>
                      <c:pt idx="13">
                        <c:v>52.011465315253623</c:v>
                      </c:pt>
                      <c:pt idx="14">
                        <c:v>52.011465315253623</c:v>
                      </c:pt>
                      <c:pt idx="15">
                        <c:v>52.011465315253623</c:v>
                      </c:pt>
                      <c:pt idx="16">
                        <c:v>52.011465315253623</c:v>
                      </c:pt>
                      <c:pt idx="17">
                        <c:v>52.011465315253623</c:v>
                      </c:pt>
                      <c:pt idx="18">
                        <c:v>52.011465315253623</c:v>
                      </c:pt>
                      <c:pt idx="19">
                        <c:v>52.011465315253623</c:v>
                      </c:pt>
                      <c:pt idx="20">
                        <c:v>52.011465315253623</c:v>
                      </c:pt>
                      <c:pt idx="21">
                        <c:v>52.011465315253623</c:v>
                      </c:pt>
                      <c:pt idx="22">
                        <c:v>52.011465315253623</c:v>
                      </c:pt>
                      <c:pt idx="23">
                        <c:v>52.011465315253623</c:v>
                      </c:pt>
                      <c:pt idx="24">
                        <c:v>52.011465315253623</c:v>
                      </c:pt>
                      <c:pt idx="25">
                        <c:v>52.011465315253623</c:v>
                      </c:pt>
                      <c:pt idx="26">
                        <c:v>52.011465315253623</c:v>
                      </c:pt>
                      <c:pt idx="27">
                        <c:v>52.011465315253623</c:v>
                      </c:pt>
                      <c:pt idx="28">
                        <c:v>52.011465315253623</c:v>
                      </c:pt>
                      <c:pt idx="29">
                        <c:v>52.011465315253623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3A1-420B-9253-65BB414D2E6B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'Measurement SYS (MS)'!$D$1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(MS)'!$D$2:$D$31</c:f>
              <c:numCache>
                <c:formatCode>0.000</c:formatCode>
                <c:ptCount val="30"/>
                <c:pt idx="0">
                  <c:v>3.9649999999999999</c:v>
                </c:pt>
                <c:pt idx="1">
                  <c:v>3.9740000000000002</c:v>
                </c:pt>
                <c:pt idx="2">
                  <c:v>3.9649999999999999</c:v>
                </c:pt>
                <c:pt idx="3">
                  <c:v>3.9689999999999999</c:v>
                </c:pt>
                <c:pt idx="4">
                  <c:v>3.9670000000000001</c:v>
                </c:pt>
                <c:pt idx="5">
                  <c:v>4.282</c:v>
                </c:pt>
                <c:pt idx="6">
                  <c:v>4.282</c:v>
                </c:pt>
                <c:pt idx="7">
                  <c:v>4.282</c:v>
                </c:pt>
                <c:pt idx="8">
                  <c:v>4.282</c:v>
                </c:pt>
                <c:pt idx="9">
                  <c:v>4.282</c:v>
                </c:pt>
                <c:pt idx="10">
                  <c:v>5.4889999999999999</c:v>
                </c:pt>
                <c:pt idx="11">
                  <c:v>5.883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64-431E-A358-34340D61F188}"/>
            </c:ext>
          </c:extLst>
        </c:ser>
        <c:ser>
          <c:idx val="6"/>
          <c:order val="6"/>
          <c:tx>
            <c:strRef>
              <c:f>'Measurement SYS (MS)'!$H$1</c:f>
              <c:strCache>
                <c:ptCount val="1"/>
                <c:pt idx="0">
                  <c:v>Z_avg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(MS)'!$H$2:$H$31</c:f>
              <c:numCache>
                <c:formatCode>0.000</c:formatCode>
                <c:ptCount val="30"/>
                <c:pt idx="0">
                  <c:v>3.288875</c:v>
                </c:pt>
                <c:pt idx="1">
                  <c:v>3.288875</c:v>
                </c:pt>
                <c:pt idx="2">
                  <c:v>3.288875</c:v>
                </c:pt>
                <c:pt idx="3">
                  <c:v>3.288875</c:v>
                </c:pt>
                <c:pt idx="4">
                  <c:v>3.288875</c:v>
                </c:pt>
                <c:pt idx="5">
                  <c:v>3.288875</c:v>
                </c:pt>
                <c:pt idx="6">
                  <c:v>3.288875</c:v>
                </c:pt>
                <c:pt idx="7">
                  <c:v>3.288875</c:v>
                </c:pt>
                <c:pt idx="8">
                  <c:v>3.288875</c:v>
                </c:pt>
                <c:pt idx="9">
                  <c:v>3.288875</c:v>
                </c:pt>
                <c:pt idx="10">
                  <c:v>3.288875</c:v>
                </c:pt>
                <c:pt idx="11">
                  <c:v>3.288875</c:v>
                </c:pt>
                <c:pt idx="12">
                  <c:v>3.288875</c:v>
                </c:pt>
                <c:pt idx="13">
                  <c:v>3.288875</c:v>
                </c:pt>
                <c:pt idx="14">
                  <c:v>3.288875</c:v>
                </c:pt>
                <c:pt idx="15">
                  <c:v>3.288875</c:v>
                </c:pt>
                <c:pt idx="16">
                  <c:v>3.288875</c:v>
                </c:pt>
                <c:pt idx="17">
                  <c:v>3.288875</c:v>
                </c:pt>
                <c:pt idx="18">
                  <c:v>3.288875</c:v>
                </c:pt>
                <c:pt idx="19">
                  <c:v>3.288875</c:v>
                </c:pt>
                <c:pt idx="20">
                  <c:v>3.288875</c:v>
                </c:pt>
                <c:pt idx="21">
                  <c:v>3.288875</c:v>
                </c:pt>
                <c:pt idx="22">
                  <c:v>3.288875</c:v>
                </c:pt>
                <c:pt idx="23">
                  <c:v>3.288875</c:v>
                </c:pt>
                <c:pt idx="24">
                  <c:v>3.288875</c:v>
                </c:pt>
                <c:pt idx="25">
                  <c:v>3.288875</c:v>
                </c:pt>
                <c:pt idx="26">
                  <c:v>3.288875</c:v>
                </c:pt>
                <c:pt idx="27">
                  <c:v>3.288875</c:v>
                </c:pt>
                <c:pt idx="28">
                  <c:v>3.288875</c:v>
                </c:pt>
                <c:pt idx="29">
                  <c:v>3.288875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64-431E-A358-34340D61F188}"/>
            </c:ext>
          </c:extLst>
        </c:ser>
        <c:ser>
          <c:idx val="12"/>
          <c:order val="12"/>
          <c:tx>
            <c:strRef>
              <c:f>'Measurement SYS (MS)'!$N$1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(MS)'!$N$2:$N$31</c:f>
              <c:numCache>
                <c:formatCode>0.000</c:formatCode>
                <c:ptCount val="30"/>
                <c:pt idx="0">
                  <c:v>-2.8139649495644621</c:v>
                </c:pt>
                <c:pt idx="1">
                  <c:v>-2.8139649495644621</c:v>
                </c:pt>
                <c:pt idx="2">
                  <c:v>-2.8139649495644621</c:v>
                </c:pt>
                <c:pt idx="3">
                  <c:v>-2.8139649495644621</c:v>
                </c:pt>
                <c:pt idx="4">
                  <c:v>-2.8139649495644621</c:v>
                </c:pt>
                <c:pt idx="5">
                  <c:v>-2.8139649495644621</c:v>
                </c:pt>
                <c:pt idx="6">
                  <c:v>-2.8139649495644621</c:v>
                </c:pt>
                <c:pt idx="7">
                  <c:v>-2.8139649495644621</c:v>
                </c:pt>
                <c:pt idx="8">
                  <c:v>-2.8139649495644621</c:v>
                </c:pt>
                <c:pt idx="9">
                  <c:v>-2.8139649495644621</c:v>
                </c:pt>
                <c:pt idx="10">
                  <c:v>-2.8139649495644621</c:v>
                </c:pt>
                <c:pt idx="11">
                  <c:v>-2.8139649495644621</c:v>
                </c:pt>
                <c:pt idx="12">
                  <c:v>-2.8139649495644621</c:v>
                </c:pt>
                <c:pt idx="13">
                  <c:v>-2.8139649495644621</c:v>
                </c:pt>
                <c:pt idx="14">
                  <c:v>-2.8139649495644621</c:v>
                </c:pt>
                <c:pt idx="15">
                  <c:v>-2.8139649495644621</c:v>
                </c:pt>
                <c:pt idx="16">
                  <c:v>-2.8139649495644621</c:v>
                </c:pt>
                <c:pt idx="17">
                  <c:v>-2.8139649495644621</c:v>
                </c:pt>
                <c:pt idx="18">
                  <c:v>-2.8139649495644621</c:v>
                </c:pt>
                <c:pt idx="19">
                  <c:v>-2.8139649495644621</c:v>
                </c:pt>
                <c:pt idx="20">
                  <c:v>-2.8139649495644621</c:v>
                </c:pt>
                <c:pt idx="21">
                  <c:v>-2.8139649495644621</c:v>
                </c:pt>
                <c:pt idx="22">
                  <c:v>-2.8139649495644621</c:v>
                </c:pt>
                <c:pt idx="23">
                  <c:v>-2.8139649495644621</c:v>
                </c:pt>
                <c:pt idx="24">
                  <c:v>-2.8139649495644621</c:v>
                </c:pt>
                <c:pt idx="25">
                  <c:v>-2.8139649495644621</c:v>
                </c:pt>
                <c:pt idx="26">
                  <c:v>-2.8139649495644621</c:v>
                </c:pt>
                <c:pt idx="27">
                  <c:v>-2.8139649495644621</c:v>
                </c:pt>
                <c:pt idx="28">
                  <c:v>-2.8139649495644621</c:v>
                </c:pt>
                <c:pt idx="29">
                  <c:v>-2.8139649495644621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64-431E-A358-34340D61F188}"/>
            </c:ext>
          </c:extLst>
        </c:ser>
        <c:ser>
          <c:idx val="13"/>
          <c:order val="13"/>
          <c:tx>
            <c:strRef>
              <c:f>'Measurement SYS (MS)'!$O$1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(MS)'!$O$2:$O$31</c:f>
              <c:numCache>
                <c:formatCode>0.000</c:formatCode>
                <c:ptCount val="30"/>
                <c:pt idx="0">
                  <c:v>9.391714949564463</c:v>
                </c:pt>
                <c:pt idx="1">
                  <c:v>9.391714949564463</c:v>
                </c:pt>
                <c:pt idx="2">
                  <c:v>9.391714949564463</c:v>
                </c:pt>
                <c:pt idx="3">
                  <c:v>9.391714949564463</c:v>
                </c:pt>
                <c:pt idx="4">
                  <c:v>9.391714949564463</c:v>
                </c:pt>
                <c:pt idx="5">
                  <c:v>9.391714949564463</c:v>
                </c:pt>
                <c:pt idx="6">
                  <c:v>9.391714949564463</c:v>
                </c:pt>
                <c:pt idx="7">
                  <c:v>9.391714949564463</c:v>
                </c:pt>
                <c:pt idx="8">
                  <c:v>9.391714949564463</c:v>
                </c:pt>
                <c:pt idx="9">
                  <c:v>9.391714949564463</c:v>
                </c:pt>
                <c:pt idx="10">
                  <c:v>9.391714949564463</c:v>
                </c:pt>
                <c:pt idx="11">
                  <c:v>9.391714949564463</c:v>
                </c:pt>
                <c:pt idx="12">
                  <c:v>9.391714949564463</c:v>
                </c:pt>
                <c:pt idx="13">
                  <c:v>9.391714949564463</c:v>
                </c:pt>
                <c:pt idx="14">
                  <c:v>9.391714949564463</c:v>
                </c:pt>
                <c:pt idx="15">
                  <c:v>9.391714949564463</c:v>
                </c:pt>
                <c:pt idx="16">
                  <c:v>9.391714949564463</c:v>
                </c:pt>
                <c:pt idx="17">
                  <c:v>9.391714949564463</c:v>
                </c:pt>
                <c:pt idx="18">
                  <c:v>9.391714949564463</c:v>
                </c:pt>
                <c:pt idx="19">
                  <c:v>9.391714949564463</c:v>
                </c:pt>
                <c:pt idx="20">
                  <c:v>9.391714949564463</c:v>
                </c:pt>
                <c:pt idx="21">
                  <c:v>9.391714949564463</c:v>
                </c:pt>
                <c:pt idx="22">
                  <c:v>9.391714949564463</c:v>
                </c:pt>
                <c:pt idx="23">
                  <c:v>9.391714949564463</c:v>
                </c:pt>
                <c:pt idx="24">
                  <c:v>9.391714949564463</c:v>
                </c:pt>
                <c:pt idx="25">
                  <c:v>9.391714949564463</c:v>
                </c:pt>
                <c:pt idx="26">
                  <c:v>9.391714949564463</c:v>
                </c:pt>
                <c:pt idx="27">
                  <c:v>9.391714949564463</c:v>
                </c:pt>
                <c:pt idx="28">
                  <c:v>9.391714949564463</c:v>
                </c:pt>
                <c:pt idx="29">
                  <c:v>9.391714949564463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64-431E-A358-34340D61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'Measurement SYS (MS)'!$B$1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'Measurement SYS (MS)'!$B$2:$B$31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38.255000000000003</c:v>
                      </c:pt>
                      <c:pt idx="1">
                        <c:v>-8.6289999999999996</c:v>
                      </c:pt>
                      <c:pt idx="2">
                        <c:v>-43.587000000000003</c:v>
                      </c:pt>
                      <c:pt idx="3">
                        <c:v>-18.324000000000002</c:v>
                      </c:pt>
                      <c:pt idx="4">
                        <c:v>32.264000000000003</c:v>
                      </c:pt>
                      <c:pt idx="5">
                        <c:v>38.454000000000001</c:v>
                      </c:pt>
                      <c:pt idx="6">
                        <c:v>32.331000000000003</c:v>
                      </c:pt>
                      <c:pt idx="7">
                        <c:v>-18.472999999999999</c:v>
                      </c:pt>
                      <c:pt idx="8">
                        <c:v>-43.747</c:v>
                      </c:pt>
                      <c:pt idx="9">
                        <c:v>-8.5649999999999995</c:v>
                      </c:pt>
                      <c:pt idx="10">
                        <c:v>-38.963000000000001</c:v>
                      </c:pt>
                      <c:pt idx="11">
                        <c:v>-38.018999999999998</c:v>
                      </c:pt>
                      <c:pt idx="12">
                        <c:v>-20.997</c:v>
                      </c:pt>
                      <c:pt idx="13">
                        <c:v>-20.95</c:v>
                      </c:pt>
                      <c:pt idx="14">
                        <c:v>4.0000000000000001E-3</c:v>
                      </c:pt>
                      <c:pt idx="15">
                        <c:v>-1.4E-2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E64-431E-A358-34340D61F18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-21.491</c:v>
                      </c:pt>
                      <c:pt idx="1">
                        <c:v>-43.015000000000001</c:v>
                      </c:pt>
                      <c:pt idx="2">
                        <c:v>-5.0839999999999996</c:v>
                      </c:pt>
                      <c:pt idx="3">
                        <c:v>39.886000000000003</c:v>
                      </c:pt>
                      <c:pt idx="4">
                        <c:v>29.748999999999999</c:v>
                      </c:pt>
                      <c:pt idx="5">
                        <c:v>21.5</c:v>
                      </c:pt>
                      <c:pt idx="6">
                        <c:v>-29.928000000000001</c:v>
                      </c:pt>
                      <c:pt idx="7">
                        <c:v>-39.997</c:v>
                      </c:pt>
                      <c:pt idx="8">
                        <c:v>5.2089999999999996</c:v>
                      </c:pt>
                      <c:pt idx="9">
                        <c:v>43.216000000000001</c:v>
                      </c:pt>
                      <c:pt idx="10">
                        <c:v>-25</c:v>
                      </c:pt>
                      <c:pt idx="11">
                        <c:v>27.623000000000001</c:v>
                      </c:pt>
                      <c:pt idx="12">
                        <c:v>20.991</c:v>
                      </c:pt>
                      <c:pt idx="13">
                        <c:v>-20.940999999999999</c:v>
                      </c:pt>
                      <c:pt idx="14">
                        <c:v>-1.7000000000000001E-2</c:v>
                      </c:pt>
                      <c:pt idx="15">
                        <c:v>-1.2E-2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64-431E-A358-34340D61F1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</c:v>
                      </c:pt>
                      <c:pt idx="1">
                        <c:v>51.999000000000002</c:v>
                      </c:pt>
                      <c:pt idx="2">
                        <c:v>51.991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E64-431E-A358-34340D61F1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-7.4349999999999987</c:v>
                      </c:pt>
                      <c:pt idx="1">
                        <c:v>-7.4349999999999987</c:v>
                      </c:pt>
                      <c:pt idx="2">
                        <c:v>-7.4349999999999987</c:v>
                      </c:pt>
                      <c:pt idx="3">
                        <c:v>-7.4349999999999987</c:v>
                      </c:pt>
                      <c:pt idx="4">
                        <c:v>-7.4349999999999987</c:v>
                      </c:pt>
                      <c:pt idx="5">
                        <c:v>-7.4349999999999987</c:v>
                      </c:pt>
                      <c:pt idx="6">
                        <c:v>-7.4349999999999987</c:v>
                      </c:pt>
                      <c:pt idx="7">
                        <c:v>-7.4349999999999987</c:v>
                      </c:pt>
                      <c:pt idx="8">
                        <c:v>-7.4349999999999987</c:v>
                      </c:pt>
                      <c:pt idx="9">
                        <c:v>-7.4349999999999987</c:v>
                      </c:pt>
                      <c:pt idx="10">
                        <c:v>-7.4349999999999987</c:v>
                      </c:pt>
                      <c:pt idx="11">
                        <c:v>-7.4349999999999987</c:v>
                      </c:pt>
                      <c:pt idx="12">
                        <c:v>-7.4349999999999987</c:v>
                      </c:pt>
                      <c:pt idx="13">
                        <c:v>-7.4349999999999987</c:v>
                      </c:pt>
                      <c:pt idx="14">
                        <c:v>-7.4349999999999987</c:v>
                      </c:pt>
                      <c:pt idx="15">
                        <c:v>-7.4349999999999987</c:v>
                      </c:pt>
                      <c:pt idx="16">
                        <c:v>-7.4349999999999987</c:v>
                      </c:pt>
                      <c:pt idx="17">
                        <c:v>-7.4349999999999987</c:v>
                      </c:pt>
                      <c:pt idx="18">
                        <c:v>-7.4349999999999987</c:v>
                      </c:pt>
                      <c:pt idx="19">
                        <c:v>-7.4349999999999987</c:v>
                      </c:pt>
                      <c:pt idx="20">
                        <c:v>-7.4349999999999987</c:v>
                      </c:pt>
                      <c:pt idx="21">
                        <c:v>-7.4349999999999987</c:v>
                      </c:pt>
                      <c:pt idx="22">
                        <c:v>-7.4349999999999987</c:v>
                      </c:pt>
                      <c:pt idx="23">
                        <c:v>-7.4349999999999987</c:v>
                      </c:pt>
                      <c:pt idx="24">
                        <c:v>-7.4349999999999987</c:v>
                      </c:pt>
                      <c:pt idx="25">
                        <c:v>-7.4349999999999987</c:v>
                      </c:pt>
                      <c:pt idx="26">
                        <c:v>-7.4349999999999987</c:v>
                      </c:pt>
                      <c:pt idx="27">
                        <c:v>-7.4349999999999987</c:v>
                      </c:pt>
                      <c:pt idx="28">
                        <c:v>-7.4349999999999987</c:v>
                      </c:pt>
                      <c:pt idx="29">
                        <c:v>-7.4349999999999987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E64-431E-A358-34340D61F1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0.16806249999999978</c:v>
                      </c:pt>
                      <c:pt idx="1">
                        <c:v>0.16806249999999978</c:v>
                      </c:pt>
                      <c:pt idx="2">
                        <c:v>0.16806249999999978</c:v>
                      </c:pt>
                      <c:pt idx="3">
                        <c:v>0.16806249999999978</c:v>
                      </c:pt>
                      <c:pt idx="4">
                        <c:v>0.16806249999999978</c:v>
                      </c:pt>
                      <c:pt idx="5">
                        <c:v>0.16806249999999978</c:v>
                      </c:pt>
                      <c:pt idx="6">
                        <c:v>0.16806249999999978</c:v>
                      </c:pt>
                      <c:pt idx="7">
                        <c:v>0.16806249999999978</c:v>
                      </c:pt>
                      <c:pt idx="8">
                        <c:v>0.16806249999999978</c:v>
                      </c:pt>
                      <c:pt idx="9">
                        <c:v>0.16806249999999978</c:v>
                      </c:pt>
                      <c:pt idx="10">
                        <c:v>0.16806249999999978</c:v>
                      </c:pt>
                      <c:pt idx="11">
                        <c:v>0.16806249999999978</c:v>
                      </c:pt>
                      <c:pt idx="12">
                        <c:v>0.16806249999999978</c:v>
                      </c:pt>
                      <c:pt idx="13">
                        <c:v>0.16806249999999978</c:v>
                      </c:pt>
                      <c:pt idx="14">
                        <c:v>0.16806249999999978</c:v>
                      </c:pt>
                      <c:pt idx="15">
                        <c:v>0.16806249999999978</c:v>
                      </c:pt>
                      <c:pt idx="16">
                        <c:v>0.16806249999999978</c:v>
                      </c:pt>
                      <c:pt idx="17">
                        <c:v>0.16806249999999978</c:v>
                      </c:pt>
                      <c:pt idx="18">
                        <c:v>0.16806249999999978</c:v>
                      </c:pt>
                      <c:pt idx="19">
                        <c:v>0.16806249999999978</c:v>
                      </c:pt>
                      <c:pt idx="20">
                        <c:v>0.16806249999999978</c:v>
                      </c:pt>
                      <c:pt idx="21">
                        <c:v>0.16806249999999978</c:v>
                      </c:pt>
                      <c:pt idx="22">
                        <c:v>0.16806249999999978</c:v>
                      </c:pt>
                      <c:pt idx="23">
                        <c:v>0.16806249999999978</c:v>
                      </c:pt>
                      <c:pt idx="24">
                        <c:v>0.16806249999999978</c:v>
                      </c:pt>
                      <c:pt idx="25">
                        <c:v>0.16806249999999978</c:v>
                      </c:pt>
                      <c:pt idx="26">
                        <c:v>0.16806249999999978</c:v>
                      </c:pt>
                      <c:pt idx="27">
                        <c:v>0.16806249999999978</c:v>
                      </c:pt>
                      <c:pt idx="28">
                        <c:v>0.16806249999999978</c:v>
                      </c:pt>
                      <c:pt idx="29">
                        <c:v>0.16806249999999978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64-431E-A358-34340D61F1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51.99666666666667</c:v>
                      </c:pt>
                      <c:pt idx="1">
                        <c:v>51.99666666666667</c:v>
                      </c:pt>
                      <c:pt idx="2">
                        <c:v>51.99666666666667</c:v>
                      </c:pt>
                      <c:pt idx="3">
                        <c:v>51.99666666666667</c:v>
                      </c:pt>
                      <c:pt idx="4">
                        <c:v>51.99666666666667</c:v>
                      </c:pt>
                      <c:pt idx="5">
                        <c:v>51.99666666666667</c:v>
                      </c:pt>
                      <c:pt idx="6">
                        <c:v>51.99666666666667</c:v>
                      </c:pt>
                      <c:pt idx="7">
                        <c:v>51.99666666666667</c:v>
                      </c:pt>
                      <c:pt idx="8">
                        <c:v>51.99666666666667</c:v>
                      </c:pt>
                      <c:pt idx="9">
                        <c:v>51.99666666666667</c:v>
                      </c:pt>
                      <c:pt idx="10">
                        <c:v>51.99666666666667</c:v>
                      </c:pt>
                      <c:pt idx="11">
                        <c:v>51.99666666666667</c:v>
                      </c:pt>
                      <c:pt idx="12">
                        <c:v>51.99666666666667</c:v>
                      </c:pt>
                      <c:pt idx="13">
                        <c:v>51.99666666666667</c:v>
                      </c:pt>
                      <c:pt idx="14">
                        <c:v>51.99666666666667</c:v>
                      </c:pt>
                      <c:pt idx="15">
                        <c:v>51.99666666666667</c:v>
                      </c:pt>
                      <c:pt idx="16">
                        <c:v>51.99666666666667</c:v>
                      </c:pt>
                      <c:pt idx="17">
                        <c:v>51.99666666666667</c:v>
                      </c:pt>
                      <c:pt idx="18">
                        <c:v>51.99666666666667</c:v>
                      </c:pt>
                      <c:pt idx="19">
                        <c:v>51.99666666666667</c:v>
                      </c:pt>
                      <c:pt idx="20">
                        <c:v>51.99666666666667</c:v>
                      </c:pt>
                      <c:pt idx="21">
                        <c:v>51.99666666666667</c:v>
                      </c:pt>
                      <c:pt idx="22">
                        <c:v>51.99666666666667</c:v>
                      </c:pt>
                      <c:pt idx="23">
                        <c:v>51.99666666666667</c:v>
                      </c:pt>
                      <c:pt idx="24">
                        <c:v>51.99666666666667</c:v>
                      </c:pt>
                      <c:pt idx="25">
                        <c:v>51.99666666666667</c:v>
                      </c:pt>
                      <c:pt idx="26">
                        <c:v>51.99666666666667</c:v>
                      </c:pt>
                      <c:pt idx="27">
                        <c:v>51.99666666666667</c:v>
                      </c:pt>
                      <c:pt idx="28">
                        <c:v>51.99666666666667</c:v>
                      </c:pt>
                      <c:pt idx="29">
                        <c:v>51.99666666666667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E64-431E-A358-34340D61F18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-94.472058996728506</c:v>
                      </c:pt>
                      <c:pt idx="1">
                        <c:v>-94.472058996728506</c:v>
                      </c:pt>
                      <c:pt idx="2">
                        <c:v>-94.472058996728506</c:v>
                      </c:pt>
                      <c:pt idx="3">
                        <c:v>-94.472058996728506</c:v>
                      </c:pt>
                      <c:pt idx="4">
                        <c:v>-94.472058996728506</c:v>
                      </c:pt>
                      <c:pt idx="5">
                        <c:v>-94.472058996728506</c:v>
                      </c:pt>
                      <c:pt idx="6">
                        <c:v>-94.472058996728506</c:v>
                      </c:pt>
                      <c:pt idx="7">
                        <c:v>-94.472058996728506</c:v>
                      </c:pt>
                      <c:pt idx="8">
                        <c:v>-94.472058996728506</c:v>
                      </c:pt>
                      <c:pt idx="9">
                        <c:v>-94.472058996728506</c:v>
                      </c:pt>
                      <c:pt idx="10">
                        <c:v>-94.472058996728506</c:v>
                      </c:pt>
                      <c:pt idx="11">
                        <c:v>-94.472058996728506</c:v>
                      </c:pt>
                      <c:pt idx="12">
                        <c:v>-94.472058996728506</c:v>
                      </c:pt>
                      <c:pt idx="13">
                        <c:v>-94.472058996728506</c:v>
                      </c:pt>
                      <c:pt idx="14">
                        <c:v>-94.472058996728506</c:v>
                      </c:pt>
                      <c:pt idx="15">
                        <c:v>-94.472058996728506</c:v>
                      </c:pt>
                      <c:pt idx="16">
                        <c:v>-94.472058996728506</c:v>
                      </c:pt>
                      <c:pt idx="17">
                        <c:v>-94.472058996728506</c:v>
                      </c:pt>
                      <c:pt idx="18">
                        <c:v>-94.472058996728506</c:v>
                      </c:pt>
                      <c:pt idx="19">
                        <c:v>-94.472058996728506</c:v>
                      </c:pt>
                      <c:pt idx="20">
                        <c:v>-94.472058996728506</c:v>
                      </c:pt>
                      <c:pt idx="21">
                        <c:v>-94.472058996728506</c:v>
                      </c:pt>
                      <c:pt idx="22">
                        <c:v>-94.472058996728506</c:v>
                      </c:pt>
                      <c:pt idx="23">
                        <c:v>-94.472058996728506</c:v>
                      </c:pt>
                      <c:pt idx="24">
                        <c:v>-94.472058996728506</c:v>
                      </c:pt>
                      <c:pt idx="25">
                        <c:v>-94.472058996728506</c:v>
                      </c:pt>
                      <c:pt idx="26">
                        <c:v>-94.472058996728506</c:v>
                      </c:pt>
                      <c:pt idx="27">
                        <c:v>-94.472058996728506</c:v>
                      </c:pt>
                      <c:pt idx="28">
                        <c:v>-94.472058996728506</c:v>
                      </c:pt>
                      <c:pt idx="29">
                        <c:v>-94.472058996728506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EE64-431E-A358-34340D61F18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79.602058996728502</c:v>
                      </c:pt>
                      <c:pt idx="1">
                        <c:v>79.602058996728502</c:v>
                      </c:pt>
                      <c:pt idx="2">
                        <c:v>79.602058996728502</c:v>
                      </c:pt>
                      <c:pt idx="3">
                        <c:v>79.602058996728502</c:v>
                      </c:pt>
                      <c:pt idx="4">
                        <c:v>79.602058996728502</c:v>
                      </c:pt>
                      <c:pt idx="5">
                        <c:v>79.602058996728502</c:v>
                      </c:pt>
                      <c:pt idx="6">
                        <c:v>79.602058996728502</c:v>
                      </c:pt>
                      <c:pt idx="7">
                        <c:v>79.602058996728502</c:v>
                      </c:pt>
                      <c:pt idx="8">
                        <c:v>79.602058996728502</c:v>
                      </c:pt>
                      <c:pt idx="9">
                        <c:v>79.602058996728502</c:v>
                      </c:pt>
                      <c:pt idx="10">
                        <c:v>79.602058996728502</c:v>
                      </c:pt>
                      <c:pt idx="11">
                        <c:v>79.602058996728502</c:v>
                      </c:pt>
                      <c:pt idx="12">
                        <c:v>79.602058996728502</c:v>
                      </c:pt>
                      <c:pt idx="13">
                        <c:v>79.602058996728502</c:v>
                      </c:pt>
                      <c:pt idx="14">
                        <c:v>79.602058996728502</c:v>
                      </c:pt>
                      <c:pt idx="15">
                        <c:v>79.602058996728502</c:v>
                      </c:pt>
                      <c:pt idx="16">
                        <c:v>79.602058996728502</c:v>
                      </c:pt>
                      <c:pt idx="17">
                        <c:v>79.602058996728502</c:v>
                      </c:pt>
                      <c:pt idx="18">
                        <c:v>79.602058996728502</c:v>
                      </c:pt>
                      <c:pt idx="19">
                        <c:v>79.602058996728502</c:v>
                      </c:pt>
                      <c:pt idx="20">
                        <c:v>79.602058996728502</c:v>
                      </c:pt>
                      <c:pt idx="21">
                        <c:v>79.602058996728502</c:v>
                      </c:pt>
                      <c:pt idx="22">
                        <c:v>79.602058996728502</c:v>
                      </c:pt>
                      <c:pt idx="23">
                        <c:v>79.602058996728502</c:v>
                      </c:pt>
                      <c:pt idx="24">
                        <c:v>79.602058996728502</c:v>
                      </c:pt>
                      <c:pt idx="25">
                        <c:v>79.602058996728502</c:v>
                      </c:pt>
                      <c:pt idx="26">
                        <c:v>79.602058996728502</c:v>
                      </c:pt>
                      <c:pt idx="27">
                        <c:v>79.602058996728502</c:v>
                      </c:pt>
                      <c:pt idx="28">
                        <c:v>79.602058996728502</c:v>
                      </c:pt>
                      <c:pt idx="29">
                        <c:v>79.602058996728502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EE64-431E-A358-34340D61F18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-84.447801590384969</c:v>
                      </c:pt>
                      <c:pt idx="1">
                        <c:v>-84.447801590384969</c:v>
                      </c:pt>
                      <c:pt idx="2">
                        <c:v>-84.447801590384969</c:v>
                      </c:pt>
                      <c:pt idx="3">
                        <c:v>-84.447801590384969</c:v>
                      </c:pt>
                      <c:pt idx="4">
                        <c:v>-84.447801590384969</c:v>
                      </c:pt>
                      <c:pt idx="5">
                        <c:v>-84.447801590384969</c:v>
                      </c:pt>
                      <c:pt idx="6">
                        <c:v>-84.447801590384969</c:v>
                      </c:pt>
                      <c:pt idx="7">
                        <c:v>-84.447801590384969</c:v>
                      </c:pt>
                      <c:pt idx="8">
                        <c:v>-84.447801590384969</c:v>
                      </c:pt>
                      <c:pt idx="9">
                        <c:v>-84.447801590384969</c:v>
                      </c:pt>
                      <c:pt idx="10">
                        <c:v>-84.447801590384969</c:v>
                      </c:pt>
                      <c:pt idx="11">
                        <c:v>-84.447801590384969</c:v>
                      </c:pt>
                      <c:pt idx="12">
                        <c:v>-84.447801590384969</c:v>
                      </c:pt>
                      <c:pt idx="13">
                        <c:v>-84.447801590384969</c:v>
                      </c:pt>
                      <c:pt idx="14">
                        <c:v>-84.447801590384969</c:v>
                      </c:pt>
                      <c:pt idx="15">
                        <c:v>-84.447801590384969</c:v>
                      </c:pt>
                      <c:pt idx="16">
                        <c:v>-84.447801590384969</c:v>
                      </c:pt>
                      <c:pt idx="17">
                        <c:v>-84.447801590384969</c:v>
                      </c:pt>
                      <c:pt idx="18">
                        <c:v>-84.447801590384969</c:v>
                      </c:pt>
                      <c:pt idx="19">
                        <c:v>-84.447801590384969</c:v>
                      </c:pt>
                      <c:pt idx="20">
                        <c:v>-84.447801590384969</c:v>
                      </c:pt>
                      <c:pt idx="21">
                        <c:v>-84.447801590384969</c:v>
                      </c:pt>
                      <c:pt idx="22">
                        <c:v>-84.447801590384969</c:v>
                      </c:pt>
                      <c:pt idx="23">
                        <c:v>-84.447801590384969</c:v>
                      </c:pt>
                      <c:pt idx="24">
                        <c:v>-84.447801590384969</c:v>
                      </c:pt>
                      <c:pt idx="25">
                        <c:v>-84.447801590384969</c:v>
                      </c:pt>
                      <c:pt idx="26">
                        <c:v>-84.447801590384969</c:v>
                      </c:pt>
                      <c:pt idx="27">
                        <c:v>-84.447801590384969</c:v>
                      </c:pt>
                      <c:pt idx="28">
                        <c:v>-84.447801590384969</c:v>
                      </c:pt>
                      <c:pt idx="29">
                        <c:v>-84.447801590384969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E64-431E-A358-34340D61F18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84.783926590384979</c:v>
                      </c:pt>
                      <c:pt idx="1">
                        <c:v>84.783926590384979</c:v>
                      </c:pt>
                      <c:pt idx="2">
                        <c:v>84.783926590384979</c:v>
                      </c:pt>
                      <c:pt idx="3">
                        <c:v>84.783926590384979</c:v>
                      </c:pt>
                      <c:pt idx="4">
                        <c:v>84.783926590384979</c:v>
                      </c:pt>
                      <c:pt idx="5">
                        <c:v>84.783926590384979</c:v>
                      </c:pt>
                      <c:pt idx="6">
                        <c:v>84.783926590384979</c:v>
                      </c:pt>
                      <c:pt idx="7">
                        <c:v>84.783926590384979</c:v>
                      </c:pt>
                      <c:pt idx="8">
                        <c:v>84.783926590384979</c:v>
                      </c:pt>
                      <c:pt idx="9">
                        <c:v>84.783926590384979</c:v>
                      </c:pt>
                      <c:pt idx="10">
                        <c:v>84.783926590384979</c:v>
                      </c:pt>
                      <c:pt idx="11">
                        <c:v>84.783926590384979</c:v>
                      </c:pt>
                      <c:pt idx="12">
                        <c:v>84.783926590384979</c:v>
                      </c:pt>
                      <c:pt idx="13">
                        <c:v>84.783926590384979</c:v>
                      </c:pt>
                      <c:pt idx="14">
                        <c:v>84.783926590384979</c:v>
                      </c:pt>
                      <c:pt idx="15">
                        <c:v>84.783926590384979</c:v>
                      </c:pt>
                      <c:pt idx="16">
                        <c:v>84.783926590384979</c:v>
                      </c:pt>
                      <c:pt idx="17">
                        <c:v>84.783926590384979</c:v>
                      </c:pt>
                      <c:pt idx="18">
                        <c:v>84.783926590384979</c:v>
                      </c:pt>
                      <c:pt idx="19">
                        <c:v>84.783926590384979</c:v>
                      </c:pt>
                      <c:pt idx="20">
                        <c:v>84.783926590384979</c:v>
                      </c:pt>
                      <c:pt idx="21">
                        <c:v>84.783926590384979</c:v>
                      </c:pt>
                      <c:pt idx="22">
                        <c:v>84.783926590384979</c:v>
                      </c:pt>
                      <c:pt idx="23">
                        <c:v>84.783926590384979</c:v>
                      </c:pt>
                      <c:pt idx="24">
                        <c:v>84.783926590384979</c:v>
                      </c:pt>
                      <c:pt idx="25">
                        <c:v>84.783926590384979</c:v>
                      </c:pt>
                      <c:pt idx="26">
                        <c:v>84.783926590384979</c:v>
                      </c:pt>
                      <c:pt idx="27">
                        <c:v>84.783926590384979</c:v>
                      </c:pt>
                      <c:pt idx="28">
                        <c:v>84.783926590384979</c:v>
                      </c:pt>
                      <c:pt idx="29">
                        <c:v>84.783926590384979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E64-431E-A358-34340D61F18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51.981868018079716</c:v>
                      </c:pt>
                      <c:pt idx="1">
                        <c:v>51.981868018079716</c:v>
                      </c:pt>
                      <c:pt idx="2">
                        <c:v>51.981868018079716</c:v>
                      </c:pt>
                      <c:pt idx="3">
                        <c:v>51.981868018079716</c:v>
                      </c:pt>
                      <c:pt idx="4">
                        <c:v>51.981868018079716</c:v>
                      </c:pt>
                      <c:pt idx="5">
                        <c:v>51.981868018079716</c:v>
                      </c:pt>
                      <c:pt idx="6">
                        <c:v>51.981868018079716</c:v>
                      </c:pt>
                      <c:pt idx="7">
                        <c:v>51.981868018079716</c:v>
                      </c:pt>
                      <c:pt idx="8">
                        <c:v>51.981868018079716</c:v>
                      </c:pt>
                      <c:pt idx="9">
                        <c:v>51.981868018079716</c:v>
                      </c:pt>
                      <c:pt idx="10">
                        <c:v>51.981868018079716</c:v>
                      </c:pt>
                      <c:pt idx="11">
                        <c:v>51.981868018079716</c:v>
                      </c:pt>
                      <c:pt idx="12">
                        <c:v>51.981868018079716</c:v>
                      </c:pt>
                      <c:pt idx="13">
                        <c:v>51.981868018079716</c:v>
                      </c:pt>
                      <c:pt idx="14">
                        <c:v>51.981868018079716</c:v>
                      </c:pt>
                      <c:pt idx="15">
                        <c:v>51.981868018079716</c:v>
                      </c:pt>
                      <c:pt idx="16">
                        <c:v>51.981868018079716</c:v>
                      </c:pt>
                      <c:pt idx="17">
                        <c:v>51.981868018079716</c:v>
                      </c:pt>
                      <c:pt idx="18">
                        <c:v>51.981868018079716</c:v>
                      </c:pt>
                      <c:pt idx="19">
                        <c:v>51.981868018079716</c:v>
                      </c:pt>
                      <c:pt idx="20">
                        <c:v>51.981868018079716</c:v>
                      </c:pt>
                      <c:pt idx="21">
                        <c:v>51.981868018079716</c:v>
                      </c:pt>
                      <c:pt idx="22">
                        <c:v>51.981868018079716</c:v>
                      </c:pt>
                      <c:pt idx="23">
                        <c:v>51.981868018079716</c:v>
                      </c:pt>
                      <c:pt idx="24">
                        <c:v>51.981868018079716</c:v>
                      </c:pt>
                      <c:pt idx="25">
                        <c:v>51.981868018079716</c:v>
                      </c:pt>
                      <c:pt idx="26">
                        <c:v>51.981868018079716</c:v>
                      </c:pt>
                      <c:pt idx="27">
                        <c:v>51.981868018079716</c:v>
                      </c:pt>
                      <c:pt idx="28">
                        <c:v>51.981868018079716</c:v>
                      </c:pt>
                      <c:pt idx="29">
                        <c:v>51.981868018079716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EE64-431E-A358-34340D61F18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52.011465315253623</c:v>
                      </c:pt>
                      <c:pt idx="1">
                        <c:v>52.011465315253623</c:v>
                      </c:pt>
                      <c:pt idx="2">
                        <c:v>52.011465315253623</c:v>
                      </c:pt>
                      <c:pt idx="3">
                        <c:v>52.011465315253623</c:v>
                      </c:pt>
                      <c:pt idx="4">
                        <c:v>52.011465315253623</c:v>
                      </c:pt>
                      <c:pt idx="5">
                        <c:v>52.011465315253623</c:v>
                      </c:pt>
                      <c:pt idx="6">
                        <c:v>52.011465315253623</c:v>
                      </c:pt>
                      <c:pt idx="7">
                        <c:v>52.011465315253623</c:v>
                      </c:pt>
                      <c:pt idx="8">
                        <c:v>52.011465315253623</c:v>
                      </c:pt>
                      <c:pt idx="9">
                        <c:v>52.011465315253623</c:v>
                      </c:pt>
                      <c:pt idx="10">
                        <c:v>52.011465315253623</c:v>
                      </c:pt>
                      <c:pt idx="11">
                        <c:v>52.011465315253623</c:v>
                      </c:pt>
                      <c:pt idx="12">
                        <c:v>52.011465315253623</c:v>
                      </c:pt>
                      <c:pt idx="13">
                        <c:v>52.011465315253623</c:v>
                      </c:pt>
                      <c:pt idx="14">
                        <c:v>52.011465315253623</c:v>
                      </c:pt>
                      <c:pt idx="15">
                        <c:v>52.011465315253623</c:v>
                      </c:pt>
                      <c:pt idx="16">
                        <c:v>52.011465315253623</c:v>
                      </c:pt>
                      <c:pt idx="17">
                        <c:v>52.011465315253623</c:v>
                      </c:pt>
                      <c:pt idx="18">
                        <c:v>52.011465315253623</c:v>
                      </c:pt>
                      <c:pt idx="19">
                        <c:v>52.011465315253623</c:v>
                      </c:pt>
                      <c:pt idx="20">
                        <c:v>52.011465315253623</c:v>
                      </c:pt>
                      <c:pt idx="21">
                        <c:v>52.011465315253623</c:v>
                      </c:pt>
                      <c:pt idx="22">
                        <c:v>52.011465315253623</c:v>
                      </c:pt>
                      <c:pt idx="23">
                        <c:v>52.011465315253623</c:v>
                      </c:pt>
                      <c:pt idx="24">
                        <c:v>52.011465315253623</c:v>
                      </c:pt>
                      <c:pt idx="25">
                        <c:v>52.011465315253623</c:v>
                      </c:pt>
                      <c:pt idx="26">
                        <c:v>52.011465315253623</c:v>
                      </c:pt>
                      <c:pt idx="27">
                        <c:v>52.011465315253623</c:v>
                      </c:pt>
                      <c:pt idx="28">
                        <c:v>52.011465315253623</c:v>
                      </c:pt>
                      <c:pt idx="29">
                        <c:v>52.011465315253623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EE64-431E-A358-34340D61F188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'Measurement SYS (MS)'!$E$1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(MS)'!$E$2:$E$31</c:f>
              <c:numCache>
                <c:formatCode>General</c:formatCode>
                <c:ptCount val="30"/>
                <c:pt idx="0">
                  <c:v>52</c:v>
                </c:pt>
                <c:pt idx="1">
                  <c:v>51.999000000000002</c:v>
                </c:pt>
                <c:pt idx="2">
                  <c:v>51.991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CC-44F0-A1B4-A73EBAE698D6}"/>
            </c:ext>
          </c:extLst>
        </c:ser>
        <c:ser>
          <c:idx val="7"/>
          <c:order val="7"/>
          <c:tx>
            <c:strRef>
              <c:f>'Measurement SYS (MS)'!$I$1</c:f>
              <c:strCache>
                <c:ptCount val="1"/>
                <c:pt idx="0">
                  <c:v>Dia_avg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(MS)'!$I$2:$I$31</c:f>
              <c:numCache>
                <c:formatCode>0.000</c:formatCode>
                <c:ptCount val="30"/>
                <c:pt idx="0">
                  <c:v>51.99666666666667</c:v>
                </c:pt>
                <c:pt idx="1">
                  <c:v>51.99666666666667</c:v>
                </c:pt>
                <c:pt idx="2">
                  <c:v>51.99666666666667</c:v>
                </c:pt>
                <c:pt idx="3">
                  <c:v>51.99666666666667</c:v>
                </c:pt>
                <c:pt idx="4">
                  <c:v>51.99666666666667</c:v>
                </c:pt>
                <c:pt idx="5">
                  <c:v>51.99666666666667</c:v>
                </c:pt>
                <c:pt idx="6">
                  <c:v>51.99666666666667</c:v>
                </c:pt>
                <c:pt idx="7">
                  <c:v>51.99666666666667</c:v>
                </c:pt>
                <c:pt idx="8">
                  <c:v>51.99666666666667</c:v>
                </c:pt>
                <c:pt idx="9">
                  <c:v>51.99666666666667</c:v>
                </c:pt>
                <c:pt idx="10">
                  <c:v>51.99666666666667</c:v>
                </c:pt>
                <c:pt idx="11">
                  <c:v>51.99666666666667</c:v>
                </c:pt>
                <c:pt idx="12">
                  <c:v>51.99666666666667</c:v>
                </c:pt>
                <c:pt idx="13">
                  <c:v>51.99666666666667</c:v>
                </c:pt>
                <c:pt idx="14">
                  <c:v>51.99666666666667</c:v>
                </c:pt>
                <c:pt idx="15">
                  <c:v>51.99666666666667</c:v>
                </c:pt>
                <c:pt idx="16">
                  <c:v>51.99666666666667</c:v>
                </c:pt>
                <c:pt idx="17">
                  <c:v>51.99666666666667</c:v>
                </c:pt>
                <c:pt idx="18">
                  <c:v>51.99666666666667</c:v>
                </c:pt>
                <c:pt idx="19">
                  <c:v>51.99666666666667</c:v>
                </c:pt>
                <c:pt idx="20">
                  <c:v>51.99666666666667</c:v>
                </c:pt>
                <c:pt idx="21">
                  <c:v>51.99666666666667</c:v>
                </c:pt>
                <c:pt idx="22">
                  <c:v>51.99666666666667</c:v>
                </c:pt>
                <c:pt idx="23">
                  <c:v>51.99666666666667</c:v>
                </c:pt>
                <c:pt idx="24">
                  <c:v>51.99666666666667</c:v>
                </c:pt>
                <c:pt idx="25">
                  <c:v>51.99666666666667</c:v>
                </c:pt>
                <c:pt idx="26">
                  <c:v>51.99666666666667</c:v>
                </c:pt>
                <c:pt idx="27">
                  <c:v>51.99666666666667</c:v>
                </c:pt>
                <c:pt idx="28">
                  <c:v>51.99666666666667</c:v>
                </c:pt>
                <c:pt idx="29">
                  <c:v>51.99666666666667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CC-44F0-A1B4-A73EBAE698D6}"/>
            </c:ext>
          </c:extLst>
        </c:ser>
        <c:ser>
          <c:idx val="14"/>
          <c:order val="14"/>
          <c:tx>
            <c:strRef>
              <c:f>'Measurement SYS (MS)'!$P$1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(MS)'!$P$2:$P$31</c:f>
              <c:numCache>
                <c:formatCode>0.000</c:formatCode>
                <c:ptCount val="30"/>
                <c:pt idx="0">
                  <c:v>51.981868018079716</c:v>
                </c:pt>
                <c:pt idx="1">
                  <c:v>51.981868018079716</c:v>
                </c:pt>
                <c:pt idx="2">
                  <c:v>51.981868018079716</c:v>
                </c:pt>
                <c:pt idx="3">
                  <c:v>51.981868018079716</c:v>
                </c:pt>
                <c:pt idx="4">
                  <c:v>51.981868018079716</c:v>
                </c:pt>
                <c:pt idx="5">
                  <c:v>51.981868018079716</c:v>
                </c:pt>
                <c:pt idx="6">
                  <c:v>51.981868018079716</c:v>
                </c:pt>
                <c:pt idx="7">
                  <c:v>51.981868018079716</c:v>
                </c:pt>
                <c:pt idx="8">
                  <c:v>51.981868018079716</c:v>
                </c:pt>
                <c:pt idx="9">
                  <c:v>51.981868018079716</c:v>
                </c:pt>
                <c:pt idx="10">
                  <c:v>51.981868018079716</c:v>
                </c:pt>
                <c:pt idx="11">
                  <c:v>51.981868018079716</c:v>
                </c:pt>
                <c:pt idx="12">
                  <c:v>51.981868018079716</c:v>
                </c:pt>
                <c:pt idx="13">
                  <c:v>51.981868018079716</c:v>
                </c:pt>
                <c:pt idx="14">
                  <c:v>51.981868018079716</c:v>
                </c:pt>
                <c:pt idx="15">
                  <c:v>51.981868018079716</c:v>
                </c:pt>
                <c:pt idx="16">
                  <c:v>51.981868018079716</c:v>
                </c:pt>
                <c:pt idx="17">
                  <c:v>51.981868018079716</c:v>
                </c:pt>
                <c:pt idx="18">
                  <c:v>51.981868018079716</c:v>
                </c:pt>
                <c:pt idx="19">
                  <c:v>51.981868018079716</c:v>
                </c:pt>
                <c:pt idx="20">
                  <c:v>51.981868018079716</c:v>
                </c:pt>
                <c:pt idx="21">
                  <c:v>51.981868018079716</c:v>
                </c:pt>
                <c:pt idx="22">
                  <c:v>51.981868018079716</c:v>
                </c:pt>
                <c:pt idx="23">
                  <c:v>51.981868018079716</c:v>
                </c:pt>
                <c:pt idx="24">
                  <c:v>51.981868018079716</c:v>
                </c:pt>
                <c:pt idx="25">
                  <c:v>51.981868018079716</c:v>
                </c:pt>
                <c:pt idx="26">
                  <c:v>51.981868018079716</c:v>
                </c:pt>
                <c:pt idx="27">
                  <c:v>51.981868018079716</c:v>
                </c:pt>
                <c:pt idx="28">
                  <c:v>51.981868018079716</c:v>
                </c:pt>
                <c:pt idx="29">
                  <c:v>51.981868018079716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1CC-44F0-A1B4-A73EBAE698D6}"/>
            </c:ext>
          </c:extLst>
        </c:ser>
        <c:ser>
          <c:idx val="15"/>
          <c:order val="15"/>
          <c:tx>
            <c:strRef>
              <c:f>'Measurement SYS (MS)'!$Q$1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'Measurement SYS (MS)'!$A$2:$A$31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'Measurement SYS (MS)'!$Q$2:$Q$31</c:f>
              <c:numCache>
                <c:formatCode>0.000</c:formatCode>
                <c:ptCount val="30"/>
                <c:pt idx="0">
                  <c:v>52.011465315253623</c:v>
                </c:pt>
                <c:pt idx="1">
                  <c:v>52.011465315253623</c:v>
                </c:pt>
                <c:pt idx="2">
                  <c:v>52.011465315253623</c:v>
                </c:pt>
                <c:pt idx="3">
                  <c:v>52.011465315253623</c:v>
                </c:pt>
                <c:pt idx="4">
                  <c:v>52.011465315253623</c:v>
                </c:pt>
                <c:pt idx="5">
                  <c:v>52.011465315253623</c:v>
                </c:pt>
                <c:pt idx="6">
                  <c:v>52.011465315253623</c:v>
                </c:pt>
                <c:pt idx="7">
                  <c:v>52.011465315253623</c:v>
                </c:pt>
                <c:pt idx="8">
                  <c:v>52.011465315253623</c:v>
                </c:pt>
                <c:pt idx="9">
                  <c:v>52.011465315253623</c:v>
                </c:pt>
                <c:pt idx="10">
                  <c:v>52.011465315253623</c:v>
                </c:pt>
                <c:pt idx="11">
                  <c:v>52.011465315253623</c:v>
                </c:pt>
                <c:pt idx="12">
                  <c:v>52.011465315253623</c:v>
                </c:pt>
                <c:pt idx="13">
                  <c:v>52.011465315253623</c:v>
                </c:pt>
                <c:pt idx="14">
                  <c:v>52.011465315253623</c:v>
                </c:pt>
                <c:pt idx="15">
                  <c:v>52.011465315253623</c:v>
                </c:pt>
                <c:pt idx="16">
                  <c:v>52.011465315253623</c:v>
                </c:pt>
                <c:pt idx="17">
                  <c:v>52.011465315253623</c:v>
                </c:pt>
                <c:pt idx="18">
                  <c:v>52.011465315253623</c:v>
                </c:pt>
                <c:pt idx="19">
                  <c:v>52.011465315253623</c:v>
                </c:pt>
                <c:pt idx="20">
                  <c:v>52.011465315253623</c:v>
                </c:pt>
                <c:pt idx="21">
                  <c:v>52.011465315253623</c:v>
                </c:pt>
                <c:pt idx="22">
                  <c:v>52.011465315253623</c:v>
                </c:pt>
                <c:pt idx="23">
                  <c:v>52.011465315253623</c:v>
                </c:pt>
                <c:pt idx="24">
                  <c:v>52.011465315253623</c:v>
                </c:pt>
                <c:pt idx="25">
                  <c:v>52.011465315253623</c:v>
                </c:pt>
                <c:pt idx="26">
                  <c:v>52.011465315253623</c:v>
                </c:pt>
                <c:pt idx="27">
                  <c:v>52.011465315253623</c:v>
                </c:pt>
                <c:pt idx="28">
                  <c:v>52.011465315253623</c:v>
                </c:pt>
                <c:pt idx="29">
                  <c:v>52.011465315253623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1CC-44F0-A1B4-A73EBAE6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'Measurement SYS (MS)'!$B$1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'Measurement SYS (MS)'!$B$2:$B$31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38.255000000000003</c:v>
                      </c:pt>
                      <c:pt idx="1">
                        <c:v>-8.6289999999999996</c:v>
                      </c:pt>
                      <c:pt idx="2">
                        <c:v>-43.587000000000003</c:v>
                      </c:pt>
                      <c:pt idx="3">
                        <c:v>-18.324000000000002</c:v>
                      </c:pt>
                      <c:pt idx="4">
                        <c:v>32.264000000000003</c:v>
                      </c:pt>
                      <c:pt idx="5">
                        <c:v>38.454000000000001</c:v>
                      </c:pt>
                      <c:pt idx="6">
                        <c:v>32.331000000000003</c:v>
                      </c:pt>
                      <c:pt idx="7">
                        <c:v>-18.472999999999999</c:v>
                      </c:pt>
                      <c:pt idx="8">
                        <c:v>-43.747</c:v>
                      </c:pt>
                      <c:pt idx="9">
                        <c:v>-8.5649999999999995</c:v>
                      </c:pt>
                      <c:pt idx="10">
                        <c:v>-38.963000000000001</c:v>
                      </c:pt>
                      <c:pt idx="11">
                        <c:v>-38.018999999999998</c:v>
                      </c:pt>
                      <c:pt idx="12">
                        <c:v>-20.997</c:v>
                      </c:pt>
                      <c:pt idx="13">
                        <c:v>-20.95</c:v>
                      </c:pt>
                      <c:pt idx="14">
                        <c:v>4.0000000000000001E-3</c:v>
                      </c:pt>
                      <c:pt idx="15">
                        <c:v>-1.4E-2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CC-44F0-A1B4-A73EBAE698D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-21.491</c:v>
                      </c:pt>
                      <c:pt idx="1">
                        <c:v>-43.015000000000001</c:v>
                      </c:pt>
                      <c:pt idx="2">
                        <c:v>-5.0839999999999996</c:v>
                      </c:pt>
                      <c:pt idx="3">
                        <c:v>39.886000000000003</c:v>
                      </c:pt>
                      <c:pt idx="4">
                        <c:v>29.748999999999999</c:v>
                      </c:pt>
                      <c:pt idx="5">
                        <c:v>21.5</c:v>
                      </c:pt>
                      <c:pt idx="6">
                        <c:v>-29.928000000000001</c:v>
                      </c:pt>
                      <c:pt idx="7">
                        <c:v>-39.997</c:v>
                      </c:pt>
                      <c:pt idx="8">
                        <c:v>5.2089999999999996</c:v>
                      </c:pt>
                      <c:pt idx="9">
                        <c:v>43.216000000000001</c:v>
                      </c:pt>
                      <c:pt idx="10">
                        <c:v>-25</c:v>
                      </c:pt>
                      <c:pt idx="11">
                        <c:v>27.623000000000001</c:v>
                      </c:pt>
                      <c:pt idx="12">
                        <c:v>20.991</c:v>
                      </c:pt>
                      <c:pt idx="13">
                        <c:v>-20.940999999999999</c:v>
                      </c:pt>
                      <c:pt idx="14">
                        <c:v>-1.7000000000000001E-2</c:v>
                      </c:pt>
                      <c:pt idx="15">
                        <c:v>-1.2E-2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1CC-44F0-A1B4-A73EBAE698D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3.9649999999999999</c:v>
                      </c:pt>
                      <c:pt idx="1">
                        <c:v>3.9740000000000002</c:v>
                      </c:pt>
                      <c:pt idx="2">
                        <c:v>3.9649999999999999</c:v>
                      </c:pt>
                      <c:pt idx="3">
                        <c:v>3.9689999999999999</c:v>
                      </c:pt>
                      <c:pt idx="4">
                        <c:v>3.9670000000000001</c:v>
                      </c:pt>
                      <c:pt idx="5">
                        <c:v>4.282</c:v>
                      </c:pt>
                      <c:pt idx="6">
                        <c:v>4.282</c:v>
                      </c:pt>
                      <c:pt idx="7">
                        <c:v>4.282</c:v>
                      </c:pt>
                      <c:pt idx="8">
                        <c:v>4.282</c:v>
                      </c:pt>
                      <c:pt idx="9">
                        <c:v>4.282</c:v>
                      </c:pt>
                      <c:pt idx="10">
                        <c:v>5.4889999999999999</c:v>
                      </c:pt>
                      <c:pt idx="11">
                        <c:v>5.883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CC-44F0-A1B4-A73EBAE698D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-7.4349999999999987</c:v>
                      </c:pt>
                      <c:pt idx="1">
                        <c:v>-7.4349999999999987</c:v>
                      </c:pt>
                      <c:pt idx="2">
                        <c:v>-7.4349999999999987</c:v>
                      </c:pt>
                      <c:pt idx="3">
                        <c:v>-7.4349999999999987</c:v>
                      </c:pt>
                      <c:pt idx="4">
                        <c:v>-7.4349999999999987</c:v>
                      </c:pt>
                      <c:pt idx="5">
                        <c:v>-7.4349999999999987</c:v>
                      </c:pt>
                      <c:pt idx="6">
                        <c:v>-7.4349999999999987</c:v>
                      </c:pt>
                      <c:pt idx="7">
                        <c:v>-7.4349999999999987</c:v>
                      </c:pt>
                      <c:pt idx="8">
                        <c:v>-7.4349999999999987</c:v>
                      </c:pt>
                      <c:pt idx="9">
                        <c:v>-7.4349999999999987</c:v>
                      </c:pt>
                      <c:pt idx="10">
                        <c:v>-7.4349999999999987</c:v>
                      </c:pt>
                      <c:pt idx="11">
                        <c:v>-7.4349999999999987</c:v>
                      </c:pt>
                      <c:pt idx="12">
                        <c:v>-7.4349999999999987</c:v>
                      </c:pt>
                      <c:pt idx="13">
                        <c:v>-7.4349999999999987</c:v>
                      </c:pt>
                      <c:pt idx="14">
                        <c:v>-7.4349999999999987</c:v>
                      </c:pt>
                      <c:pt idx="15">
                        <c:v>-7.4349999999999987</c:v>
                      </c:pt>
                      <c:pt idx="16">
                        <c:v>-7.4349999999999987</c:v>
                      </c:pt>
                      <c:pt idx="17">
                        <c:v>-7.4349999999999987</c:v>
                      </c:pt>
                      <c:pt idx="18">
                        <c:v>-7.4349999999999987</c:v>
                      </c:pt>
                      <c:pt idx="19">
                        <c:v>-7.4349999999999987</c:v>
                      </c:pt>
                      <c:pt idx="20">
                        <c:v>-7.4349999999999987</c:v>
                      </c:pt>
                      <c:pt idx="21">
                        <c:v>-7.4349999999999987</c:v>
                      </c:pt>
                      <c:pt idx="22">
                        <c:v>-7.4349999999999987</c:v>
                      </c:pt>
                      <c:pt idx="23">
                        <c:v>-7.4349999999999987</c:v>
                      </c:pt>
                      <c:pt idx="24">
                        <c:v>-7.4349999999999987</c:v>
                      </c:pt>
                      <c:pt idx="25">
                        <c:v>-7.4349999999999987</c:v>
                      </c:pt>
                      <c:pt idx="26">
                        <c:v>-7.4349999999999987</c:v>
                      </c:pt>
                      <c:pt idx="27">
                        <c:v>-7.4349999999999987</c:v>
                      </c:pt>
                      <c:pt idx="28">
                        <c:v>-7.4349999999999987</c:v>
                      </c:pt>
                      <c:pt idx="29">
                        <c:v>-7.4349999999999987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1CC-44F0-A1B4-A73EBAE698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0.16806249999999978</c:v>
                      </c:pt>
                      <c:pt idx="1">
                        <c:v>0.16806249999999978</c:v>
                      </c:pt>
                      <c:pt idx="2">
                        <c:v>0.16806249999999978</c:v>
                      </c:pt>
                      <c:pt idx="3">
                        <c:v>0.16806249999999978</c:v>
                      </c:pt>
                      <c:pt idx="4">
                        <c:v>0.16806249999999978</c:v>
                      </c:pt>
                      <c:pt idx="5">
                        <c:v>0.16806249999999978</c:v>
                      </c:pt>
                      <c:pt idx="6">
                        <c:v>0.16806249999999978</c:v>
                      </c:pt>
                      <c:pt idx="7">
                        <c:v>0.16806249999999978</c:v>
                      </c:pt>
                      <c:pt idx="8">
                        <c:v>0.16806249999999978</c:v>
                      </c:pt>
                      <c:pt idx="9">
                        <c:v>0.16806249999999978</c:v>
                      </c:pt>
                      <c:pt idx="10">
                        <c:v>0.16806249999999978</c:v>
                      </c:pt>
                      <c:pt idx="11">
                        <c:v>0.16806249999999978</c:v>
                      </c:pt>
                      <c:pt idx="12">
                        <c:v>0.16806249999999978</c:v>
                      </c:pt>
                      <c:pt idx="13">
                        <c:v>0.16806249999999978</c:v>
                      </c:pt>
                      <c:pt idx="14">
                        <c:v>0.16806249999999978</c:v>
                      </c:pt>
                      <c:pt idx="15">
                        <c:v>0.16806249999999978</c:v>
                      </c:pt>
                      <c:pt idx="16">
                        <c:v>0.16806249999999978</c:v>
                      </c:pt>
                      <c:pt idx="17">
                        <c:v>0.16806249999999978</c:v>
                      </c:pt>
                      <c:pt idx="18">
                        <c:v>0.16806249999999978</c:v>
                      </c:pt>
                      <c:pt idx="19">
                        <c:v>0.16806249999999978</c:v>
                      </c:pt>
                      <c:pt idx="20">
                        <c:v>0.16806249999999978</c:v>
                      </c:pt>
                      <c:pt idx="21">
                        <c:v>0.16806249999999978</c:v>
                      </c:pt>
                      <c:pt idx="22">
                        <c:v>0.16806249999999978</c:v>
                      </c:pt>
                      <c:pt idx="23">
                        <c:v>0.16806249999999978</c:v>
                      </c:pt>
                      <c:pt idx="24">
                        <c:v>0.16806249999999978</c:v>
                      </c:pt>
                      <c:pt idx="25">
                        <c:v>0.16806249999999978</c:v>
                      </c:pt>
                      <c:pt idx="26">
                        <c:v>0.16806249999999978</c:v>
                      </c:pt>
                      <c:pt idx="27">
                        <c:v>0.16806249999999978</c:v>
                      </c:pt>
                      <c:pt idx="28">
                        <c:v>0.16806249999999978</c:v>
                      </c:pt>
                      <c:pt idx="29">
                        <c:v>0.16806249999999978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81CC-44F0-A1B4-A73EBAE698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3.288875</c:v>
                      </c:pt>
                      <c:pt idx="1">
                        <c:v>3.288875</c:v>
                      </c:pt>
                      <c:pt idx="2">
                        <c:v>3.288875</c:v>
                      </c:pt>
                      <c:pt idx="3">
                        <c:v>3.288875</c:v>
                      </c:pt>
                      <c:pt idx="4">
                        <c:v>3.288875</c:v>
                      </c:pt>
                      <c:pt idx="5">
                        <c:v>3.288875</c:v>
                      </c:pt>
                      <c:pt idx="6">
                        <c:v>3.288875</c:v>
                      </c:pt>
                      <c:pt idx="7">
                        <c:v>3.288875</c:v>
                      </c:pt>
                      <c:pt idx="8">
                        <c:v>3.288875</c:v>
                      </c:pt>
                      <c:pt idx="9">
                        <c:v>3.288875</c:v>
                      </c:pt>
                      <c:pt idx="10">
                        <c:v>3.288875</c:v>
                      </c:pt>
                      <c:pt idx="11">
                        <c:v>3.288875</c:v>
                      </c:pt>
                      <c:pt idx="12">
                        <c:v>3.288875</c:v>
                      </c:pt>
                      <c:pt idx="13">
                        <c:v>3.288875</c:v>
                      </c:pt>
                      <c:pt idx="14">
                        <c:v>3.288875</c:v>
                      </c:pt>
                      <c:pt idx="15">
                        <c:v>3.288875</c:v>
                      </c:pt>
                      <c:pt idx="16">
                        <c:v>3.288875</c:v>
                      </c:pt>
                      <c:pt idx="17">
                        <c:v>3.288875</c:v>
                      </c:pt>
                      <c:pt idx="18">
                        <c:v>3.288875</c:v>
                      </c:pt>
                      <c:pt idx="19">
                        <c:v>3.288875</c:v>
                      </c:pt>
                      <c:pt idx="20">
                        <c:v>3.288875</c:v>
                      </c:pt>
                      <c:pt idx="21">
                        <c:v>3.288875</c:v>
                      </c:pt>
                      <c:pt idx="22">
                        <c:v>3.288875</c:v>
                      </c:pt>
                      <c:pt idx="23">
                        <c:v>3.288875</c:v>
                      </c:pt>
                      <c:pt idx="24">
                        <c:v>3.288875</c:v>
                      </c:pt>
                      <c:pt idx="25">
                        <c:v>3.288875</c:v>
                      </c:pt>
                      <c:pt idx="26">
                        <c:v>3.288875</c:v>
                      </c:pt>
                      <c:pt idx="27">
                        <c:v>3.288875</c:v>
                      </c:pt>
                      <c:pt idx="28">
                        <c:v>3.288875</c:v>
                      </c:pt>
                      <c:pt idx="29">
                        <c:v>3.288875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CC-44F0-A1B4-A73EBAE698D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-94.472058996728506</c:v>
                      </c:pt>
                      <c:pt idx="1">
                        <c:v>-94.472058996728506</c:v>
                      </c:pt>
                      <c:pt idx="2">
                        <c:v>-94.472058996728506</c:v>
                      </c:pt>
                      <c:pt idx="3">
                        <c:v>-94.472058996728506</c:v>
                      </c:pt>
                      <c:pt idx="4">
                        <c:v>-94.472058996728506</c:v>
                      </c:pt>
                      <c:pt idx="5">
                        <c:v>-94.472058996728506</c:v>
                      </c:pt>
                      <c:pt idx="6">
                        <c:v>-94.472058996728506</c:v>
                      </c:pt>
                      <c:pt idx="7">
                        <c:v>-94.472058996728506</c:v>
                      </c:pt>
                      <c:pt idx="8">
                        <c:v>-94.472058996728506</c:v>
                      </c:pt>
                      <c:pt idx="9">
                        <c:v>-94.472058996728506</c:v>
                      </c:pt>
                      <c:pt idx="10">
                        <c:v>-94.472058996728506</c:v>
                      </c:pt>
                      <c:pt idx="11">
                        <c:v>-94.472058996728506</c:v>
                      </c:pt>
                      <c:pt idx="12">
                        <c:v>-94.472058996728506</c:v>
                      </c:pt>
                      <c:pt idx="13">
                        <c:v>-94.472058996728506</c:v>
                      </c:pt>
                      <c:pt idx="14">
                        <c:v>-94.472058996728506</c:v>
                      </c:pt>
                      <c:pt idx="15">
                        <c:v>-94.472058996728506</c:v>
                      </c:pt>
                      <c:pt idx="16">
                        <c:v>-94.472058996728506</c:v>
                      </c:pt>
                      <c:pt idx="17">
                        <c:v>-94.472058996728506</c:v>
                      </c:pt>
                      <c:pt idx="18">
                        <c:v>-94.472058996728506</c:v>
                      </c:pt>
                      <c:pt idx="19">
                        <c:v>-94.472058996728506</c:v>
                      </c:pt>
                      <c:pt idx="20">
                        <c:v>-94.472058996728506</c:v>
                      </c:pt>
                      <c:pt idx="21">
                        <c:v>-94.472058996728506</c:v>
                      </c:pt>
                      <c:pt idx="22">
                        <c:v>-94.472058996728506</c:v>
                      </c:pt>
                      <c:pt idx="23">
                        <c:v>-94.472058996728506</c:v>
                      </c:pt>
                      <c:pt idx="24">
                        <c:v>-94.472058996728506</c:v>
                      </c:pt>
                      <c:pt idx="25">
                        <c:v>-94.472058996728506</c:v>
                      </c:pt>
                      <c:pt idx="26">
                        <c:v>-94.472058996728506</c:v>
                      </c:pt>
                      <c:pt idx="27">
                        <c:v>-94.472058996728506</c:v>
                      </c:pt>
                      <c:pt idx="28">
                        <c:v>-94.472058996728506</c:v>
                      </c:pt>
                      <c:pt idx="29">
                        <c:v>-94.472058996728506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1CC-44F0-A1B4-A73EBAE698D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79.602058996728502</c:v>
                      </c:pt>
                      <c:pt idx="1">
                        <c:v>79.602058996728502</c:v>
                      </c:pt>
                      <c:pt idx="2">
                        <c:v>79.602058996728502</c:v>
                      </c:pt>
                      <c:pt idx="3">
                        <c:v>79.602058996728502</c:v>
                      </c:pt>
                      <c:pt idx="4">
                        <c:v>79.602058996728502</c:v>
                      </c:pt>
                      <c:pt idx="5">
                        <c:v>79.602058996728502</c:v>
                      </c:pt>
                      <c:pt idx="6">
                        <c:v>79.602058996728502</c:v>
                      </c:pt>
                      <c:pt idx="7">
                        <c:v>79.602058996728502</c:v>
                      </c:pt>
                      <c:pt idx="8">
                        <c:v>79.602058996728502</c:v>
                      </c:pt>
                      <c:pt idx="9">
                        <c:v>79.602058996728502</c:v>
                      </c:pt>
                      <c:pt idx="10">
                        <c:v>79.602058996728502</c:v>
                      </c:pt>
                      <c:pt idx="11">
                        <c:v>79.602058996728502</c:v>
                      </c:pt>
                      <c:pt idx="12">
                        <c:v>79.602058996728502</c:v>
                      </c:pt>
                      <c:pt idx="13">
                        <c:v>79.602058996728502</c:v>
                      </c:pt>
                      <c:pt idx="14">
                        <c:v>79.602058996728502</c:v>
                      </c:pt>
                      <c:pt idx="15">
                        <c:v>79.602058996728502</c:v>
                      </c:pt>
                      <c:pt idx="16">
                        <c:v>79.602058996728502</c:v>
                      </c:pt>
                      <c:pt idx="17">
                        <c:v>79.602058996728502</c:v>
                      </c:pt>
                      <c:pt idx="18">
                        <c:v>79.602058996728502</c:v>
                      </c:pt>
                      <c:pt idx="19">
                        <c:v>79.602058996728502</c:v>
                      </c:pt>
                      <c:pt idx="20">
                        <c:v>79.602058996728502</c:v>
                      </c:pt>
                      <c:pt idx="21">
                        <c:v>79.602058996728502</c:v>
                      </c:pt>
                      <c:pt idx="22">
                        <c:v>79.602058996728502</c:v>
                      </c:pt>
                      <c:pt idx="23">
                        <c:v>79.602058996728502</c:v>
                      </c:pt>
                      <c:pt idx="24">
                        <c:v>79.602058996728502</c:v>
                      </c:pt>
                      <c:pt idx="25">
                        <c:v>79.602058996728502</c:v>
                      </c:pt>
                      <c:pt idx="26">
                        <c:v>79.602058996728502</c:v>
                      </c:pt>
                      <c:pt idx="27">
                        <c:v>79.602058996728502</c:v>
                      </c:pt>
                      <c:pt idx="28">
                        <c:v>79.602058996728502</c:v>
                      </c:pt>
                      <c:pt idx="29">
                        <c:v>79.602058996728502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81CC-44F0-A1B4-A73EBAE698D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-84.447801590384969</c:v>
                      </c:pt>
                      <c:pt idx="1">
                        <c:v>-84.447801590384969</c:v>
                      </c:pt>
                      <c:pt idx="2">
                        <c:v>-84.447801590384969</c:v>
                      </c:pt>
                      <c:pt idx="3">
                        <c:v>-84.447801590384969</c:v>
                      </c:pt>
                      <c:pt idx="4">
                        <c:v>-84.447801590384969</c:v>
                      </c:pt>
                      <c:pt idx="5">
                        <c:v>-84.447801590384969</c:v>
                      </c:pt>
                      <c:pt idx="6">
                        <c:v>-84.447801590384969</c:v>
                      </c:pt>
                      <c:pt idx="7">
                        <c:v>-84.447801590384969</c:v>
                      </c:pt>
                      <c:pt idx="8">
                        <c:v>-84.447801590384969</c:v>
                      </c:pt>
                      <c:pt idx="9">
                        <c:v>-84.447801590384969</c:v>
                      </c:pt>
                      <c:pt idx="10">
                        <c:v>-84.447801590384969</c:v>
                      </c:pt>
                      <c:pt idx="11">
                        <c:v>-84.447801590384969</c:v>
                      </c:pt>
                      <c:pt idx="12">
                        <c:v>-84.447801590384969</c:v>
                      </c:pt>
                      <c:pt idx="13">
                        <c:v>-84.447801590384969</c:v>
                      </c:pt>
                      <c:pt idx="14">
                        <c:v>-84.447801590384969</c:v>
                      </c:pt>
                      <c:pt idx="15">
                        <c:v>-84.447801590384969</c:v>
                      </c:pt>
                      <c:pt idx="16">
                        <c:v>-84.447801590384969</c:v>
                      </c:pt>
                      <c:pt idx="17">
                        <c:v>-84.447801590384969</c:v>
                      </c:pt>
                      <c:pt idx="18">
                        <c:v>-84.447801590384969</c:v>
                      </c:pt>
                      <c:pt idx="19">
                        <c:v>-84.447801590384969</c:v>
                      </c:pt>
                      <c:pt idx="20">
                        <c:v>-84.447801590384969</c:v>
                      </c:pt>
                      <c:pt idx="21">
                        <c:v>-84.447801590384969</c:v>
                      </c:pt>
                      <c:pt idx="22">
                        <c:v>-84.447801590384969</c:v>
                      </c:pt>
                      <c:pt idx="23">
                        <c:v>-84.447801590384969</c:v>
                      </c:pt>
                      <c:pt idx="24">
                        <c:v>-84.447801590384969</c:v>
                      </c:pt>
                      <c:pt idx="25">
                        <c:v>-84.447801590384969</c:v>
                      </c:pt>
                      <c:pt idx="26">
                        <c:v>-84.447801590384969</c:v>
                      </c:pt>
                      <c:pt idx="27">
                        <c:v>-84.447801590384969</c:v>
                      </c:pt>
                      <c:pt idx="28">
                        <c:v>-84.447801590384969</c:v>
                      </c:pt>
                      <c:pt idx="29">
                        <c:v>-84.447801590384969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81CC-44F0-A1B4-A73EBAE698D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84.783926590384979</c:v>
                      </c:pt>
                      <c:pt idx="1">
                        <c:v>84.783926590384979</c:v>
                      </c:pt>
                      <c:pt idx="2">
                        <c:v>84.783926590384979</c:v>
                      </c:pt>
                      <c:pt idx="3">
                        <c:v>84.783926590384979</c:v>
                      </c:pt>
                      <c:pt idx="4">
                        <c:v>84.783926590384979</c:v>
                      </c:pt>
                      <c:pt idx="5">
                        <c:v>84.783926590384979</c:v>
                      </c:pt>
                      <c:pt idx="6">
                        <c:v>84.783926590384979</c:v>
                      </c:pt>
                      <c:pt idx="7">
                        <c:v>84.783926590384979</c:v>
                      </c:pt>
                      <c:pt idx="8">
                        <c:v>84.783926590384979</c:v>
                      </c:pt>
                      <c:pt idx="9">
                        <c:v>84.783926590384979</c:v>
                      </c:pt>
                      <c:pt idx="10">
                        <c:v>84.783926590384979</c:v>
                      </c:pt>
                      <c:pt idx="11">
                        <c:v>84.783926590384979</c:v>
                      </c:pt>
                      <c:pt idx="12">
                        <c:v>84.783926590384979</c:v>
                      </c:pt>
                      <c:pt idx="13">
                        <c:v>84.783926590384979</c:v>
                      </c:pt>
                      <c:pt idx="14">
                        <c:v>84.783926590384979</c:v>
                      </c:pt>
                      <c:pt idx="15">
                        <c:v>84.783926590384979</c:v>
                      </c:pt>
                      <c:pt idx="16">
                        <c:v>84.783926590384979</c:v>
                      </c:pt>
                      <c:pt idx="17">
                        <c:v>84.783926590384979</c:v>
                      </c:pt>
                      <c:pt idx="18">
                        <c:v>84.783926590384979</c:v>
                      </c:pt>
                      <c:pt idx="19">
                        <c:v>84.783926590384979</c:v>
                      </c:pt>
                      <c:pt idx="20">
                        <c:v>84.783926590384979</c:v>
                      </c:pt>
                      <c:pt idx="21">
                        <c:v>84.783926590384979</c:v>
                      </c:pt>
                      <c:pt idx="22">
                        <c:v>84.783926590384979</c:v>
                      </c:pt>
                      <c:pt idx="23">
                        <c:v>84.783926590384979</c:v>
                      </c:pt>
                      <c:pt idx="24">
                        <c:v>84.783926590384979</c:v>
                      </c:pt>
                      <c:pt idx="25">
                        <c:v>84.783926590384979</c:v>
                      </c:pt>
                      <c:pt idx="26">
                        <c:v>84.783926590384979</c:v>
                      </c:pt>
                      <c:pt idx="27">
                        <c:v>84.783926590384979</c:v>
                      </c:pt>
                      <c:pt idx="28">
                        <c:v>84.783926590384979</c:v>
                      </c:pt>
                      <c:pt idx="29">
                        <c:v>84.783926590384979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81CC-44F0-A1B4-A73EBAE698D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-2.8139649495644621</c:v>
                      </c:pt>
                      <c:pt idx="1">
                        <c:v>-2.8139649495644621</c:v>
                      </c:pt>
                      <c:pt idx="2">
                        <c:v>-2.8139649495644621</c:v>
                      </c:pt>
                      <c:pt idx="3">
                        <c:v>-2.8139649495644621</c:v>
                      </c:pt>
                      <c:pt idx="4">
                        <c:v>-2.8139649495644621</c:v>
                      </c:pt>
                      <c:pt idx="5">
                        <c:v>-2.8139649495644621</c:v>
                      </c:pt>
                      <c:pt idx="6">
                        <c:v>-2.8139649495644621</c:v>
                      </c:pt>
                      <c:pt idx="7">
                        <c:v>-2.8139649495644621</c:v>
                      </c:pt>
                      <c:pt idx="8">
                        <c:v>-2.8139649495644621</c:v>
                      </c:pt>
                      <c:pt idx="9">
                        <c:v>-2.8139649495644621</c:v>
                      </c:pt>
                      <c:pt idx="10">
                        <c:v>-2.8139649495644621</c:v>
                      </c:pt>
                      <c:pt idx="11">
                        <c:v>-2.8139649495644621</c:v>
                      </c:pt>
                      <c:pt idx="12">
                        <c:v>-2.8139649495644621</c:v>
                      </c:pt>
                      <c:pt idx="13">
                        <c:v>-2.8139649495644621</c:v>
                      </c:pt>
                      <c:pt idx="14">
                        <c:v>-2.8139649495644621</c:v>
                      </c:pt>
                      <c:pt idx="15">
                        <c:v>-2.8139649495644621</c:v>
                      </c:pt>
                      <c:pt idx="16">
                        <c:v>-2.8139649495644621</c:v>
                      </c:pt>
                      <c:pt idx="17">
                        <c:v>-2.8139649495644621</c:v>
                      </c:pt>
                      <c:pt idx="18">
                        <c:v>-2.8139649495644621</c:v>
                      </c:pt>
                      <c:pt idx="19">
                        <c:v>-2.8139649495644621</c:v>
                      </c:pt>
                      <c:pt idx="20">
                        <c:v>-2.8139649495644621</c:v>
                      </c:pt>
                      <c:pt idx="21">
                        <c:v>-2.8139649495644621</c:v>
                      </c:pt>
                      <c:pt idx="22">
                        <c:v>-2.8139649495644621</c:v>
                      </c:pt>
                      <c:pt idx="23">
                        <c:v>-2.8139649495644621</c:v>
                      </c:pt>
                      <c:pt idx="24">
                        <c:v>-2.8139649495644621</c:v>
                      </c:pt>
                      <c:pt idx="25">
                        <c:v>-2.8139649495644621</c:v>
                      </c:pt>
                      <c:pt idx="26">
                        <c:v>-2.8139649495644621</c:v>
                      </c:pt>
                      <c:pt idx="27">
                        <c:v>-2.8139649495644621</c:v>
                      </c:pt>
                      <c:pt idx="28">
                        <c:v>-2.8139649495644621</c:v>
                      </c:pt>
                      <c:pt idx="29">
                        <c:v>-2.8139649495644621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CC-44F0-A1B4-A73EBAE698D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'Measurement SYS (MS)'!$O$2:$O$31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9.391714949564463</c:v>
                      </c:pt>
                      <c:pt idx="1">
                        <c:v>9.391714949564463</c:v>
                      </c:pt>
                      <c:pt idx="2">
                        <c:v>9.391714949564463</c:v>
                      </c:pt>
                      <c:pt idx="3">
                        <c:v>9.391714949564463</c:v>
                      </c:pt>
                      <c:pt idx="4">
                        <c:v>9.391714949564463</c:v>
                      </c:pt>
                      <c:pt idx="5">
                        <c:v>9.391714949564463</c:v>
                      </c:pt>
                      <c:pt idx="6">
                        <c:v>9.391714949564463</c:v>
                      </c:pt>
                      <c:pt idx="7">
                        <c:v>9.391714949564463</c:v>
                      </c:pt>
                      <c:pt idx="8">
                        <c:v>9.391714949564463</c:v>
                      </c:pt>
                      <c:pt idx="9">
                        <c:v>9.391714949564463</c:v>
                      </c:pt>
                      <c:pt idx="10">
                        <c:v>9.391714949564463</c:v>
                      </c:pt>
                      <c:pt idx="11">
                        <c:v>9.391714949564463</c:v>
                      </c:pt>
                      <c:pt idx="12">
                        <c:v>9.391714949564463</c:v>
                      </c:pt>
                      <c:pt idx="13">
                        <c:v>9.391714949564463</c:v>
                      </c:pt>
                      <c:pt idx="14">
                        <c:v>9.391714949564463</c:v>
                      </c:pt>
                      <c:pt idx="15">
                        <c:v>9.391714949564463</c:v>
                      </c:pt>
                      <c:pt idx="16">
                        <c:v>9.391714949564463</c:v>
                      </c:pt>
                      <c:pt idx="17">
                        <c:v>9.391714949564463</c:v>
                      </c:pt>
                      <c:pt idx="18">
                        <c:v>9.391714949564463</c:v>
                      </c:pt>
                      <c:pt idx="19">
                        <c:v>9.391714949564463</c:v>
                      </c:pt>
                      <c:pt idx="20">
                        <c:v>9.391714949564463</c:v>
                      </c:pt>
                      <c:pt idx="21">
                        <c:v>9.391714949564463</c:v>
                      </c:pt>
                      <c:pt idx="22">
                        <c:v>9.391714949564463</c:v>
                      </c:pt>
                      <c:pt idx="23">
                        <c:v>9.391714949564463</c:v>
                      </c:pt>
                      <c:pt idx="24">
                        <c:v>9.391714949564463</c:v>
                      </c:pt>
                      <c:pt idx="25">
                        <c:v>9.391714949564463</c:v>
                      </c:pt>
                      <c:pt idx="26">
                        <c:v>9.391714949564463</c:v>
                      </c:pt>
                      <c:pt idx="27">
                        <c:v>9.391714949564463</c:v>
                      </c:pt>
                      <c:pt idx="28">
                        <c:v>9.391714949564463</c:v>
                      </c:pt>
                      <c:pt idx="29">
                        <c:v>9.391714949564463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1CC-44F0-A1B4-A73EBAE698D6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'MS + Setup - No Force'!$B$1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Force'!$B$2:$B$31</c:f>
              <c:numCache>
                <c:formatCode>0.000</c:formatCode>
                <c:ptCount val="30"/>
                <c:pt idx="0">
                  <c:v>38.255000000000003</c:v>
                </c:pt>
                <c:pt idx="1">
                  <c:v>-8.6289999999999996</c:v>
                </c:pt>
                <c:pt idx="2">
                  <c:v>-43.587000000000003</c:v>
                </c:pt>
                <c:pt idx="3">
                  <c:v>-18.324000000000002</c:v>
                </c:pt>
                <c:pt idx="4">
                  <c:v>32.264000000000003</c:v>
                </c:pt>
                <c:pt idx="5">
                  <c:v>38.454000000000001</c:v>
                </c:pt>
                <c:pt idx="6">
                  <c:v>32.331000000000003</c:v>
                </c:pt>
                <c:pt idx="7">
                  <c:v>-18.472999999999999</c:v>
                </c:pt>
                <c:pt idx="8">
                  <c:v>-43.747</c:v>
                </c:pt>
                <c:pt idx="9">
                  <c:v>-8.5649999999999995</c:v>
                </c:pt>
                <c:pt idx="10">
                  <c:v>-38.963000000000001</c:v>
                </c:pt>
                <c:pt idx="11">
                  <c:v>-38.018999999999998</c:v>
                </c:pt>
                <c:pt idx="12">
                  <c:v>-20.997</c:v>
                </c:pt>
                <c:pt idx="13">
                  <c:v>-20.95</c:v>
                </c:pt>
                <c:pt idx="14">
                  <c:v>4.0000000000000001E-3</c:v>
                </c:pt>
                <c:pt idx="15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0-48B6-A3C1-ACDAF79E3CDD}"/>
            </c:ext>
          </c:extLst>
        </c:ser>
        <c:ser>
          <c:idx val="4"/>
          <c:order val="4"/>
          <c:tx>
            <c:strRef>
              <c:f>'MS + Setup - No Force'!$F$1</c:f>
              <c:strCache>
                <c:ptCount val="1"/>
                <c:pt idx="0">
                  <c:v>X_avg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Force'!$F$2:$F$31</c:f>
              <c:numCache>
                <c:formatCode>0.000</c:formatCode>
                <c:ptCount val="30"/>
                <c:pt idx="0">
                  <c:v>-7.4349999999999987</c:v>
                </c:pt>
                <c:pt idx="1">
                  <c:v>-7.4349999999999987</c:v>
                </c:pt>
                <c:pt idx="2">
                  <c:v>-7.4349999999999987</c:v>
                </c:pt>
                <c:pt idx="3">
                  <c:v>-7.4349999999999987</c:v>
                </c:pt>
                <c:pt idx="4">
                  <c:v>-7.4349999999999987</c:v>
                </c:pt>
                <c:pt idx="5">
                  <c:v>-7.4349999999999987</c:v>
                </c:pt>
                <c:pt idx="6">
                  <c:v>-7.4349999999999987</c:v>
                </c:pt>
                <c:pt idx="7">
                  <c:v>-7.4349999999999987</c:v>
                </c:pt>
                <c:pt idx="8">
                  <c:v>-7.4349999999999987</c:v>
                </c:pt>
                <c:pt idx="9">
                  <c:v>-7.4349999999999987</c:v>
                </c:pt>
                <c:pt idx="10">
                  <c:v>-7.4349999999999987</c:v>
                </c:pt>
                <c:pt idx="11">
                  <c:v>-7.4349999999999987</c:v>
                </c:pt>
                <c:pt idx="12">
                  <c:v>-7.4349999999999987</c:v>
                </c:pt>
                <c:pt idx="13">
                  <c:v>-7.4349999999999987</c:v>
                </c:pt>
                <c:pt idx="14">
                  <c:v>-7.4349999999999987</c:v>
                </c:pt>
                <c:pt idx="15">
                  <c:v>-7.4349999999999987</c:v>
                </c:pt>
                <c:pt idx="16">
                  <c:v>-7.4349999999999987</c:v>
                </c:pt>
                <c:pt idx="17">
                  <c:v>-7.4349999999999987</c:v>
                </c:pt>
                <c:pt idx="18">
                  <c:v>-7.4349999999999987</c:v>
                </c:pt>
                <c:pt idx="19">
                  <c:v>-7.4349999999999987</c:v>
                </c:pt>
                <c:pt idx="20">
                  <c:v>-7.4349999999999987</c:v>
                </c:pt>
                <c:pt idx="21">
                  <c:v>-7.4349999999999987</c:v>
                </c:pt>
                <c:pt idx="22">
                  <c:v>-7.4349999999999987</c:v>
                </c:pt>
                <c:pt idx="23">
                  <c:v>-7.4349999999999987</c:v>
                </c:pt>
                <c:pt idx="24">
                  <c:v>-7.4349999999999987</c:v>
                </c:pt>
                <c:pt idx="25">
                  <c:v>-7.4349999999999987</c:v>
                </c:pt>
                <c:pt idx="26">
                  <c:v>-7.4349999999999987</c:v>
                </c:pt>
                <c:pt idx="27">
                  <c:v>-7.4349999999999987</c:v>
                </c:pt>
                <c:pt idx="28">
                  <c:v>-7.4349999999999987</c:v>
                </c:pt>
                <c:pt idx="29">
                  <c:v>-7.4349999999999987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0-48B6-A3C1-ACDAF79E3CDD}"/>
            </c:ext>
          </c:extLst>
        </c:ser>
        <c:ser>
          <c:idx val="8"/>
          <c:order val="8"/>
          <c:tx>
            <c:strRef>
              <c:f>'MS + Setup - No Force'!$J$1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Force'!$J$2:$J$31</c:f>
              <c:numCache>
                <c:formatCode>0.000</c:formatCode>
                <c:ptCount val="30"/>
                <c:pt idx="0">
                  <c:v>-94.472058996728506</c:v>
                </c:pt>
                <c:pt idx="1">
                  <c:v>-94.472058996728506</c:v>
                </c:pt>
                <c:pt idx="2">
                  <c:v>-94.472058996728506</c:v>
                </c:pt>
                <c:pt idx="3">
                  <c:v>-94.472058996728506</c:v>
                </c:pt>
                <c:pt idx="4">
                  <c:v>-94.472058996728506</c:v>
                </c:pt>
                <c:pt idx="5">
                  <c:v>-94.472058996728506</c:v>
                </c:pt>
                <c:pt idx="6">
                  <c:v>-94.472058996728506</c:v>
                </c:pt>
                <c:pt idx="7">
                  <c:v>-94.472058996728506</c:v>
                </c:pt>
                <c:pt idx="8">
                  <c:v>-94.472058996728506</c:v>
                </c:pt>
                <c:pt idx="9">
                  <c:v>-94.472058996728506</c:v>
                </c:pt>
                <c:pt idx="10">
                  <c:v>-94.472058996728506</c:v>
                </c:pt>
                <c:pt idx="11">
                  <c:v>-94.472058996728506</c:v>
                </c:pt>
                <c:pt idx="12">
                  <c:v>-94.472058996728506</c:v>
                </c:pt>
                <c:pt idx="13">
                  <c:v>-94.472058996728506</c:v>
                </c:pt>
                <c:pt idx="14">
                  <c:v>-94.472058996728506</c:v>
                </c:pt>
                <c:pt idx="15">
                  <c:v>-94.472058996728506</c:v>
                </c:pt>
                <c:pt idx="16">
                  <c:v>-94.472058996728506</c:v>
                </c:pt>
                <c:pt idx="17">
                  <c:v>-94.472058996728506</c:v>
                </c:pt>
                <c:pt idx="18">
                  <c:v>-94.472058996728506</c:v>
                </c:pt>
                <c:pt idx="19">
                  <c:v>-94.472058996728506</c:v>
                </c:pt>
                <c:pt idx="20">
                  <c:v>-94.472058996728506</c:v>
                </c:pt>
                <c:pt idx="21">
                  <c:v>-94.472058996728506</c:v>
                </c:pt>
                <c:pt idx="22">
                  <c:v>-94.472058996728506</c:v>
                </c:pt>
                <c:pt idx="23">
                  <c:v>-94.472058996728506</c:v>
                </c:pt>
                <c:pt idx="24">
                  <c:v>-94.472058996728506</c:v>
                </c:pt>
                <c:pt idx="25">
                  <c:v>-94.472058996728506</c:v>
                </c:pt>
                <c:pt idx="26">
                  <c:v>-94.472058996728506</c:v>
                </c:pt>
                <c:pt idx="27">
                  <c:v>-94.472058996728506</c:v>
                </c:pt>
                <c:pt idx="28">
                  <c:v>-94.472058996728506</c:v>
                </c:pt>
                <c:pt idx="29">
                  <c:v>-94.472058996728506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0-48B6-A3C1-ACDAF79E3CDD}"/>
            </c:ext>
          </c:extLst>
        </c:ser>
        <c:ser>
          <c:idx val="9"/>
          <c:order val="9"/>
          <c:tx>
            <c:strRef>
              <c:f>'MS + Setup - No Force'!$K$1</c:f>
              <c:strCache>
                <c:ptCount val="1"/>
                <c:pt idx="0">
                  <c:v>X_UCL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Force'!$K$2:$K$31</c:f>
              <c:numCache>
                <c:formatCode>0.000</c:formatCode>
                <c:ptCount val="30"/>
                <c:pt idx="0">
                  <c:v>79.602058996728502</c:v>
                </c:pt>
                <c:pt idx="1">
                  <c:v>79.602058996728502</c:v>
                </c:pt>
                <c:pt idx="2">
                  <c:v>79.602058996728502</c:v>
                </c:pt>
                <c:pt idx="3">
                  <c:v>79.602058996728502</c:v>
                </c:pt>
                <c:pt idx="4">
                  <c:v>79.602058996728502</c:v>
                </c:pt>
                <c:pt idx="5">
                  <c:v>79.602058996728502</c:v>
                </c:pt>
                <c:pt idx="6">
                  <c:v>79.602058996728502</c:v>
                </c:pt>
                <c:pt idx="7">
                  <c:v>79.602058996728502</c:v>
                </c:pt>
                <c:pt idx="8">
                  <c:v>79.602058996728502</c:v>
                </c:pt>
                <c:pt idx="9">
                  <c:v>79.602058996728502</c:v>
                </c:pt>
                <c:pt idx="10">
                  <c:v>79.602058996728502</c:v>
                </c:pt>
                <c:pt idx="11">
                  <c:v>79.602058996728502</c:v>
                </c:pt>
                <c:pt idx="12">
                  <c:v>79.602058996728502</c:v>
                </c:pt>
                <c:pt idx="13">
                  <c:v>79.602058996728502</c:v>
                </c:pt>
                <c:pt idx="14">
                  <c:v>79.602058996728502</c:v>
                </c:pt>
                <c:pt idx="15">
                  <c:v>79.602058996728502</c:v>
                </c:pt>
                <c:pt idx="16">
                  <c:v>79.602058996728502</c:v>
                </c:pt>
                <c:pt idx="17">
                  <c:v>79.602058996728502</c:v>
                </c:pt>
                <c:pt idx="18">
                  <c:v>79.602058996728502</c:v>
                </c:pt>
                <c:pt idx="19">
                  <c:v>79.602058996728502</c:v>
                </c:pt>
                <c:pt idx="20">
                  <c:v>79.602058996728502</c:v>
                </c:pt>
                <c:pt idx="21">
                  <c:v>79.602058996728502</c:v>
                </c:pt>
                <c:pt idx="22">
                  <c:v>79.602058996728502</c:v>
                </c:pt>
                <c:pt idx="23">
                  <c:v>79.602058996728502</c:v>
                </c:pt>
                <c:pt idx="24">
                  <c:v>79.602058996728502</c:v>
                </c:pt>
                <c:pt idx="25">
                  <c:v>79.602058996728502</c:v>
                </c:pt>
                <c:pt idx="26">
                  <c:v>79.602058996728502</c:v>
                </c:pt>
                <c:pt idx="27">
                  <c:v>79.602058996728502</c:v>
                </c:pt>
                <c:pt idx="28">
                  <c:v>79.602058996728502</c:v>
                </c:pt>
                <c:pt idx="29">
                  <c:v>79.602058996728502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0-48B6-A3C1-ACDAF79E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'MS + Setup - No Force'!$C$1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- No Force'!$C$2:$C$31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-21.491</c:v>
                      </c:pt>
                      <c:pt idx="1">
                        <c:v>-43.015000000000001</c:v>
                      </c:pt>
                      <c:pt idx="2">
                        <c:v>-5.0839999999999996</c:v>
                      </c:pt>
                      <c:pt idx="3">
                        <c:v>39.886000000000003</c:v>
                      </c:pt>
                      <c:pt idx="4">
                        <c:v>29.748999999999999</c:v>
                      </c:pt>
                      <c:pt idx="5">
                        <c:v>21.5</c:v>
                      </c:pt>
                      <c:pt idx="6">
                        <c:v>-29.928000000000001</c:v>
                      </c:pt>
                      <c:pt idx="7">
                        <c:v>-39.997</c:v>
                      </c:pt>
                      <c:pt idx="8">
                        <c:v>5.2089999999999996</c:v>
                      </c:pt>
                      <c:pt idx="9">
                        <c:v>43.216000000000001</c:v>
                      </c:pt>
                      <c:pt idx="10">
                        <c:v>-25</c:v>
                      </c:pt>
                      <c:pt idx="11">
                        <c:v>27.623000000000001</c:v>
                      </c:pt>
                      <c:pt idx="12">
                        <c:v>20.991</c:v>
                      </c:pt>
                      <c:pt idx="13">
                        <c:v>-20.940999999999999</c:v>
                      </c:pt>
                      <c:pt idx="14">
                        <c:v>-1.7000000000000001E-2</c:v>
                      </c:pt>
                      <c:pt idx="15">
                        <c:v>-1.2E-2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1D0-48B6-A3C1-ACDAF79E3CD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3.9649999999999999</c:v>
                      </c:pt>
                      <c:pt idx="1">
                        <c:v>3.9740000000000002</c:v>
                      </c:pt>
                      <c:pt idx="2">
                        <c:v>3.9649999999999999</c:v>
                      </c:pt>
                      <c:pt idx="3">
                        <c:v>3.9689999999999999</c:v>
                      </c:pt>
                      <c:pt idx="4">
                        <c:v>3.9670000000000001</c:v>
                      </c:pt>
                      <c:pt idx="5">
                        <c:v>4.282</c:v>
                      </c:pt>
                      <c:pt idx="6">
                        <c:v>4.282</c:v>
                      </c:pt>
                      <c:pt idx="7">
                        <c:v>4.282</c:v>
                      </c:pt>
                      <c:pt idx="8">
                        <c:v>4.282</c:v>
                      </c:pt>
                      <c:pt idx="9">
                        <c:v>4.282</c:v>
                      </c:pt>
                      <c:pt idx="10">
                        <c:v>5.4889999999999999</c:v>
                      </c:pt>
                      <c:pt idx="11">
                        <c:v>5.883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1D0-48B6-A3C1-ACDAF79E3C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</c:v>
                      </c:pt>
                      <c:pt idx="1">
                        <c:v>51.999000000000002</c:v>
                      </c:pt>
                      <c:pt idx="2">
                        <c:v>51.991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1D0-48B6-A3C1-ACDAF79E3CD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0.16806249999999978</c:v>
                      </c:pt>
                      <c:pt idx="1">
                        <c:v>0.16806249999999978</c:v>
                      </c:pt>
                      <c:pt idx="2">
                        <c:v>0.16806249999999978</c:v>
                      </c:pt>
                      <c:pt idx="3">
                        <c:v>0.16806249999999978</c:v>
                      </c:pt>
                      <c:pt idx="4">
                        <c:v>0.16806249999999978</c:v>
                      </c:pt>
                      <c:pt idx="5">
                        <c:v>0.16806249999999978</c:v>
                      </c:pt>
                      <c:pt idx="6">
                        <c:v>0.16806249999999978</c:v>
                      </c:pt>
                      <c:pt idx="7">
                        <c:v>0.16806249999999978</c:v>
                      </c:pt>
                      <c:pt idx="8">
                        <c:v>0.16806249999999978</c:v>
                      </c:pt>
                      <c:pt idx="9">
                        <c:v>0.16806249999999978</c:v>
                      </c:pt>
                      <c:pt idx="10">
                        <c:v>0.16806249999999978</c:v>
                      </c:pt>
                      <c:pt idx="11">
                        <c:v>0.16806249999999978</c:v>
                      </c:pt>
                      <c:pt idx="12">
                        <c:v>0.16806249999999978</c:v>
                      </c:pt>
                      <c:pt idx="13">
                        <c:v>0.16806249999999978</c:v>
                      </c:pt>
                      <c:pt idx="14">
                        <c:v>0.16806249999999978</c:v>
                      </c:pt>
                      <c:pt idx="15">
                        <c:v>0.16806249999999978</c:v>
                      </c:pt>
                      <c:pt idx="16">
                        <c:v>0.16806249999999978</c:v>
                      </c:pt>
                      <c:pt idx="17">
                        <c:v>0.16806249999999978</c:v>
                      </c:pt>
                      <c:pt idx="18">
                        <c:v>0.16806249999999978</c:v>
                      </c:pt>
                      <c:pt idx="19">
                        <c:v>0.16806249999999978</c:v>
                      </c:pt>
                      <c:pt idx="20">
                        <c:v>0.16806249999999978</c:v>
                      </c:pt>
                      <c:pt idx="21">
                        <c:v>0.16806249999999978</c:v>
                      </c:pt>
                      <c:pt idx="22">
                        <c:v>0.16806249999999978</c:v>
                      </c:pt>
                      <c:pt idx="23">
                        <c:v>0.16806249999999978</c:v>
                      </c:pt>
                      <c:pt idx="24">
                        <c:v>0.16806249999999978</c:v>
                      </c:pt>
                      <c:pt idx="25">
                        <c:v>0.16806249999999978</c:v>
                      </c:pt>
                      <c:pt idx="26">
                        <c:v>0.16806249999999978</c:v>
                      </c:pt>
                      <c:pt idx="27">
                        <c:v>0.16806249999999978</c:v>
                      </c:pt>
                      <c:pt idx="28">
                        <c:v>0.16806249999999978</c:v>
                      </c:pt>
                      <c:pt idx="29">
                        <c:v>0.16806249999999978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1D0-48B6-A3C1-ACDAF79E3CD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3.288875</c:v>
                      </c:pt>
                      <c:pt idx="1">
                        <c:v>3.288875</c:v>
                      </c:pt>
                      <c:pt idx="2">
                        <c:v>3.288875</c:v>
                      </c:pt>
                      <c:pt idx="3">
                        <c:v>3.288875</c:v>
                      </c:pt>
                      <c:pt idx="4">
                        <c:v>3.288875</c:v>
                      </c:pt>
                      <c:pt idx="5">
                        <c:v>3.288875</c:v>
                      </c:pt>
                      <c:pt idx="6">
                        <c:v>3.288875</c:v>
                      </c:pt>
                      <c:pt idx="7">
                        <c:v>3.288875</c:v>
                      </c:pt>
                      <c:pt idx="8">
                        <c:v>3.288875</c:v>
                      </c:pt>
                      <c:pt idx="9">
                        <c:v>3.288875</c:v>
                      </c:pt>
                      <c:pt idx="10">
                        <c:v>3.288875</c:v>
                      </c:pt>
                      <c:pt idx="11">
                        <c:v>3.288875</c:v>
                      </c:pt>
                      <c:pt idx="12">
                        <c:v>3.288875</c:v>
                      </c:pt>
                      <c:pt idx="13">
                        <c:v>3.288875</c:v>
                      </c:pt>
                      <c:pt idx="14">
                        <c:v>3.288875</c:v>
                      </c:pt>
                      <c:pt idx="15">
                        <c:v>3.288875</c:v>
                      </c:pt>
                      <c:pt idx="16">
                        <c:v>3.288875</c:v>
                      </c:pt>
                      <c:pt idx="17">
                        <c:v>3.288875</c:v>
                      </c:pt>
                      <c:pt idx="18">
                        <c:v>3.288875</c:v>
                      </c:pt>
                      <c:pt idx="19">
                        <c:v>3.288875</c:v>
                      </c:pt>
                      <c:pt idx="20">
                        <c:v>3.288875</c:v>
                      </c:pt>
                      <c:pt idx="21">
                        <c:v>3.288875</c:v>
                      </c:pt>
                      <c:pt idx="22">
                        <c:v>3.288875</c:v>
                      </c:pt>
                      <c:pt idx="23">
                        <c:v>3.288875</c:v>
                      </c:pt>
                      <c:pt idx="24">
                        <c:v>3.288875</c:v>
                      </c:pt>
                      <c:pt idx="25">
                        <c:v>3.288875</c:v>
                      </c:pt>
                      <c:pt idx="26">
                        <c:v>3.288875</c:v>
                      </c:pt>
                      <c:pt idx="27">
                        <c:v>3.288875</c:v>
                      </c:pt>
                      <c:pt idx="28">
                        <c:v>3.288875</c:v>
                      </c:pt>
                      <c:pt idx="29">
                        <c:v>3.288875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1D0-48B6-A3C1-ACDAF79E3CD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51.99666666666667</c:v>
                      </c:pt>
                      <c:pt idx="1">
                        <c:v>51.99666666666667</c:v>
                      </c:pt>
                      <c:pt idx="2">
                        <c:v>51.99666666666667</c:v>
                      </c:pt>
                      <c:pt idx="3">
                        <c:v>51.99666666666667</c:v>
                      </c:pt>
                      <c:pt idx="4">
                        <c:v>51.99666666666667</c:v>
                      </c:pt>
                      <c:pt idx="5">
                        <c:v>51.99666666666667</c:v>
                      </c:pt>
                      <c:pt idx="6">
                        <c:v>51.99666666666667</c:v>
                      </c:pt>
                      <c:pt idx="7">
                        <c:v>51.99666666666667</c:v>
                      </c:pt>
                      <c:pt idx="8">
                        <c:v>51.99666666666667</c:v>
                      </c:pt>
                      <c:pt idx="9">
                        <c:v>51.99666666666667</c:v>
                      </c:pt>
                      <c:pt idx="10">
                        <c:v>51.99666666666667</c:v>
                      </c:pt>
                      <c:pt idx="11">
                        <c:v>51.99666666666667</c:v>
                      </c:pt>
                      <c:pt idx="12">
                        <c:v>51.99666666666667</c:v>
                      </c:pt>
                      <c:pt idx="13">
                        <c:v>51.99666666666667</c:v>
                      </c:pt>
                      <c:pt idx="14">
                        <c:v>51.99666666666667</c:v>
                      </c:pt>
                      <c:pt idx="15">
                        <c:v>51.99666666666667</c:v>
                      </c:pt>
                      <c:pt idx="16">
                        <c:v>51.99666666666667</c:v>
                      </c:pt>
                      <c:pt idx="17">
                        <c:v>51.99666666666667</c:v>
                      </c:pt>
                      <c:pt idx="18">
                        <c:v>51.99666666666667</c:v>
                      </c:pt>
                      <c:pt idx="19">
                        <c:v>51.99666666666667</c:v>
                      </c:pt>
                      <c:pt idx="20">
                        <c:v>51.99666666666667</c:v>
                      </c:pt>
                      <c:pt idx="21">
                        <c:v>51.99666666666667</c:v>
                      </c:pt>
                      <c:pt idx="22">
                        <c:v>51.99666666666667</c:v>
                      </c:pt>
                      <c:pt idx="23">
                        <c:v>51.99666666666667</c:v>
                      </c:pt>
                      <c:pt idx="24">
                        <c:v>51.99666666666667</c:v>
                      </c:pt>
                      <c:pt idx="25">
                        <c:v>51.99666666666667</c:v>
                      </c:pt>
                      <c:pt idx="26">
                        <c:v>51.99666666666667</c:v>
                      </c:pt>
                      <c:pt idx="27">
                        <c:v>51.99666666666667</c:v>
                      </c:pt>
                      <c:pt idx="28">
                        <c:v>51.99666666666667</c:v>
                      </c:pt>
                      <c:pt idx="29">
                        <c:v>51.99666666666667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71D0-48B6-A3C1-ACDAF79E3CD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-84.447801590384969</c:v>
                      </c:pt>
                      <c:pt idx="1">
                        <c:v>-84.447801590384969</c:v>
                      </c:pt>
                      <c:pt idx="2">
                        <c:v>-84.447801590384969</c:v>
                      </c:pt>
                      <c:pt idx="3">
                        <c:v>-84.447801590384969</c:v>
                      </c:pt>
                      <c:pt idx="4">
                        <c:v>-84.447801590384969</c:v>
                      </c:pt>
                      <c:pt idx="5">
                        <c:v>-84.447801590384969</c:v>
                      </c:pt>
                      <c:pt idx="6">
                        <c:v>-84.447801590384969</c:v>
                      </c:pt>
                      <c:pt idx="7">
                        <c:v>-84.447801590384969</c:v>
                      </c:pt>
                      <c:pt idx="8">
                        <c:v>-84.447801590384969</c:v>
                      </c:pt>
                      <c:pt idx="9">
                        <c:v>-84.447801590384969</c:v>
                      </c:pt>
                      <c:pt idx="10">
                        <c:v>-84.447801590384969</c:v>
                      </c:pt>
                      <c:pt idx="11">
                        <c:v>-84.447801590384969</c:v>
                      </c:pt>
                      <c:pt idx="12">
                        <c:v>-84.447801590384969</c:v>
                      </c:pt>
                      <c:pt idx="13">
                        <c:v>-84.447801590384969</c:v>
                      </c:pt>
                      <c:pt idx="14">
                        <c:v>-84.447801590384969</c:v>
                      </c:pt>
                      <c:pt idx="15">
                        <c:v>-84.447801590384969</c:v>
                      </c:pt>
                      <c:pt idx="16">
                        <c:v>-84.447801590384969</c:v>
                      </c:pt>
                      <c:pt idx="17">
                        <c:v>-84.447801590384969</c:v>
                      </c:pt>
                      <c:pt idx="18">
                        <c:v>-84.447801590384969</c:v>
                      </c:pt>
                      <c:pt idx="19">
                        <c:v>-84.447801590384969</c:v>
                      </c:pt>
                      <c:pt idx="20">
                        <c:v>-84.447801590384969</c:v>
                      </c:pt>
                      <c:pt idx="21">
                        <c:v>-84.447801590384969</c:v>
                      </c:pt>
                      <c:pt idx="22">
                        <c:v>-84.447801590384969</c:v>
                      </c:pt>
                      <c:pt idx="23">
                        <c:v>-84.447801590384969</c:v>
                      </c:pt>
                      <c:pt idx="24">
                        <c:v>-84.447801590384969</c:v>
                      </c:pt>
                      <c:pt idx="25">
                        <c:v>-84.447801590384969</c:v>
                      </c:pt>
                      <c:pt idx="26">
                        <c:v>-84.447801590384969</c:v>
                      </c:pt>
                      <c:pt idx="27">
                        <c:v>-84.447801590384969</c:v>
                      </c:pt>
                      <c:pt idx="28">
                        <c:v>-84.447801590384969</c:v>
                      </c:pt>
                      <c:pt idx="29">
                        <c:v>-84.447801590384969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71D0-48B6-A3C1-ACDAF79E3CD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84.783926590384979</c:v>
                      </c:pt>
                      <c:pt idx="1">
                        <c:v>84.783926590384979</c:v>
                      </c:pt>
                      <c:pt idx="2">
                        <c:v>84.783926590384979</c:v>
                      </c:pt>
                      <c:pt idx="3">
                        <c:v>84.783926590384979</c:v>
                      </c:pt>
                      <c:pt idx="4">
                        <c:v>84.783926590384979</c:v>
                      </c:pt>
                      <c:pt idx="5">
                        <c:v>84.783926590384979</c:v>
                      </c:pt>
                      <c:pt idx="6">
                        <c:v>84.783926590384979</c:v>
                      </c:pt>
                      <c:pt idx="7">
                        <c:v>84.783926590384979</c:v>
                      </c:pt>
                      <c:pt idx="8">
                        <c:v>84.783926590384979</c:v>
                      </c:pt>
                      <c:pt idx="9">
                        <c:v>84.783926590384979</c:v>
                      </c:pt>
                      <c:pt idx="10">
                        <c:v>84.783926590384979</c:v>
                      </c:pt>
                      <c:pt idx="11">
                        <c:v>84.783926590384979</c:v>
                      </c:pt>
                      <c:pt idx="12">
                        <c:v>84.783926590384979</c:v>
                      </c:pt>
                      <c:pt idx="13">
                        <c:v>84.783926590384979</c:v>
                      </c:pt>
                      <c:pt idx="14">
                        <c:v>84.783926590384979</c:v>
                      </c:pt>
                      <c:pt idx="15">
                        <c:v>84.783926590384979</c:v>
                      </c:pt>
                      <c:pt idx="16">
                        <c:v>84.783926590384979</c:v>
                      </c:pt>
                      <c:pt idx="17">
                        <c:v>84.783926590384979</c:v>
                      </c:pt>
                      <c:pt idx="18">
                        <c:v>84.783926590384979</c:v>
                      </c:pt>
                      <c:pt idx="19">
                        <c:v>84.783926590384979</c:v>
                      </c:pt>
                      <c:pt idx="20">
                        <c:v>84.783926590384979</c:v>
                      </c:pt>
                      <c:pt idx="21">
                        <c:v>84.783926590384979</c:v>
                      </c:pt>
                      <c:pt idx="22">
                        <c:v>84.783926590384979</c:v>
                      </c:pt>
                      <c:pt idx="23">
                        <c:v>84.783926590384979</c:v>
                      </c:pt>
                      <c:pt idx="24">
                        <c:v>84.783926590384979</c:v>
                      </c:pt>
                      <c:pt idx="25">
                        <c:v>84.783926590384979</c:v>
                      </c:pt>
                      <c:pt idx="26">
                        <c:v>84.783926590384979</c:v>
                      </c:pt>
                      <c:pt idx="27">
                        <c:v>84.783926590384979</c:v>
                      </c:pt>
                      <c:pt idx="28">
                        <c:v>84.783926590384979</c:v>
                      </c:pt>
                      <c:pt idx="29">
                        <c:v>84.783926590384979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71D0-48B6-A3C1-ACDAF79E3CD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-2.8139649495644621</c:v>
                      </c:pt>
                      <c:pt idx="1">
                        <c:v>-2.8139649495644621</c:v>
                      </c:pt>
                      <c:pt idx="2">
                        <c:v>-2.8139649495644621</c:v>
                      </c:pt>
                      <c:pt idx="3">
                        <c:v>-2.8139649495644621</c:v>
                      </c:pt>
                      <c:pt idx="4">
                        <c:v>-2.8139649495644621</c:v>
                      </c:pt>
                      <c:pt idx="5">
                        <c:v>-2.8139649495644621</c:v>
                      </c:pt>
                      <c:pt idx="6">
                        <c:v>-2.8139649495644621</c:v>
                      </c:pt>
                      <c:pt idx="7">
                        <c:v>-2.8139649495644621</c:v>
                      </c:pt>
                      <c:pt idx="8">
                        <c:v>-2.8139649495644621</c:v>
                      </c:pt>
                      <c:pt idx="9">
                        <c:v>-2.8139649495644621</c:v>
                      </c:pt>
                      <c:pt idx="10">
                        <c:v>-2.8139649495644621</c:v>
                      </c:pt>
                      <c:pt idx="11">
                        <c:v>-2.8139649495644621</c:v>
                      </c:pt>
                      <c:pt idx="12">
                        <c:v>-2.8139649495644621</c:v>
                      </c:pt>
                      <c:pt idx="13">
                        <c:v>-2.8139649495644621</c:v>
                      </c:pt>
                      <c:pt idx="14">
                        <c:v>-2.8139649495644621</c:v>
                      </c:pt>
                      <c:pt idx="15">
                        <c:v>-2.8139649495644621</c:v>
                      </c:pt>
                      <c:pt idx="16">
                        <c:v>-2.8139649495644621</c:v>
                      </c:pt>
                      <c:pt idx="17">
                        <c:v>-2.8139649495644621</c:v>
                      </c:pt>
                      <c:pt idx="18">
                        <c:v>-2.8139649495644621</c:v>
                      </c:pt>
                      <c:pt idx="19">
                        <c:v>-2.8139649495644621</c:v>
                      </c:pt>
                      <c:pt idx="20">
                        <c:v>-2.8139649495644621</c:v>
                      </c:pt>
                      <c:pt idx="21">
                        <c:v>-2.8139649495644621</c:v>
                      </c:pt>
                      <c:pt idx="22">
                        <c:v>-2.8139649495644621</c:v>
                      </c:pt>
                      <c:pt idx="23">
                        <c:v>-2.8139649495644621</c:v>
                      </c:pt>
                      <c:pt idx="24">
                        <c:v>-2.8139649495644621</c:v>
                      </c:pt>
                      <c:pt idx="25">
                        <c:v>-2.8139649495644621</c:v>
                      </c:pt>
                      <c:pt idx="26">
                        <c:v>-2.8139649495644621</c:v>
                      </c:pt>
                      <c:pt idx="27">
                        <c:v>-2.8139649495644621</c:v>
                      </c:pt>
                      <c:pt idx="28">
                        <c:v>-2.8139649495644621</c:v>
                      </c:pt>
                      <c:pt idx="29">
                        <c:v>-2.8139649495644621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71D0-48B6-A3C1-ACDAF79E3CD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9.391714949564463</c:v>
                      </c:pt>
                      <c:pt idx="1">
                        <c:v>9.391714949564463</c:v>
                      </c:pt>
                      <c:pt idx="2">
                        <c:v>9.391714949564463</c:v>
                      </c:pt>
                      <c:pt idx="3">
                        <c:v>9.391714949564463</c:v>
                      </c:pt>
                      <c:pt idx="4">
                        <c:v>9.391714949564463</c:v>
                      </c:pt>
                      <c:pt idx="5">
                        <c:v>9.391714949564463</c:v>
                      </c:pt>
                      <c:pt idx="6">
                        <c:v>9.391714949564463</c:v>
                      </c:pt>
                      <c:pt idx="7">
                        <c:v>9.391714949564463</c:v>
                      </c:pt>
                      <c:pt idx="8">
                        <c:v>9.391714949564463</c:v>
                      </c:pt>
                      <c:pt idx="9">
                        <c:v>9.391714949564463</c:v>
                      </c:pt>
                      <c:pt idx="10">
                        <c:v>9.391714949564463</c:v>
                      </c:pt>
                      <c:pt idx="11">
                        <c:v>9.391714949564463</c:v>
                      </c:pt>
                      <c:pt idx="12">
                        <c:v>9.391714949564463</c:v>
                      </c:pt>
                      <c:pt idx="13">
                        <c:v>9.391714949564463</c:v>
                      </c:pt>
                      <c:pt idx="14">
                        <c:v>9.391714949564463</c:v>
                      </c:pt>
                      <c:pt idx="15">
                        <c:v>9.391714949564463</c:v>
                      </c:pt>
                      <c:pt idx="16">
                        <c:v>9.391714949564463</c:v>
                      </c:pt>
                      <c:pt idx="17">
                        <c:v>9.391714949564463</c:v>
                      </c:pt>
                      <c:pt idx="18">
                        <c:v>9.391714949564463</c:v>
                      </c:pt>
                      <c:pt idx="19">
                        <c:v>9.391714949564463</c:v>
                      </c:pt>
                      <c:pt idx="20">
                        <c:v>9.391714949564463</c:v>
                      </c:pt>
                      <c:pt idx="21">
                        <c:v>9.391714949564463</c:v>
                      </c:pt>
                      <c:pt idx="22">
                        <c:v>9.391714949564463</c:v>
                      </c:pt>
                      <c:pt idx="23">
                        <c:v>9.391714949564463</c:v>
                      </c:pt>
                      <c:pt idx="24">
                        <c:v>9.391714949564463</c:v>
                      </c:pt>
                      <c:pt idx="25">
                        <c:v>9.391714949564463</c:v>
                      </c:pt>
                      <c:pt idx="26">
                        <c:v>9.391714949564463</c:v>
                      </c:pt>
                      <c:pt idx="27">
                        <c:v>9.391714949564463</c:v>
                      </c:pt>
                      <c:pt idx="28">
                        <c:v>9.391714949564463</c:v>
                      </c:pt>
                      <c:pt idx="29">
                        <c:v>9.391714949564463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71D0-48B6-A3C1-ACDAF79E3CD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51.981868018079716</c:v>
                      </c:pt>
                      <c:pt idx="1">
                        <c:v>51.981868018079716</c:v>
                      </c:pt>
                      <c:pt idx="2">
                        <c:v>51.981868018079716</c:v>
                      </c:pt>
                      <c:pt idx="3">
                        <c:v>51.981868018079716</c:v>
                      </c:pt>
                      <c:pt idx="4">
                        <c:v>51.981868018079716</c:v>
                      </c:pt>
                      <c:pt idx="5">
                        <c:v>51.981868018079716</c:v>
                      </c:pt>
                      <c:pt idx="6">
                        <c:v>51.981868018079716</c:v>
                      </c:pt>
                      <c:pt idx="7">
                        <c:v>51.981868018079716</c:v>
                      </c:pt>
                      <c:pt idx="8">
                        <c:v>51.981868018079716</c:v>
                      </c:pt>
                      <c:pt idx="9">
                        <c:v>51.981868018079716</c:v>
                      </c:pt>
                      <c:pt idx="10">
                        <c:v>51.981868018079716</c:v>
                      </c:pt>
                      <c:pt idx="11">
                        <c:v>51.981868018079716</c:v>
                      </c:pt>
                      <c:pt idx="12">
                        <c:v>51.981868018079716</c:v>
                      </c:pt>
                      <c:pt idx="13">
                        <c:v>51.981868018079716</c:v>
                      </c:pt>
                      <c:pt idx="14">
                        <c:v>51.981868018079716</c:v>
                      </c:pt>
                      <c:pt idx="15">
                        <c:v>51.981868018079716</c:v>
                      </c:pt>
                      <c:pt idx="16">
                        <c:v>51.981868018079716</c:v>
                      </c:pt>
                      <c:pt idx="17">
                        <c:v>51.981868018079716</c:v>
                      </c:pt>
                      <c:pt idx="18">
                        <c:v>51.981868018079716</c:v>
                      </c:pt>
                      <c:pt idx="19">
                        <c:v>51.981868018079716</c:v>
                      </c:pt>
                      <c:pt idx="20">
                        <c:v>51.981868018079716</c:v>
                      </c:pt>
                      <c:pt idx="21">
                        <c:v>51.981868018079716</c:v>
                      </c:pt>
                      <c:pt idx="22">
                        <c:v>51.981868018079716</c:v>
                      </c:pt>
                      <c:pt idx="23">
                        <c:v>51.981868018079716</c:v>
                      </c:pt>
                      <c:pt idx="24">
                        <c:v>51.981868018079716</c:v>
                      </c:pt>
                      <c:pt idx="25">
                        <c:v>51.981868018079716</c:v>
                      </c:pt>
                      <c:pt idx="26">
                        <c:v>51.981868018079716</c:v>
                      </c:pt>
                      <c:pt idx="27">
                        <c:v>51.981868018079716</c:v>
                      </c:pt>
                      <c:pt idx="28">
                        <c:v>51.981868018079716</c:v>
                      </c:pt>
                      <c:pt idx="29">
                        <c:v>51.981868018079716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71D0-48B6-A3C1-ACDAF79E3CD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52.011465315253623</c:v>
                      </c:pt>
                      <c:pt idx="1">
                        <c:v>52.011465315253623</c:v>
                      </c:pt>
                      <c:pt idx="2">
                        <c:v>52.011465315253623</c:v>
                      </c:pt>
                      <c:pt idx="3">
                        <c:v>52.011465315253623</c:v>
                      </c:pt>
                      <c:pt idx="4">
                        <c:v>52.011465315253623</c:v>
                      </c:pt>
                      <c:pt idx="5">
                        <c:v>52.011465315253623</c:v>
                      </c:pt>
                      <c:pt idx="6">
                        <c:v>52.011465315253623</c:v>
                      </c:pt>
                      <c:pt idx="7">
                        <c:v>52.011465315253623</c:v>
                      </c:pt>
                      <c:pt idx="8">
                        <c:v>52.011465315253623</c:v>
                      </c:pt>
                      <c:pt idx="9">
                        <c:v>52.011465315253623</c:v>
                      </c:pt>
                      <c:pt idx="10">
                        <c:v>52.011465315253623</c:v>
                      </c:pt>
                      <c:pt idx="11">
                        <c:v>52.011465315253623</c:v>
                      </c:pt>
                      <c:pt idx="12">
                        <c:v>52.011465315253623</c:v>
                      </c:pt>
                      <c:pt idx="13">
                        <c:v>52.011465315253623</c:v>
                      </c:pt>
                      <c:pt idx="14">
                        <c:v>52.011465315253623</c:v>
                      </c:pt>
                      <c:pt idx="15">
                        <c:v>52.011465315253623</c:v>
                      </c:pt>
                      <c:pt idx="16">
                        <c:v>52.011465315253623</c:v>
                      </c:pt>
                      <c:pt idx="17">
                        <c:v>52.011465315253623</c:v>
                      </c:pt>
                      <c:pt idx="18">
                        <c:v>52.011465315253623</c:v>
                      </c:pt>
                      <c:pt idx="19">
                        <c:v>52.011465315253623</c:v>
                      </c:pt>
                      <c:pt idx="20">
                        <c:v>52.011465315253623</c:v>
                      </c:pt>
                      <c:pt idx="21">
                        <c:v>52.011465315253623</c:v>
                      </c:pt>
                      <c:pt idx="22">
                        <c:v>52.011465315253623</c:v>
                      </c:pt>
                      <c:pt idx="23">
                        <c:v>52.011465315253623</c:v>
                      </c:pt>
                      <c:pt idx="24">
                        <c:v>52.011465315253623</c:v>
                      </c:pt>
                      <c:pt idx="25">
                        <c:v>52.011465315253623</c:v>
                      </c:pt>
                      <c:pt idx="26">
                        <c:v>52.011465315253623</c:v>
                      </c:pt>
                      <c:pt idx="27">
                        <c:v>52.011465315253623</c:v>
                      </c:pt>
                      <c:pt idx="28">
                        <c:v>52.011465315253623</c:v>
                      </c:pt>
                      <c:pt idx="29">
                        <c:v>52.011465315253623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71D0-48B6-A3C1-ACDAF79E3CDD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'MS + Setup - No Force'!$C$1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Force'!$C$2:$C$31</c:f>
              <c:numCache>
                <c:formatCode>0.000</c:formatCode>
                <c:ptCount val="30"/>
                <c:pt idx="0">
                  <c:v>-21.491</c:v>
                </c:pt>
                <c:pt idx="1">
                  <c:v>-43.015000000000001</c:v>
                </c:pt>
                <c:pt idx="2">
                  <c:v>-5.0839999999999996</c:v>
                </c:pt>
                <c:pt idx="3">
                  <c:v>39.886000000000003</c:v>
                </c:pt>
                <c:pt idx="4">
                  <c:v>29.748999999999999</c:v>
                </c:pt>
                <c:pt idx="5">
                  <c:v>21.5</c:v>
                </c:pt>
                <c:pt idx="6">
                  <c:v>-29.928000000000001</c:v>
                </c:pt>
                <c:pt idx="7">
                  <c:v>-39.997</c:v>
                </c:pt>
                <c:pt idx="8">
                  <c:v>5.2089999999999996</c:v>
                </c:pt>
                <c:pt idx="9">
                  <c:v>43.216000000000001</c:v>
                </c:pt>
                <c:pt idx="10">
                  <c:v>-25</c:v>
                </c:pt>
                <c:pt idx="11">
                  <c:v>27.623000000000001</c:v>
                </c:pt>
                <c:pt idx="12">
                  <c:v>20.991</c:v>
                </c:pt>
                <c:pt idx="13">
                  <c:v>-20.940999999999999</c:v>
                </c:pt>
                <c:pt idx="14">
                  <c:v>-1.7000000000000001E-2</c:v>
                </c:pt>
                <c:pt idx="15">
                  <c:v>-1.2E-2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C-4759-BC91-F712677664F5}"/>
            </c:ext>
          </c:extLst>
        </c:ser>
        <c:ser>
          <c:idx val="5"/>
          <c:order val="5"/>
          <c:tx>
            <c:strRef>
              <c:f>'MS + Setup - No Force'!$G$1</c:f>
              <c:strCache>
                <c:ptCount val="1"/>
                <c:pt idx="0">
                  <c:v>Y_avg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Force'!$G$2:$G$31</c:f>
              <c:numCache>
                <c:formatCode>0.000</c:formatCode>
                <c:ptCount val="30"/>
                <c:pt idx="0">
                  <c:v>0.16806249999999978</c:v>
                </c:pt>
                <c:pt idx="1">
                  <c:v>0.16806249999999978</c:v>
                </c:pt>
                <c:pt idx="2">
                  <c:v>0.16806249999999978</c:v>
                </c:pt>
                <c:pt idx="3">
                  <c:v>0.16806249999999978</c:v>
                </c:pt>
                <c:pt idx="4">
                  <c:v>0.16806249999999978</c:v>
                </c:pt>
                <c:pt idx="5">
                  <c:v>0.16806249999999978</c:v>
                </c:pt>
                <c:pt idx="6">
                  <c:v>0.16806249999999978</c:v>
                </c:pt>
                <c:pt idx="7">
                  <c:v>0.16806249999999978</c:v>
                </c:pt>
                <c:pt idx="8">
                  <c:v>0.16806249999999978</c:v>
                </c:pt>
                <c:pt idx="9">
                  <c:v>0.16806249999999978</c:v>
                </c:pt>
                <c:pt idx="10">
                  <c:v>0.16806249999999978</c:v>
                </c:pt>
                <c:pt idx="11">
                  <c:v>0.16806249999999978</c:v>
                </c:pt>
                <c:pt idx="12">
                  <c:v>0.16806249999999978</c:v>
                </c:pt>
                <c:pt idx="13">
                  <c:v>0.16806249999999978</c:v>
                </c:pt>
                <c:pt idx="14">
                  <c:v>0.16806249999999978</c:v>
                </c:pt>
                <c:pt idx="15">
                  <c:v>0.16806249999999978</c:v>
                </c:pt>
                <c:pt idx="16">
                  <c:v>0.16806249999999978</c:v>
                </c:pt>
                <c:pt idx="17">
                  <c:v>0.16806249999999978</c:v>
                </c:pt>
                <c:pt idx="18">
                  <c:v>0.16806249999999978</c:v>
                </c:pt>
                <c:pt idx="19">
                  <c:v>0.16806249999999978</c:v>
                </c:pt>
                <c:pt idx="20">
                  <c:v>0.16806249999999978</c:v>
                </c:pt>
                <c:pt idx="21">
                  <c:v>0.16806249999999978</c:v>
                </c:pt>
                <c:pt idx="22">
                  <c:v>0.16806249999999978</c:v>
                </c:pt>
                <c:pt idx="23">
                  <c:v>0.16806249999999978</c:v>
                </c:pt>
                <c:pt idx="24">
                  <c:v>0.16806249999999978</c:v>
                </c:pt>
                <c:pt idx="25">
                  <c:v>0.16806249999999978</c:v>
                </c:pt>
                <c:pt idx="26">
                  <c:v>0.16806249999999978</c:v>
                </c:pt>
                <c:pt idx="27">
                  <c:v>0.16806249999999978</c:v>
                </c:pt>
                <c:pt idx="28">
                  <c:v>0.16806249999999978</c:v>
                </c:pt>
                <c:pt idx="29">
                  <c:v>0.16806249999999978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C-4759-BC91-F712677664F5}"/>
            </c:ext>
          </c:extLst>
        </c:ser>
        <c:ser>
          <c:idx val="10"/>
          <c:order val="10"/>
          <c:tx>
            <c:strRef>
              <c:f>'MS + Setup - No Force'!$L$1</c:f>
              <c:strCache>
                <c:ptCount val="1"/>
                <c:pt idx="0">
                  <c:v>Y_LCL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Force'!$L$2:$L$31</c:f>
              <c:numCache>
                <c:formatCode>0.000</c:formatCode>
                <c:ptCount val="30"/>
                <c:pt idx="0">
                  <c:v>-84.447801590384969</c:v>
                </c:pt>
                <c:pt idx="1">
                  <c:v>-84.447801590384969</c:v>
                </c:pt>
                <c:pt idx="2">
                  <c:v>-84.447801590384969</c:v>
                </c:pt>
                <c:pt idx="3">
                  <c:v>-84.447801590384969</c:v>
                </c:pt>
                <c:pt idx="4">
                  <c:v>-84.447801590384969</c:v>
                </c:pt>
                <c:pt idx="5">
                  <c:v>-84.447801590384969</c:v>
                </c:pt>
                <c:pt idx="6">
                  <c:v>-84.447801590384969</c:v>
                </c:pt>
                <c:pt idx="7">
                  <c:v>-84.447801590384969</c:v>
                </c:pt>
                <c:pt idx="8">
                  <c:v>-84.447801590384969</c:v>
                </c:pt>
                <c:pt idx="9">
                  <c:v>-84.447801590384969</c:v>
                </c:pt>
                <c:pt idx="10">
                  <c:v>-84.447801590384969</c:v>
                </c:pt>
                <c:pt idx="11">
                  <c:v>-84.447801590384969</c:v>
                </c:pt>
                <c:pt idx="12">
                  <c:v>-84.447801590384969</c:v>
                </c:pt>
                <c:pt idx="13">
                  <c:v>-84.447801590384969</c:v>
                </c:pt>
                <c:pt idx="14">
                  <c:v>-84.447801590384969</c:v>
                </c:pt>
                <c:pt idx="15">
                  <c:v>-84.447801590384969</c:v>
                </c:pt>
                <c:pt idx="16">
                  <c:v>-84.447801590384969</c:v>
                </c:pt>
                <c:pt idx="17">
                  <c:v>-84.447801590384969</c:v>
                </c:pt>
                <c:pt idx="18">
                  <c:v>-84.447801590384969</c:v>
                </c:pt>
                <c:pt idx="19">
                  <c:v>-84.447801590384969</c:v>
                </c:pt>
                <c:pt idx="20">
                  <c:v>-84.447801590384969</c:v>
                </c:pt>
                <c:pt idx="21">
                  <c:v>-84.447801590384969</c:v>
                </c:pt>
                <c:pt idx="22">
                  <c:v>-84.447801590384969</c:v>
                </c:pt>
                <c:pt idx="23">
                  <c:v>-84.447801590384969</c:v>
                </c:pt>
                <c:pt idx="24">
                  <c:v>-84.447801590384969</c:v>
                </c:pt>
                <c:pt idx="25">
                  <c:v>-84.447801590384969</c:v>
                </c:pt>
                <c:pt idx="26">
                  <c:v>-84.447801590384969</c:v>
                </c:pt>
                <c:pt idx="27">
                  <c:v>-84.447801590384969</c:v>
                </c:pt>
                <c:pt idx="28">
                  <c:v>-84.447801590384969</c:v>
                </c:pt>
                <c:pt idx="29">
                  <c:v>-84.447801590384969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C-4759-BC91-F712677664F5}"/>
            </c:ext>
          </c:extLst>
        </c:ser>
        <c:ser>
          <c:idx val="11"/>
          <c:order val="11"/>
          <c:tx>
            <c:strRef>
              <c:f>'MS + Setup - No Force'!$M$1</c:f>
              <c:strCache>
                <c:ptCount val="1"/>
                <c:pt idx="0">
                  <c:v>Y_UCL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Force'!$M$2:$M$31</c:f>
              <c:numCache>
                <c:formatCode>0.000</c:formatCode>
                <c:ptCount val="30"/>
                <c:pt idx="0">
                  <c:v>84.783926590384979</c:v>
                </c:pt>
                <c:pt idx="1">
                  <c:v>84.783926590384979</c:v>
                </c:pt>
                <c:pt idx="2">
                  <c:v>84.783926590384979</c:v>
                </c:pt>
                <c:pt idx="3">
                  <c:v>84.783926590384979</c:v>
                </c:pt>
                <c:pt idx="4">
                  <c:v>84.783926590384979</c:v>
                </c:pt>
                <c:pt idx="5">
                  <c:v>84.783926590384979</c:v>
                </c:pt>
                <c:pt idx="6">
                  <c:v>84.783926590384979</c:v>
                </c:pt>
                <c:pt idx="7">
                  <c:v>84.783926590384979</c:v>
                </c:pt>
                <c:pt idx="8">
                  <c:v>84.783926590384979</c:v>
                </c:pt>
                <c:pt idx="9">
                  <c:v>84.783926590384979</c:v>
                </c:pt>
                <c:pt idx="10">
                  <c:v>84.783926590384979</c:v>
                </c:pt>
                <c:pt idx="11">
                  <c:v>84.783926590384979</c:v>
                </c:pt>
                <c:pt idx="12">
                  <c:v>84.783926590384979</c:v>
                </c:pt>
                <c:pt idx="13">
                  <c:v>84.783926590384979</c:v>
                </c:pt>
                <c:pt idx="14">
                  <c:v>84.783926590384979</c:v>
                </c:pt>
                <c:pt idx="15">
                  <c:v>84.783926590384979</c:v>
                </c:pt>
                <c:pt idx="16">
                  <c:v>84.783926590384979</c:v>
                </c:pt>
                <c:pt idx="17">
                  <c:v>84.783926590384979</c:v>
                </c:pt>
                <c:pt idx="18">
                  <c:v>84.783926590384979</c:v>
                </c:pt>
                <c:pt idx="19">
                  <c:v>84.783926590384979</c:v>
                </c:pt>
                <c:pt idx="20">
                  <c:v>84.783926590384979</c:v>
                </c:pt>
                <c:pt idx="21">
                  <c:v>84.783926590384979</c:v>
                </c:pt>
                <c:pt idx="22">
                  <c:v>84.783926590384979</c:v>
                </c:pt>
                <c:pt idx="23">
                  <c:v>84.783926590384979</c:v>
                </c:pt>
                <c:pt idx="24">
                  <c:v>84.783926590384979</c:v>
                </c:pt>
                <c:pt idx="25">
                  <c:v>84.783926590384979</c:v>
                </c:pt>
                <c:pt idx="26">
                  <c:v>84.783926590384979</c:v>
                </c:pt>
                <c:pt idx="27">
                  <c:v>84.783926590384979</c:v>
                </c:pt>
                <c:pt idx="28">
                  <c:v>84.783926590384979</c:v>
                </c:pt>
                <c:pt idx="29">
                  <c:v>84.783926590384979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8C-4759-BC91-F7126776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'MS + Setup - No Force'!$B$1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- No Force'!$B$2:$B$31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38.255000000000003</c:v>
                      </c:pt>
                      <c:pt idx="1">
                        <c:v>-8.6289999999999996</c:v>
                      </c:pt>
                      <c:pt idx="2">
                        <c:v>-43.587000000000003</c:v>
                      </c:pt>
                      <c:pt idx="3">
                        <c:v>-18.324000000000002</c:v>
                      </c:pt>
                      <c:pt idx="4">
                        <c:v>32.264000000000003</c:v>
                      </c:pt>
                      <c:pt idx="5">
                        <c:v>38.454000000000001</c:v>
                      </c:pt>
                      <c:pt idx="6">
                        <c:v>32.331000000000003</c:v>
                      </c:pt>
                      <c:pt idx="7">
                        <c:v>-18.472999999999999</c:v>
                      </c:pt>
                      <c:pt idx="8">
                        <c:v>-43.747</c:v>
                      </c:pt>
                      <c:pt idx="9">
                        <c:v>-8.5649999999999995</c:v>
                      </c:pt>
                      <c:pt idx="10">
                        <c:v>-38.963000000000001</c:v>
                      </c:pt>
                      <c:pt idx="11">
                        <c:v>-38.018999999999998</c:v>
                      </c:pt>
                      <c:pt idx="12">
                        <c:v>-20.997</c:v>
                      </c:pt>
                      <c:pt idx="13">
                        <c:v>-20.95</c:v>
                      </c:pt>
                      <c:pt idx="14">
                        <c:v>4.0000000000000001E-3</c:v>
                      </c:pt>
                      <c:pt idx="15">
                        <c:v>-1.4E-2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D8C-4759-BC91-F712677664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3.9649999999999999</c:v>
                      </c:pt>
                      <c:pt idx="1">
                        <c:v>3.9740000000000002</c:v>
                      </c:pt>
                      <c:pt idx="2">
                        <c:v>3.9649999999999999</c:v>
                      </c:pt>
                      <c:pt idx="3">
                        <c:v>3.9689999999999999</c:v>
                      </c:pt>
                      <c:pt idx="4">
                        <c:v>3.9670000000000001</c:v>
                      </c:pt>
                      <c:pt idx="5">
                        <c:v>4.282</c:v>
                      </c:pt>
                      <c:pt idx="6">
                        <c:v>4.282</c:v>
                      </c:pt>
                      <c:pt idx="7">
                        <c:v>4.282</c:v>
                      </c:pt>
                      <c:pt idx="8">
                        <c:v>4.282</c:v>
                      </c:pt>
                      <c:pt idx="9">
                        <c:v>4.282</c:v>
                      </c:pt>
                      <c:pt idx="10">
                        <c:v>5.4889999999999999</c:v>
                      </c:pt>
                      <c:pt idx="11">
                        <c:v>5.883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D8C-4759-BC91-F712677664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</c:v>
                      </c:pt>
                      <c:pt idx="1">
                        <c:v>51.999000000000002</c:v>
                      </c:pt>
                      <c:pt idx="2">
                        <c:v>51.991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D8C-4759-BC91-F712677664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-7.4349999999999987</c:v>
                      </c:pt>
                      <c:pt idx="1">
                        <c:v>-7.4349999999999987</c:v>
                      </c:pt>
                      <c:pt idx="2">
                        <c:v>-7.4349999999999987</c:v>
                      </c:pt>
                      <c:pt idx="3">
                        <c:v>-7.4349999999999987</c:v>
                      </c:pt>
                      <c:pt idx="4">
                        <c:v>-7.4349999999999987</c:v>
                      </c:pt>
                      <c:pt idx="5">
                        <c:v>-7.4349999999999987</c:v>
                      </c:pt>
                      <c:pt idx="6">
                        <c:v>-7.4349999999999987</c:v>
                      </c:pt>
                      <c:pt idx="7">
                        <c:v>-7.4349999999999987</c:v>
                      </c:pt>
                      <c:pt idx="8">
                        <c:v>-7.4349999999999987</c:v>
                      </c:pt>
                      <c:pt idx="9">
                        <c:v>-7.4349999999999987</c:v>
                      </c:pt>
                      <c:pt idx="10">
                        <c:v>-7.4349999999999987</c:v>
                      </c:pt>
                      <c:pt idx="11">
                        <c:v>-7.4349999999999987</c:v>
                      </c:pt>
                      <c:pt idx="12">
                        <c:v>-7.4349999999999987</c:v>
                      </c:pt>
                      <c:pt idx="13">
                        <c:v>-7.4349999999999987</c:v>
                      </c:pt>
                      <c:pt idx="14">
                        <c:v>-7.4349999999999987</c:v>
                      </c:pt>
                      <c:pt idx="15">
                        <c:v>-7.4349999999999987</c:v>
                      </c:pt>
                      <c:pt idx="16">
                        <c:v>-7.4349999999999987</c:v>
                      </c:pt>
                      <c:pt idx="17">
                        <c:v>-7.4349999999999987</c:v>
                      </c:pt>
                      <c:pt idx="18">
                        <c:v>-7.4349999999999987</c:v>
                      </c:pt>
                      <c:pt idx="19">
                        <c:v>-7.4349999999999987</c:v>
                      </c:pt>
                      <c:pt idx="20">
                        <c:v>-7.4349999999999987</c:v>
                      </c:pt>
                      <c:pt idx="21">
                        <c:v>-7.4349999999999987</c:v>
                      </c:pt>
                      <c:pt idx="22">
                        <c:v>-7.4349999999999987</c:v>
                      </c:pt>
                      <c:pt idx="23">
                        <c:v>-7.4349999999999987</c:v>
                      </c:pt>
                      <c:pt idx="24">
                        <c:v>-7.4349999999999987</c:v>
                      </c:pt>
                      <c:pt idx="25">
                        <c:v>-7.4349999999999987</c:v>
                      </c:pt>
                      <c:pt idx="26">
                        <c:v>-7.4349999999999987</c:v>
                      </c:pt>
                      <c:pt idx="27">
                        <c:v>-7.4349999999999987</c:v>
                      </c:pt>
                      <c:pt idx="28">
                        <c:v>-7.4349999999999987</c:v>
                      </c:pt>
                      <c:pt idx="29">
                        <c:v>-7.4349999999999987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D8C-4759-BC91-F712677664F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3.288875</c:v>
                      </c:pt>
                      <c:pt idx="1">
                        <c:v>3.288875</c:v>
                      </c:pt>
                      <c:pt idx="2">
                        <c:v>3.288875</c:v>
                      </c:pt>
                      <c:pt idx="3">
                        <c:v>3.288875</c:v>
                      </c:pt>
                      <c:pt idx="4">
                        <c:v>3.288875</c:v>
                      </c:pt>
                      <c:pt idx="5">
                        <c:v>3.288875</c:v>
                      </c:pt>
                      <c:pt idx="6">
                        <c:v>3.288875</c:v>
                      </c:pt>
                      <c:pt idx="7">
                        <c:v>3.288875</c:v>
                      </c:pt>
                      <c:pt idx="8">
                        <c:v>3.288875</c:v>
                      </c:pt>
                      <c:pt idx="9">
                        <c:v>3.288875</c:v>
                      </c:pt>
                      <c:pt idx="10">
                        <c:v>3.288875</c:v>
                      </c:pt>
                      <c:pt idx="11">
                        <c:v>3.288875</c:v>
                      </c:pt>
                      <c:pt idx="12">
                        <c:v>3.288875</c:v>
                      </c:pt>
                      <c:pt idx="13">
                        <c:v>3.288875</c:v>
                      </c:pt>
                      <c:pt idx="14">
                        <c:v>3.288875</c:v>
                      </c:pt>
                      <c:pt idx="15">
                        <c:v>3.288875</c:v>
                      </c:pt>
                      <c:pt idx="16">
                        <c:v>3.288875</c:v>
                      </c:pt>
                      <c:pt idx="17">
                        <c:v>3.288875</c:v>
                      </c:pt>
                      <c:pt idx="18">
                        <c:v>3.288875</c:v>
                      </c:pt>
                      <c:pt idx="19">
                        <c:v>3.288875</c:v>
                      </c:pt>
                      <c:pt idx="20">
                        <c:v>3.288875</c:v>
                      </c:pt>
                      <c:pt idx="21">
                        <c:v>3.288875</c:v>
                      </c:pt>
                      <c:pt idx="22">
                        <c:v>3.288875</c:v>
                      </c:pt>
                      <c:pt idx="23">
                        <c:v>3.288875</c:v>
                      </c:pt>
                      <c:pt idx="24">
                        <c:v>3.288875</c:v>
                      </c:pt>
                      <c:pt idx="25">
                        <c:v>3.288875</c:v>
                      </c:pt>
                      <c:pt idx="26">
                        <c:v>3.288875</c:v>
                      </c:pt>
                      <c:pt idx="27">
                        <c:v>3.288875</c:v>
                      </c:pt>
                      <c:pt idx="28">
                        <c:v>3.288875</c:v>
                      </c:pt>
                      <c:pt idx="29">
                        <c:v>3.288875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D8C-4759-BC91-F712677664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51.99666666666667</c:v>
                      </c:pt>
                      <c:pt idx="1">
                        <c:v>51.99666666666667</c:v>
                      </c:pt>
                      <c:pt idx="2">
                        <c:v>51.99666666666667</c:v>
                      </c:pt>
                      <c:pt idx="3">
                        <c:v>51.99666666666667</c:v>
                      </c:pt>
                      <c:pt idx="4">
                        <c:v>51.99666666666667</c:v>
                      </c:pt>
                      <c:pt idx="5">
                        <c:v>51.99666666666667</c:v>
                      </c:pt>
                      <c:pt idx="6">
                        <c:v>51.99666666666667</c:v>
                      </c:pt>
                      <c:pt idx="7">
                        <c:v>51.99666666666667</c:v>
                      </c:pt>
                      <c:pt idx="8">
                        <c:v>51.99666666666667</c:v>
                      </c:pt>
                      <c:pt idx="9">
                        <c:v>51.99666666666667</c:v>
                      </c:pt>
                      <c:pt idx="10">
                        <c:v>51.99666666666667</c:v>
                      </c:pt>
                      <c:pt idx="11">
                        <c:v>51.99666666666667</c:v>
                      </c:pt>
                      <c:pt idx="12">
                        <c:v>51.99666666666667</c:v>
                      </c:pt>
                      <c:pt idx="13">
                        <c:v>51.99666666666667</c:v>
                      </c:pt>
                      <c:pt idx="14">
                        <c:v>51.99666666666667</c:v>
                      </c:pt>
                      <c:pt idx="15">
                        <c:v>51.99666666666667</c:v>
                      </c:pt>
                      <c:pt idx="16">
                        <c:v>51.99666666666667</c:v>
                      </c:pt>
                      <c:pt idx="17">
                        <c:v>51.99666666666667</c:v>
                      </c:pt>
                      <c:pt idx="18">
                        <c:v>51.99666666666667</c:v>
                      </c:pt>
                      <c:pt idx="19">
                        <c:v>51.99666666666667</c:v>
                      </c:pt>
                      <c:pt idx="20">
                        <c:v>51.99666666666667</c:v>
                      </c:pt>
                      <c:pt idx="21">
                        <c:v>51.99666666666667</c:v>
                      </c:pt>
                      <c:pt idx="22">
                        <c:v>51.99666666666667</c:v>
                      </c:pt>
                      <c:pt idx="23">
                        <c:v>51.99666666666667</c:v>
                      </c:pt>
                      <c:pt idx="24">
                        <c:v>51.99666666666667</c:v>
                      </c:pt>
                      <c:pt idx="25">
                        <c:v>51.99666666666667</c:v>
                      </c:pt>
                      <c:pt idx="26">
                        <c:v>51.99666666666667</c:v>
                      </c:pt>
                      <c:pt idx="27">
                        <c:v>51.99666666666667</c:v>
                      </c:pt>
                      <c:pt idx="28">
                        <c:v>51.99666666666667</c:v>
                      </c:pt>
                      <c:pt idx="29">
                        <c:v>51.99666666666667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2D8C-4759-BC91-F712677664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-94.472058996728506</c:v>
                      </c:pt>
                      <c:pt idx="1">
                        <c:v>-94.472058996728506</c:v>
                      </c:pt>
                      <c:pt idx="2">
                        <c:v>-94.472058996728506</c:v>
                      </c:pt>
                      <c:pt idx="3">
                        <c:v>-94.472058996728506</c:v>
                      </c:pt>
                      <c:pt idx="4">
                        <c:v>-94.472058996728506</c:v>
                      </c:pt>
                      <c:pt idx="5">
                        <c:v>-94.472058996728506</c:v>
                      </c:pt>
                      <c:pt idx="6">
                        <c:v>-94.472058996728506</c:v>
                      </c:pt>
                      <c:pt idx="7">
                        <c:v>-94.472058996728506</c:v>
                      </c:pt>
                      <c:pt idx="8">
                        <c:v>-94.472058996728506</c:v>
                      </c:pt>
                      <c:pt idx="9">
                        <c:v>-94.472058996728506</c:v>
                      </c:pt>
                      <c:pt idx="10">
                        <c:v>-94.472058996728506</c:v>
                      </c:pt>
                      <c:pt idx="11">
                        <c:v>-94.472058996728506</c:v>
                      </c:pt>
                      <c:pt idx="12">
                        <c:v>-94.472058996728506</c:v>
                      </c:pt>
                      <c:pt idx="13">
                        <c:v>-94.472058996728506</c:v>
                      </c:pt>
                      <c:pt idx="14">
                        <c:v>-94.472058996728506</c:v>
                      </c:pt>
                      <c:pt idx="15">
                        <c:v>-94.472058996728506</c:v>
                      </c:pt>
                      <c:pt idx="16">
                        <c:v>-94.472058996728506</c:v>
                      </c:pt>
                      <c:pt idx="17">
                        <c:v>-94.472058996728506</c:v>
                      </c:pt>
                      <c:pt idx="18">
                        <c:v>-94.472058996728506</c:v>
                      </c:pt>
                      <c:pt idx="19">
                        <c:v>-94.472058996728506</c:v>
                      </c:pt>
                      <c:pt idx="20">
                        <c:v>-94.472058996728506</c:v>
                      </c:pt>
                      <c:pt idx="21">
                        <c:v>-94.472058996728506</c:v>
                      </c:pt>
                      <c:pt idx="22">
                        <c:v>-94.472058996728506</c:v>
                      </c:pt>
                      <c:pt idx="23">
                        <c:v>-94.472058996728506</c:v>
                      </c:pt>
                      <c:pt idx="24">
                        <c:v>-94.472058996728506</c:v>
                      </c:pt>
                      <c:pt idx="25">
                        <c:v>-94.472058996728506</c:v>
                      </c:pt>
                      <c:pt idx="26">
                        <c:v>-94.472058996728506</c:v>
                      </c:pt>
                      <c:pt idx="27">
                        <c:v>-94.472058996728506</c:v>
                      </c:pt>
                      <c:pt idx="28">
                        <c:v>-94.472058996728506</c:v>
                      </c:pt>
                      <c:pt idx="29">
                        <c:v>-94.472058996728506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D8C-4759-BC91-F712677664F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79.602058996728502</c:v>
                      </c:pt>
                      <c:pt idx="1">
                        <c:v>79.602058996728502</c:v>
                      </c:pt>
                      <c:pt idx="2">
                        <c:v>79.602058996728502</c:v>
                      </c:pt>
                      <c:pt idx="3">
                        <c:v>79.602058996728502</c:v>
                      </c:pt>
                      <c:pt idx="4">
                        <c:v>79.602058996728502</c:v>
                      </c:pt>
                      <c:pt idx="5">
                        <c:v>79.602058996728502</c:v>
                      </c:pt>
                      <c:pt idx="6">
                        <c:v>79.602058996728502</c:v>
                      </c:pt>
                      <c:pt idx="7">
                        <c:v>79.602058996728502</c:v>
                      </c:pt>
                      <c:pt idx="8">
                        <c:v>79.602058996728502</c:v>
                      </c:pt>
                      <c:pt idx="9">
                        <c:v>79.602058996728502</c:v>
                      </c:pt>
                      <c:pt idx="10">
                        <c:v>79.602058996728502</c:v>
                      </c:pt>
                      <c:pt idx="11">
                        <c:v>79.602058996728502</c:v>
                      </c:pt>
                      <c:pt idx="12">
                        <c:v>79.602058996728502</c:v>
                      </c:pt>
                      <c:pt idx="13">
                        <c:v>79.602058996728502</c:v>
                      </c:pt>
                      <c:pt idx="14">
                        <c:v>79.602058996728502</c:v>
                      </c:pt>
                      <c:pt idx="15">
                        <c:v>79.602058996728502</c:v>
                      </c:pt>
                      <c:pt idx="16">
                        <c:v>79.602058996728502</c:v>
                      </c:pt>
                      <c:pt idx="17">
                        <c:v>79.602058996728502</c:v>
                      </c:pt>
                      <c:pt idx="18">
                        <c:v>79.602058996728502</c:v>
                      </c:pt>
                      <c:pt idx="19">
                        <c:v>79.602058996728502</c:v>
                      </c:pt>
                      <c:pt idx="20">
                        <c:v>79.602058996728502</c:v>
                      </c:pt>
                      <c:pt idx="21">
                        <c:v>79.602058996728502</c:v>
                      </c:pt>
                      <c:pt idx="22">
                        <c:v>79.602058996728502</c:v>
                      </c:pt>
                      <c:pt idx="23">
                        <c:v>79.602058996728502</c:v>
                      </c:pt>
                      <c:pt idx="24">
                        <c:v>79.602058996728502</c:v>
                      </c:pt>
                      <c:pt idx="25">
                        <c:v>79.602058996728502</c:v>
                      </c:pt>
                      <c:pt idx="26">
                        <c:v>79.602058996728502</c:v>
                      </c:pt>
                      <c:pt idx="27">
                        <c:v>79.602058996728502</c:v>
                      </c:pt>
                      <c:pt idx="28">
                        <c:v>79.602058996728502</c:v>
                      </c:pt>
                      <c:pt idx="29">
                        <c:v>79.602058996728502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2D8C-4759-BC91-F712677664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-2.8139649495644621</c:v>
                      </c:pt>
                      <c:pt idx="1">
                        <c:v>-2.8139649495644621</c:v>
                      </c:pt>
                      <c:pt idx="2">
                        <c:v>-2.8139649495644621</c:v>
                      </c:pt>
                      <c:pt idx="3">
                        <c:v>-2.8139649495644621</c:v>
                      </c:pt>
                      <c:pt idx="4">
                        <c:v>-2.8139649495644621</c:v>
                      </c:pt>
                      <c:pt idx="5">
                        <c:v>-2.8139649495644621</c:v>
                      </c:pt>
                      <c:pt idx="6">
                        <c:v>-2.8139649495644621</c:v>
                      </c:pt>
                      <c:pt idx="7">
                        <c:v>-2.8139649495644621</c:v>
                      </c:pt>
                      <c:pt idx="8">
                        <c:v>-2.8139649495644621</c:v>
                      </c:pt>
                      <c:pt idx="9">
                        <c:v>-2.8139649495644621</c:v>
                      </c:pt>
                      <c:pt idx="10">
                        <c:v>-2.8139649495644621</c:v>
                      </c:pt>
                      <c:pt idx="11">
                        <c:v>-2.8139649495644621</c:v>
                      </c:pt>
                      <c:pt idx="12">
                        <c:v>-2.8139649495644621</c:v>
                      </c:pt>
                      <c:pt idx="13">
                        <c:v>-2.8139649495644621</c:v>
                      </c:pt>
                      <c:pt idx="14">
                        <c:v>-2.8139649495644621</c:v>
                      </c:pt>
                      <c:pt idx="15">
                        <c:v>-2.8139649495644621</c:v>
                      </c:pt>
                      <c:pt idx="16">
                        <c:v>-2.8139649495644621</c:v>
                      </c:pt>
                      <c:pt idx="17">
                        <c:v>-2.8139649495644621</c:v>
                      </c:pt>
                      <c:pt idx="18">
                        <c:v>-2.8139649495644621</c:v>
                      </c:pt>
                      <c:pt idx="19">
                        <c:v>-2.8139649495644621</c:v>
                      </c:pt>
                      <c:pt idx="20">
                        <c:v>-2.8139649495644621</c:v>
                      </c:pt>
                      <c:pt idx="21">
                        <c:v>-2.8139649495644621</c:v>
                      </c:pt>
                      <c:pt idx="22">
                        <c:v>-2.8139649495644621</c:v>
                      </c:pt>
                      <c:pt idx="23">
                        <c:v>-2.8139649495644621</c:v>
                      </c:pt>
                      <c:pt idx="24">
                        <c:v>-2.8139649495644621</c:v>
                      </c:pt>
                      <c:pt idx="25">
                        <c:v>-2.8139649495644621</c:v>
                      </c:pt>
                      <c:pt idx="26">
                        <c:v>-2.8139649495644621</c:v>
                      </c:pt>
                      <c:pt idx="27">
                        <c:v>-2.8139649495644621</c:v>
                      </c:pt>
                      <c:pt idx="28">
                        <c:v>-2.8139649495644621</c:v>
                      </c:pt>
                      <c:pt idx="29">
                        <c:v>-2.8139649495644621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2D8C-4759-BC91-F712677664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9.391714949564463</c:v>
                      </c:pt>
                      <c:pt idx="1">
                        <c:v>9.391714949564463</c:v>
                      </c:pt>
                      <c:pt idx="2">
                        <c:v>9.391714949564463</c:v>
                      </c:pt>
                      <c:pt idx="3">
                        <c:v>9.391714949564463</c:v>
                      </c:pt>
                      <c:pt idx="4">
                        <c:v>9.391714949564463</c:v>
                      </c:pt>
                      <c:pt idx="5">
                        <c:v>9.391714949564463</c:v>
                      </c:pt>
                      <c:pt idx="6">
                        <c:v>9.391714949564463</c:v>
                      </c:pt>
                      <c:pt idx="7">
                        <c:v>9.391714949564463</c:v>
                      </c:pt>
                      <c:pt idx="8">
                        <c:v>9.391714949564463</c:v>
                      </c:pt>
                      <c:pt idx="9">
                        <c:v>9.391714949564463</c:v>
                      </c:pt>
                      <c:pt idx="10">
                        <c:v>9.391714949564463</c:v>
                      </c:pt>
                      <c:pt idx="11">
                        <c:v>9.391714949564463</c:v>
                      </c:pt>
                      <c:pt idx="12">
                        <c:v>9.391714949564463</c:v>
                      </c:pt>
                      <c:pt idx="13">
                        <c:v>9.391714949564463</c:v>
                      </c:pt>
                      <c:pt idx="14">
                        <c:v>9.391714949564463</c:v>
                      </c:pt>
                      <c:pt idx="15">
                        <c:v>9.391714949564463</c:v>
                      </c:pt>
                      <c:pt idx="16">
                        <c:v>9.391714949564463</c:v>
                      </c:pt>
                      <c:pt idx="17">
                        <c:v>9.391714949564463</c:v>
                      </c:pt>
                      <c:pt idx="18">
                        <c:v>9.391714949564463</c:v>
                      </c:pt>
                      <c:pt idx="19">
                        <c:v>9.391714949564463</c:v>
                      </c:pt>
                      <c:pt idx="20">
                        <c:v>9.391714949564463</c:v>
                      </c:pt>
                      <c:pt idx="21">
                        <c:v>9.391714949564463</c:v>
                      </c:pt>
                      <c:pt idx="22">
                        <c:v>9.391714949564463</c:v>
                      </c:pt>
                      <c:pt idx="23">
                        <c:v>9.391714949564463</c:v>
                      </c:pt>
                      <c:pt idx="24">
                        <c:v>9.391714949564463</c:v>
                      </c:pt>
                      <c:pt idx="25">
                        <c:v>9.391714949564463</c:v>
                      </c:pt>
                      <c:pt idx="26">
                        <c:v>9.391714949564463</c:v>
                      </c:pt>
                      <c:pt idx="27">
                        <c:v>9.391714949564463</c:v>
                      </c:pt>
                      <c:pt idx="28">
                        <c:v>9.391714949564463</c:v>
                      </c:pt>
                      <c:pt idx="29">
                        <c:v>9.391714949564463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2D8C-4759-BC91-F712677664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51.981868018079716</c:v>
                      </c:pt>
                      <c:pt idx="1">
                        <c:v>51.981868018079716</c:v>
                      </c:pt>
                      <c:pt idx="2">
                        <c:v>51.981868018079716</c:v>
                      </c:pt>
                      <c:pt idx="3">
                        <c:v>51.981868018079716</c:v>
                      </c:pt>
                      <c:pt idx="4">
                        <c:v>51.981868018079716</c:v>
                      </c:pt>
                      <c:pt idx="5">
                        <c:v>51.981868018079716</c:v>
                      </c:pt>
                      <c:pt idx="6">
                        <c:v>51.981868018079716</c:v>
                      </c:pt>
                      <c:pt idx="7">
                        <c:v>51.981868018079716</c:v>
                      </c:pt>
                      <c:pt idx="8">
                        <c:v>51.981868018079716</c:v>
                      </c:pt>
                      <c:pt idx="9">
                        <c:v>51.981868018079716</c:v>
                      </c:pt>
                      <c:pt idx="10">
                        <c:v>51.981868018079716</c:v>
                      </c:pt>
                      <c:pt idx="11">
                        <c:v>51.981868018079716</c:v>
                      </c:pt>
                      <c:pt idx="12">
                        <c:v>51.981868018079716</c:v>
                      </c:pt>
                      <c:pt idx="13">
                        <c:v>51.981868018079716</c:v>
                      </c:pt>
                      <c:pt idx="14">
                        <c:v>51.981868018079716</c:v>
                      </c:pt>
                      <c:pt idx="15">
                        <c:v>51.981868018079716</c:v>
                      </c:pt>
                      <c:pt idx="16">
                        <c:v>51.981868018079716</c:v>
                      </c:pt>
                      <c:pt idx="17">
                        <c:v>51.981868018079716</c:v>
                      </c:pt>
                      <c:pt idx="18">
                        <c:v>51.981868018079716</c:v>
                      </c:pt>
                      <c:pt idx="19">
                        <c:v>51.981868018079716</c:v>
                      </c:pt>
                      <c:pt idx="20">
                        <c:v>51.981868018079716</c:v>
                      </c:pt>
                      <c:pt idx="21">
                        <c:v>51.981868018079716</c:v>
                      </c:pt>
                      <c:pt idx="22">
                        <c:v>51.981868018079716</c:v>
                      </c:pt>
                      <c:pt idx="23">
                        <c:v>51.981868018079716</c:v>
                      </c:pt>
                      <c:pt idx="24">
                        <c:v>51.981868018079716</c:v>
                      </c:pt>
                      <c:pt idx="25">
                        <c:v>51.981868018079716</c:v>
                      </c:pt>
                      <c:pt idx="26">
                        <c:v>51.981868018079716</c:v>
                      </c:pt>
                      <c:pt idx="27">
                        <c:v>51.981868018079716</c:v>
                      </c:pt>
                      <c:pt idx="28">
                        <c:v>51.981868018079716</c:v>
                      </c:pt>
                      <c:pt idx="29">
                        <c:v>51.981868018079716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2D8C-4759-BC91-F712677664F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52.011465315253623</c:v>
                      </c:pt>
                      <c:pt idx="1">
                        <c:v>52.011465315253623</c:v>
                      </c:pt>
                      <c:pt idx="2">
                        <c:v>52.011465315253623</c:v>
                      </c:pt>
                      <c:pt idx="3">
                        <c:v>52.011465315253623</c:v>
                      </c:pt>
                      <c:pt idx="4">
                        <c:v>52.011465315253623</c:v>
                      </c:pt>
                      <c:pt idx="5">
                        <c:v>52.011465315253623</c:v>
                      </c:pt>
                      <c:pt idx="6">
                        <c:v>52.011465315253623</c:v>
                      </c:pt>
                      <c:pt idx="7">
                        <c:v>52.011465315253623</c:v>
                      </c:pt>
                      <c:pt idx="8">
                        <c:v>52.011465315253623</c:v>
                      </c:pt>
                      <c:pt idx="9">
                        <c:v>52.011465315253623</c:v>
                      </c:pt>
                      <c:pt idx="10">
                        <c:v>52.011465315253623</c:v>
                      </c:pt>
                      <c:pt idx="11">
                        <c:v>52.011465315253623</c:v>
                      </c:pt>
                      <c:pt idx="12">
                        <c:v>52.011465315253623</c:v>
                      </c:pt>
                      <c:pt idx="13">
                        <c:v>52.011465315253623</c:v>
                      </c:pt>
                      <c:pt idx="14">
                        <c:v>52.011465315253623</c:v>
                      </c:pt>
                      <c:pt idx="15">
                        <c:v>52.011465315253623</c:v>
                      </c:pt>
                      <c:pt idx="16">
                        <c:v>52.011465315253623</c:v>
                      </c:pt>
                      <c:pt idx="17">
                        <c:v>52.011465315253623</c:v>
                      </c:pt>
                      <c:pt idx="18">
                        <c:v>52.011465315253623</c:v>
                      </c:pt>
                      <c:pt idx="19">
                        <c:v>52.011465315253623</c:v>
                      </c:pt>
                      <c:pt idx="20">
                        <c:v>52.011465315253623</c:v>
                      </c:pt>
                      <c:pt idx="21">
                        <c:v>52.011465315253623</c:v>
                      </c:pt>
                      <c:pt idx="22">
                        <c:v>52.011465315253623</c:v>
                      </c:pt>
                      <c:pt idx="23">
                        <c:v>52.011465315253623</c:v>
                      </c:pt>
                      <c:pt idx="24">
                        <c:v>52.011465315253623</c:v>
                      </c:pt>
                      <c:pt idx="25">
                        <c:v>52.011465315253623</c:v>
                      </c:pt>
                      <c:pt idx="26">
                        <c:v>52.011465315253623</c:v>
                      </c:pt>
                      <c:pt idx="27">
                        <c:v>52.011465315253623</c:v>
                      </c:pt>
                      <c:pt idx="28">
                        <c:v>52.011465315253623</c:v>
                      </c:pt>
                      <c:pt idx="29">
                        <c:v>52.011465315253623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2D8C-4759-BC91-F712677664F5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'MS + Setup - No Force'!$D$1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Force'!$D$2:$D$31</c:f>
              <c:numCache>
                <c:formatCode>0.000</c:formatCode>
                <c:ptCount val="30"/>
                <c:pt idx="0">
                  <c:v>3.9649999999999999</c:v>
                </c:pt>
                <c:pt idx="1">
                  <c:v>3.9740000000000002</c:v>
                </c:pt>
                <c:pt idx="2">
                  <c:v>3.9649999999999999</c:v>
                </c:pt>
                <c:pt idx="3">
                  <c:v>3.9689999999999999</c:v>
                </c:pt>
                <c:pt idx="4">
                  <c:v>3.9670000000000001</c:v>
                </c:pt>
                <c:pt idx="5">
                  <c:v>4.282</c:v>
                </c:pt>
                <c:pt idx="6">
                  <c:v>4.282</c:v>
                </c:pt>
                <c:pt idx="7">
                  <c:v>4.282</c:v>
                </c:pt>
                <c:pt idx="8">
                  <c:v>4.282</c:v>
                </c:pt>
                <c:pt idx="9">
                  <c:v>4.282</c:v>
                </c:pt>
                <c:pt idx="10">
                  <c:v>5.4889999999999999</c:v>
                </c:pt>
                <c:pt idx="11">
                  <c:v>5.883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0-40F3-9F64-B0A659CCF10A}"/>
            </c:ext>
          </c:extLst>
        </c:ser>
        <c:ser>
          <c:idx val="6"/>
          <c:order val="6"/>
          <c:tx>
            <c:strRef>
              <c:f>'MS + Setup - No Force'!$H$1</c:f>
              <c:strCache>
                <c:ptCount val="1"/>
                <c:pt idx="0">
                  <c:v>Z_avg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Force'!$H$2:$H$31</c:f>
              <c:numCache>
                <c:formatCode>0.000</c:formatCode>
                <c:ptCount val="30"/>
                <c:pt idx="0">
                  <c:v>3.288875</c:v>
                </c:pt>
                <c:pt idx="1">
                  <c:v>3.288875</c:v>
                </c:pt>
                <c:pt idx="2">
                  <c:v>3.288875</c:v>
                </c:pt>
                <c:pt idx="3">
                  <c:v>3.288875</c:v>
                </c:pt>
                <c:pt idx="4">
                  <c:v>3.288875</c:v>
                </c:pt>
                <c:pt idx="5">
                  <c:v>3.288875</c:v>
                </c:pt>
                <c:pt idx="6">
                  <c:v>3.288875</c:v>
                </c:pt>
                <c:pt idx="7">
                  <c:v>3.288875</c:v>
                </c:pt>
                <c:pt idx="8">
                  <c:v>3.288875</c:v>
                </c:pt>
                <c:pt idx="9">
                  <c:v>3.288875</c:v>
                </c:pt>
                <c:pt idx="10">
                  <c:v>3.288875</c:v>
                </c:pt>
                <c:pt idx="11">
                  <c:v>3.288875</c:v>
                </c:pt>
                <c:pt idx="12">
                  <c:v>3.288875</c:v>
                </c:pt>
                <c:pt idx="13">
                  <c:v>3.288875</c:v>
                </c:pt>
                <c:pt idx="14">
                  <c:v>3.288875</c:v>
                </c:pt>
                <c:pt idx="15">
                  <c:v>3.288875</c:v>
                </c:pt>
                <c:pt idx="16">
                  <c:v>3.288875</c:v>
                </c:pt>
                <c:pt idx="17">
                  <c:v>3.288875</c:v>
                </c:pt>
                <c:pt idx="18">
                  <c:v>3.288875</c:v>
                </c:pt>
                <c:pt idx="19">
                  <c:v>3.288875</c:v>
                </c:pt>
                <c:pt idx="20">
                  <c:v>3.288875</c:v>
                </c:pt>
                <c:pt idx="21">
                  <c:v>3.288875</c:v>
                </c:pt>
                <c:pt idx="22">
                  <c:v>3.288875</c:v>
                </c:pt>
                <c:pt idx="23">
                  <c:v>3.288875</c:v>
                </c:pt>
                <c:pt idx="24">
                  <c:v>3.288875</c:v>
                </c:pt>
                <c:pt idx="25">
                  <c:v>3.288875</c:v>
                </c:pt>
                <c:pt idx="26">
                  <c:v>3.288875</c:v>
                </c:pt>
                <c:pt idx="27">
                  <c:v>3.288875</c:v>
                </c:pt>
                <c:pt idx="28">
                  <c:v>3.288875</c:v>
                </c:pt>
                <c:pt idx="29">
                  <c:v>3.288875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0-40F3-9F64-B0A659CCF10A}"/>
            </c:ext>
          </c:extLst>
        </c:ser>
        <c:ser>
          <c:idx val="12"/>
          <c:order val="12"/>
          <c:tx>
            <c:strRef>
              <c:f>'MS + Setup - No Force'!$N$1</c:f>
              <c:strCache>
                <c:ptCount val="1"/>
                <c:pt idx="0">
                  <c:v>Z_LCL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Force'!$N$2:$N$31</c:f>
              <c:numCache>
                <c:formatCode>0.000</c:formatCode>
                <c:ptCount val="30"/>
                <c:pt idx="0">
                  <c:v>-2.8139649495644621</c:v>
                </c:pt>
                <c:pt idx="1">
                  <c:v>-2.8139649495644621</c:v>
                </c:pt>
                <c:pt idx="2">
                  <c:v>-2.8139649495644621</c:v>
                </c:pt>
                <c:pt idx="3">
                  <c:v>-2.8139649495644621</c:v>
                </c:pt>
                <c:pt idx="4">
                  <c:v>-2.8139649495644621</c:v>
                </c:pt>
                <c:pt idx="5">
                  <c:v>-2.8139649495644621</c:v>
                </c:pt>
                <c:pt idx="6">
                  <c:v>-2.8139649495644621</c:v>
                </c:pt>
                <c:pt idx="7">
                  <c:v>-2.8139649495644621</c:v>
                </c:pt>
                <c:pt idx="8">
                  <c:v>-2.8139649495644621</c:v>
                </c:pt>
                <c:pt idx="9">
                  <c:v>-2.8139649495644621</c:v>
                </c:pt>
                <c:pt idx="10">
                  <c:v>-2.8139649495644621</c:v>
                </c:pt>
                <c:pt idx="11">
                  <c:v>-2.8139649495644621</c:v>
                </c:pt>
                <c:pt idx="12">
                  <c:v>-2.8139649495644621</c:v>
                </c:pt>
                <c:pt idx="13">
                  <c:v>-2.8139649495644621</c:v>
                </c:pt>
                <c:pt idx="14">
                  <c:v>-2.8139649495644621</c:v>
                </c:pt>
                <c:pt idx="15">
                  <c:v>-2.8139649495644621</c:v>
                </c:pt>
                <c:pt idx="16">
                  <c:v>-2.8139649495644621</c:v>
                </c:pt>
                <c:pt idx="17">
                  <c:v>-2.8139649495644621</c:v>
                </c:pt>
                <c:pt idx="18">
                  <c:v>-2.8139649495644621</c:v>
                </c:pt>
                <c:pt idx="19">
                  <c:v>-2.8139649495644621</c:v>
                </c:pt>
                <c:pt idx="20">
                  <c:v>-2.8139649495644621</c:v>
                </c:pt>
                <c:pt idx="21">
                  <c:v>-2.8139649495644621</c:v>
                </c:pt>
                <c:pt idx="22">
                  <c:v>-2.8139649495644621</c:v>
                </c:pt>
                <c:pt idx="23">
                  <c:v>-2.8139649495644621</c:v>
                </c:pt>
                <c:pt idx="24">
                  <c:v>-2.8139649495644621</c:v>
                </c:pt>
                <c:pt idx="25">
                  <c:v>-2.8139649495644621</c:v>
                </c:pt>
                <c:pt idx="26">
                  <c:v>-2.8139649495644621</c:v>
                </c:pt>
                <c:pt idx="27">
                  <c:v>-2.8139649495644621</c:v>
                </c:pt>
                <c:pt idx="28">
                  <c:v>-2.8139649495644621</c:v>
                </c:pt>
                <c:pt idx="29">
                  <c:v>-2.8139649495644621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0-40F3-9F64-B0A659CCF10A}"/>
            </c:ext>
          </c:extLst>
        </c:ser>
        <c:ser>
          <c:idx val="13"/>
          <c:order val="13"/>
          <c:tx>
            <c:strRef>
              <c:f>'MS + Setup - No Force'!$O$1</c:f>
              <c:strCache>
                <c:ptCount val="1"/>
                <c:pt idx="0">
                  <c:v>Z_UCL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Force'!$O$2:$O$31</c:f>
              <c:numCache>
                <c:formatCode>0.000</c:formatCode>
                <c:ptCount val="30"/>
                <c:pt idx="0">
                  <c:v>9.391714949564463</c:v>
                </c:pt>
                <c:pt idx="1">
                  <c:v>9.391714949564463</c:v>
                </c:pt>
                <c:pt idx="2">
                  <c:v>9.391714949564463</c:v>
                </c:pt>
                <c:pt idx="3">
                  <c:v>9.391714949564463</c:v>
                </c:pt>
                <c:pt idx="4">
                  <c:v>9.391714949564463</c:v>
                </c:pt>
                <c:pt idx="5">
                  <c:v>9.391714949564463</c:v>
                </c:pt>
                <c:pt idx="6">
                  <c:v>9.391714949564463</c:v>
                </c:pt>
                <c:pt idx="7">
                  <c:v>9.391714949564463</c:v>
                </c:pt>
                <c:pt idx="8">
                  <c:v>9.391714949564463</c:v>
                </c:pt>
                <c:pt idx="9">
                  <c:v>9.391714949564463</c:v>
                </c:pt>
                <c:pt idx="10">
                  <c:v>9.391714949564463</c:v>
                </c:pt>
                <c:pt idx="11">
                  <c:v>9.391714949564463</c:v>
                </c:pt>
                <c:pt idx="12">
                  <c:v>9.391714949564463</c:v>
                </c:pt>
                <c:pt idx="13">
                  <c:v>9.391714949564463</c:v>
                </c:pt>
                <c:pt idx="14">
                  <c:v>9.391714949564463</c:v>
                </c:pt>
                <c:pt idx="15">
                  <c:v>9.391714949564463</c:v>
                </c:pt>
                <c:pt idx="16">
                  <c:v>9.391714949564463</c:v>
                </c:pt>
                <c:pt idx="17">
                  <c:v>9.391714949564463</c:v>
                </c:pt>
                <c:pt idx="18">
                  <c:v>9.391714949564463</c:v>
                </c:pt>
                <c:pt idx="19">
                  <c:v>9.391714949564463</c:v>
                </c:pt>
                <c:pt idx="20">
                  <c:v>9.391714949564463</c:v>
                </c:pt>
                <c:pt idx="21">
                  <c:v>9.391714949564463</c:v>
                </c:pt>
                <c:pt idx="22">
                  <c:v>9.391714949564463</c:v>
                </c:pt>
                <c:pt idx="23">
                  <c:v>9.391714949564463</c:v>
                </c:pt>
                <c:pt idx="24">
                  <c:v>9.391714949564463</c:v>
                </c:pt>
                <c:pt idx="25">
                  <c:v>9.391714949564463</c:v>
                </c:pt>
                <c:pt idx="26">
                  <c:v>9.391714949564463</c:v>
                </c:pt>
                <c:pt idx="27">
                  <c:v>9.391714949564463</c:v>
                </c:pt>
                <c:pt idx="28">
                  <c:v>9.391714949564463</c:v>
                </c:pt>
                <c:pt idx="29">
                  <c:v>9.391714949564463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0-40F3-9F64-B0A659CC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'MS + Setup - No Force'!$B$1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- No Force'!$B$2:$B$31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38.255000000000003</c:v>
                      </c:pt>
                      <c:pt idx="1">
                        <c:v>-8.6289999999999996</c:v>
                      </c:pt>
                      <c:pt idx="2">
                        <c:v>-43.587000000000003</c:v>
                      </c:pt>
                      <c:pt idx="3">
                        <c:v>-18.324000000000002</c:v>
                      </c:pt>
                      <c:pt idx="4">
                        <c:v>32.264000000000003</c:v>
                      </c:pt>
                      <c:pt idx="5">
                        <c:v>38.454000000000001</c:v>
                      </c:pt>
                      <c:pt idx="6">
                        <c:v>32.331000000000003</c:v>
                      </c:pt>
                      <c:pt idx="7">
                        <c:v>-18.472999999999999</c:v>
                      </c:pt>
                      <c:pt idx="8">
                        <c:v>-43.747</c:v>
                      </c:pt>
                      <c:pt idx="9">
                        <c:v>-8.5649999999999995</c:v>
                      </c:pt>
                      <c:pt idx="10">
                        <c:v>-38.963000000000001</c:v>
                      </c:pt>
                      <c:pt idx="11">
                        <c:v>-38.018999999999998</c:v>
                      </c:pt>
                      <c:pt idx="12">
                        <c:v>-20.997</c:v>
                      </c:pt>
                      <c:pt idx="13">
                        <c:v>-20.95</c:v>
                      </c:pt>
                      <c:pt idx="14">
                        <c:v>4.0000000000000001E-3</c:v>
                      </c:pt>
                      <c:pt idx="15">
                        <c:v>-1.4E-2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A0-40F3-9F64-B0A659CCF10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-21.491</c:v>
                      </c:pt>
                      <c:pt idx="1">
                        <c:v>-43.015000000000001</c:v>
                      </c:pt>
                      <c:pt idx="2">
                        <c:v>-5.0839999999999996</c:v>
                      </c:pt>
                      <c:pt idx="3">
                        <c:v>39.886000000000003</c:v>
                      </c:pt>
                      <c:pt idx="4">
                        <c:v>29.748999999999999</c:v>
                      </c:pt>
                      <c:pt idx="5">
                        <c:v>21.5</c:v>
                      </c:pt>
                      <c:pt idx="6">
                        <c:v>-29.928000000000001</c:v>
                      </c:pt>
                      <c:pt idx="7">
                        <c:v>-39.997</c:v>
                      </c:pt>
                      <c:pt idx="8">
                        <c:v>5.2089999999999996</c:v>
                      </c:pt>
                      <c:pt idx="9">
                        <c:v>43.216000000000001</c:v>
                      </c:pt>
                      <c:pt idx="10">
                        <c:v>-25</c:v>
                      </c:pt>
                      <c:pt idx="11">
                        <c:v>27.623000000000001</c:v>
                      </c:pt>
                      <c:pt idx="12">
                        <c:v>20.991</c:v>
                      </c:pt>
                      <c:pt idx="13">
                        <c:v>-20.940999999999999</c:v>
                      </c:pt>
                      <c:pt idx="14">
                        <c:v>-1.7000000000000001E-2</c:v>
                      </c:pt>
                      <c:pt idx="15">
                        <c:v>-1.2E-2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FA0-40F3-9F64-B0A659CCF10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</c:v>
                      </c:pt>
                      <c:pt idx="1">
                        <c:v>51.999000000000002</c:v>
                      </c:pt>
                      <c:pt idx="2">
                        <c:v>51.991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FA0-40F3-9F64-B0A659CCF10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-7.4349999999999987</c:v>
                      </c:pt>
                      <c:pt idx="1">
                        <c:v>-7.4349999999999987</c:v>
                      </c:pt>
                      <c:pt idx="2">
                        <c:v>-7.4349999999999987</c:v>
                      </c:pt>
                      <c:pt idx="3">
                        <c:v>-7.4349999999999987</c:v>
                      </c:pt>
                      <c:pt idx="4">
                        <c:v>-7.4349999999999987</c:v>
                      </c:pt>
                      <c:pt idx="5">
                        <c:v>-7.4349999999999987</c:v>
                      </c:pt>
                      <c:pt idx="6">
                        <c:v>-7.4349999999999987</c:v>
                      </c:pt>
                      <c:pt idx="7">
                        <c:v>-7.4349999999999987</c:v>
                      </c:pt>
                      <c:pt idx="8">
                        <c:v>-7.4349999999999987</c:v>
                      </c:pt>
                      <c:pt idx="9">
                        <c:v>-7.4349999999999987</c:v>
                      </c:pt>
                      <c:pt idx="10">
                        <c:v>-7.4349999999999987</c:v>
                      </c:pt>
                      <c:pt idx="11">
                        <c:v>-7.4349999999999987</c:v>
                      </c:pt>
                      <c:pt idx="12">
                        <c:v>-7.4349999999999987</c:v>
                      </c:pt>
                      <c:pt idx="13">
                        <c:v>-7.4349999999999987</c:v>
                      </c:pt>
                      <c:pt idx="14">
                        <c:v>-7.4349999999999987</c:v>
                      </c:pt>
                      <c:pt idx="15">
                        <c:v>-7.4349999999999987</c:v>
                      </c:pt>
                      <c:pt idx="16">
                        <c:v>-7.4349999999999987</c:v>
                      </c:pt>
                      <c:pt idx="17">
                        <c:v>-7.4349999999999987</c:v>
                      </c:pt>
                      <c:pt idx="18">
                        <c:v>-7.4349999999999987</c:v>
                      </c:pt>
                      <c:pt idx="19">
                        <c:v>-7.4349999999999987</c:v>
                      </c:pt>
                      <c:pt idx="20">
                        <c:v>-7.4349999999999987</c:v>
                      </c:pt>
                      <c:pt idx="21">
                        <c:v>-7.4349999999999987</c:v>
                      </c:pt>
                      <c:pt idx="22">
                        <c:v>-7.4349999999999987</c:v>
                      </c:pt>
                      <c:pt idx="23">
                        <c:v>-7.4349999999999987</c:v>
                      </c:pt>
                      <c:pt idx="24">
                        <c:v>-7.4349999999999987</c:v>
                      </c:pt>
                      <c:pt idx="25">
                        <c:v>-7.4349999999999987</c:v>
                      </c:pt>
                      <c:pt idx="26">
                        <c:v>-7.4349999999999987</c:v>
                      </c:pt>
                      <c:pt idx="27">
                        <c:v>-7.4349999999999987</c:v>
                      </c:pt>
                      <c:pt idx="28">
                        <c:v>-7.4349999999999987</c:v>
                      </c:pt>
                      <c:pt idx="29">
                        <c:v>-7.4349999999999987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FA0-40F3-9F64-B0A659CCF10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0.16806249999999978</c:v>
                      </c:pt>
                      <c:pt idx="1">
                        <c:v>0.16806249999999978</c:v>
                      </c:pt>
                      <c:pt idx="2">
                        <c:v>0.16806249999999978</c:v>
                      </c:pt>
                      <c:pt idx="3">
                        <c:v>0.16806249999999978</c:v>
                      </c:pt>
                      <c:pt idx="4">
                        <c:v>0.16806249999999978</c:v>
                      </c:pt>
                      <c:pt idx="5">
                        <c:v>0.16806249999999978</c:v>
                      </c:pt>
                      <c:pt idx="6">
                        <c:v>0.16806249999999978</c:v>
                      </c:pt>
                      <c:pt idx="7">
                        <c:v>0.16806249999999978</c:v>
                      </c:pt>
                      <c:pt idx="8">
                        <c:v>0.16806249999999978</c:v>
                      </c:pt>
                      <c:pt idx="9">
                        <c:v>0.16806249999999978</c:v>
                      </c:pt>
                      <c:pt idx="10">
                        <c:v>0.16806249999999978</c:v>
                      </c:pt>
                      <c:pt idx="11">
                        <c:v>0.16806249999999978</c:v>
                      </c:pt>
                      <c:pt idx="12">
                        <c:v>0.16806249999999978</c:v>
                      </c:pt>
                      <c:pt idx="13">
                        <c:v>0.16806249999999978</c:v>
                      </c:pt>
                      <c:pt idx="14">
                        <c:v>0.16806249999999978</c:v>
                      </c:pt>
                      <c:pt idx="15">
                        <c:v>0.16806249999999978</c:v>
                      </c:pt>
                      <c:pt idx="16">
                        <c:v>0.16806249999999978</c:v>
                      </c:pt>
                      <c:pt idx="17">
                        <c:v>0.16806249999999978</c:v>
                      </c:pt>
                      <c:pt idx="18">
                        <c:v>0.16806249999999978</c:v>
                      </c:pt>
                      <c:pt idx="19">
                        <c:v>0.16806249999999978</c:v>
                      </c:pt>
                      <c:pt idx="20">
                        <c:v>0.16806249999999978</c:v>
                      </c:pt>
                      <c:pt idx="21">
                        <c:v>0.16806249999999978</c:v>
                      </c:pt>
                      <c:pt idx="22">
                        <c:v>0.16806249999999978</c:v>
                      </c:pt>
                      <c:pt idx="23">
                        <c:v>0.16806249999999978</c:v>
                      </c:pt>
                      <c:pt idx="24">
                        <c:v>0.16806249999999978</c:v>
                      </c:pt>
                      <c:pt idx="25">
                        <c:v>0.16806249999999978</c:v>
                      </c:pt>
                      <c:pt idx="26">
                        <c:v>0.16806249999999978</c:v>
                      </c:pt>
                      <c:pt idx="27">
                        <c:v>0.16806249999999978</c:v>
                      </c:pt>
                      <c:pt idx="28">
                        <c:v>0.16806249999999978</c:v>
                      </c:pt>
                      <c:pt idx="29">
                        <c:v>0.16806249999999978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8FA0-40F3-9F64-B0A659CCF10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51.99666666666667</c:v>
                      </c:pt>
                      <c:pt idx="1">
                        <c:v>51.99666666666667</c:v>
                      </c:pt>
                      <c:pt idx="2">
                        <c:v>51.99666666666667</c:v>
                      </c:pt>
                      <c:pt idx="3">
                        <c:v>51.99666666666667</c:v>
                      </c:pt>
                      <c:pt idx="4">
                        <c:v>51.99666666666667</c:v>
                      </c:pt>
                      <c:pt idx="5">
                        <c:v>51.99666666666667</c:v>
                      </c:pt>
                      <c:pt idx="6">
                        <c:v>51.99666666666667</c:v>
                      </c:pt>
                      <c:pt idx="7">
                        <c:v>51.99666666666667</c:v>
                      </c:pt>
                      <c:pt idx="8">
                        <c:v>51.99666666666667</c:v>
                      </c:pt>
                      <c:pt idx="9">
                        <c:v>51.99666666666667</c:v>
                      </c:pt>
                      <c:pt idx="10">
                        <c:v>51.99666666666667</c:v>
                      </c:pt>
                      <c:pt idx="11">
                        <c:v>51.99666666666667</c:v>
                      </c:pt>
                      <c:pt idx="12">
                        <c:v>51.99666666666667</c:v>
                      </c:pt>
                      <c:pt idx="13">
                        <c:v>51.99666666666667</c:v>
                      </c:pt>
                      <c:pt idx="14">
                        <c:v>51.99666666666667</c:v>
                      </c:pt>
                      <c:pt idx="15">
                        <c:v>51.99666666666667</c:v>
                      </c:pt>
                      <c:pt idx="16">
                        <c:v>51.99666666666667</c:v>
                      </c:pt>
                      <c:pt idx="17">
                        <c:v>51.99666666666667</c:v>
                      </c:pt>
                      <c:pt idx="18">
                        <c:v>51.99666666666667</c:v>
                      </c:pt>
                      <c:pt idx="19">
                        <c:v>51.99666666666667</c:v>
                      </c:pt>
                      <c:pt idx="20">
                        <c:v>51.99666666666667</c:v>
                      </c:pt>
                      <c:pt idx="21">
                        <c:v>51.99666666666667</c:v>
                      </c:pt>
                      <c:pt idx="22">
                        <c:v>51.99666666666667</c:v>
                      </c:pt>
                      <c:pt idx="23">
                        <c:v>51.99666666666667</c:v>
                      </c:pt>
                      <c:pt idx="24">
                        <c:v>51.99666666666667</c:v>
                      </c:pt>
                      <c:pt idx="25">
                        <c:v>51.99666666666667</c:v>
                      </c:pt>
                      <c:pt idx="26">
                        <c:v>51.99666666666667</c:v>
                      </c:pt>
                      <c:pt idx="27">
                        <c:v>51.99666666666667</c:v>
                      </c:pt>
                      <c:pt idx="28">
                        <c:v>51.99666666666667</c:v>
                      </c:pt>
                      <c:pt idx="29">
                        <c:v>51.99666666666667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FA0-40F3-9F64-B0A659CCF10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-94.472058996728506</c:v>
                      </c:pt>
                      <c:pt idx="1">
                        <c:v>-94.472058996728506</c:v>
                      </c:pt>
                      <c:pt idx="2">
                        <c:v>-94.472058996728506</c:v>
                      </c:pt>
                      <c:pt idx="3">
                        <c:v>-94.472058996728506</c:v>
                      </c:pt>
                      <c:pt idx="4">
                        <c:v>-94.472058996728506</c:v>
                      </c:pt>
                      <c:pt idx="5">
                        <c:v>-94.472058996728506</c:v>
                      </c:pt>
                      <c:pt idx="6">
                        <c:v>-94.472058996728506</c:v>
                      </c:pt>
                      <c:pt idx="7">
                        <c:v>-94.472058996728506</c:v>
                      </c:pt>
                      <c:pt idx="8">
                        <c:v>-94.472058996728506</c:v>
                      </c:pt>
                      <c:pt idx="9">
                        <c:v>-94.472058996728506</c:v>
                      </c:pt>
                      <c:pt idx="10">
                        <c:v>-94.472058996728506</c:v>
                      </c:pt>
                      <c:pt idx="11">
                        <c:v>-94.472058996728506</c:v>
                      </c:pt>
                      <c:pt idx="12">
                        <c:v>-94.472058996728506</c:v>
                      </c:pt>
                      <c:pt idx="13">
                        <c:v>-94.472058996728506</c:v>
                      </c:pt>
                      <c:pt idx="14">
                        <c:v>-94.472058996728506</c:v>
                      </c:pt>
                      <c:pt idx="15">
                        <c:v>-94.472058996728506</c:v>
                      </c:pt>
                      <c:pt idx="16">
                        <c:v>-94.472058996728506</c:v>
                      </c:pt>
                      <c:pt idx="17">
                        <c:v>-94.472058996728506</c:v>
                      </c:pt>
                      <c:pt idx="18">
                        <c:v>-94.472058996728506</c:v>
                      </c:pt>
                      <c:pt idx="19">
                        <c:v>-94.472058996728506</c:v>
                      </c:pt>
                      <c:pt idx="20">
                        <c:v>-94.472058996728506</c:v>
                      </c:pt>
                      <c:pt idx="21">
                        <c:v>-94.472058996728506</c:v>
                      </c:pt>
                      <c:pt idx="22">
                        <c:v>-94.472058996728506</c:v>
                      </c:pt>
                      <c:pt idx="23">
                        <c:v>-94.472058996728506</c:v>
                      </c:pt>
                      <c:pt idx="24">
                        <c:v>-94.472058996728506</c:v>
                      </c:pt>
                      <c:pt idx="25">
                        <c:v>-94.472058996728506</c:v>
                      </c:pt>
                      <c:pt idx="26">
                        <c:v>-94.472058996728506</c:v>
                      </c:pt>
                      <c:pt idx="27">
                        <c:v>-94.472058996728506</c:v>
                      </c:pt>
                      <c:pt idx="28">
                        <c:v>-94.472058996728506</c:v>
                      </c:pt>
                      <c:pt idx="29">
                        <c:v>-94.472058996728506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FA0-40F3-9F64-B0A659CCF10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79.602058996728502</c:v>
                      </c:pt>
                      <c:pt idx="1">
                        <c:v>79.602058996728502</c:v>
                      </c:pt>
                      <c:pt idx="2">
                        <c:v>79.602058996728502</c:v>
                      </c:pt>
                      <c:pt idx="3">
                        <c:v>79.602058996728502</c:v>
                      </c:pt>
                      <c:pt idx="4">
                        <c:v>79.602058996728502</c:v>
                      </c:pt>
                      <c:pt idx="5">
                        <c:v>79.602058996728502</c:v>
                      </c:pt>
                      <c:pt idx="6">
                        <c:v>79.602058996728502</c:v>
                      </c:pt>
                      <c:pt idx="7">
                        <c:v>79.602058996728502</c:v>
                      </c:pt>
                      <c:pt idx="8">
                        <c:v>79.602058996728502</c:v>
                      </c:pt>
                      <c:pt idx="9">
                        <c:v>79.602058996728502</c:v>
                      </c:pt>
                      <c:pt idx="10">
                        <c:v>79.602058996728502</c:v>
                      </c:pt>
                      <c:pt idx="11">
                        <c:v>79.602058996728502</c:v>
                      </c:pt>
                      <c:pt idx="12">
                        <c:v>79.602058996728502</c:v>
                      </c:pt>
                      <c:pt idx="13">
                        <c:v>79.602058996728502</c:v>
                      </c:pt>
                      <c:pt idx="14">
                        <c:v>79.602058996728502</c:v>
                      </c:pt>
                      <c:pt idx="15">
                        <c:v>79.602058996728502</c:v>
                      </c:pt>
                      <c:pt idx="16">
                        <c:v>79.602058996728502</c:v>
                      </c:pt>
                      <c:pt idx="17">
                        <c:v>79.602058996728502</c:v>
                      </c:pt>
                      <c:pt idx="18">
                        <c:v>79.602058996728502</c:v>
                      </c:pt>
                      <c:pt idx="19">
                        <c:v>79.602058996728502</c:v>
                      </c:pt>
                      <c:pt idx="20">
                        <c:v>79.602058996728502</c:v>
                      </c:pt>
                      <c:pt idx="21">
                        <c:v>79.602058996728502</c:v>
                      </c:pt>
                      <c:pt idx="22">
                        <c:v>79.602058996728502</c:v>
                      </c:pt>
                      <c:pt idx="23">
                        <c:v>79.602058996728502</c:v>
                      </c:pt>
                      <c:pt idx="24">
                        <c:v>79.602058996728502</c:v>
                      </c:pt>
                      <c:pt idx="25">
                        <c:v>79.602058996728502</c:v>
                      </c:pt>
                      <c:pt idx="26">
                        <c:v>79.602058996728502</c:v>
                      </c:pt>
                      <c:pt idx="27">
                        <c:v>79.602058996728502</c:v>
                      </c:pt>
                      <c:pt idx="28">
                        <c:v>79.602058996728502</c:v>
                      </c:pt>
                      <c:pt idx="29">
                        <c:v>79.602058996728502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8FA0-40F3-9F64-B0A659CCF10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-84.447801590384969</c:v>
                      </c:pt>
                      <c:pt idx="1">
                        <c:v>-84.447801590384969</c:v>
                      </c:pt>
                      <c:pt idx="2">
                        <c:v>-84.447801590384969</c:v>
                      </c:pt>
                      <c:pt idx="3">
                        <c:v>-84.447801590384969</c:v>
                      </c:pt>
                      <c:pt idx="4">
                        <c:v>-84.447801590384969</c:v>
                      </c:pt>
                      <c:pt idx="5">
                        <c:v>-84.447801590384969</c:v>
                      </c:pt>
                      <c:pt idx="6">
                        <c:v>-84.447801590384969</c:v>
                      </c:pt>
                      <c:pt idx="7">
                        <c:v>-84.447801590384969</c:v>
                      </c:pt>
                      <c:pt idx="8">
                        <c:v>-84.447801590384969</c:v>
                      </c:pt>
                      <c:pt idx="9">
                        <c:v>-84.447801590384969</c:v>
                      </c:pt>
                      <c:pt idx="10">
                        <c:v>-84.447801590384969</c:v>
                      </c:pt>
                      <c:pt idx="11">
                        <c:v>-84.447801590384969</c:v>
                      </c:pt>
                      <c:pt idx="12">
                        <c:v>-84.447801590384969</c:v>
                      </c:pt>
                      <c:pt idx="13">
                        <c:v>-84.447801590384969</c:v>
                      </c:pt>
                      <c:pt idx="14">
                        <c:v>-84.447801590384969</c:v>
                      </c:pt>
                      <c:pt idx="15">
                        <c:v>-84.447801590384969</c:v>
                      </c:pt>
                      <c:pt idx="16">
                        <c:v>-84.447801590384969</c:v>
                      </c:pt>
                      <c:pt idx="17">
                        <c:v>-84.447801590384969</c:v>
                      </c:pt>
                      <c:pt idx="18">
                        <c:v>-84.447801590384969</c:v>
                      </c:pt>
                      <c:pt idx="19">
                        <c:v>-84.447801590384969</c:v>
                      </c:pt>
                      <c:pt idx="20">
                        <c:v>-84.447801590384969</c:v>
                      </c:pt>
                      <c:pt idx="21">
                        <c:v>-84.447801590384969</c:v>
                      </c:pt>
                      <c:pt idx="22">
                        <c:v>-84.447801590384969</c:v>
                      </c:pt>
                      <c:pt idx="23">
                        <c:v>-84.447801590384969</c:v>
                      </c:pt>
                      <c:pt idx="24">
                        <c:v>-84.447801590384969</c:v>
                      </c:pt>
                      <c:pt idx="25">
                        <c:v>-84.447801590384969</c:v>
                      </c:pt>
                      <c:pt idx="26">
                        <c:v>-84.447801590384969</c:v>
                      </c:pt>
                      <c:pt idx="27">
                        <c:v>-84.447801590384969</c:v>
                      </c:pt>
                      <c:pt idx="28">
                        <c:v>-84.447801590384969</c:v>
                      </c:pt>
                      <c:pt idx="29">
                        <c:v>-84.447801590384969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8FA0-40F3-9F64-B0A659CCF10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84.783926590384979</c:v>
                      </c:pt>
                      <c:pt idx="1">
                        <c:v>84.783926590384979</c:v>
                      </c:pt>
                      <c:pt idx="2">
                        <c:v>84.783926590384979</c:v>
                      </c:pt>
                      <c:pt idx="3">
                        <c:v>84.783926590384979</c:v>
                      </c:pt>
                      <c:pt idx="4">
                        <c:v>84.783926590384979</c:v>
                      </c:pt>
                      <c:pt idx="5">
                        <c:v>84.783926590384979</c:v>
                      </c:pt>
                      <c:pt idx="6">
                        <c:v>84.783926590384979</c:v>
                      </c:pt>
                      <c:pt idx="7">
                        <c:v>84.783926590384979</c:v>
                      </c:pt>
                      <c:pt idx="8">
                        <c:v>84.783926590384979</c:v>
                      </c:pt>
                      <c:pt idx="9">
                        <c:v>84.783926590384979</c:v>
                      </c:pt>
                      <c:pt idx="10">
                        <c:v>84.783926590384979</c:v>
                      </c:pt>
                      <c:pt idx="11">
                        <c:v>84.783926590384979</c:v>
                      </c:pt>
                      <c:pt idx="12">
                        <c:v>84.783926590384979</c:v>
                      </c:pt>
                      <c:pt idx="13">
                        <c:v>84.783926590384979</c:v>
                      </c:pt>
                      <c:pt idx="14">
                        <c:v>84.783926590384979</c:v>
                      </c:pt>
                      <c:pt idx="15">
                        <c:v>84.783926590384979</c:v>
                      </c:pt>
                      <c:pt idx="16">
                        <c:v>84.783926590384979</c:v>
                      </c:pt>
                      <c:pt idx="17">
                        <c:v>84.783926590384979</c:v>
                      </c:pt>
                      <c:pt idx="18">
                        <c:v>84.783926590384979</c:v>
                      </c:pt>
                      <c:pt idx="19">
                        <c:v>84.783926590384979</c:v>
                      </c:pt>
                      <c:pt idx="20">
                        <c:v>84.783926590384979</c:v>
                      </c:pt>
                      <c:pt idx="21">
                        <c:v>84.783926590384979</c:v>
                      </c:pt>
                      <c:pt idx="22">
                        <c:v>84.783926590384979</c:v>
                      </c:pt>
                      <c:pt idx="23">
                        <c:v>84.783926590384979</c:v>
                      </c:pt>
                      <c:pt idx="24">
                        <c:v>84.783926590384979</c:v>
                      </c:pt>
                      <c:pt idx="25">
                        <c:v>84.783926590384979</c:v>
                      </c:pt>
                      <c:pt idx="26">
                        <c:v>84.783926590384979</c:v>
                      </c:pt>
                      <c:pt idx="27">
                        <c:v>84.783926590384979</c:v>
                      </c:pt>
                      <c:pt idx="28">
                        <c:v>84.783926590384979</c:v>
                      </c:pt>
                      <c:pt idx="29">
                        <c:v>84.783926590384979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8FA0-40F3-9F64-B0A659CCF10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51.981868018079716</c:v>
                      </c:pt>
                      <c:pt idx="1">
                        <c:v>51.981868018079716</c:v>
                      </c:pt>
                      <c:pt idx="2">
                        <c:v>51.981868018079716</c:v>
                      </c:pt>
                      <c:pt idx="3">
                        <c:v>51.981868018079716</c:v>
                      </c:pt>
                      <c:pt idx="4">
                        <c:v>51.981868018079716</c:v>
                      </c:pt>
                      <c:pt idx="5">
                        <c:v>51.981868018079716</c:v>
                      </c:pt>
                      <c:pt idx="6">
                        <c:v>51.981868018079716</c:v>
                      </c:pt>
                      <c:pt idx="7">
                        <c:v>51.981868018079716</c:v>
                      </c:pt>
                      <c:pt idx="8">
                        <c:v>51.981868018079716</c:v>
                      </c:pt>
                      <c:pt idx="9">
                        <c:v>51.981868018079716</c:v>
                      </c:pt>
                      <c:pt idx="10">
                        <c:v>51.981868018079716</c:v>
                      </c:pt>
                      <c:pt idx="11">
                        <c:v>51.981868018079716</c:v>
                      </c:pt>
                      <c:pt idx="12">
                        <c:v>51.981868018079716</c:v>
                      </c:pt>
                      <c:pt idx="13">
                        <c:v>51.981868018079716</c:v>
                      </c:pt>
                      <c:pt idx="14">
                        <c:v>51.981868018079716</c:v>
                      </c:pt>
                      <c:pt idx="15">
                        <c:v>51.981868018079716</c:v>
                      </c:pt>
                      <c:pt idx="16">
                        <c:v>51.981868018079716</c:v>
                      </c:pt>
                      <c:pt idx="17">
                        <c:v>51.981868018079716</c:v>
                      </c:pt>
                      <c:pt idx="18">
                        <c:v>51.981868018079716</c:v>
                      </c:pt>
                      <c:pt idx="19">
                        <c:v>51.981868018079716</c:v>
                      </c:pt>
                      <c:pt idx="20">
                        <c:v>51.981868018079716</c:v>
                      </c:pt>
                      <c:pt idx="21">
                        <c:v>51.981868018079716</c:v>
                      </c:pt>
                      <c:pt idx="22">
                        <c:v>51.981868018079716</c:v>
                      </c:pt>
                      <c:pt idx="23">
                        <c:v>51.981868018079716</c:v>
                      </c:pt>
                      <c:pt idx="24">
                        <c:v>51.981868018079716</c:v>
                      </c:pt>
                      <c:pt idx="25">
                        <c:v>51.981868018079716</c:v>
                      </c:pt>
                      <c:pt idx="26">
                        <c:v>51.981868018079716</c:v>
                      </c:pt>
                      <c:pt idx="27">
                        <c:v>51.981868018079716</c:v>
                      </c:pt>
                      <c:pt idx="28">
                        <c:v>51.981868018079716</c:v>
                      </c:pt>
                      <c:pt idx="29">
                        <c:v>51.981868018079716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8FA0-40F3-9F64-B0A659CCF10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52.011465315253623</c:v>
                      </c:pt>
                      <c:pt idx="1">
                        <c:v>52.011465315253623</c:v>
                      </c:pt>
                      <c:pt idx="2">
                        <c:v>52.011465315253623</c:v>
                      </c:pt>
                      <c:pt idx="3">
                        <c:v>52.011465315253623</c:v>
                      </c:pt>
                      <c:pt idx="4">
                        <c:v>52.011465315253623</c:v>
                      </c:pt>
                      <c:pt idx="5">
                        <c:v>52.011465315253623</c:v>
                      </c:pt>
                      <c:pt idx="6">
                        <c:v>52.011465315253623</c:v>
                      </c:pt>
                      <c:pt idx="7">
                        <c:v>52.011465315253623</c:v>
                      </c:pt>
                      <c:pt idx="8">
                        <c:v>52.011465315253623</c:v>
                      </c:pt>
                      <c:pt idx="9">
                        <c:v>52.011465315253623</c:v>
                      </c:pt>
                      <c:pt idx="10">
                        <c:v>52.011465315253623</c:v>
                      </c:pt>
                      <c:pt idx="11">
                        <c:v>52.011465315253623</c:v>
                      </c:pt>
                      <c:pt idx="12">
                        <c:v>52.011465315253623</c:v>
                      </c:pt>
                      <c:pt idx="13">
                        <c:v>52.011465315253623</c:v>
                      </c:pt>
                      <c:pt idx="14">
                        <c:v>52.011465315253623</c:v>
                      </c:pt>
                      <c:pt idx="15">
                        <c:v>52.011465315253623</c:v>
                      </c:pt>
                      <c:pt idx="16">
                        <c:v>52.011465315253623</c:v>
                      </c:pt>
                      <c:pt idx="17">
                        <c:v>52.011465315253623</c:v>
                      </c:pt>
                      <c:pt idx="18">
                        <c:v>52.011465315253623</c:v>
                      </c:pt>
                      <c:pt idx="19">
                        <c:v>52.011465315253623</c:v>
                      </c:pt>
                      <c:pt idx="20">
                        <c:v>52.011465315253623</c:v>
                      </c:pt>
                      <c:pt idx="21">
                        <c:v>52.011465315253623</c:v>
                      </c:pt>
                      <c:pt idx="22">
                        <c:v>52.011465315253623</c:v>
                      </c:pt>
                      <c:pt idx="23">
                        <c:v>52.011465315253623</c:v>
                      </c:pt>
                      <c:pt idx="24">
                        <c:v>52.011465315253623</c:v>
                      </c:pt>
                      <c:pt idx="25">
                        <c:v>52.011465315253623</c:v>
                      </c:pt>
                      <c:pt idx="26">
                        <c:v>52.011465315253623</c:v>
                      </c:pt>
                      <c:pt idx="27">
                        <c:v>52.011465315253623</c:v>
                      </c:pt>
                      <c:pt idx="28">
                        <c:v>52.011465315253623</c:v>
                      </c:pt>
                      <c:pt idx="29">
                        <c:v>52.011465315253623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8FA0-40F3-9F64-B0A659CCF10A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'MS + Setup - No Force'!$E$1</c:f>
              <c:strCache>
                <c:ptCount val="1"/>
                <c:pt idx="0">
                  <c:v>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Force'!$E$2:$E$31</c:f>
              <c:numCache>
                <c:formatCode>General</c:formatCode>
                <c:ptCount val="30"/>
                <c:pt idx="0">
                  <c:v>52</c:v>
                </c:pt>
                <c:pt idx="1">
                  <c:v>51.999000000000002</c:v>
                </c:pt>
                <c:pt idx="2">
                  <c:v>51.991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B-4BFF-8DB0-F169772AE01B}"/>
            </c:ext>
          </c:extLst>
        </c:ser>
        <c:ser>
          <c:idx val="7"/>
          <c:order val="7"/>
          <c:tx>
            <c:strRef>
              <c:f>'MS + Setup - No Force'!$I$1</c:f>
              <c:strCache>
                <c:ptCount val="1"/>
                <c:pt idx="0">
                  <c:v>Dia_avg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Force'!$I$2:$I$31</c:f>
              <c:numCache>
                <c:formatCode>0.000</c:formatCode>
                <c:ptCount val="30"/>
                <c:pt idx="0">
                  <c:v>51.99666666666667</c:v>
                </c:pt>
                <c:pt idx="1">
                  <c:v>51.99666666666667</c:v>
                </c:pt>
                <c:pt idx="2">
                  <c:v>51.99666666666667</c:v>
                </c:pt>
                <c:pt idx="3">
                  <c:v>51.99666666666667</c:v>
                </c:pt>
                <c:pt idx="4">
                  <c:v>51.99666666666667</c:v>
                </c:pt>
                <c:pt idx="5">
                  <c:v>51.99666666666667</c:v>
                </c:pt>
                <c:pt idx="6">
                  <c:v>51.99666666666667</c:v>
                </c:pt>
                <c:pt idx="7">
                  <c:v>51.99666666666667</c:v>
                </c:pt>
                <c:pt idx="8">
                  <c:v>51.99666666666667</c:v>
                </c:pt>
                <c:pt idx="9">
                  <c:v>51.99666666666667</c:v>
                </c:pt>
                <c:pt idx="10">
                  <c:v>51.99666666666667</c:v>
                </c:pt>
                <c:pt idx="11">
                  <c:v>51.99666666666667</c:v>
                </c:pt>
                <c:pt idx="12">
                  <c:v>51.99666666666667</c:v>
                </c:pt>
                <c:pt idx="13">
                  <c:v>51.99666666666667</c:v>
                </c:pt>
                <c:pt idx="14">
                  <c:v>51.99666666666667</c:v>
                </c:pt>
                <c:pt idx="15">
                  <c:v>51.99666666666667</c:v>
                </c:pt>
                <c:pt idx="16">
                  <c:v>51.99666666666667</c:v>
                </c:pt>
                <c:pt idx="17">
                  <c:v>51.99666666666667</c:v>
                </c:pt>
                <c:pt idx="18">
                  <c:v>51.99666666666667</c:v>
                </c:pt>
                <c:pt idx="19">
                  <c:v>51.99666666666667</c:v>
                </c:pt>
                <c:pt idx="20">
                  <c:v>51.99666666666667</c:v>
                </c:pt>
                <c:pt idx="21">
                  <c:v>51.99666666666667</c:v>
                </c:pt>
                <c:pt idx="22">
                  <c:v>51.99666666666667</c:v>
                </c:pt>
                <c:pt idx="23">
                  <c:v>51.99666666666667</c:v>
                </c:pt>
                <c:pt idx="24">
                  <c:v>51.99666666666667</c:v>
                </c:pt>
                <c:pt idx="25">
                  <c:v>51.99666666666667</c:v>
                </c:pt>
                <c:pt idx="26">
                  <c:v>51.99666666666667</c:v>
                </c:pt>
                <c:pt idx="27">
                  <c:v>51.99666666666667</c:v>
                </c:pt>
                <c:pt idx="28">
                  <c:v>51.99666666666667</c:v>
                </c:pt>
                <c:pt idx="29">
                  <c:v>51.99666666666667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B-4BFF-8DB0-F169772AE01B}"/>
            </c:ext>
          </c:extLst>
        </c:ser>
        <c:ser>
          <c:idx val="14"/>
          <c:order val="14"/>
          <c:tx>
            <c:strRef>
              <c:f>'MS + Setup - No Force'!$P$1</c:f>
              <c:strCache>
                <c:ptCount val="1"/>
                <c:pt idx="0">
                  <c:v>Dia_LCL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Force'!$P$2:$P$31</c:f>
              <c:numCache>
                <c:formatCode>0.000</c:formatCode>
                <c:ptCount val="30"/>
                <c:pt idx="0">
                  <c:v>51.981868018079716</c:v>
                </c:pt>
                <c:pt idx="1">
                  <c:v>51.981868018079716</c:v>
                </c:pt>
                <c:pt idx="2">
                  <c:v>51.981868018079716</c:v>
                </c:pt>
                <c:pt idx="3">
                  <c:v>51.981868018079716</c:v>
                </c:pt>
                <c:pt idx="4">
                  <c:v>51.981868018079716</c:v>
                </c:pt>
                <c:pt idx="5">
                  <c:v>51.981868018079716</c:v>
                </c:pt>
                <c:pt idx="6">
                  <c:v>51.981868018079716</c:v>
                </c:pt>
                <c:pt idx="7">
                  <c:v>51.981868018079716</c:v>
                </c:pt>
                <c:pt idx="8">
                  <c:v>51.981868018079716</c:v>
                </c:pt>
                <c:pt idx="9">
                  <c:v>51.981868018079716</c:v>
                </c:pt>
                <c:pt idx="10">
                  <c:v>51.981868018079716</c:v>
                </c:pt>
                <c:pt idx="11">
                  <c:v>51.981868018079716</c:v>
                </c:pt>
                <c:pt idx="12">
                  <c:v>51.981868018079716</c:v>
                </c:pt>
                <c:pt idx="13">
                  <c:v>51.981868018079716</c:v>
                </c:pt>
                <c:pt idx="14">
                  <c:v>51.981868018079716</c:v>
                </c:pt>
                <c:pt idx="15">
                  <c:v>51.981868018079716</c:v>
                </c:pt>
                <c:pt idx="16">
                  <c:v>51.981868018079716</c:v>
                </c:pt>
                <c:pt idx="17">
                  <c:v>51.981868018079716</c:v>
                </c:pt>
                <c:pt idx="18">
                  <c:v>51.981868018079716</c:v>
                </c:pt>
                <c:pt idx="19">
                  <c:v>51.981868018079716</c:v>
                </c:pt>
                <c:pt idx="20">
                  <c:v>51.981868018079716</c:v>
                </c:pt>
                <c:pt idx="21">
                  <c:v>51.981868018079716</c:v>
                </c:pt>
                <c:pt idx="22">
                  <c:v>51.981868018079716</c:v>
                </c:pt>
                <c:pt idx="23">
                  <c:v>51.981868018079716</c:v>
                </c:pt>
                <c:pt idx="24">
                  <c:v>51.981868018079716</c:v>
                </c:pt>
                <c:pt idx="25">
                  <c:v>51.981868018079716</c:v>
                </c:pt>
                <c:pt idx="26">
                  <c:v>51.981868018079716</c:v>
                </c:pt>
                <c:pt idx="27">
                  <c:v>51.981868018079716</c:v>
                </c:pt>
                <c:pt idx="28">
                  <c:v>51.981868018079716</c:v>
                </c:pt>
                <c:pt idx="29">
                  <c:v>51.981868018079716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B-4BFF-8DB0-F169772AE01B}"/>
            </c:ext>
          </c:extLst>
        </c:ser>
        <c:ser>
          <c:idx val="15"/>
          <c:order val="15"/>
          <c:tx>
            <c:strRef>
              <c:f>'MS + Setup - No Force'!$Q$1</c:f>
              <c:strCache>
                <c:ptCount val="1"/>
                <c:pt idx="0">
                  <c:v>Dia_UCL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'MS + Setup - No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- No Force'!$Q$2:$Q$31</c:f>
              <c:numCache>
                <c:formatCode>0.000</c:formatCode>
                <c:ptCount val="30"/>
                <c:pt idx="0">
                  <c:v>52.011465315253623</c:v>
                </c:pt>
                <c:pt idx="1">
                  <c:v>52.011465315253623</c:v>
                </c:pt>
                <c:pt idx="2">
                  <c:v>52.011465315253623</c:v>
                </c:pt>
                <c:pt idx="3">
                  <c:v>52.011465315253623</c:v>
                </c:pt>
                <c:pt idx="4">
                  <c:v>52.011465315253623</c:v>
                </c:pt>
                <c:pt idx="5">
                  <c:v>52.011465315253623</c:v>
                </c:pt>
                <c:pt idx="6">
                  <c:v>52.011465315253623</c:v>
                </c:pt>
                <c:pt idx="7">
                  <c:v>52.011465315253623</c:v>
                </c:pt>
                <c:pt idx="8">
                  <c:v>52.011465315253623</c:v>
                </c:pt>
                <c:pt idx="9">
                  <c:v>52.011465315253623</c:v>
                </c:pt>
                <c:pt idx="10">
                  <c:v>52.011465315253623</c:v>
                </c:pt>
                <c:pt idx="11">
                  <c:v>52.011465315253623</c:v>
                </c:pt>
                <c:pt idx="12">
                  <c:v>52.011465315253623</c:v>
                </c:pt>
                <c:pt idx="13">
                  <c:v>52.011465315253623</c:v>
                </c:pt>
                <c:pt idx="14">
                  <c:v>52.011465315253623</c:v>
                </c:pt>
                <c:pt idx="15">
                  <c:v>52.011465315253623</c:v>
                </c:pt>
                <c:pt idx="16">
                  <c:v>52.011465315253623</c:v>
                </c:pt>
                <c:pt idx="17">
                  <c:v>52.011465315253623</c:v>
                </c:pt>
                <c:pt idx="18">
                  <c:v>52.011465315253623</c:v>
                </c:pt>
                <c:pt idx="19">
                  <c:v>52.011465315253623</c:v>
                </c:pt>
                <c:pt idx="20">
                  <c:v>52.011465315253623</c:v>
                </c:pt>
                <c:pt idx="21">
                  <c:v>52.011465315253623</c:v>
                </c:pt>
                <c:pt idx="22">
                  <c:v>52.011465315253623</c:v>
                </c:pt>
                <c:pt idx="23">
                  <c:v>52.011465315253623</c:v>
                </c:pt>
                <c:pt idx="24">
                  <c:v>52.011465315253623</c:v>
                </c:pt>
                <c:pt idx="25">
                  <c:v>52.011465315253623</c:v>
                </c:pt>
                <c:pt idx="26">
                  <c:v>52.011465315253623</c:v>
                </c:pt>
                <c:pt idx="27">
                  <c:v>52.011465315253623</c:v>
                </c:pt>
                <c:pt idx="28">
                  <c:v>52.011465315253623</c:v>
                </c:pt>
                <c:pt idx="29">
                  <c:v>52.011465315253623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B-4BFF-8DB0-F169772AE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'MS + Setup - No Force'!$B$1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- No Force'!$B$2:$B$31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38.255000000000003</c:v>
                      </c:pt>
                      <c:pt idx="1">
                        <c:v>-8.6289999999999996</c:v>
                      </c:pt>
                      <c:pt idx="2">
                        <c:v>-43.587000000000003</c:v>
                      </c:pt>
                      <c:pt idx="3">
                        <c:v>-18.324000000000002</c:v>
                      </c:pt>
                      <c:pt idx="4">
                        <c:v>32.264000000000003</c:v>
                      </c:pt>
                      <c:pt idx="5">
                        <c:v>38.454000000000001</c:v>
                      </c:pt>
                      <c:pt idx="6">
                        <c:v>32.331000000000003</c:v>
                      </c:pt>
                      <c:pt idx="7">
                        <c:v>-18.472999999999999</c:v>
                      </c:pt>
                      <c:pt idx="8">
                        <c:v>-43.747</c:v>
                      </c:pt>
                      <c:pt idx="9">
                        <c:v>-8.5649999999999995</c:v>
                      </c:pt>
                      <c:pt idx="10">
                        <c:v>-38.963000000000001</c:v>
                      </c:pt>
                      <c:pt idx="11">
                        <c:v>-38.018999999999998</c:v>
                      </c:pt>
                      <c:pt idx="12">
                        <c:v>-20.997</c:v>
                      </c:pt>
                      <c:pt idx="13">
                        <c:v>-20.95</c:v>
                      </c:pt>
                      <c:pt idx="14">
                        <c:v>4.0000000000000001E-3</c:v>
                      </c:pt>
                      <c:pt idx="15">
                        <c:v>-1.4E-2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D1B-4BFF-8DB0-F169772AE01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-21.491</c:v>
                      </c:pt>
                      <c:pt idx="1">
                        <c:v>-43.015000000000001</c:v>
                      </c:pt>
                      <c:pt idx="2">
                        <c:v>-5.0839999999999996</c:v>
                      </c:pt>
                      <c:pt idx="3">
                        <c:v>39.886000000000003</c:v>
                      </c:pt>
                      <c:pt idx="4">
                        <c:v>29.748999999999999</c:v>
                      </c:pt>
                      <c:pt idx="5">
                        <c:v>21.5</c:v>
                      </c:pt>
                      <c:pt idx="6">
                        <c:v>-29.928000000000001</c:v>
                      </c:pt>
                      <c:pt idx="7">
                        <c:v>-39.997</c:v>
                      </c:pt>
                      <c:pt idx="8">
                        <c:v>5.2089999999999996</c:v>
                      </c:pt>
                      <c:pt idx="9">
                        <c:v>43.216000000000001</c:v>
                      </c:pt>
                      <c:pt idx="10">
                        <c:v>-25</c:v>
                      </c:pt>
                      <c:pt idx="11">
                        <c:v>27.623000000000001</c:v>
                      </c:pt>
                      <c:pt idx="12">
                        <c:v>20.991</c:v>
                      </c:pt>
                      <c:pt idx="13">
                        <c:v>-20.940999999999999</c:v>
                      </c:pt>
                      <c:pt idx="14">
                        <c:v>-1.7000000000000001E-2</c:v>
                      </c:pt>
                      <c:pt idx="15">
                        <c:v>-1.2E-2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D1B-4BFF-8DB0-F169772AE0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3.9649999999999999</c:v>
                      </c:pt>
                      <c:pt idx="1">
                        <c:v>3.9740000000000002</c:v>
                      </c:pt>
                      <c:pt idx="2">
                        <c:v>3.9649999999999999</c:v>
                      </c:pt>
                      <c:pt idx="3">
                        <c:v>3.9689999999999999</c:v>
                      </c:pt>
                      <c:pt idx="4">
                        <c:v>3.9670000000000001</c:v>
                      </c:pt>
                      <c:pt idx="5">
                        <c:v>4.282</c:v>
                      </c:pt>
                      <c:pt idx="6">
                        <c:v>4.282</c:v>
                      </c:pt>
                      <c:pt idx="7">
                        <c:v>4.282</c:v>
                      </c:pt>
                      <c:pt idx="8">
                        <c:v>4.282</c:v>
                      </c:pt>
                      <c:pt idx="9">
                        <c:v>4.282</c:v>
                      </c:pt>
                      <c:pt idx="10">
                        <c:v>5.4889999999999999</c:v>
                      </c:pt>
                      <c:pt idx="11">
                        <c:v>5.883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D1B-4BFF-8DB0-F169772AE0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Force'!$F$1</c15:sqref>
                        </c15:formulaRef>
                      </c:ext>
                    </c:extLst>
                    <c:strCache>
                      <c:ptCount val="1"/>
                      <c:pt idx="0">
                        <c:v>X_avg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-7.4349999999999987</c:v>
                      </c:pt>
                      <c:pt idx="1">
                        <c:v>-7.4349999999999987</c:v>
                      </c:pt>
                      <c:pt idx="2">
                        <c:v>-7.4349999999999987</c:v>
                      </c:pt>
                      <c:pt idx="3">
                        <c:v>-7.4349999999999987</c:v>
                      </c:pt>
                      <c:pt idx="4">
                        <c:v>-7.4349999999999987</c:v>
                      </c:pt>
                      <c:pt idx="5">
                        <c:v>-7.4349999999999987</c:v>
                      </c:pt>
                      <c:pt idx="6">
                        <c:v>-7.4349999999999987</c:v>
                      </c:pt>
                      <c:pt idx="7">
                        <c:v>-7.4349999999999987</c:v>
                      </c:pt>
                      <c:pt idx="8">
                        <c:v>-7.4349999999999987</c:v>
                      </c:pt>
                      <c:pt idx="9">
                        <c:v>-7.4349999999999987</c:v>
                      </c:pt>
                      <c:pt idx="10">
                        <c:v>-7.4349999999999987</c:v>
                      </c:pt>
                      <c:pt idx="11">
                        <c:v>-7.4349999999999987</c:v>
                      </c:pt>
                      <c:pt idx="12">
                        <c:v>-7.4349999999999987</c:v>
                      </c:pt>
                      <c:pt idx="13">
                        <c:v>-7.4349999999999987</c:v>
                      </c:pt>
                      <c:pt idx="14">
                        <c:v>-7.4349999999999987</c:v>
                      </c:pt>
                      <c:pt idx="15">
                        <c:v>-7.4349999999999987</c:v>
                      </c:pt>
                      <c:pt idx="16">
                        <c:v>-7.4349999999999987</c:v>
                      </c:pt>
                      <c:pt idx="17">
                        <c:v>-7.4349999999999987</c:v>
                      </c:pt>
                      <c:pt idx="18">
                        <c:v>-7.4349999999999987</c:v>
                      </c:pt>
                      <c:pt idx="19">
                        <c:v>-7.4349999999999987</c:v>
                      </c:pt>
                      <c:pt idx="20">
                        <c:v>-7.4349999999999987</c:v>
                      </c:pt>
                      <c:pt idx="21">
                        <c:v>-7.4349999999999987</c:v>
                      </c:pt>
                      <c:pt idx="22">
                        <c:v>-7.4349999999999987</c:v>
                      </c:pt>
                      <c:pt idx="23">
                        <c:v>-7.4349999999999987</c:v>
                      </c:pt>
                      <c:pt idx="24">
                        <c:v>-7.4349999999999987</c:v>
                      </c:pt>
                      <c:pt idx="25">
                        <c:v>-7.4349999999999987</c:v>
                      </c:pt>
                      <c:pt idx="26">
                        <c:v>-7.4349999999999987</c:v>
                      </c:pt>
                      <c:pt idx="27">
                        <c:v>-7.4349999999999987</c:v>
                      </c:pt>
                      <c:pt idx="28">
                        <c:v>-7.4349999999999987</c:v>
                      </c:pt>
                      <c:pt idx="29">
                        <c:v>-7.4349999999999987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D1B-4BFF-8DB0-F169772AE0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0.16806249999999978</c:v>
                      </c:pt>
                      <c:pt idx="1">
                        <c:v>0.16806249999999978</c:v>
                      </c:pt>
                      <c:pt idx="2">
                        <c:v>0.16806249999999978</c:v>
                      </c:pt>
                      <c:pt idx="3">
                        <c:v>0.16806249999999978</c:v>
                      </c:pt>
                      <c:pt idx="4">
                        <c:v>0.16806249999999978</c:v>
                      </c:pt>
                      <c:pt idx="5">
                        <c:v>0.16806249999999978</c:v>
                      </c:pt>
                      <c:pt idx="6">
                        <c:v>0.16806249999999978</c:v>
                      </c:pt>
                      <c:pt idx="7">
                        <c:v>0.16806249999999978</c:v>
                      </c:pt>
                      <c:pt idx="8">
                        <c:v>0.16806249999999978</c:v>
                      </c:pt>
                      <c:pt idx="9">
                        <c:v>0.16806249999999978</c:v>
                      </c:pt>
                      <c:pt idx="10">
                        <c:v>0.16806249999999978</c:v>
                      </c:pt>
                      <c:pt idx="11">
                        <c:v>0.16806249999999978</c:v>
                      </c:pt>
                      <c:pt idx="12">
                        <c:v>0.16806249999999978</c:v>
                      </c:pt>
                      <c:pt idx="13">
                        <c:v>0.16806249999999978</c:v>
                      </c:pt>
                      <c:pt idx="14">
                        <c:v>0.16806249999999978</c:v>
                      </c:pt>
                      <c:pt idx="15">
                        <c:v>0.16806249999999978</c:v>
                      </c:pt>
                      <c:pt idx="16">
                        <c:v>0.16806249999999978</c:v>
                      </c:pt>
                      <c:pt idx="17">
                        <c:v>0.16806249999999978</c:v>
                      </c:pt>
                      <c:pt idx="18">
                        <c:v>0.16806249999999978</c:v>
                      </c:pt>
                      <c:pt idx="19">
                        <c:v>0.16806249999999978</c:v>
                      </c:pt>
                      <c:pt idx="20">
                        <c:v>0.16806249999999978</c:v>
                      </c:pt>
                      <c:pt idx="21">
                        <c:v>0.16806249999999978</c:v>
                      </c:pt>
                      <c:pt idx="22">
                        <c:v>0.16806249999999978</c:v>
                      </c:pt>
                      <c:pt idx="23">
                        <c:v>0.16806249999999978</c:v>
                      </c:pt>
                      <c:pt idx="24">
                        <c:v>0.16806249999999978</c:v>
                      </c:pt>
                      <c:pt idx="25">
                        <c:v>0.16806249999999978</c:v>
                      </c:pt>
                      <c:pt idx="26">
                        <c:v>0.16806249999999978</c:v>
                      </c:pt>
                      <c:pt idx="27">
                        <c:v>0.16806249999999978</c:v>
                      </c:pt>
                      <c:pt idx="28">
                        <c:v>0.16806249999999978</c:v>
                      </c:pt>
                      <c:pt idx="29">
                        <c:v>0.16806249999999978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D1B-4BFF-8DB0-F169772AE01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3.288875</c:v>
                      </c:pt>
                      <c:pt idx="1">
                        <c:v>3.288875</c:v>
                      </c:pt>
                      <c:pt idx="2">
                        <c:v>3.288875</c:v>
                      </c:pt>
                      <c:pt idx="3">
                        <c:v>3.288875</c:v>
                      </c:pt>
                      <c:pt idx="4">
                        <c:v>3.288875</c:v>
                      </c:pt>
                      <c:pt idx="5">
                        <c:v>3.288875</c:v>
                      </c:pt>
                      <c:pt idx="6">
                        <c:v>3.288875</c:v>
                      </c:pt>
                      <c:pt idx="7">
                        <c:v>3.288875</c:v>
                      </c:pt>
                      <c:pt idx="8">
                        <c:v>3.288875</c:v>
                      </c:pt>
                      <c:pt idx="9">
                        <c:v>3.288875</c:v>
                      </c:pt>
                      <c:pt idx="10">
                        <c:v>3.288875</c:v>
                      </c:pt>
                      <c:pt idx="11">
                        <c:v>3.288875</c:v>
                      </c:pt>
                      <c:pt idx="12">
                        <c:v>3.288875</c:v>
                      </c:pt>
                      <c:pt idx="13">
                        <c:v>3.288875</c:v>
                      </c:pt>
                      <c:pt idx="14">
                        <c:v>3.288875</c:v>
                      </c:pt>
                      <c:pt idx="15">
                        <c:v>3.288875</c:v>
                      </c:pt>
                      <c:pt idx="16">
                        <c:v>3.288875</c:v>
                      </c:pt>
                      <c:pt idx="17">
                        <c:v>3.288875</c:v>
                      </c:pt>
                      <c:pt idx="18">
                        <c:v>3.288875</c:v>
                      </c:pt>
                      <c:pt idx="19">
                        <c:v>3.288875</c:v>
                      </c:pt>
                      <c:pt idx="20">
                        <c:v>3.288875</c:v>
                      </c:pt>
                      <c:pt idx="21">
                        <c:v>3.288875</c:v>
                      </c:pt>
                      <c:pt idx="22">
                        <c:v>3.288875</c:v>
                      </c:pt>
                      <c:pt idx="23">
                        <c:v>3.288875</c:v>
                      </c:pt>
                      <c:pt idx="24">
                        <c:v>3.288875</c:v>
                      </c:pt>
                      <c:pt idx="25">
                        <c:v>3.288875</c:v>
                      </c:pt>
                      <c:pt idx="26">
                        <c:v>3.288875</c:v>
                      </c:pt>
                      <c:pt idx="27">
                        <c:v>3.288875</c:v>
                      </c:pt>
                      <c:pt idx="28">
                        <c:v>3.288875</c:v>
                      </c:pt>
                      <c:pt idx="29">
                        <c:v>3.288875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9D1B-4BFF-8DB0-F169772AE01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Force'!$J$1</c15:sqref>
                        </c15:formulaRef>
                      </c:ext>
                    </c:extLst>
                    <c:strCache>
                      <c:ptCount val="1"/>
                      <c:pt idx="0">
                        <c:v>X_LCL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Force'!$J$2:$J$31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-94.472058996728506</c:v>
                      </c:pt>
                      <c:pt idx="1">
                        <c:v>-94.472058996728506</c:v>
                      </c:pt>
                      <c:pt idx="2">
                        <c:v>-94.472058996728506</c:v>
                      </c:pt>
                      <c:pt idx="3">
                        <c:v>-94.472058996728506</c:v>
                      </c:pt>
                      <c:pt idx="4">
                        <c:v>-94.472058996728506</c:v>
                      </c:pt>
                      <c:pt idx="5">
                        <c:v>-94.472058996728506</c:v>
                      </c:pt>
                      <c:pt idx="6">
                        <c:v>-94.472058996728506</c:v>
                      </c:pt>
                      <c:pt idx="7">
                        <c:v>-94.472058996728506</c:v>
                      </c:pt>
                      <c:pt idx="8">
                        <c:v>-94.472058996728506</c:v>
                      </c:pt>
                      <c:pt idx="9">
                        <c:v>-94.472058996728506</c:v>
                      </c:pt>
                      <c:pt idx="10">
                        <c:v>-94.472058996728506</c:v>
                      </c:pt>
                      <c:pt idx="11">
                        <c:v>-94.472058996728506</c:v>
                      </c:pt>
                      <c:pt idx="12">
                        <c:v>-94.472058996728506</c:v>
                      </c:pt>
                      <c:pt idx="13">
                        <c:v>-94.472058996728506</c:v>
                      </c:pt>
                      <c:pt idx="14">
                        <c:v>-94.472058996728506</c:v>
                      </c:pt>
                      <c:pt idx="15">
                        <c:v>-94.472058996728506</c:v>
                      </c:pt>
                      <c:pt idx="16">
                        <c:v>-94.472058996728506</c:v>
                      </c:pt>
                      <c:pt idx="17">
                        <c:v>-94.472058996728506</c:v>
                      </c:pt>
                      <c:pt idx="18">
                        <c:v>-94.472058996728506</c:v>
                      </c:pt>
                      <c:pt idx="19">
                        <c:v>-94.472058996728506</c:v>
                      </c:pt>
                      <c:pt idx="20">
                        <c:v>-94.472058996728506</c:v>
                      </c:pt>
                      <c:pt idx="21">
                        <c:v>-94.472058996728506</c:v>
                      </c:pt>
                      <c:pt idx="22">
                        <c:v>-94.472058996728506</c:v>
                      </c:pt>
                      <c:pt idx="23">
                        <c:v>-94.472058996728506</c:v>
                      </c:pt>
                      <c:pt idx="24">
                        <c:v>-94.472058996728506</c:v>
                      </c:pt>
                      <c:pt idx="25">
                        <c:v>-94.472058996728506</c:v>
                      </c:pt>
                      <c:pt idx="26">
                        <c:v>-94.472058996728506</c:v>
                      </c:pt>
                      <c:pt idx="27">
                        <c:v>-94.472058996728506</c:v>
                      </c:pt>
                      <c:pt idx="28">
                        <c:v>-94.472058996728506</c:v>
                      </c:pt>
                      <c:pt idx="29">
                        <c:v>-94.472058996728506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9D1B-4BFF-8DB0-F169772AE01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Force'!$K$1</c15:sqref>
                        </c15:formulaRef>
                      </c:ext>
                    </c:extLst>
                    <c:strCache>
                      <c:ptCount val="1"/>
                      <c:pt idx="0">
                        <c:v>X_UCL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79.602058996728502</c:v>
                      </c:pt>
                      <c:pt idx="1">
                        <c:v>79.602058996728502</c:v>
                      </c:pt>
                      <c:pt idx="2">
                        <c:v>79.602058996728502</c:v>
                      </c:pt>
                      <c:pt idx="3">
                        <c:v>79.602058996728502</c:v>
                      </c:pt>
                      <c:pt idx="4">
                        <c:v>79.602058996728502</c:v>
                      </c:pt>
                      <c:pt idx="5">
                        <c:v>79.602058996728502</c:v>
                      </c:pt>
                      <c:pt idx="6">
                        <c:v>79.602058996728502</c:v>
                      </c:pt>
                      <c:pt idx="7">
                        <c:v>79.602058996728502</c:v>
                      </c:pt>
                      <c:pt idx="8">
                        <c:v>79.602058996728502</c:v>
                      </c:pt>
                      <c:pt idx="9">
                        <c:v>79.602058996728502</c:v>
                      </c:pt>
                      <c:pt idx="10">
                        <c:v>79.602058996728502</c:v>
                      </c:pt>
                      <c:pt idx="11">
                        <c:v>79.602058996728502</c:v>
                      </c:pt>
                      <c:pt idx="12">
                        <c:v>79.602058996728502</c:v>
                      </c:pt>
                      <c:pt idx="13">
                        <c:v>79.602058996728502</c:v>
                      </c:pt>
                      <c:pt idx="14">
                        <c:v>79.602058996728502</c:v>
                      </c:pt>
                      <c:pt idx="15">
                        <c:v>79.602058996728502</c:v>
                      </c:pt>
                      <c:pt idx="16">
                        <c:v>79.602058996728502</c:v>
                      </c:pt>
                      <c:pt idx="17">
                        <c:v>79.602058996728502</c:v>
                      </c:pt>
                      <c:pt idx="18">
                        <c:v>79.602058996728502</c:v>
                      </c:pt>
                      <c:pt idx="19">
                        <c:v>79.602058996728502</c:v>
                      </c:pt>
                      <c:pt idx="20">
                        <c:v>79.602058996728502</c:v>
                      </c:pt>
                      <c:pt idx="21">
                        <c:v>79.602058996728502</c:v>
                      </c:pt>
                      <c:pt idx="22">
                        <c:v>79.602058996728502</c:v>
                      </c:pt>
                      <c:pt idx="23">
                        <c:v>79.602058996728502</c:v>
                      </c:pt>
                      <c:pt idx="24">
                        <c:v>79.602058996728502</c:v>
                      </c:pt>
                      <c:pt idx="25">
                        <c:v>79.602058996728502</c:v>
                      </c:pt>
                      <c:pt idx="26">
                        <c:v>79.602058996728502</c:v>
                      </c:pt>
                      <c:pt idx="27">
                        <c:v>79.602058996728502</c:v>
                      </c:pt>
                      <c:pt idx="28">
                        <c:v>79.602058996728502</c:v>
                      </c:pt>
                      <c:pt idx="29">
                        <c:v>79.602058996728502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9D1B-4BFF-8DB0-F169772AE01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-84.447801590384969</c:v>
                      </c:pt>
                      <c:pt idx="1">
                        <c:v>-84.447801590384969</c:v>
                      </c:pt>
                      <c:pt idx="2">
                        <c:v>-84.447801590384969</c:v>
                      </c:pt>
                      <c:pt idx="3">
                        <c:v>-84.447801590384969</c:v>
                      </c:pt>
                      <c:pt idx="4">
                        <c:v>-84.447801590384969</c:v>
                      </c:pt>
                      <c:pt idx="5">
                        <c:v>-84.447801590384969</c:v>
                      </c:pt>
                      <c:pt idx="6">
                        <c:v>-84.447801590384969</c:v>
                      </c:pt>
                      <c:pt idx="7">
                        <c:v>-84.447801590384969</c:v>
                      </c:pt>
                      <c:pt idx="8">
                        <c:v>-84.447801590384969</c:v>
                      </c:pt>
                      <c:pt idx="9">
                        <c:v>-84.447801590384969</c:v>
                      </c:pt>
                      <c:pt idx="10">
                        <c:v>-84.447801590384969</c:v>
                      </c:pt>
                      <c:pt idx="11">
                        <c:v>-84.447801590384969</c:v>
                      </c:pt>
                      <c:pt idx="12">
                        <c:v>-84.447801590384969</c:v>
                      </c:pt>
                      <c:pt idx="13">
                        <c:v>-84.447801590384969</c:v>
                      </c:pt>
                      <c:pt idx="14">
                        <c:v>-84.447801590384969</c:v>
                      </c:pt>
                      <c:pt idx="15">
                        <c:v>-84.447801590384969</c:v>
                      </c:pt>
                      <c:pt idx="16">
                        <c:v>-84.447801590384969</c:v>
                      </c:pt>
                      <c:pt idx="17">
                        <c:v>-84.447801590384969</c:v>
                      </c:pt>
                      <c:pt idx="18">
                        <c:v>-84.447801590384969</c:v>
                      </c:pt>
                      <c:pt idx="19">
                        <c:v>-84.447801590384969</c:v>
                      </c:pt>
                      <c:pt idx="20">
                        <c:v>-84.447801590384969</c:v>
                      </c:pt>
                      <c:pt idx="21">
                        <c:v>-84.447801590384969</c:v>
                      </c:pt>
                      <c:pt idx="22">
                        <c:v>-84.447801590384969</c:v>
                      </c:pt>
                      <c:pt idx="23">
                        <c:v>-84.447801590384969</c:v>
                      </c:pt>
                      <c:pt idx="24">
                        <c:v>-84.447801590384969</c:v>
                      </c:pt>
                      <c:pt idx="25">
                        <c:v>-84.447801590384969</c:v>
                      </c:pt>
                      <c:pt idx="26">
                        <c:v>-84.447801590384969</c:v>
                      </c:pt>
                      <c:pt idx="27">
                        <c:v>-84.447801590384969</c:v>
                      </c:pt>
                      <c:pt idx="28">
                        <c:v>-84.447801590384969</c:v>
                      </c:pt>
                      <c:pt idx="29">
                        <c:v>-84.447801590384969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9D1B-4BFF-8DB0-F169772AE01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84.783926590384979</c:v>
                      </c:pt>
                      <c:pt idx="1">
                        <c:v>84.783926590384979</c:v>
                      </c:pt>
                      <c:pt idx="2">
                        <c:v>84.783926590384979</c:v>
                      </c:pt>
                      <c:pt idx="3">
                        <c:v>84.783926590384979</c:v>
                      </c:pt>
                      <c:pt idx="4">
                        <c:v>84.783926590384979</c:v>
                      </c:pt>
                      <c:pt idx="5">
                        <c:v>84.783926590384979</c:v>
                      </c:pt>
                      <c:pt idx="6">
                        <c:v>84.783926590384979</c:v>
                      </c:pt>
                      <c:pt idx="7">
                        <c:v>84.783926590384979</c:v>
                      </c:pt>
                      <c:pt idx="8">
                        <c:v>84.783926590384979</c:v>
                      </c:pt>
                      <c:pt idx="9">
                        <c:v>84.783926590384979</c:v>
                      </c:pt>
                      <c:pt idx="10">
                        <c:v>84.783926590384979</c:v>
                      </c:pt>
                      <c:pt idx="11">
                        <c:v>84.783926590384979</c:v>
                      </c:pt>
                      <c:pt idx="12">
                        <c:v>84.783926590384979</c:v>
                      </c:pt>
                      <c:pt idx="13">
                        <c:v>84.783926590384979</c:v>
                      </c:pt>
                      <c:pt idx="14">
                        <c:v>84.783926590384979</c:v>
                      </c:pt>
                      <c:pt idx="15">
                        <c:v>84.783926590384979</c:v>
                      </c:pt>
                      <c:pt idx="16">
                        <c:v>84.783926590384979</c:v>
                      </c:pt>
                      <c:pt idx="17">
                        <c:v>84.783926590384979</c:v>
                      </c:pt>
                      <c:pt idx="18">
                        <c:v>84.783926590384979</c:v>
                      </c:pt>
                      <c:pt idx="19">
                        <c:v>84.783926590384979</c:v>
                      </c:pt>
                      <c:pt idx="20">
                        <c:v>84.783926590384979</c:v>
                      </c:pt>
                      <c:pt idx="21">
                        <c:v>84.783926590384979</c:v>
                      </c:pt>
                      <c:pt idx="22">
                        <c:v>84.783926590384979</c:v>
                      </c:pt>
                      <c:pt idx="23">
                        <c:v>84.783926590384979</c:v>
                      </c:pt>
                      <c:pt idx="24">
                        <c:v>84.783926590384979</c:v>
                      </c:pt>
                      <c:pt idx="25">
                        <c:v>84.783926590384979</c:v>
                      </c:pt>
                      <c:pt idx="26">
                        <c:v>84.783926590384979</c:v>
                      </c:pt>
                      <c:pt idx="27">
                        <c:v>84.783926590384979</c:v>
                      </c:pt>
                      <c:pt idx="28">
                        <c:v>84.783926590384979</c:v>
                      </c:pt>
                      <c:pt idx="29">
                        <c:v>84.783926590384979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9D1B-4BFF-8DB0-F169772AE01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-2.8139649495644621</c:v>
                      </c:pt>
                      <c:pt idx="1">
                        <c:v>-2.8139649495644621</c:v>
                      </c:pt>
                      <c:pt idx="2">
                        <c:v>-2.8139649495644621</c:v>
                      </c:pt>
                      <c:pt idx="3">
                        <c:v>-2.8139649495644621</c:v>
                      </c:pt>
                      <c:pt idx="4">
                        <c:v>-2.8139649495644621</c:v>
                      </c:pt>
                      <c:pt idx="5">
                        <c:v>-2.8139649495644621</c:v>
                      </c:pt>
                      <c:pt idx="6">
                        <c:v>-2.8139649495644621</c:v>
                      </c:pt>
                      <c:pt idx="7">
                        <c:v>-2.8139649495644621</c:v>
                      </c:pt>
                      <c:pt idx="8">
                        <c:v>-2.8139649495644621</c:v>
                      </c:pt>
                      <c:pt idx="9">
                        <c:v>-2.8139649495644621</c:v>
                      </c:pt>
                      <c:pt idx="10">
                        <c:v>-2.8139649495644621</c:v>
                      </c:pt>
                      <c:pt idx="11">
                        <c:v>-2.8139649495644621</c:v>
                      </c:pt>
                      <c:pt idx="12">
                        <c:v>-2.8139649495644621</c:v>
                      </c:pt>
                      <c:pt idx="13">
                        <c:v>-2.8139649495644621</c:v>
                      </c:pt>
                      <c:pt idx="14">
                        <c:v>-2.8139649495644621</c:v>
                      </c:pt>
                      <c:pt idx="15">
                        <c:v>-2.8139649495644621</c:v>
                      </c:pt>
                      <c:pt idx="16">
                        <c:v>-2.8139649495644621</c:v>
                      </c:pt>
                      <c:pt idx="17">
                        <c:v>-2.8139649495644621</c:v>
                      </c:pt>
                      <c:pt idx="18">
                        <c:v>-2.8139649495644621</c:v>
                      </c:pt>
                      <c:pt idx="19">
                        <c:v>-2.8139649495644621</c:v>
                      </c:pt>
                      <c:pt idx="20">
                        <c:v>-2.8139649495644621</c:v>
                      </c:pt>
                      <c:pt idx="21">
                        <c:v>-2.8139649495644621</c:v>
                      </c:pt>
                      <c:pt idx="22">
                        <c:v>-2.8139649495644621</c:v>
                      </c:pt>
                      <c:pt idx="23">
                        <c:v>-2.8139649495644621</c:v>
                      </c:pt>
                      <c:pt idx="24">
                        <c:v>-2.8139649495644621</c:v>
                      </c:pt>
                      <c:pt idx="25">
                        <c:v>-2.8139649495644621</c:v>
                      </c:pt>
                      <c:pt idx="26">
                        <c:v>-2.8139649495644621</c:v>
                      </c:pt>
                      <c:pt idx="27">
                        <c:v>-2.8139649495644621</c:v>
                      </c:pt>
                      <c:pt idx="28">
                        <c:v>-2.8139649495644621</c:v>
                      </c:pt>
                      <c:pt idx="29">
                        <c:v>-2.8139649495644621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9D1B-4BFF-8DB0-F169772AE01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- No Force'!$O$2:$O$31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9.391714949564463</c:v>
                      </c:pt>
                      <c:pt idx="1">
                        <c:v>9.391714949564463</c:v>
                      </c:pt>
                      <c:pt idx="2">
                        <c:v>9.391714949564463</c:v>
                      </c:pt>
                      <c:pt idx="3">
                        <c:v>9.391714949564463</c:v>
                      </c:pt>
                      <c:pt idx="4">
                        <c:v>9.391714949564463</c:v>
                      </c:pt>
                      <c:pt idx="5">
                        <c:v>9.391714949564463</c:v>
                      </c:pt>
                      <c:pt idx="6">
                        <c:v>9.391714949564463</c:v>
                      </c:pt>
                      <c:pt idx="7">
                        <c:v>9.391714949564463</c:v>
                      </c:pt>
                      <c:pt idx="8">
                        <c:v>9.391714949564463</c:v>
                      </c:pt>
                      <c:pt idx="9">
                        <c:v>9.391714949564463</c:v>
                      </c:pt>
                      <c:pt idx="10">
                        <c:v>9.391714949564463</c:v>
                      </c:pt>
                      <c:pt idx="11">
                        <c:v>9.391714949564463</c:v>
                      </c:pt>
                      <c:pt idx="12">
                        <c:v>9.391714949564463</c:v>
                      </c:pt>
                      <c:pt idx="13">
                        <c:v>9.391714949564463</c:v>
                      </c:pt>
                      <c:pt idx="14">
                        <c:v>9.391714949564463</c:v>
                      </c:pt>
                      <c:pt idx="15">
                        <c:v>9.391714949564463</c:v>
                      </c:pt>
                      <c:pt idx="16">
                        <c:v>9.391714949564463</c:v>
                      </c:pt>
                      <c:pt idx="17">
                        <c:v>9.391714949564463</c:v>
                      </c:pt>
                      <c:pt idx="18">
                        <c:v>9.391714949564463</c:v>
                      </c:pt>
                      <c:pt idx="19">
                        <c:v>9.391714949564463</c:v>
                      </c:pt>
                      <c:pt idx="20">
                        <c:v>9.391714949564463</c:v>
                      </c:pt>
                      <c:pt idx="21">
                        <c:v>9.391714949564463</c:v>
                      </c:pt>
                      <c:pt idx="22">
                        <c:v>9.391714949564463</c:v>
                      </c:pt>
                      <c:pt idx="23">
                        <c:v>9.391714949564463</c:v>
                      </c:pt>
                      <c:pt idx="24">
                        <c:v>9.391714949564463</c:v>
                      </c:pt>
                      <c:pt idx="25">
                        <c:v>9.391714949564463</c:v>
                      </c:pt>
                      <c:pt idx="26">
                        <c:v>9.391714949564463</c:v>
                      </c:pt>
                      <c:pt idx="27">
                        <c:v>9.391714949564463</c:v>
                      </c:pt>
                      <c:pt idx="28">
                        <c:v>9.391714949564463</c:v>
                      </c:pt>
                      <c:pt idx="29">
                        <c:v>9.391714949564463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9D1B-4BFF-8DB0-F169772AE01B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'MS + Setup + Force'!$B$1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Force'!$B$2:$B$31</c:f>
              <c:numCache>
                <c:formatCode>0.000</c:formatCode>
                <c:ptCount val="30"/>
                <c:pt idx="0">
                  <c:v>38.255000000000003</c:v>
                </c:pt>
                <c:pt idx="1">
                  <c:v>-8.6289999999999996</c:v>
                </c:pt>
                <c:pt idx="2">
                  <c:v>-43.587000000000003</c:v>
                </c:pt>
                <c:pt idx="3">
                  <c:v>-18.324000000000002</c:v>
                </c:pt>
                <c:pt idx="4">
                  <c:v>32.264000000000003</c:v>
                </c:pt>
                <c:pt idx="5">
                  <c:v>38.454000000000001</c:v>
                </c:pt>
                <c:pt idx="6">
                  <c:v>32.331000000000003</c:v>
                </c:pt>
                <c:pt idx="7">
                  <c:v>-18.472999999999999</c:v>
                </c:pt>
                <c:pt idx="8">
                  <c:v>-43.747</c:v>
                </c:pt>
                <c:pt idx="9">
                  <c:v>-8.5649999999999995</c:v>
                </c:pt>
                <c:pt idx="10">
                  <c:v>-38.963000000000001</c:v>
                </c:pt>
                <c:pt idx="11">
                  <c:v>-38.018999999999998</c:v>
                </c:pt>
                <c:pt idx="12">
                  <c:v>-20.997</c:v>
                </c:pt>
                <c:pt idx="13">
                  <c:v>-20.95</c:v>
                </c:pt>
                <c:pt idx="14">
                  <c:v>4.0000000000000001E-3</c:v>
                </c:pt>
                <c:pt idx="15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6-4E46-833B-B3B6E133D2C9}"/>
            </c:ext>
          </c:extLst>
        </c:ser>
        <c:ser>
          <c:idx val="4"/>
          <c:order val="4"/>
          <c:tx>
            <c:strRef>
              <c:f>'MS + Setup + Force'!$F$1</c:f>
              <c:strCache>
                <c:ptCount val="1"/>
                <c:pt idx="0">
                  <c:v>X_avg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Force'!$F$2:$F$31</c:f>
              <c:numCache>
                <c:formatCode>0.000</c:formatCode>
                <c:ptCount val="30"/>
                <c:pt idx="0">
                  <c:v>-7.4349999999999987</c:v>
                </c:pt>
                <c:pt idx="1">
                  <c:v>-7.4349999999999987</c:v>
                </c:pt>
                <c:pt idx="2">
                  <c:v>-7.4349999999999987</c:v>
                </c:pt>
                <c:pt idx="3">
                  <c:v>-7.4349999999999987</c:v>
                </c:pt>
                <c:pt idx="4">
                  <c:v>-7.4349999999999987</c:v>
                </c:pt>
                <c:pt idx="5">
                  <c:v>-7.4349999999999987</c:v>
                </c:pt>
                <c:pt idx="6">
                  <c:v>-7.4349999999999987</c:v>
                </c:pt>
                <c:pt idx="7">
                  <c:v>-7.4349999999999987</c:v>
                </c:pt>
                <c:pt idx="8">
                  <c:v>-7.4349999999999987</c:v>
                </c:pt>
                <c:pt idx="9">
                  <c:v>-7.4349999999999987</c:v>
                </c:pt>
                <c:pt idx="10">
                  <c:v>-7.4349999999999987</c:v>
                </c:pt>
                <c:pt idx="11">
                  <c:v>-7.4349999999999987</c:v>
                </c:pt>
                <c:pt idx="12">
                  <c:v>-7.4349999999999987</c:v>
                </c:pt>
                <c:pt idx="13">
                  <c:v>-7.4349999999999987</c:v>
                </c:pt>
                <c:pt idx="14">
                  <c:v>-7.4349999999999987</c:v>
                </c:pt>
                <c:pt idx="15">
                  <c:v>-7.4349999999999987</c:v>
                </c:pt>
                <c:pt idx="16">
                  <c:v>-7.4349999999999987</c:v>
                </c:pt>
                <c:pt idx="17">
                  <c:v>-7.4349999999999987</c:v>
                </c:pt>
                <c:pt idx="18">
                  <c:v>-7.4349999999999987</c:v>
                </c:pt>
                <c:pt idx="19">
                  <c:v>-7.4349999999999987</c:v>
                </c:pt>
                <c:pt idx="20">
                  <c:v>-7.4349999999999987</c:v>
                </c:pt>
                <c:pt idx="21">
                  <c:v>-7.4349999999999987</c:v>
                </c:pt>
                <c:pt idx="22">
                  <c:v>-7.4349999999999987</c:v>
                </c:pt>
                <c:pt idx="23">
                  <c:v>-7.4349999999999987</c:v>
                </c:pt>
                <c:pt idx="24">
                  <c:v>-7.4349999999999987</c:v>
                </c:pt>
                <c:pt idx="25">
                  <c:v>-7.4349999999999987</c:v>
                </c:pt>
                <c:pt idx="26">
                  <c:v>-7.4349999999999987</c:v>
                </c:pt>
                <c:pt idx="27">
                  <c:v>-7.4349999999999987</c:v>
                </c:pt>
                <c:pt idx="28">
                  <c:v>-7.4349999999999987</c:v>
                </c:pt>
                <c:pt idx="29">
                  <c:v>-7.4349999999999987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6-4E46-833B-B3B6E133D2C9}"/>
            </c:ext>
          </c:extLst>
        </c:ser>
        <c:ser>
          <c:idx val="8"/>
          <c:order val="8"/>
          <c:tx>
            <c:strRef>
              <c:f>'MS + Setup + Force'!$J$1</c:f>
              <c:strCache>
                <c:ptCount val="1"/>
                <c:pt idx="0">
                  <c:v>X_LCL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Force'!$J$2:$J$31</c:f>
              <c:numCache>
                <c:formatCode>0.000</c:formatCode>
                <c:ptCount val="30"/>
                <c:pt idx="0">
                  <c:v>-94.472058996728506</c:v>
                </c:pt>
                <c:pt idx="1">
                  <c:v>-94.472058996728506</c:v>
                </c:pt>
                <c:pt idx="2">
                  <c:v>-94.472058996728506</c:v>
                </c:pt>
                <c:pt idx="3">
                  <c:v>-94.472058996728506</c:v>
                </c:pt>
                <c:pt idx="4">
                  <c:v>-94.472058996728506</c:v>
                </c:pt>
                <c:pt idx="5">
                  <c:v>-94.472058996728506</c:v>
                </c:pt>
                <c:pt idx="6">
                  <c:v>-94.472058996728506</c:v>
                </c:pt>
                <c:pt idx="7">
                  <c:v>-94.472058996728506</c:v>
                </c:pt>
                <c:pt idx="8">
                  <c:v>-94.472058996728506</c:v>
                </c:pt>
                <c:pt idx="9">
                  <c:v>-94.472058996728506</c:v>
                </c:pt>
                <c:pt idx="10">
                  <c:v>-94.472058996728506</c:v>
                </c:pt>
                <c:pt idx="11">
                  <c:v>-94.472058996728506</c:v>
                </c:pt>
                <c:pt idx="12">
                  <c:v>-94.472058996728506</c:v>
                </c:pt>
                <c:pt idx="13">
                  <c:v>-94.472058996728506</c:v>
                </c:pt>
                <c:pt idx="14">
                  <c:v>-94.472058996728506</c:v>
                </c:pt>
                <c:pt idx="15">
                  <c:v>-94.472058996728506</c:v>
                </c:pt>
                <c:pt idx="16">
                  <c:v>-94.472058996728506</c:v>
                </c:pt>
                <c:pt idx="17">
                  <c:v>-94.472058996728506</c:v>
                </c:pt>
                <c:pt idx="18">
                  <c:v>-94.472058996728506</c:v>
                </c:pt>
                <c:pt idx="19">
                  <c:v>-94.472058996728506</c:v>
                </c:pt>
                <c:pt idx="20">
                  <c:v>-94.472058996728506</c:v>
                </c:pt>
                <c:pt idx="21">
                  <c:v>-94.472058996728506</c:v>
                </c:pt>
                <c:pt idx="22">
                  <c:v>-94.472058996728506</c:v>
                </c:pt>
                <c:pt idx="23">
                  <c:v>-94.472058996728506</c:v>
                </c:pt>
                <c:pt idx="24">
                  <c:v>-94.472058996728506</c:v>
                </c:pt>
                <c:pt idx="25">
                  <c:v>-94.472058996728506</c:v>
                </c:pt>
                <c:pt idx="26">
                  <c:v>-94.472058996728506</c:v>
                </c:pt>
                <c:pt idx="27">
                  <c:v>-94.472058996728506</c:v>
                </c:pt>
                <c:pt idx="28">
                  <c:v>-94.472058996728506</c:v>
                </c:pt>
                <c:pt idx="29">
                  <c:v>-94.472058996728506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6-4E46-833B-B3B6E133D2C9}"/>
            </c:ext>
          </c:extLst>
        </c:ser>
        <c:ser>
          <c:idx val="9"/>
          <c:order val="9"/>
          <c:tx>
            <c:strRef>
              <c:f>'MS + Setup + Force'!$K$1</c:f>
              <c:strCache>
                <c:ptCount val="1"/>
                <c:pt idx="0">
                  <c:v>X_UCL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'MS + Setup + Force'!$A$2:$A$31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'MS + Setup + Force'!$K$2:$K$31</c:f>
              <c:numCache>
                <c:formatCode>0.000</c:formatCode>
                <c:ptCount val="30"/>
                <c:pt idx="0">
                  <c:v>79.602058996728502</c:v>
                </c:pt>
                <c:pt idx="1">
                  <c:v>79.602058996728502</c:v>
                </c:pt>
                <c:pt idx="2">
                  <c:v>79.602058996728502</c:v>
                </c:pt>
                <c:pt idx="3">
                  <c:v>79.602058996728502</c:v>
                </c:pt>
                <c:pt idx="4">
                  <c:v>79.602058996728502</c:v>
                </c:pt>
                <c:pt idx="5">
                  <c:v>79.602058996728502</c:v>
                </c:pt>
                <c:pt idx="6">
                  <c:v>79.602058996728502</c:v>
                </c:pt>
                <c:pt idx="7">
                  <c:v>79.602058996728502</c:v>
                </c:pt>
                <c:pt idx="8">
                  <c:v>79.602058996728502</c:v>
                </c:pt>
                <c:pt idx="9">
                  <c:v>79.602058996728502</c:v>
                </c:pt>
                <c:pt idx="10">
                  <c:v>79.602058996728502</c:v>
                </c:pt>
                <c:pt idx="11">
                  <c:v>79.602058996728502</c:v>
                </c:pt>
                <c:pt idx="12">
                  <c:v>79.602058996728502</c:v>
                </c:pt>
                <c:pt idx="13">
                  <c:v>79.602058996728502</c:v>
                </c:pt>
                <c:pt idx="14">
                  <c:v>79.602058996728502</c:v>
                </c:pt>
                <c:pt idx="15">
                  <c:v>79.602058996728502</c:v>
                </c:pt>
                <c:pt idx="16">
                  <c:v>79.602058996728502</c:v>
                </c:pt>
                <c:pt idx="17">
                  <c:v>79.602058996728502</c:v>
                </c:pt>
                <c:pt idx="18">
                  <c:v>79.602058996728502</c:v>
                </c:pt>
                <c:pt idx="19">
                  <c:v>79.602058996728502</c:v>
                </c:pt>
                <c:pt idx="20">
                  <c:v>79.602058996728502</c:v>
                </c:pt>
                <c:pt idx="21">
                  <c:v>79.602058996728502</c:v>
                </c:pt>
                <c:pt idx="22">
                  <c:v>79.602058996728502</c:v>
                </c:pt>
                <c:pt idx="23">
                  <c:v>79.602058996728502</c:v>
                </c:pt>
                <c:pt idx="24">
                  <c:v>79.602058996728502</c:v>
                </c:pt>
                <c:pt idx="25">
                  <c:v>79.602058996728502</c:v>
                </c:pt>
                <c:pt idx="26">
                  <c:v>79.602058996728502</c:v>
                </c:pt>
                <c:pt idx="27">
                  <c:v>79.602058996728502</c:v>
                </c:pt>
                <c:pt idx="28">
                  <c:v>79.602058996728502</c:v>
                </c:pt>
                <c:pt idx="29">
                  <c:v>79.602058996728502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6-4E46-833B-B3B6E133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2623"/>
        <c:axId val="11582342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'MS + Setup + Force'!$C$1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'MS + Setup + Force'!$C$2:$C$31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-21.491</c:v>
                      </c:pt>
                      <c:pt idx="1">
                        <c:v>-43.015000000000001</c:v>
                      </c:pt>
                      <c:pt idx="2">
                        <c:v>-5.0839999999999996</c:v>
                      </c:pt>
                      <c:pt idx="3">
                        <c:v>39.886000000000003</c:v>
                      </c:pt>
                      <c:pt idx="4">
                        <c:v>29.748999999999999</c:v>
                      </c:pt>
                      <c:pt idx="5">
                        <c:v>21.5</c:v>
                      </c:pt>
                      <c:pt idx="6">
                        <c:v>-29.928000000000001</c:v>
                      </c:pt>
                      <c:pt idx="7">
                        <c:v>-39.997</c:v>
                      </c:pt>
                      <c:pt idx="8">
                        <c:v>5.2089999999999996</c:v>
                      </c:pt>
                      <c:pt idx="9">
                        <c:v>43.216000000000001</c:v>
                      </c:pt>
                      <c:pt idx="10">
                        <c:v>-25</c:v>
                      </c:pt>
                      <c:pt idx="11">
                        <c:v>27.623000000000001</c:v>
                      </c:pt>
                      <c:pt idx="12">
                        <c:v>20.991</c:v>
                      </c:pt>
                      <c:pt idx="13">
                        <c:v>-20.940999999999999</c:v>
                      </c:pt>
                      <c:pt idx="14">
                        <c:v>-1.7000000000000001E-2</c:v>
                      </c:pt>
                      <c:pt idx="15">
                        <c:v>-1.2E-2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586-4E46-833B-B3B6E133D2C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3.9649999999999999</c:v>
                      </c:pt>
                      <c:pt idx="1">
                        <c:v>3.9740000000000002</c:v>
                      </c:pt>
                      <c:pt idx="2">
                        <c:v>3.9649999999999999</c:v>
                      </c:pt>
                      <c:pt idx="3">
                        <c:v>3.9689999999999999</c:v>
                      </c:pt>
                      <c:pt idx="4">
                        <c:v>3.9670000000000001</c:v>
                      </c:pt>
                      <c:pt idx="5">
                        <c:v>4.282</c:v>
                      </c:pt>
                      <c:pt idx="6">
                        <c:v>4.282</c:v>
                      </c:pt>
                      <c:pt idx="7">
                        <c:v>4.282</c:v>
                      </c:pt>
                      <c:pt idx="8">
                        <c:v>4.282</c:v>
                      </c:pt>
                      <c:pt idx="9">
                        <c:v>4.282</c:v>
                      </c:pt>
                      <c:pt idx="10">
                        <c:v>5.4889999999999999</c:v>
                      </c:pt>
                      <c:pt idx="11">
                        <c:v>5.883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586-4E46-833B-B3B6E133D2C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Force'!$E$1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</c:v>
                      </c:pt>
                      <c:pt idx="1">
                        <c:v>51.999000000000002</c:v>
                      </c:pt>
                      <c:pt idx="2">
                        <c:v>51.991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586-4E46-833B-B3B6E133D2C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Force'!$G$1</c15:sqref>
                        </c15:formulaRef>
                      </c:ext>
                    </c:extLst>
                    <c:strCache>
                      <c:ptCount val="1"/>
                      <c:pt idx="0">
                        <c:v>Y_avg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0.16806249999999978</c:v>
                      </c:pt>
                      <c:pt idx="1">
                        <c:v>0.16806249999999978</c:v>
                      </c:pt>
                      <c:pt idx="2">
                        <c:v>0.16806249999999978</c:v>
                      </c:pt>
                      <c:pt idx="3">
                        <c:v>0.16806249999999978</c:v>
                      </c:pt>
                      <c:pt idx="4">
                        <c:v>0.16806249999999978</c:v>
                      </c:pt>
                      <c:pt idx="5">
                        <c:v>0.16806249999999978</c:v>
                      </c:pt>
                      <c:pt idx="6">
                        <c:v>0.16806249999999978</c:v>
                      </c:pt>
                      <c:pt idx="7">
                        <c:v>0.16806249999999978</c:v>
                      </c:pt>
                      <c:pt idx="8">
                        <c:v>0.16806249999999978</c:v>
                      </c:pt>
                      <c:pt idx="9">
                        <c:v>0.16806249999999978</c:v>
                      </c:pt>
                      <c:pt idx="10">
                        <c:v>0.16806249999999978</c:v>
                      </c:pt>
                      <c:pt idx="11">
                        <c:v>0.16806249999999978</c:v>
                      </c:pt>
                      <c:pt idx="12">
                        <c:v>0.16806249999999978</c:v>
                      </c:pt>
                      <c:pt idx="13">
                        <c:v>0.16806249999999978</c:v>
                      </c:pt>
                      <c:pt idx="14">
                        <c:v>0.16806249999999978</c:v>
                      </c:pt>
                      <c:pt idx="15">
                        <c:v>0.16806249999999978</c:v>
                      </c:pt>
                      <c:pt idx="16">
                        <c:v>0.16806249999999978</c:v>
                      </c:pt>
                      <c:pt idx="17">
                        <c:v>0.16806249999999978</c:v>
                      </c:pt>
                      <c:pt idx="18">
                        <c:v>0.16806249999999978</c:v>
                      </c:pt>
                      <c:pt idx="19">
                        <c:v>0.16806249999999978</c:v>
                      </c:pt>
                      <c:pt idx="20">
                        <c:v>0.16806249999999978</c:v>
                      </c:pt>
                      <c:pt idx="21">
                        <c:v>0.16806249999999978</c:v>
                      </c:pt>
                      <c:pt idx="22">
                        <c:v>0.16806249999999978</c:v>
                      </c:pt>
                      <c:pt idx="23">
                        <c:v>0.16806249999999978</c:v>
                      </c:pt>
                      <c:pt idx="24">
                        <c:v>0.16806249999999978</c:v>
                      </c:pt>
                      <c:pt idx="25">
                        <c:v>0.16806249999999978</c:v>
                      </c:pt>
                      <c:pt idx="26">
                        <c:v>0.16806249999999978</c:v>
                      </c:pt>
                      <c:pt idx="27">
                        <c:v>0.16806249999999978</c:v>
                      </c:pt>
                      <c:pt idx="28">
                        <c:v>0.16806249999999978</c:v>
                      </c:pt>
                      <c:pt idx="29">
                        <c:v>0.16806249999999978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586-4E46-833B-B3B6E133D2C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Force'!$H$1</c15:sqref>
                        </c15:formulaRef>
                      </c:ext>
                    </c:extLst>
                    <c:strCache>
                      <c:ptCount val="1"/>
                      <c:pt idx="0">
                        <c:v>Z_avg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Force'!$H$2:$H$31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3.288875</c:v>
                      </c:pt>
                      <c:pt idx="1">
                        <c:v>3.288875</c:v>
                      </c:pt>
                      <c:pt idx="2">
                        <c:v>3.288875</c:v>
                      </c:pt>
                      <c:pt idx="3">
                        <c:v>3.288875</c:v>
                      </c:pt>
                      <c:pt idx="4">
                        <c:v>3.288875</c:v>
                      </c:pt>
                      <c:pt idx="5">
                        <c:v>3.288875</c:v>
                      </c:pt>
                      <c:pt idx="6">
                        <c:v>3.288875</c:v>
                      </c:pt>
                      <c:pt idx="7">
                        <c:v>3.288875</c:v>
                      </c:pt>
                      <c:pt idx="8">
                        <c:v>3.288875</c:v>
                      </c:pt>
                      <c:pt idx="9">
                        <c:v>3.288875</c:v>
                      </c:pt>
                      <c:pt idx="10">
                        <c:v>3.288875</c:v>
                      </c:pt>
                      <c:pt idx="11">
                        <c:v>3.288875</c:v>
                      </c:pt>
                      <c:pt idx="12">
                        <c:v>3.288875</c:v>
                      </c:pt>
                      <c:pt idx="13">
                        <c:v>3.288875</c:v>
                      </c:pt>
                      <c:pt idx="14">
                        <c:v>3.288875</c:v>
                      </c:pt>
                      <c:pt idx="15">
                        <c:v>3.288875</c:v>
                      </c:pt>
                      <c:pt idx="16">
                        <c:v>3.288875</c:v>
                      </c:pt>
                      <c:pt idx="17">
                        <c:v>3.288875</c:v>
                      </c:pt>
                      <c:pt idx="18">
                        <c:v>3.288875</c:v>
                      </c:pt>
                      <c:pt idx="19">
                        <c:v>3.288875</c:v>
                      </c:pt>
                      <c:pt idx="20">
                        <c:v>3.288875</c:v>
                      </c:pt>
                      <c:pt idx="21">
                        <c:v>3.288875</c:v>
                      </c:pt>
                      <c:pt idx="22">
                        <c:v>3.288875</c:v>
                      </c:pt>
                      <c:pt idx="23">
                        <c:v>3.288875</c:v>
                      </c:pt>
                      <c:pt idx="24">
                        <c:v>3.288875</c:v>
                      </c:pt>
                      <c:pt idx="25">
                        <c:v>3.288875</c:v>
                      </c:pt>
                      <c:pt idx="26">
                        <c:v>3.288875</c:v>
                      </c:pt>
                      <c:pt idx="27">
                        <c:v>3.288875</c:v>
                      </c:pt>
                      <c:pt idx="28">
                        <c:v>3.288875</c:v>
                      </c:pt>
                      <c:pt idx="29">
                        <c:v>3.288875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586-4E46-833B-B3B6E133D2C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Force'!$I$1</c15:sqref>
                        </c15:formulaRef>
                      </c:ext>
                    </c:extLst>
                    <c:strCache>
                      <c:ptCount val="1"/>
                      <c:pt idx="0">
                        <c:v>Dia_avg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51.99666666666667</c:v>
                      </c:pt>
                      <c:pt idx="1">
                        <c:v>51.99666666666667</c:v>
                      </c:pt>
                      <c:pt idx="2">
                        <c:v>51.99666666666667</c:v>
                      </c:pt>
                      <c:pt idx="3">
                        <c:v>51.99666666666667</c:v>
                      </c:pt>
                      <c:pt idx="4">
                        <c:v>51.99666666666667</c:v>
                      </c:pt>
                      <c:pt idx="5">
                        <c:v>51.99666666666667</c:v>
                      </c:pt>
                      <c:pt idx="6">
                        <c:v>51.99666666666667</c:v>
                      </c:pt>
                      <c:pt idx="7">
                        <c:v>51.99666666666667</c:v>
                      </c:pt>
                      <c:pt idx="8">
                        <c:v>51.99666666666667</c:v>
                      </c:pt>
                      <c:pt idx="9">
                        <c:v>51.99666666666667</c:v>
                      </c:pt>
                      <c:pt idx="10">
                        <c:v>51.99666666666667</c:v>
                      </c:pt>
                      <c:pt idx="11">
                        <c:v>51.99666666666667</c:v>
                      </c:pt>
                      <c:pt idx="12">
                        <c:v>51.99666666666667</c:v>
                      </c:pt>
                      <c:pt idx="13">
                        <c:v>51.99666666666667</c:v>
                      </c:pt>
                      <c:pt idx="14">
                        <c:v>51.99666666666667</c:v>
                      </c:pt>
                      <c:pt idx="15">
                        <c:v>51.99666666666667</c:v>
                      </c:pt>
                      <c:pt idx="16">
                        <c:v>51.99666666666667</c:v>
                      </c:pt>
                      <c:pt idx="17">
                        <c:v>51.99666666666667</c:v>
                      </c:pt>
                      <c:pt idx="18">
                        <c:v>51.99666666666667</c:v>
                      </c:pt>
                      <c:pt idx="19">
                        <c:v>51.99666666666667</c:v>
                      </c:pt>
                      <c:pt idx="20">
                        <c:v>51.99666666666667</c:v>
                      </c:pt>
                      <c:pt idx="21">
                        <c:v>51.99666666666667</c:v>
                      </c:pt>
                      <c:pt idx="22">
                        <c:v>51.99666666666667</c:v>
                      </c:pt>
                      <c:pt idx="23">
                        <c:v>51.99666666666667</c:v>
                      </c:pt>
                      <c:pt idx="24">
                        <c:v>51.99666666666667</c:v>
                      </c:pt>
                      <c:pt idx="25">
                        <c:v>51.99666666666667</c:v>
                      </c:pt>
                      <c:pt idx="26">
                        <c:v>51.99666666666667</c:v>
                      </c:pt>
                      <c:pt idx="27">
                        <c:v>51.99666666666667</c:v>
                      </c:pt>
                      <c:pt idx="28">
                        <c:v>51.99666666666667</c:v>
                      </c:pt>
                      <c:pt idx="29">
                        <c:v>51.99666666666667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86-4E46-833B-B3B6E133D2C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Force'!$L$1</c15:sqref>
                        </c15:formulaRef>
                      </c:ext>
                    </c:extLst>
                    <c:strCache>
                      <c:ptCount val="1"/>
                      <c:pt idx="0">
                        <c:v>Y_LCL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-84.447801590384969</c:v>
                      </c:pt>
                      <c:pt idx="1">
                        <c:v>-84.447801590384969</c:v>
                      </c:pt>
                      <c:pt idx="2">
                        <c:v>-84.447801590384969</c:v>
                      </c:pt>
                      <c:pt idx="3">
                        <c:v>-84.447801590384969</c:v>
                      </c:pt>
                      <c:pt idx="4">
                        <c:v>-84.447801590384969</c:v>
                      </c:pt>
                      <c:pt idx="5">
                        <c:v>-84.447801590384969</c:v>
                      </c:pt>
                      <c:pt idx="6">
                        <c:v>-84.447801590384969</c:v>
                      </c:pt>
                      <c:pt idx="7">
                        <c:v>-84.447801590384969</c:v>
                      </c:pt>
                      <c:pt idx="8">
                        <c:v>-84.447801590384969</c:v>
                      </c:pt>
                      <c:pt idx="9">
                        <c:v>-84.447801590384969</c:v>
                      </c:pt>
                      <c:pt idx="10">
                        <c:v>-84.447801590384969</c:v>
                      </c:pt>
                      <c:pt idx="11">
                        <c:v>-84.447801590384969</c:v>
                      </c:pt>
                      <c:pt idx="12">
                        <c:v>-84.447801590384969</c:v>
                      </c:pt>
                      <c:pt idx="13">
                        <c:v>-84.447801590384969</c:v>
                      </c:pt>
                      <c:pt idx="14">
                        <c:v>-84.447801590384969</c:v>
                      </c:pt>
                      <c:pt idx="15">
                        <c:v>-84.447801590384969</c:v>
                      </c:pt>
                      <c:pt idx="16">
                        <c:v>-84.447801590384969</c:v>
                      </c:pt>
                      <c:pt idx="17">
                        <c:v>-84.447801590384969</c:v>
                      </c:pt>
                      <c:pt idx="18">
                        <c:v>-84.447801590384969</c:v>
                      </c:pt>
                      <c:pt idx="19">
                        <c:v>-84.447801590384969</c:v>
                      </c:pt>
                      <c:pt idx="20">
                        <c:v>-84.447801590384969</c:v>
                      </c:pt>
                      <c:pt idx="21">
                        <c:v>-84.447801590384969</c:v>
                      </c:pt>
                      <c:pt idx="22">
                        <c:v>-84.447801590384969</c:v>
                      </c:pt>
                      <c:pt idx="23">
                        <c:v>-84.447801590384969</c:v>
                      </c:pt>
                      <c:pt idx="24">
                        <c:v>-84.447801590384969</c:v>
                      </c:pt>
                      <c:pt idx="25">
                        <c:v>-84.447801590384969</c:v>
                      </c:pt>
                      <c:pt idx="26">
                        <c:v>-84.447801590384969</c:v>
                      </c:pt>
                      <c:pt idx="27">
                        <c:v>-84.447801590384969</c:v>
                      </c:pt>
                      <c:pt idx="28">
                        <c:v>-84.447801590384969</c:v>
                      </c:pt>
                      <c:pt idx="29">
                        <c:v>-84.447801590384969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586-4E46-833B-B3B6E133D2C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Force'!$M$1</c15:sqref>
                        </c15:formulaRef>
                      </c:ext>
                    </c:extLst>
                    <c:strCache>
                      <c:ptCount val="1"/>
                      <c:pt idx="0">
                        <c:v>Y_UCL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Force'!$M$2:$M$31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84.783926590384979</c:v>
                      </c:pt>
                      <c:pt idx="1">
                        <c:v>84.783926590384979</c:v>
                      </c:pt>
                      <c:pt idx="2">
                        <c:v>84.783926590384979</c:v>
                      </c:pt>
                      <c:pt idx="3">
                        <c:v>84.783926590384979</c:v>
                      </c:pt>
                      <c:pt idx="4">
                        <c:v>84.783926590384979</c:v>
                      </c:pt>
                      <c:pt idx="5">
                        <c:v>84.783926590384979</c:v>
                      </c:pt>
                      <c:pt idx="6">
                        <c:v>84.783926590384979</c:v>
                      </c:pt>
                      <c:pt idx="7">
                        <c:v>84.783926590384979</c:v>
                      </c:pt>
                      <c:pt idx="8">
                        <c:v>84.783926590384979</c:v>
                      </c:pt>
                      <c:pt idx="9">
                        <c:v>84.783926590384979</c:v>
                      </c:pt>
                      <c:pt idx="10">
                        <c:v>84.783926590384979</c:v>
                      </c:pt>
                      <c:pt idx="11">
                        <c:v>84.783926590384979</c:v>
                      </c:pt>
                      <c:pt idx="12">
                        <c:v>84.783926590384979</c:v>
                      </c:pt>
                      <c:pt idx="13">
                        <c:v>84.783926590384979</c:v>
                      </c:pt>
                      <c:pt idx="14">
                        <c:v>84.783926590384979</c:v>
                      </c:pt>
                      <c:pt idx="15">
                        <c:v>84.783926590384979</c:v>
                      </c:pt>
                      <c:pt idx="16">
                        <c:v>84.783926590384979</c:v>
                      </c:pt>
                      <c:pt idx="17">
                        <c:v>84.783926590384979</c:v>
                      </c:pt>
                      <c:pt idx="18">
                        <c:v>84.783926590384979</c:v>
                      </c:pt>
                      <c:pt idx="19">
                        <c:v>84.783926590384979</c:v>
                      </c:pt>
                      <c:pt idx="20">
                        <c:v>84.783926590384979</c:v>
                      </c:pt>
                      <c:pt idx="21">
                        <c:v>84.783926590384979</c:v>
                      </c:pt>
                      <c:pt idx="22">
                        <c:v>84.783926590384979</c:v>
                      </c:pt>
                      <c:pt idx="23">
                        <c:v>84.783926590384979</c:v>
                      </c:pt>
                      <c:pt idx="24">
                        <c:v>84.783926590384979</c:v>
                      </c:pt>
                      <c:pt idx="25">
                        <c:v>84.783926590384979</c:v>
                      </c:pt>
                      <c:pt idx="26">
                        <c:v>84.783926590384979</c:v>
                      </c:pt>
                      <c:pt idx="27">
                        <c:v>84.783926590384979</c:v>
                      </c:pt>
                      <c:pt idx="28">
                        <c:v>84.783926590384979</c:v>
                      </c:pt>
                      <c:pt idx="29">
                        <c:v>84.783926590384979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0586-4E46-833B-B3B6E133D2C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Force'!$N$1</c15:sqref>
                        </c15:formulaRef>
                      </c:ext>
                    </c:extLst>
                    <c:strCache>
                      <c:ptCount val="1"/>
                      <c:pt idx="0">
                        <c:v>Z_LCL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-2.8139649495644621</c:v>
                      </c:pt>
                      <c:pt idx="1">
                        <c:v>-2.8139649495644621</c:v>
                      </c:pt>
                      <c:pt idx="2">
                        <c:v>-2.8139649495644621</c:v>
                      </c:pt>
                      <c:pt idx="3">
                        <c:v>-2.8139649495644621</c:v>
                      </c:pt>
                      <c:pt idx="4">
                        <c:v>-2.8139649495644621</c:v>
                      </c:pt>
                      <c:pt idx="5">
                        <c:v>-2.8139649495644621</c:v>
                      </c:pt>
                      <c:pt idx="6">
                        <c:v>-2.8139649495644621</c:v>
                      </c:pt>
                      <c:pt idx="7">
                        <c:v>-2.8139649495644621</c:v>
                      </c:pt>
                      <c:pt idx="8">
                        <c:v>-2.8139649495644621</c:v>
                      </c:pt>
                      <c:pt idx="9">
                        <c:v>-2.8139649495644621</c:v>
                      </c:pt>
                      <c:pt idx="10">
                        <c:v>-2.8139649495644621</c:v>
                      </c:pt>
                      <c:pt idx="11">
                        <c:v>-2.8139649495644621</c:v>
                      </c:pt>
                      <c:pt idx="12">
                        <c:v>-2.8139649495644621</c:v>
                      </c:pt>
                      <c:pt idx="13">
                        <c:v>-2.8139649495644621</c:v>
                      </c:pt>
                      <c:pt idx="14">
                        <c:v>-2.8139649495644621</c:v>
                      </c:pt>
                      <c:pt idx="15">
                        <c:v>-2.8139649495644621</c:v>
                      </c:pt>
                      <c:pt idx="16">
                        <c:v>-2.8139649495644621</c:v>
                      </c:pt>
                      <c:pt idx="17">
                        <c:v>-2.8139649495644621</c:v>
                      </c:pt>
                      <c:pt idx="18">
                        <c:v>-2.8139649495644621</c:v>
                      </c:pt>
                      <c:pt idx="19">
                        <c:v>-2.8139649495644621</c:v>
                      </c:pt>
                      <c:pt idx="20">
                        <c:v>-2.8139649495644621</c:v>
                      </c:pt>
                      <c:pt idx="21">
                        <c:v>-2.8139649495644621</c:v>
                      </c:pt>
                      <c:pt idx="22">
                        <c:v>-2.8139649495644621</c:v>
                      </c:pt>
                      <c:pt idx="23">
                        <c:v>-2.8139649495644621</c:v>
                      </c:pt>
                      <c:pt idx="24">
                        <c:v>-2.8139649495644621</c:v>
                      </c:pt>
                      <c:pt idx="25">
                        <c:v>-2.8139649495644621</c:v>
                      </c:pt>
                      <c:pt idx="26">
                        <c:v>-2.8139649495644621</c:v>
                      </c:pt>
                      <c:pt idx="27">
                        <c:v>-2.8139649495644621</c:v>
                      </c:pt>
                      <c:pt idx="28">
                        <c:v>-2.8139649495644621</c:v>
                      </c:pt>
                      <c:pt idx="29">
                        <c:v>-2.8139649495644621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0586-4E46-833B-B3B6E133D2C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Force'!$O$1</c15:sqref>
                        </c15:formulaRef>
                      </c:ext>
                    </c:extLst>
                    <c:strCache>
                      <c:ptCount val="1"/>
                      <c:pt idx="0">
                        <c:v>Z_UCL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9.391714949564463</c:v>
                      </c:pt>
                      <c:pt idx="1">
                        <c:v>9.391714949564463</c:v>
                      </c:pt>
                      <c:pt idx="2">
                        <c:v>9.391714949564463</c:v>
                      </c:pt>
                      <c:pt idx="3">
                        <c:v>9.391714949564463</c:v>
                      </c:pt>
                      <c:pt idx="4">
                        <c:v>9.391714949564463</c:v>
                      </c:pt>
                      <c:pt idx="5">
                        <c:v>9.391714949564463</c:v>
                      </c:pt>
                      <c:pt idx="6">
                        <c:v>9.391714949564463</c:v>
                      </c:pt>
                      <c:pt idx="7">
                        <c:v>9.391714949564463</c:v>
                      </c:pt>
                      <c:pt idx="8">
                        <c:v>9.391714949564463</c:v>
                      </c:pt>
                      <c:pt idx="9">
                        <c:v>9.391714949564463</c:v>
                      </c:pt>
                      <c:pt idx="10">
                        <c:v>9.391714949564463</c:v>
                      </c:pt>
                      <c:pt idx="11">
                        <c:v>9.391714949564463</c:v>
                      </c:pt>
                      <c:pt idx="12">
                        <c:v>9.391714949564463</c:v>
                      </c:pt>
                      <c:pt idx="13">
                        <c:v>9.391714949564463</c:v>
                      </c:pt>
                      <c:pt idx="14">
                        <c:v>9.391714949564463</c:v>
                      </c:pt>
                      <c:pt idx="15">
                        <c:v>9.391714949564463</c:v>
                      </c:pt>
                      <c:pt idx="16">
                        <c:v>9.391714949564463</c:v>
                      </c:pt>
                      <c:pt idx="17">
                        <c:v>9.391714949564463</c:v>
                      </c:pt>
                      <c:pt idx="18">
                        <c:v>9.391714949564463</c:v>
                      </c:pt>
                      <c:pt idx="19">
                        <c:v>9.391714949564463</c:v>
                      </c:pt>
                      <c:pt idx="20">
                        <c:v>9.391714949564463</c:v>
                      </c:pt>
                      <c:pt idx="21">
                        <c:v>9.391714949564463</c:v>
                      </c:pt>
                      <c:pt idx="22">
                        <c:v>9.391714949564463</c:v>
                      </c:pt>
                      <c:pt idx="23">
                        <c:v>9.391714949564463</c:v>
                      </c:pt>
                      <c:pt idx="24">
                        <c:v>9.391714949564463</c:v>
                      </c:pt>
                      <c:pt idx="25">
                        <c:v>9.391714949564463</c:v>
                      </c:pt>
                      <c:pt idx="26">
                        <c:v>9.391714949564463</c:v>
                      </c:pt>
                      <c:pt idx="27">
                        <c:v>9.391714949564463</c:v>
                      </c:pt>
                      <c:pt idx="28">
                        <c:v>9.391714949564463</c:v>
                      </c:pt>
                      <c:pt idx="29">
                        <c:v>9.391714949564463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0586-4E46-833B-B3B6E133D2C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Force'!$P$1</c15:sqref>
                        </c15:formulaRef>
                      </c:ext>
                    </c:extLst>
                    <c:strCache>
                      <c:ptCount val="1"/>
                      <c:pt idx="0">
                        <c:v>Dia_LCL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Force'!$P$2:$P$31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51.981868018079716</c:v>
                      </c:pt>
                      <c:pt idx="1">
                        <c:v>51.981868018079716</c:v>
                      </c:pt>
                      <c:pt idx="2">
                        <c:v>51.981868018079716</c:v>
                      </c:pt>
                      <c:pt idx="3">
                        <c:v>51.981868018079716</c:v>
                      </c:pt>
                      <c:pt idx="4">
                        <c:v>51.981868018079716</c:v>
                      </c:pt>
                      <c:pt idx="5">
                        <c:v>51.981868018079716</c:v>
                      </c:pt>
                      <c:pt idx="6">
                        <c:v>51.981868018079716</c:v>
                      </c:pt>
                      <c:pt idx="7">
                        <c:v>51.981868018079716</c:v>
                      </c:pt>
                      <c:pt idx="8">
                        <c:v>51.981868018079716</c:v>
                      </c:pt>
                      <c:pt idx="9">
                        <c:v>51.981868018079716</c:v>
                      </c:pt>
                      <c:pt idx="10">
                        <c:v>51.981868018079716</c:v>
                      </c:pt>
                      <c:pt idx="11">
                        <c:v>51.981868018079716</c:v>
                      </c:pt>
                      <c:pt idx="12">
                        <c:v>51.981868018079716</c:v>
                      </c:pt>
                      <c:pt idx="13">
                        <c:v>51.981868018079716</c:v>
                      </c:pt>
                      <c:pt idx="14">
                        <c:v>51.981868018079716</c:v>
                      </c:pt>
                      <c:pt idx="15">
                        <c:v>51.981868018079716</c:v>
                      </c:pt>
                      <c:pt idx="16">
                        <c:v>51.981868018079716</c:v>
                      </c:pt>
                      <c:pt idx="17">
                        <c:v>51.981868018079716</c:v>
                      </c:pt>
                      <c:pt idx="18">
                        <c:v>51.981868018079716</c:v>
                      </c:pt>
                      <c:pt idx="19">
                        <c:v>51.981868018079716</c:v>
                      </c:pt>
                      <c:pt idx="20">
                        <c:v>51.981868018079716</c:v>
                      </c:pt>
                      <c:pt idx="21">
                        <c:v>51.981868018079716</c:v>
                      </c:pt>
                      <c:pt idx="22">
                        <c:v>51.981868018079716</c:v>
                      </c:pt>
                      <c:pt idx="23">
                        <c:v>51.981868018079716</c:v>
                      </c:pt>
                      <c:pt idx="24">
                        <c:v>51.981868018079716</c:v>
                      </c:pt>
                      <c:pt idx="25">
                        <c:v>51.981868018079716</c:v>
                      </c:pt>
                      <c:pt idx="26">
                        <c:v>51.981868018079716</c:v>
                      </c:pt>
                      <c:pt idx="27">
                        <c:v>51.981868018079716</c:v>
                      </c:pt>
                      <c:pt idx="28">
                        <c:v>51.981868018079716</c:v>
                      </c:pt>
                      <c:pt idx="29">
                        <c:v>51.981868018079716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0586-4E46-833B-B3B6E133D2C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 + Setup + Force'!$Q$1</c15:sqref>
                        </c15:formulaRef>
                      </c:ext>
                    </c:extLst>
                    <c:strCache>
                      <c:ptCount val="1"/>
                      <c:pt idx="0">
                        <c:v>Dia_UCL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 + Setup + Force'!$Q$2:$Q$31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52.011465315253623</c:v>
                      </c:pt>
                      <c:pt idx="1">
                        <c:v>52.011465315253623</c:v>
                      </c:pt>
                      <c:pt idx="2">
                        <c:v>52.011465315253623</c:v>
                      </c:pt>
                      <c:pt idx="3">
                        <c:v>52.011465315253623</c:v>
                      </c:pt>
                      <c:pt idx="4">
                        <c:v>52.011465315253623</c:v>
                      </c:pt>
                      <c:pt idx="5">
                        <c:v>52.011465315253623</c:v>
                      </c:pt>
                      <c:pt idx="6">
                        <c:v>52.011465315253623</c:v>
                      </c:pt>
                      <c:pt idx="7">
                        <c:v>52.011465315253623</c:v>
                      </c:pt>
                      <c:pt idx="8">
                        <c:v>52.011465315253623</c:v>
                      </c:pt>
                      <c:pt idx="9">
                        <c:v>52.011465315253623</c:v>
                      </c:pt>
                      <c:pt idx="10">
                        <c:v>52.011465315253623</c:v>
                      </c:pt>
                      <c:pt idx="11">
                        <c:v>52.011465315253623</c:v>
                      </c:pt>
                      <c:pt idx="12">
                        <c:v>52.011465315253623</c:v>
                      </c:pt>
                      <c:pt idx="13">
                        <c:v>52.011465315253623</c:v>
                      </c:pt>
                      <c:pt idx="14">
                        <c:v>52.011465315253623</c:v>
                      </c:pt>
                      <c:pt idx="15">
                        <c:v>52.011465315253623</c:v>
                      </c:pt>
                      <c:pt idx="16">
                        <c:v>52.011465315253623</c:v>
                      </c:pt>
                      <c:pt idx="17">
                        <c:v>52.011465315253623</c:v>
                      </c:pt>
                      <c:pt idx="18">
                        <c:v>52.011465315253623</c:v>
                      </c:pt>
                      <c:pt idx="19">
                        <c:v>52.011465315253623</c:v>
                      </c:pt>
                      <c:pt idx="20">
                        <c:v>52.011465315253623</c:v>
                      </c:pt>
                      <c:pt idx="21">
                        <c:v>52.011465315253623</c:v>
                      </c:pt>
                      <c:pt idx="22">
                        <c:v>52.011465315253623</c:v>
                      </c:pt>
                      <c:pt idx="23">
                        <c:v>52.011465315253623</c:v>
                      </c:pt>
                      <c:pt idx="24">
                        <c:v>52.011465315253623</c:v>
                      </c:pt>
                      <c:pt idx="25">
                        <c:v>52.011465315253623</c:v>
                      </c:pt>
                      <c:pt idx="26">
                        <c:v>52.011465315253623</c:v>
                      </c:pt>
                      <c:pt idx="27">
                        <c:v>52.011465315253623</c:v>
                      </c:pt>
                      <c:pt idx="28">
                        <c:v>52.011465315253623</c:v>
                      </c:pt>
                      <c:pt idx="29">
                        <c:v>52.011465315253623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0586-4E46-833B-B3B6E133D2C9}"/>
                  </c:ext>
                </c:extLst>
              </c15:ser>
            </c15:filteredScatterSeries>
          </c:ext>
        </c:extLst>
      </c:scatterChart>
      <c:valAx>
        <c:axId val="1158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287"/>
        <c:crosses val="autoZero"/>
        <c:crossBetween val="midCat"/>
      </c:valAx>
      <c:valAx>
        <c:axId val="1158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0</xdr:row>
      <xdr:rowOff>0</xdr:rowOff>
    </xdr:from>
    <xdr:to>
      <xdr:col>13</xdr:col>
      <xdr:colOff>441959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02AD5-2EA0-4432-B99D-D56865BA9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5715</xdr:rowOff>
    </xdr:from>
    <xdr:to>
      <xdr:col>21</xdr:col>
      <xdr:colOff>560070</xdr:colOff>
      <xdr:row>14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16E68-CBF4-4261-8E24-CC374B6EA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14</xdr:row>
      <xdr:rowOff>68580</xdr:rowOff>
    </xdr:from>
    <xdr:to>
      <xdr:col>13</xdr:col>
      <xdr:colOff>441960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F08DE-55D7-44F7-B3E6-CEBF04B6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14</xdr:row>
      <xdr:rowOff>76200</xdr:rowOff>
    </xdr:from>
    <xdr:to>
      <xdr:col>21</xdr:col>
      <xdr:colOff>560070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A4B78-B90F-48BA-89F4-46E6247B0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0</xdr:rowOff>
    </xdr:from>
    <xdr:to>
      <xdr:col>13</xdr:col>
      <xdr:colOff>441960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756A2-A98B-46DD-8F30-48593B7A4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451484</xdr:colOff>
      <xdr:row>0</xdr:row>
      <xdr:rowOff>0</xdr:rowOff>
    </xdr:from>
    <xdr:to>
      <xdr:col>21</xdr:col>
      <xdr:colOff>573404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6CA5E-9D7B-4CAE-8B9E-206DB59E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14</xdr:row>
      <xdr:rowOff>68580</xdr:rowOff>
    </xdr:from>
    <xdr:to>
      <xdr:col>13</xdr:col>
      <xdr:colOff>441960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1F384-B3A6-470E-908E-E46058C1F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445769</xdr:colOff>
      <xdr:row>14</xdr:row>
      <xdr:rowOff>57150</xdr:rowOff>
    </xdr:from>
    <xdr:to>
      <xdr:col>21</xdr:col>
      <xdr:colOff>567689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4977B-59D8-4364-8CC9-627E005AC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0</xdr:rowOff>
    </xdr:from>
    <xdr:to>
      <xdr:col>13</xdr:col>
      <xdr:colOff>441960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14858-6D0D-432E-A1C3-44B162EAA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451484</xdr:colOff>
      <xdr:row>0</xdr:row>
      <xdr:rowOff>0</xdr:rowOff>
    </xdr:from>
    <xdr:to>
      <xdr:col>21</xdr:col>
      <xdr:colOff>573404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5DC1E-53F6-4223-9FFF-9E1945047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14</xdr:row>
      <xdr:rowOff>68580</xdr:rowOff>
    </xdr:from>
    <xdr:to>
      <xdr:col>13</xdr:col>
      <xdr:colOff>441960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5A60A-C4CD-4393-B61A-31FDAC3FC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445769</xdr:colOff>
      <xdr:row>14</xdr:row>
      <xdr:rowOff>57150</xdr:rowOff>
    </xdr:from>
    <xdr:to>
      <xdr:col>21</xdr:col>
      <xdr:colOff>567689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9C189-4919-4127-9F15-B0B88D576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BF03CB-16CD-4423-914B-4E5D7EB528FC}" name="Table1" displayName="Table1" ref="A1:Q31" totalsRowShown="0">
  <autoFilter ref="A1:Q31" xr:uid="{A9BF03CB-16CD-4423-914B-4E5D7EB528FC}"/>
  <tableColumns count="17">
    <tableColumn id="1" xr3:uid="{2CB1DB90-AD24-45C0-BA83-2D71F522576B}" name="id"/>
    <tableColumn id="2" xr3:uid="{6E5878D9-5698-4958-B3A6-C7ADFBDE9C14}" name="X"/>
    <tableColumn id="3" xr3:uid="{CE72063F-3307-4CAF-BCA9-C2147D6690C4}" name="Y"/>
    <tableColumn id="4" xr3:uid="{D7C38BE3-D94C-4B64-BD0E-FFDD0734CD7D}" name="Z"/>
    <tableColumn id="5" xr3:uid="{E176F566-E31A-4047-AF09-010BA8711EE2}" name="Dia"/>
    <tableColumn id="6" xr3:uid="{D75D7FF8-953B-4789-9EA4-8B40A80EAD97}" name="X_avg" dataDxfId="35">
      <calculatedColumnFormula>AVERAGE(Table1[X])</calculatedColumnFormula>
    </tableColumn>
    <tableColumn id="7" xr3:uid="{93846E3C-05A8-42E7-A976-305FDF8BF3F5}" name="Y_avg" dataDxfId="34">
      <calculatedColumnFormula>AVERAGE(Table1[Y])</calculatedColumnFormula>
    </tableColumn>
    <tableColumn id="8" xr3:uid="{57BAAFF2-4168-42C6-8E36-97D0FDDE399F}" name="Z_avg" dataDxfId="33">
      <calculatedColumnFormula>AVERAGE(Table1[Z])</calculatedColumnFormula>
    </tableColumn>
    <tableColumn id="9" xr3:uid="{C809CBB5-2221-4614-A9BE-81DB958EFB6F}" name="Dia_avg" dataDxfId="32">
      <calculatedColumnFormula>AVERAGE(Table1[Dia])</calculatedColumnFormula>
    </tableColumn>
    <tableColumn id="10" xr3:uid="{03092CC9-978E-4DC7-931D-4EF05BE31D44}" name="X_LCL" dataDxfId="31">
      <calculatedColumnFormula>Table1[[#This Row],[X_avg]]-3*_xlfn.STDEV.S(Table1[X])</calculatedColumnFormula>
    </tableColumn>
    <tableColumn id="11" xr3:uid="{FC68114F-F70B-4D1B-9FAB-5571F07A549B}" name="X_UCL" dataDxfId="30">
      <calculatedColumnFormula>Table1[[#This Row],[X_avg]]+3*_xlfn.STDEV.S(Table1[X])</calculatedColumnFormula>
    </tableColumn>
    <tableColumn id="12" xr3:uid="{D702F868-F10A-4F75-9F55-218E8D0372AC}" name="Y_LCL" dataDxfId="29">
      <calculatedColumnFormula>Table1[[#This Row],[Y_avg]]-3*_xlfn.STDEV.S(Table1[Y])</calculatedColumnFormula>
    </tableColumn>
    <tableColumn id="13" xr3:uid="{6D7D20E2-E551-4BE1-8AD7-555B616BFEC7}" name="Y_UCL" dataDxfId="28">
      <calculatedColumnFormula>Table1[[#This Row],[Y_avg]]+3*_xlfn.STDEV.S(Table1[Y])</calculatedColumnFormula>
    </tableColumn>
    <tableColumn id="14" xr3:uid="{47C7A4CB-7B98-4BB2-A336-40F684D79335}" name="Z_LCL" dataDxfId="27">
      <calculatedColumnFormula>Table1[[#This Row],[Z_avg]]-3*_xlfn.STDEV.S(Table1[Z])</calculatedColumnFormula>
    </tableColumn>
    <tableColumn id="15" xr3:uid="{ACB8EB43-0EF2-45E4-AEC1-5C7568365D6A}" name="Z_UCL" dataDxfId="26">
      <calculatedColumnFormula>Table1[[#This Row],[Z_avg]]+3*_xlfn.STDEV.S(Table1[Z])</calculatedColumnFormula>
    </tableColumn>
    <tableColumn id="16" xr3:uid="{3251D1FC-33DD-4AD7-A589-0BA8B845D77C}" name="Dia_LCL" dataDxfId="25">
      <calculatedColumnFormula>Table1[[#This Row],[Dia_avg]]-3*_xlfn.STDEV.S(Table1[Dia])</calculatedColumnFormula>
    </tableColumn>
    <tableColumn id="17" xr3:uid="{EB59BEC5-0150-49C9-88F9-C257295DF835}" name="Dia_UCL" dataDxfId="24">
      <calculatedColumnFormula>Table1[[#This Row],[Dia_avg]]+3*_xlfn.STDEV.S(Table1[Dia])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F2945-258E-4F8E-B847-32DB0BEDEF55}" name="Table13" displayName="Table13" ref="A1:Q31" totalsRowShown="0">
  <autoFilter ref="A1:Q31" xr:uid="{A9BF03CB-16CD-4423-914B-4E5D7EB528FC}"/>
  <tableColumns count="17">
    <tableColumn id="1" xr3:uid="{A748F4EC-E11A-4EC1-A95B-F6C456FB5091}" name="id"/>
    <tableColumn id="2" xr3:uid="{8F8FB4D3-4A43-4DE6-9C18-3E54ED40ECEE}" name="X"/>
    <tableColumn id="3" xr3:uid="{0D3FF1EF-25B4-4D24-8A93-2AC05E2936E7}" name="Y"/>
    <tableColumn id="4" xr3:uid="{C5C30B04-9325-4152-858A-030D21F84493}" name="Z"/>
    <tableColumn id="5" xr3:uid="{515DD232-FE38-4BB7-9864-C5DE5D1DCEA6}" name="Dia"/>
    <tableColumn id="6" xr3:uid="{B9D0DEFA-5F25-4450-9FFE-9F265744A7CC}" name="X_avg" dataDxfId="23">
      <calculatedColumnFormula>AVERAGE(Table13[X])</calculatedColumnFormula>
    </tableColumn>
    <tableColumn id="7" xr3:uid="{36425259-B512-4ACB-B688-CA8E12255738}" name="Y_avg" dataDxfId="22">
      <calculatedColumnFormula>AVERAGE(Table13[Y])</calculatedColumnFormula>
    </tableColumn>
    <tableColumn id="8" xr3:uid="{B3B88933-3BFF-4E25-9051-E66136C31EA5}" name="Z_avg" dataDxfId="21">
      <calculatedColumnFormula>AVERAGE(Table13[Z])</calculatedColumnFormula>
    </tableColumn>
    <tableColumn id="9" xr3:uid="{F7D75357-789F-4A32-9D5C-F505B21FC5B4}" name="Dia_avg" dataDxfId="20">
      <calculatedColumnFormula>AVERAGE(Table13[Dia])</calculatedColumnFormula>
    </tableColumn>
    <tableColumn id="10" xr3:uid="{69657BD7-DFA3-4E56-AE46-CD6008FA5ECE}" name="X_LCL" dataDxfId="19">
      <calculatedColumnFormula>Table13[[#This Row],[X_avg]]-3*_xlfn.STDEV.S(Table13[X])</calculatedColumnFormula>
    </tableColumn>
    <tableColumn id="11" xr3:uid="{467DDDF1-DB37-4652-847E-FB8C6C73351F}" name="X_UCL" dataDxfId="18">
      <calculatedColumnFormula>Table13[[#This Row],[X_avg]]+3*_xlfn.STDEV.S(Table13[X])</calculatedColumnFormula>
    </tableColumn>
    <tableColumn id="12" xr3:uid="{C853DFE7-7D3C-4ED1-8FFB-BC2E7ED0B51A}" name="Y_LCL" dataDxfId="17">
      <calculatedColumnFormula>Table13[[#This Row],[Y_avg]]-3*_xlfn.STDEV.S(Table13[Y])</calculatedColumnFormula>
    </tableColumn>
    <tableColumn id="13" xr3:uid="{F6302216-5A53-47C7-AE7C-7A58D3A01796}" name="Y_UCL" dataDxfId="16">
      <calculatedColumnFormula>Table13[[#This Row],[Y_avg]]+3*_xlfn.STDEV.S(Table13[Y])</calculatedColumnFormula>
    </tableColumn>
    <tableColumn id="14" xr3:uid="{31B6FCAF-3A60-4C76-AC27-CF3AABDA7A54}" name="Z_LCL" dataDxfId="15">
      <calculatedColumnFormula>Table13[[#This Row],[Z_avg]]-3*_xlfn.STDEV.S(Table13[Z])</calculatedColumnFormula>
    </tableColumn>
    <tableColumn id="15" xr3:uid="{261DA77E-1EBA-4741-BD9C-58161F3D77C9}" name="Z_UCL" dataDxfId="14">
      <calculatedColumnFormula>Table13[[#This Row],[Z_avg]]+3*_xlfn.STDEV.S(Table13[Z])</calculatedColumnFormula>
    </tableColumn>
    <tableColumn id="16" xr3:uid="{10955C59-1159-4448-98B6-6E4CD87C5B9C}" name="Dia_LCL" dataDxfId="13">
      <calculatedColumnFormula>Table13[[#This Row],[Dia_avg]]-3*_xlfn.STDEV.S(Table13[Dia])</calculatedColumnFormula>
    </tableColumn>
    <tableColumn id="17" xr3:uid="{C64EF71B-2BC1-42CC-B44D-43926BF6AD28}" name="Dia_UCL" dataDxfId="12">
      <calculatedColumnFormula>Table13[[#This Row],[Dia_avg]]+3*_xlfn.STDEV.S(Table13[Dia])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3C0C26-5C41-4C27-B451-940693C7A026}" name="Table134" displayName="Table134" ref="A1:Q31" totalsRowShown="0">
  <autoFilter ref="A1:Q31" xr:uid="{A9BF03CB-16CD-4423-914B-4E5D7EB528FC}"/>
  <tableColumns count="17">
    <tableColumn id="1" xr3:uid="{6BE8C6CF-AAE7-481F-9E5C-C62BDC57D9A0}" name="id"/>
    <tableColumn id="2" xr3:uid="{D3CDE81C-E154-43BE-B270-ECC13B2C343C}" name="X"/>
    <tableColumn id="3" xr3:uid="{9CB95AC4-D13E-4942-866B-266B87834B39}" name="Y"/>
    <tableColumn id="4" xr3:uid="{25BC6F79-3541-48E7-8EE4-F39B2ED8B8EB}" name="Z"/>
    <tableColumn id="5" xr3:uid="{D2680D45-FE85-4B8E-B19E-63C5E0250F0E}" name="Dia"/>
    <tableColumn id="6" xr3:uid="{9A8E1D52-CA11-481C-B34C-2877E32CF7DA}" name="X_avg" dataDxfId="11">
      <calculatedColumnFormula>AVERAGE(Table134[X])</calculatedColumnFormula>
    </tableColumn>
    <tableColumn id="7" xr3:uid="{1872A5F3-E1A0-4880-947A-DF7F3550AF56}" name="Y_avg" dataDxfId="10">
      <calculatedColumnFormula>AVERAGE(Table134[Y])</calculatedColumnFormula>
    </tableColumn>
    <tableColumn id="8" xr3:uid="{E374B771-5493-46F7-B910-7FF073A5B363}" name="Z_avg" dataDxfId="9">
      <calculatedColumnFormula>AVERAGE(Table134[Z])</calculatedColumnFormula>
    </tableColumn>
    <tableColumn id="9" xr3:uid="{12C5AC48-D079-4260-AFF2-D4A57C5334E9}" name="Dia_avg" dataDxfId="8">
      <calculatedColumnFormula>AVERAGE(Table134[Dia])</calculatedColumnFormula>
    </tableColumn>
    <tableColumn id="10" xr3:uid="{B3778812-6DBC-46DC-BF9B-CCEEDDE014A1}" name="X_LCL" dataDxfId="7">
      <calculatedColumnFormula>Table134[[#This Row],[X_avg]]-3*_xlfn.STDEV.S(Table134[X])</calculatedColumnFormula>
    </tableColumn>
    <tableColumn id="11" xr3:uid="{86A786F7-A767-412A-9DEB-4C735CF5737F}" name="X_UCL" dataDxfId="6">
      <calculatedColumnFormula>Table134[[#This Row],[X_avg]]+3*_xlfn.STDEV.S(Table134[X])</calculatedColumnFormula>
    </tableColumn>
    <tableColumn id="12" xr3:uid="{D0051F24-BFE4-4AF6-AC15-58E72D14E93C}" name="Y_LCL" dataDxfId="5">
      <calculatedColumnFormula>Table134[[#This Row],[Y_avg]]-3*_xlfn.STDEV.S(Table134[Y])</calculatedColumnFormula>
    </tableColumn>
    <tableColumn id="13" xr3:uid="{C9351182-2679-4336-81DA-EA8E1BB97139}" name="Y_UCL" dataDxfId="4">
      <calculatedColumnFormula>Table134[[#This Row],[Y_avg]]+3*_xlfn.STDEV.S(Table134[Y])</calculatedColumnFormula>
    </tableColumn>
    <tableColumn id="14" xr3:uid="{47CC70EF-7F18-465B-B5A7-E1EF3FADD7F9}" name="Z_LCL" dataDxfId="3">
      <calculatedColumnFormula>Table134[[#This Row],[Z_avg]]-3*_xlfn.STDEV.S(Table134[Z])</calculatedColumnFormula>
    </tableColumn>
    <tableColumn id="15" xr3:uid="{46D52F85-D00A-491E-89F5-B0E6AF4CFED2}" name="Z_UCL" dataDxfId="2">
      <calculatedColumnFormula>Table134[[#This Row],[Z_avg]]+3*_xlfn.STDEV.S(Table134[Z])</calculatedColumnFormula>
    </tableColumn>
    <tableColumn id="16" xr3:uid="{82086C26-8417-421B-93F9-72A0BB4B173D}" name="Dia_LCL" dataDxfId="1">
      <calculatedColumnFormula>Table134[[#This Row],[Dia_avg]]-3*_xlfn.STDEV.S(Table134[Dia])</calculatedColumnFormula>
    </tableColumn>
    <tableColumn id="17" xr3:uid="{0BA9A36D-D76D-469D-8AD0-842B77F7020B}" name="Dia_UCL" dataDxfId="0">
      <calculatedColumnFormula>Table134[[#This Row],[Dia_avg]]+3*_xlfn.STDEV.S(Table134[Dia])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E1F6-0263-4689-AEC0-46E25DD7D1FE}">
  <dimension ref="A1:Q31"/>
  <sheetViews>
    <sheetView workbookViewId="0">
      <selection activeCell="Y12" sqref="Y12"/>
    </sheetView>
  </sheetViews>
  <sheetFormatPr defaultRowHeight="15" x14ac:dyDescent="0.25"/>
  <cols>
    <col min="1" max="1" width="10.28515625" bestFit="1" customWidth="1"/>
    <col min="2" max="3" width="7.7109375" bestFit="1" customWidth="1"/>
    <col min="4" max="4" width="6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38.255000000000003</v>
      </c>
      <c r="C2" s="1">
        <v>-21.491</v>
      </c>
      <c r="D2" s="1">
        <v>3.9649999999999999</v>
      </c>
      <c r="E2">
        <v>52</v>
      </c>
      <c r="F2" s="2">
        <f>AVERAGE(Table1[X])</f>
        <v>-7.4349999999999987</v>
      </c>
      <c r="G2" s="2">
        <f>AVERAGE(Table1[Y])</f>
        <v>0.16806249999999978</v>
      </c>
      <c r="H2" s="2">
        <f>AVERAGE(Table1[Z])</f>
        <v>3.288875</v>
      </c>
      <c r="I2" s="2">
        <f>AVERAGE(Table1[Dia])</f>
        <v>51.99666666666667</v>
      </c>
      <c r="J2" s="2">
        <f>Table1[[#This Row],[X_avg]]-3*_xlfn.STDEV.S(Table1[X])</f>
        <v>-94.472058996728506</v>
      </c>
      <c r="K2" s="2">
        <f>Table1[[#This Row],[X_avg]]+3*_xlfn.STDEV.S(Table1[X])</f>
        <v>79.602058996728502</v>
      </c>
      <c r="L2" s="2">
        <f>Table1[[#This Row],[Y_avg]]-3*_xlfn.STDEV.S(Table1[Y])</f>
        <v>-84.447801590384969</v>
      </c>
      <c r="M2" s="2">
        <f>Table1[[#This Row],[Y_avg]]+3*_xlfn.STDEV.S(Table1[Y])</f>
        <v>84.783926590384979</v>
      </c>
      <c r="N2" s="2">
        <f>Table1[[#This Row],[Z_avg]]-3*_xlfn.STDEV.S(Table1[Z])</f>
        <v>-2.8139649495644621</v>
      </c>
      <c r="O2" s="2">
        <f>Table1[[#This Row],[Z_avg]]+3*_xlfn.STDEV.S(Table1[Z])</f>
        <v>9.391714949564463</v>
      </c>
      <c r="P2" s="2">
        <f>Table1[[#This Row],[Dia_avg]]-3*_xlfn.STDEV.S(Table1[Dia])</f>
        <v>51.981868018079716</v>
      </c>
      <c r="Q2" s="2">
        <f>Table1[[#This Row],[Dia_avg]]+3*_xlfn.STDEV.S(Table1[Dia])</f>
        <v>52.011465315253623</v>
      </c>
    </row>
    <row r="3" spans="1:17" x14ac:dyDescent="0.25">
      <c r="A3">
        <v>2</v>
      </c>
      <c r="B3" s="1">
        <v>-8.6289999999999996</v>
      </c>
      <c r="C3" s="1">
        <v>-43.015000000000001</v>
      </c>
      <c r="D3" s="1">
        <v>3.9740000000000002</v>
      </c>
      <c r="E3">
        <v>51.999000000000002</v>
      </c>
      <c r="F3" s="2">
        <f>AVERAGE(Table1[X])</f>
        <v>-7.4349999999999987</v>
      </c>
      <c r="G3" s="2">
        <f>AVERAGE(Table1[Y])</f>
        <v>0.16806249999999978</v>
      </c>
      <c r="H3" s="2">
        <f>AVERAGE(Table1[Z])</f>
        <v>3.288875</v>
      </c>
      <c r="I3" s="2">
        <f>AVERAGE(Table1[Dia])</f>
        <v>51.99666666666667</v>
      </c>
      <c r="J3" s="2">
        <f>Table1[[#This Row],[X_avg]]-3*_xlfn.STDEV.S(Table1[X])</f>
        <v>-94.472058996728506</v>
      </c>
      <c r="K3" s="2">
        <f>Table1[[#This Row],[X_avg]]+3*_xlfn.STDEV.S(Table1[X])</f>
        <v>79.602058996728502</v>
      </c>
      <c r="L3" s="2">
        <f>Table1[[#This Row],[Y_avg]]-3*_xlfn.STDEV.S(Table1[Y])</f>
        <v>-84.447801590384969</v>
      </c>
      <c r="M3" s="2">
        <f>Table1[[#This Row],[Y_avg]]+3*_xlfn.STDEV.S(Table1[Y])</f>
        <v>84.783926590384979</v>
      </c>
      <c r="N3" s="2">
        <f>Table1[[#This Row],[Z_avg]]-3*_xlfn.STDEV.S(Table1[Z])</f>
        <v>-2.8139649495644621</v>
      </c>
      <c r="O3" s="2">
        <f>Table1[[#This Row],[Z_avg]]+3*_xlfn.STDEV.S(Table1[Z])</f>
        <v>9.391714949564463</v>
      </c>
      <c r="P3" s="2">
        <f>Table1[[#This Row],[Dia_avg]]-3*_xlfn.STDEV.S(Table1[Dia])</f>
        <v>51.981868018079716</v>
      </c>
      <c r="Q3" s="2">
        <f>Table1[[#This Row],[Dia_avg]]+3*_xlfn.STDEV.S(Table1[Dia])</f>
        <v>52.011465315253623</v>
      </c>
    </row>
    <row r="4" spans="1:17" x14ac:dyDescent="0.25">
      <c r="A4">
        <v>3</v>
      </c>
      <c r="B4" s="1">
        <v>-43.587000000000003</v>
      </c>
      <c r="C4" s="1">
        <v>-5.0839999999999996</v>
      </c>
      <c r="D4" s="1">
        <v>3.9649999999999999</v>
      </c>
      <c r="E4">
        <v>51.991</v>
      </c>
      <c r="F4" s="2">
        <f>AVERAGE(Table1[X])</f>
        <v>-7.4349999999999987</v>
      </c>
      <c r="G4" s="2">
        <f>AVERAGE(Table1[Y])</f>
        <v>0.16806249999999978</v>
      </c>
      <c r="H4" s="2">
        <f>AVERAGE(Table1[Z])</f>
        <v>3.288875</v>
      </c>
      <c r="I4" s="2">
        <f>AVERAGE(Table1[Dia])</f>
        <v>51.99666666666667</v>
      </c>
      <c r="J4" s="2">
        <f>Table1[[#This Row],[X_avg]]-3*_xlfn.STDEV.S(Table1[X])</f>
        <v>-94.472058996728506</v>
      </c>
      <c r="K4" s="2">
        <f>Table1[[#This Row],[X_avg]]+3*_xlfn.STDEV.S(Table1[X])</f>
        <v>79.602058996728502</v>
      </c>
      <c r="L4" s="2">
        <f>Table1[[#This Row],[Y_avg]]-3*_xlfn.STDEV.S(Table1[Y])</f>
        <v>-84.447801590384969</v>
      </c>
      <c r="M4" s="2">
        <f>Table1[[#This Row],[Y_avg]]+3*_xlfn.STDEV.S(Table1[Y])</f>
        <v>84.783926590384979</v>
      </c>
      <c r="N4" s="2">
        <f>Table1[[#This Row],[Z_avg]]-3*_xlfn.STDEV.S(Table1[Z])</f>
        <v>-2.8139649495644621</v>
      </c>
      <c r="O4" s="2">
        <f>Table1[[#This Row],[Z_avg]]+3*_xlfn.STDEV.S(Table1[Z])</f>
        <v>9.391714949564463</v>
      </c>
      <c r="P4" s="2">
        <f>Table1[[#This Row],[Dia_avg]]-3*_xlfn.STDEV.S(Table1[Dia])</f>
        <v>51.981868018079716</v>
      </c>
      <c r="Q4" s="2">
        <f>Table1[[#This Row],[Dia_avg]]+3*_xlfn.STDEV.S(Table1[Dia])</f>
        <v>52.011465315253623</v>
      </c>
    </row>
    <row r="5" spans="1:17" x14ac:dyDescent="0.25">
      <c r="A5">
        <v>4</v>
      </c>
      <c r="B5" s="1">
        <v>-18.324000000000002</v>
      </c>
      <c r="C5" s="1">
        <v>39.886000000000003</v>
      </c>
      <c r="D5" s="1">
        <v>3.9689999999999999</v>
      </c>
      <c r="F5" s="2">
        <f>AVERAGE(Table1[X])</f>
        <v>-7.4349999999999987</v>
      </c>
      <c r="G5" s="2">
        <f>AVERAGE(Table1[Y])</f>
        <v>0.16806249999999978</v>
      </c>
      <c r="H5" s="2">
        <f>AVERAGE(Table1[Z])</f>
        <v>3.288875</v>
      </c>
      <c r="I5" s="2">
        <f>AVERAGE(Table1[Dia])</f>
        <v>51.99666666666667</v>
      </c>
      <c r="J5" s="2">
        <f>Table1[[#This Row],[X_avg]]-3*_xlfn.STDEV.S(Table1[X])</f>
        <v>-94.472058996728506</v>
      </c>
      <c r="K5" s="2">
        <f>Table1[[#This Row],[X_avg]]+3*_xlfn.STDEV.S(Table1[X])</f>
        <v>79.602058996728502</v>
      </c>
      <c r="L5" s="2">
        <f>Table1[[#This Row],[Y_avg]]-3*_xlfn.STDEV.S(Table1[Y])</f>
        <v>-84.447801590384969</v>
      </c>
      <c r="M5" s="2">
        <f>Table1[[#This Row],[Y_avg]]+3*_xlfn.STDEV.S(Table1[Y])</f>
        <v>84.783926590384979</v>
      </c>
      <c r="N5" s="2">
        <f>Table1[[#This Row],[Z_avg]]-3*_xlfn.STDEV.S(Table1[Z])</f>
        <v>-2.8139649495644621</v>
      </c>
      <c r="O5" s="2">
        <f>Table1[[#This Row],[Z_avg]]+3*_xlfn.STDEV.S(Table1[Z])</f>
        <v>9.391714949564463</v>
      </c>
      <c r="P5" s="2">
        <f>Table1[[#This Row],[Dia_avg]]-3*_xlfn.STDEV.S(Table1[Dia])</f>
        <v>51.981868018079716</v>
      </c>
      <c r="Q5" s="2">
        <f>Table1[[#This Row],[Dia_avg]]+3*_xlfn.STDEV.S(Table1[Dia])</f>
        <v>52.011465315253623</v>
      </c>
    </row>
    <row r="6" spans="1:17" x14ac:dyDescent="0.25">
      <c r="A6">
        <v>5</v>
      </c>
      <c r="B6" s="1">
        <v>32.264000000000003</v>
      </c>
      <c r="C6" s="1">
        <v>29.748999999999999</v>
      </c>
      <c r="D6" s="1">
        <v>3.9670000000000001</v>
      </c>
      <c r="F6" s="2">
        <f>AVERAGE(Table1[X])</f>
        <v>-7.4349999999999987</v>
      </c>
      <c r="G6" s="2">
        <f>AVERAGE(Table1[Y])</f>
        <v>0.16806249999999978</v>
      </c>
      <c r="H6" s="2">
        <f>AVERAGE(Table1[Z])</f>
        <v>3.288875</v>
      </c>
      <c r="I6" s="2">
        <f>AVERAGE(Table1[Dia])</f>
        <v>51.99666666666667</v>
      </c>
      <c r="J6" s="2">
        <f>Table1[[#This Row],[X_avg]]-3*_xlfn.STDEV.S(Table1[X])</f>
        <v>-94.472058996728506</v>
      </c>
      <c r="K6" s="2">
        <f>Table1[[#This Row],[X_avg]]+3*_xlfn.STDEV.S(Table1[X])</f>
        <v>79.602058996728502</v>
      </c>
      <c r="L6" s="2">
        <f>Table1[[#This Row],[Y_avg]]-3*_xlfn.STDEV.S(Table1[Y])</f>
        <v>-84.447801590384969</v>
      </c>
      <c r="M6" s="2">
        <f>Table1[[#This Row],[Y_avg]]+3*_xlfn.STDEV.S(Table1[Y])</f>
        <v>84.783926590384979</v>
      </c>
      <c r="N6" s="2">
        <f>Table1[[#This Row],[Z_avg]]-3*_xlfn.STDEV.S(Table1[Z])</f>
        <v>-2.8139649495644621</v>
      </c>
      <c r="O6" s="2">
        <f>Table1[[#This Row],[Z_avg]]+3*_xlfn.STDEV.S(Table1[Z])</f>
        <v>9.391714949564463</v>
      </c>
      <c r="P6" s="2">
        <f>Table1[[#This Row],[Dia_avg]]-3*_xlfn.STDEV.S(Table1[Dia])</f>
        <v>51.981868018079716</v>
      </c>
      <c r="Q6" s="2">
        <f>Table1[[#This Row],[Dia_avg]]+3*_xlfn.STDEV.S(Table1[Dia])</f>
        <v>52.011465315253623</v>
      </c>
    </row>
    <row r="7" spans="1:17" x14ac:dyDescent="0.25">
      <c r="A7">
        <v>6</v>
      </c>
      <c r="B7" s="1">
        <v>38.454000000000001</v>
      </c>
      <c r="C7" s="1">
        <v>21.5</v>
      </c>
      <c r="D7" s="1">
        <v>4.282</v>
      </c>
      <c r="F7" s="2">
        <f>AVERAGE(Table1[X])</f>
        <v>-7.4349999999999987</v>
      </c>
      <c r="G7" s="2">
        <f>AVERAGE(Table1[Y])</f>
        <v>0.16806249999999978</v>
      </c>
      <c r="H7" s="2">
        <f>AVERAGE(Table1[Z])</f>
        <v>3.288875</v>
      </c>
      <c r="I7" s="2">
        <f>AVERAGE(Table1[Dia])</f>
        <v>51.99666666666667</v>
      </c>
      <c r="J7" s="2">
        <f>Table1[[#This Row],[X_avg]]-3*_xlfn.STDEV.S(Table1[X])</f>
        <v>-94.472058996728506</v>
      </c>
      <c r="K7" s="2">
        <f>Table1[[#This Row],[X_avg]]+3*_xlfn.STDEV.S(Table1[X])</f>
        <v>79.602058996728502</v>
      </c>
      <c r="L7" s="2">
        <f>Table1[[#This Row],[Y_avg]]-3*_xlfn.STDEV.S(Table1[Y])</f>
        <v>-84.447801590384969</v>
      </c>
      <c r="M7" s="2">
        <f>Table1[[#This Row],[Y_avg]]+3*_xlfn.STDEV.S(Table1[Y])</f>
        <v>84.783926590384979</v>
      </c>
      <c r="N7" s="2">
        <f>Table1[[#This Row],[Z_avg]]-3*_xlfn.STDEV.S(Table1[Z])</f>
        <v>-2.8139649495644621</v>
      </c>
      <c r="O7" s="2">
        <f>Table1[[#This Row],[Z_avg]]+3*_xlfn.STDEV.S(Table1[Z])</f>
        <v>9.391714949564463</v>
      </c>
      <c r="P7" s="2">
        <f>Table1[[#This Row],[Dia_avg]]-3*_xlfn.STDEV.S(Table1[Dia])</f>
        <v>51.981868018079716</v>
      </c>
      <c r="Q7" s="2">
        <f>Table1[[#This Row],[Dia_avg]]+3*_xlfn.STDEV.S(Table1[Dia])</f>
        <v>52.011465315253623</v>
      </c>
    </row>
    <row r="8" spans="1:17" x14ac:dyDescent="0.25">
      <c r="A8">
        <v>7</v>
      </c>
      <c r="B8" s="1">
        <v>32.331000000000003</v>
      </c>
      <c r="C8" s="1">
        <v>-29.928000000000001</v>
      </c>
      <c r="D8" s="1">
        <v>4.282</v>
      </c>
      <c r="F8" s="2">
        <f>AVERAGE(Table1[X])</f>
        <v>-7.4349999999999987</v>
      </c>
      <c r="G8" s="2">
        <f>AVERAGE(Table1[Y])</f>
        <v>0.16806249999999978</v>
      </c>
      <c r="H8" s="2">
        <f>AVERAGE(Table1[Z])</f>
        <v>3.288875</v>
      </c>
      <c r="I8" s="2">
        <f>AVERAGE(Table1[Dia])</f>
        <v>51.99666666666667</v>
      </c>
      <c r="J8" s="2">
        <f>Table1[[#This Row],[X_avg]]-3*_xlfn.STDEV.S(Table1[X])</f>
        <v>-94.472058996728506</v>
      </c>
      <c r="K8" s="2">
        <f>Table1[[#This Row],[X_avg]]+3*_xlfn.STDEV.S(Table1[X])</f>
        <v>79.602058996728502</v>
      </c>
      <c r="L8" s="2">
        <f>Table1[[#This Row],[Y_avg]]-3*_xlfn.STDEV.S(Table1[Y])</f>
        <v>-84.447801590384969</v>
      </c>
      <c r="M8" s="2">
        <f>Table1[[#This Row],[Y_avg]]+3*_xlfn.STDEV.S(Table1[Y])</f>
        <v>84.783926590384979</v>
      </c>
      <c r="N8" s="2">
        <f>Table1[[#This Row],[Z_avg]]-3*_xlfn.STDEV.S(Table1[Z])</f>
        <v>-2.8139649495644621</v>
      </c>
      <c r="O8" s="2">
        <f>Table1[[#This Row],[Z_avg]]+3*_xlfn.STDEV.S(Table1[Z])</f>
        <v>9.391714949564463</v>
      </c>
      <c r="P8" s="2">
        <f>Table1[[#This Row],[Dia_avg]]-3*_xlfn.STDEV.S(Table1[Dia])</f>
        <v>51.981868018079716</v>
      </c>
      <c r="Q8" s="2">
        <f>Table1[[#This Row],[Dia_avg]]+3*_xlfn.STDEV.S(Table1[Dia])</f>
        <v>52.011465315253623</v>
      </c>
    </row>
    <row r="9" spans="1:17" x14ac:dyDescent="0.25">
      <c r="A9">
        <v>8</v>
      </c>
      <c r="B9" s="1">
        <v>-18.472999999999999</v>
      </c>
      <c r="C9" s="1">
        <v>-39.997</v>
      </c>
      <c r="D9" s="1">
        <v>4.282</v>
      </c>
      <c r="F9" s="2">
        <f>AVERAGE(Table1[X])</f>
        <v>-7.4349999999999987</v>
      </c>
      <c r="G9" s="2">
        <f>AVERAGE(Table1[Y])</f>
        <v>0.16806249999999978</v>
      </c>
      <c r="H9" s="2">
        <f>AVERAGE(Table1[Z])</f>
        <v>3.288875</v>
      </c>
      <c r="I9" s="2">
        <f>AVERAGE(Table1[Dia])</f>
        <v>51.99666666666667</v>
      </c>
      <c r="J9" s="2">
        <f>Table1[[#This Row],[X_avg]]-3*_xlfn.STDEV.S(Table1[X])</f>
        <v>-94.472058996728506</v>
      </c>
      <c r="K9" s="2">
        <f>Table1[[#This Row],[X_avg]]+3*_xlfn.STDEV.S(Table1[X])</f>
        <v>79.602058996728502</v>
      </c>
      <c r="L9" s="2">
        <f>Table1[[#This Row],[Y_avg]]-3*_xlfn.STDEV.S(Table1[Y])</f>
        <v>-84.447801590384969</v>
      </c>
      <c r="M9" s="2">
        <f>Table1[[#This Row],[Y_avg]]+3*_xlfn.STDEV.S(Table1[Y])</f>
        <v>84.783926590384979</v>
      </c>
      <c r="N9" s="2">
        <f>Table1[[#This Row],[Z_avg]]-3*_xlfn.STDEV.S(Table1[Z])</f>
        <v>-2.8139649495644621</v>
      </c>
      <c r="O9" s="2">
        <f>Table1[[#This Row],[Z_avg]]+3*_xlfn.STDEV.S(Table1[Z])</f>
        <v>9.391714949564463</v>
      </c>
      <c r="P9" s="2">
        <f>Table1[[#This Row],[Dia_avg]]-3*_xlfn.STDEV.S(Table1[Dia])</f>
        <v>51.981868018079716</v>
      </c>
      <c r="Q9" s="2">
        <f>Table1[[#This Row],[Dia_avg]]+3*_xlfn.STDEV.S(Table1[Dia])</f>
        <v>52.011465315253623</v>
      </c>
    </row>
    <row r="10" spans="1:17" x14ac:dyDescent="0.25">
      <c r="A10">
        <v>9</v>
      </c>
      <c r="B10" s="1">
        <v>-43.747</v>
      </c>
      <c r="C10" s="1">
        <v>5.2089999999999996</v>
      </c>
      <c r="D10" s="1">
        <v>4.282</v>
      </c>
      <c r="F10" s="2">
        <f>AVERAGE(Table1[X])</f>
        <v>-7.4349999999999987</v>
      </c>
      <c r="G10" s="2">
        <f>AVERAGE(Table1[Y])</f>
        <v>0.16806249999999978</v>
      </c>
      <c r="H10" s="2">
        <f>AVERAGE(Table1[Z])</f>
        <v>3.288875</v>
      </c>
      <c r="I10" s="2">
        <f>AVERAGE(Table1[Dia])</f>
        <v>51.99666666666667</v>
      </c>
      <c r="J10" s="2">
        <f>Table1[[#This Row],[X_avg]]-3*_xlfn.STDEV.S(Table1[X])</f>
        <v>-94.472058996728506</v>
      </c>
      <c r="K10" s="2">
        <f>Table1[[#This Row],[X_avg]]+3*_xlfn.STDEV.S(Table1[X])</f>
        <v>79.602058996728502</v>
      </c>
      <c r="L10" s="2">
        <f>Table1[[#This Row],[Y_avg]]-3*_xlfn.STDEV.S(Table1[Y])</f>
        <v>-84.447801590384969</v>
      </c>
      <c r="M10" s="2">
        <f>Table1[[#This Row],[Y_avg]]+3*_xlfn.STDEV.S(Table1[Y])</f>
        <v>84.783926590384979</v>
      </c>
      <c r="N10" s="2">
        <f>Table1[[#This Row],[Z_avg]]-3*_xlfn.STDEV.S(Table1[Z])</f>
        <v>-2.8139649495644621</v>
      </c>
      <c r="O10" s="2">
        <f>Table1[[#This Row],[Z_avg]]+3*_xlfn.STDEV.S(Table1[Z])</f>
        <v>9.391714949564463</v>
      </c>
      <c r="P10" s="2">
        <f>Table1[[#This Row],[Dia_avg]]-3*_xlfn.STDEV.S(Table1[Dia])</f>
        <v>51.981868018079716</v>
      </c>
      <c r="Q10" s="2">
        <f>Table1[[#This Row],[Dia_avg]]+3*_xlfn.STDEV.S(Table1[Dia])</f>
        <v>52.011465315253623</v>
      </c>
    </row>
    <row r="11" spans="1:17" x14ac:dyDescent="0.25">
      <c r="A11">
        <v>10</v>
      </c>
      <c r="B11" s="1">
        <v>-8.5649999999999995</v>
      </c>
      <c r="C11" s="1">
        <v>43.216000000000001</v>
      </c>
      <c r="D11" s="1">
        <v>4.282</v>
      </c>
      <c r="F11" s="2">
        <f>AVERAGE(Table1[X])</f>
        <v>-7.4349999999999987</v>
      </c>
      <c r="G11" s="2">
        <f>AVERAGE(Table1[Y])</f>
        <v>0.16806249999999978</v>
      </c>
      <c r="H11" s="2">
        <f>AVERAGE(Table1[Z])</f>
        <v>3.288875</v>
      </c>
      <c r="I11" s="2">
        <f>AVERAGE(Table1[Dia])</f>
        <v>51.99666666666667</v>
      </c>
      <c r="J11" s="2">
        <f>Table1[[#This Row],[X_avg]]-3*_xlfn.STDEV.S(Table1[X])</f>
        <v>-94.472058996728506</v>
      </c>
      <c r="K11" s="2">
        <f>Table1[[#This Row],[X_avg]]+3*_xlfn.STDEV.S(Table1[X])</f>
        <v>79.602058996728502</v>
      </c>
      <c r="L11" s="2">
        <f>Table1[[#This Row],[Y_avg]]-3*_xlfn.STDEV.S(Table1[Y])</f>
        <v>-84.447801590384969</v>
      </c>
      <c r="M11" s="2">
        <f>Table1[[#This Row],[Y_avg]]+3*_xlfn.STDEV.S(Table1[Y])</f>
        <v>84.783926590384979</v>
      </c>
      <c r="N11" s="2">
        <f>Table1[[#This Row],[Z_avg]]-3*_xlfn.STDEV.S(Table1[Z])</f>
        <v>-2.8139649495644621</v>
      </c>
      <c r="O11" s="2">
        <f>Table1[[#This Row],[Z_avg]]+3*_xlfn.STDEV.S(Table1[Z])</f>
        <v>9.391714949564463</v>
      </c>
      <c r="P11" s="2">
        <f>Table1[[#This Row],[Dia_avg]]-3*_xlfn.STDEV.S(Table1[Dia])</f>
        <v>51.981868018079716</v>
      </c>
      <c r="Q11" s="2">
        <f>Table1[[#This Row],[Dia_avg]]+3*_xlfn.STDEV.S(Table1[Dia])</f>
        <v>52.011465315253623</v>
      </c>
    </row>
    <row r="12" spans="1:17" x14ac:dyDescent="0.25">
      <c r="A12">
        <v>11</v>
      </c>
      <c r="B12" s="1">
        <v>-38.963000000000001</v>
      </c>
      <c r="C12" s="1">
        <v>-25</v>
      </c>
      <c r="D12" s="1">
        <v>5.4889999999999999</v>
      </c>
      <c r="F12" s="2">
        <f>AVERAGE(Table1[X])</f>
        <v>-7.4349999999999987</v>
      </c>
      <c r="G12" s="2">
        <f>AVERAGE(Table1[Y])</f>
        <v>0.16806249999999978</v>
      </c>
      <c r="H12" s="2">
        <f>AVERAGE(Table1[Z])</f>
        <v>3.288875</v>
      </c>
      <c r="I12" s="2">
        <f>AVERAGE(Table1[Dia])</f>
        <v>51.99666666666667</v>
      </c>
      <c r="J12" s="2">
        <f>Table1[[#This Row],[X_avg]]-3*_xlfn.STDEV.S(Table1[X])</f>
        <v>-94.472058996728506</v>
      </c>
      <c r="K12" s="2">
        <f>Table1[[#This Row],[X_avg]]+3*_xlfn.STDEV.S(Table1[X])</f>
        <v>79.602058996728502</v>
      </c>
      <c r="L12" s="2">
        <f>Table1[[#This Row],[Y_avg]]-3*_xlfn.STDEV.S(Table1[Y])</f>
        <v>-84.447801590384969</v>
      </c>
      <c r="M12" s="2">
        <f>Table1[[#This Row],[Y_avg]]+3*_xlfn.STDEV.S(Table1[Y])</f>
        <v>84.783926590384979</v>
      </c>
      <c r="N12" s="2">
        <f>Table1[[#This Row],[Z_avg]]-3*_xlfn.STDEV.S(Table1[Z])</f>
        <v>-2.8139649495644621</v>
      </c>
      <c r="O12" s="2">
        <f>Table1[[#This Row],[Z_avg]]+3*_xlfn.STDEV.S(Table1[Z])</f>
        <v>9.391714949564463</v>
      </c>
      <c r="P12" s="2">
        <f>Table1[[#This Row],[Dia_avg]]-3*_xlfn.STDEV.S(Table1[Dia])</f>
        <v>51.981868018079716</v>
      </c>
      <c r="Q12" s="2">
        <f>Table1[[#This Row],[Dia_avg]]+3*_xlfn.STDEV.S(Table1[Dia])</f>
        <v>52.011465315253623</v>
      </c>
    </row>
    <row r="13" spans="1:17" x14ac:dyDescent="0.25">
      <c r="A13">
        <v>12</v>
      </c>
      <c r="B13" s="1">
        <v>-38.018999999999998</v>
      </c>
      <c r="C13" s="1">
        <v>27.623000000000001</v>
      </c>
      <c r="D13" s="1">
        <v>5.883</v>
      </c>
      <c r="F13" s="2">
        <f>AVERAGE(Table1[X])</f>
        <v>-7.4349999999999987</v>
      </c>
      <c r="G13" s="2">
        <f>AVERAGE(Table1[Y])</f>
        <v>0.16806249999999978</v>
      </c>
      <c r="H13" s="2">
        <f>AVERAGE(Table1[Z])</f>
        <v>3.288875</v>
      </c>
      <c r="I13" s="2">
        <f>AVERAGE(Table1[Dia])</f>
        <v>51.99666666666667</v>
      </c>
      <c r="J13" s="2">
        <f>Table1[[#This Row],[X_avg]]-3*_xlfn.STDEV.S(Table1[X])</f>
        <v>-94.472058996728506</v>
      </c>
      <c r="K13" s="2">
        <f>Table1[[#This Row],[X_avg]]+3*_xlfn.STDEV.S(Table1[X])</f>
        <v>79.602058996728502</v>
      </c>
      <c r="L13" s="2">
        <f>Table1[[#This Row],[Y_avg]]-3*_xlfn.STDEV.S(Table1[Y])</f>
        <v>-84.447801590384969</v>
      </c>
      <c r="M13" s="2">
        <f>Table1[[#This Row],[Y_avg]]+3*_xlfn.STDEV.S(Table1[Y])</f>
        <v>84.783926590384979</v>
      </c>
      <c r="N13" s="2">
        <f>Table1[[#This Row],[Z_avg]]-3*_xlfn.STDEV.S(Table1[Z])</f>
        <v>-2.8139649495644621</v>
      </c>
      <c r="O13" s="2">
        <f>Table1[[#This Row],[Z_avg]]+3*_xlfn.STDEV.S(Table1[Z])</f>
        <v>9.391714949564463</v>
      </c>
      <c r="P13" s="2">
        <f>Table1[[#This Row],[Dia_avg]]-3*_xlfn.STDEV.S(Table1[Dia])</f>
        <v>51.981868018079716</v>
      </c>
      <c r="Q13" s="2">
        <f>Table1[[#This Row],[Dia_avg]]+3*_xlfn.STDEV.S(Table1[Dia])</f>
        <v>52.011465315253623</v>
      </c>
    </row>
    <row r="14" spans="1:17" x14ac:dyDescent="0.25">
      <c r="A14">
        <v>13</v>
      </c>
      <c r="B14" s="1">
        <v>-20.997</v>
      </c>
      <c r="C14" s="1">
        <v>20.991</v>
      </c>
      <c r="D14" s="1">
        <v>0</v>
      </c>
      <c r="F14" s="2">
        <f>AVERAGE(Table1[X])</f>
        <v>-7.4349999999999987</v>
      </c>
      <c r="G14" s="2">
        <f>AVERAGE(Table1[Y])</f>
        <v>0.16806249999999978</v>
      </c>
      <c r="H14" s="2">
        <f>AVERAGE(Table1[Z])</f>
        <v>3.288875</v>
      </c>
      <c r="I14" s="2">
        <f>AVERAGE(Table1[Dia])</f>
        <v>51.99666666666667</v>
      </c>
      <c r="J14" s="2">
        <f>Table1[[#This Row],[X_avg]]-3*_xlfn.STDEV.S(Table1[X])</f>
        <v>-94.472058996728506</v>
      </c>
      <c r="K14" s="2">
        <f>Table1[[#This Row],[X_avg]]+3*_xlfn.STDEV.S(Table1[X])</f>
        <v>79.602058996728502</v>
      </c>
      <c r="L14" s="2">
        <f>Table1[[#This Row],[Y_avg]]-3*_xlfn.STDEV.S(Table1[Y])</f>
        <v>-84.447801590384969</v>
      </c>
      <c r="M14" s="2">
        <f>Table1[[#This Row],[Y_avg]]+3*_xlfn.STDEV.S(Table1[Y])</f>
        <v>84.783926590384979</v>
      </c>
      <c r="N14" s="2">
        <f>Table1[[#This Row],[Z_avg]]-3*_xlfn.STDEV.S(Table1[Z])</f>
        <v>-2.8139649495644621</v>
      </c>
      <c r="O14" s="2">
        <f>Table1[[#This Row],[Z_avg]]+3*_xlfn.STDEV.S(Table1[Z])</f>
        <v>9.391714949564463</v>
      </c>
      <c r="P14" s="2">
        <f>Table1[[#This Row],[Dia_avg]]-3*_xlfn.STDEV.S(Table1[Dia])</f>
        <v>51.981868018079716</v>
      </c>
      <c r="Q14" s="2">
        <f>Table1[[#This Row],[Dia_avg]]+3*_xlfn.STDEV.S(Table1[Dia])</f>
        <v>52.011465315253623</v>
      </c>
    </row>
    <row r="15" spans="1:17" x14ac:dyDescent="0.25">
      <c r="A15">
        <v>14</v>
      </c>
      <c r="B15" s="1">
        <v>-20.95</v>
      </c>
      <c r="C15" s="1">
        <v>-20.940999999999999</v>
      </c>
      <c r="D15" s="1">
        <v>0</v>
      </c>
      <c r="F15" s="2">
        <f>AVERAGE(Table1[X])</f>
        <v>-7.4349999999999987</v>
      </c>
      <c r="G15" s="2">
        <f>AVERAGE(Table1[Y])</f>
        <v>0.16806249999999978</v>
      </c>
      <c r="H15" s="2">
        <f>AVERAGE(Table1[Z])</f>
        <v>3.288875</v>
      </c>
      <c r="I15" s="2">
        <f>AVERAGE(Table1[Dia])</f>
        <v>51.99666666666667</v>
      </c>
      <c r="J15" s="2">
        <f>Table1[[#This Row],[X_avg]]-3*_xlfn.STDEV.S(Table1[X])</f>
        <v>-94.472058996728506</v>
      </c>
      <c r="K15" s="2">
        <f>Table1[[#This Row],[X_avg]]+3*_xlfn.STDEV.S(Table1[X])</f>
        <v>79.602058996728502</v>
      </c>
      <c r="L15" s="2">
        <f>Table1[[#This Row],[Y_avg]]-3*_xlfn.STDEV.S(Table1[Y])</f>
        <v>-84.447801590384969</v>
      </c>
      <c r="M15" s="2">
        <f>Table1[[#This Row],[Y_avg]]+3*_xlfn.STDEV.S(Table1[Y])</f>
        <v>84.783926590384979</v>
      </c>
      <c r="N15" s="2">
        <f>Table1[[#This Row],[Z_avg]]-3*_xlfn.STDEV.S(Table1[Z])</f>
        <v>-2.8139649495644621</v>
      </c>
      <c r="O15" s="2">
        <f>Table1[[#This Row],[Z_avg]]+3*_xlfn.STDEV.S(Table1[Z])</f>
        <v>9.391714949564463</v>
      </c>
      <c r="P15" s="2">
        <f>Table1[[#This Row],[Dia_avg]]-3*_xlfn.STDEV.S(Table1[Dia])</f>
        <v>51.981868018079716</v>
      </c>
      <c r="Q15" s="2">
        <f>Table1[[#This Row],[Dia_avg]]+3*_xlfn.STDEV.S(Table1[Dia])</f>
        <v>52.011465315253623</v>
      </c>
    </row>
    <row r="16" spans="1:17" x14ac:dyDescent="0.25">
      <c r="A16">
        <v>15</v>
      </c>
      <c r="B16" s="1">
        <v>4.0000000000000001E-3</v>
      </c>
      <c r="C16" s="1">
        <v>-1.7000000000000001E-2</v>
      </c>
      <c r="D16" s="1">
        <v>0</v>
      </c>
      <c r="F16" s="2">
        <f>AVERAGE(Table1[X])</f>
        <v>-7.4349999999999987</v>
      </c>
      <c r="G16" s="2">
        <f>AVERAGE(Table1[Y])</f>
        <v>0.16806249999999978</v>
      </c>
      <c r="H16" s="2">
        <f>AVERAGE(Table1[Z])</f>
        <v>3.288875</v>
      </c>
      <c r="I16" s="2">
        <f>AVERAGE(Table1[Dia])</f>
        <v>51.99666666666667</v>
      </c>
      <c r="J16" s="2">
        <f>Table1[[#This Row],[X_avg]]-3*_xlfn.STDEV.S(Table1[X])</f>
        <v>-94.472058996728506</v>
      </c>
      <c r="K16" s="2">
        <f>Table1[[#This Row],[X_avg]]+3*_xlfn.STDEV.S(Table1[X])</f>
        <v>79.602058996728502</v>
      </c>
      <c r="L16" s="2">
        <f>Table1[[#This Row],[Y_avg]]-3*_xlfn.STDEV.S(Table1[Y])</f>
        <v>-84.447801590384969</v>
      </c>
      <c r="M16" s="2">
        <f>Table1[[#This Row],[Y_avg]]+3*_xlfn.STDEV.S(Table1[Y])</f>
        <v>84.783926590384979</v>
      </c>
      <c r="N16" s="2">
        <f>Table1[[#This Row],[Z_avg]]-3*_xlfn.STDEV.S(Table1[Z])</f>
        <v>-2.8139649495644621</v>
      </c>
      <c r="O16" s="2">
        <f>Table1[[#This Row],[Z_avg]]+3*_xlfn.STDEV.S(Table1[Z])</f>
        <v>9.391714949564463</v>
      </c>
      <c r="P16" s="2">
        <f>Table1[[#This Row],[Dia_avg]]-3*_xlfn.STDEV.S(Table1[Dia])</f>
        <v>51.981868018079716</v>
      </c>
      <c r="Q16" s="2">
        <f>Table1[[#This Row],[Dia_avg]]+3*_xlfn.STDEV.S(Table1[Dia])</f>
        <v>52.011465315253623</v>
      </c>
    </row>
    <row r="17" spans="1:17" x14ac:dyDescent="0.25">
      <c r="A17">
        <v>16</v>
      </c>
      <c r="B17" s="1">
        <v>-1.4E-2</v>
      </c>
      <c r="C17" s="1">
        <v>-1.2E-2</v>
      </c>
      <c r="D17" s="1">
        <v>0</v>
      </c>
      <c r="F17" s="2">
        <f>AVERAGE(Table1[X])</f>
        <v>-7.4349999999999987</v>
      </c>
      <c r="G17" s="2">
        <f>AVERAGE(Table1[Y])</f>
        <v>0.16806249999999978</v>
      </c>
      <c r="H17" s="2">
        <f>AVERAGE(Table1[Z])</f>
        <v>3.288875</v>
      </c>
      <c r="I17" s="2">
        <f>AVERAGE(Table1[Dia])</f>
        <v>51.99666666666667</v>
      </c>
      <c r="J17" s="2">
        <f>Table1[[#This Row],[X_avg]]-3*_xlfn.STDEV.S(Table1[X])</f>
        <v>-94.472058996728506</v>
      </c>
      <c r="K17" s="2">
        <f>Table1[[#This Row],[X_avg]]+3*_xlfn.STDEV.S(Table1[X])</f>
        <v>79.602058996728502</v>
      </c>
      <c r="L17" s="2">
        <f>Table1[[#This Row],[Y_avg]]-3*_xlfn.STDEV.S(Table1[Y])</f>
        <v>-84.447801590384969</v>
      </c>
      <c r="M17" s="2">
        <f>Table1[[#This Row],[Y_avg]]+3*_xlfn.STDEV.S(Table1[Y])</f>
        <v>84.783926590384979</v>
      </c>
      <c r="N17" s="2">
        <f>Table1[[#This Row],[Z_avg]]-3*_xlfn.STDEV.S(Table1[Z])</f>
        <v>-2.8139649495644621</v>
      </c>
      <c r="O17" s="2">
        <f>Table1[[#This Row],[Z_avg]]+3*_xlfn.STDEV.S(Table1[Z])</f>
        <v>9.391714949564463</v>
      </c>
      <c r="P17" s="2">
        <f>Table1[[#This Row],[Dia_avg]]-3*_xlfn.STDEV.S(Table1[Dia])</f>
        <v>51.981868018079716</v>
      </c>
      <c r="Q17" s="2">
        <f>Table1[[#This Row],[Dia_avg]]+3*_xlfn.STDEV.S(Table1[Dia])</f>
        <v>52.011465315253623</v>
      </c>
    </row>
    <row r="18" spans="1:17" x14ac:dyDescent="0.25">
      <c r="A18">
        <v>17</v>
      </c>
      <c r="F18" s="2">
        <f>AVERAGE(Table1[X])</f>
        <v>-7.4349999999999987</v>
      </c>
      <c r="G18" s="2">
        <f>AVERAGE(Table1[Y])</f>
        <v>0.16806249999999978</v>
      </c>
      <c r="H18" s="2">
        <f>AVERAGE(Table1[Z])</f>
        <v>3.288875</v>
      </c>
      <c r="I18" s="2">
        <f>AVERAGE(Table1[Dia])</f>
        <v>51.99666666666667</v>
      </c>
      <c r="J18" s="2">
        <f>Table1[[#This Row],[X_avg]]-3*_xlfn.STDEV.S(Table1[X])</f>
        <v>-94.472058996728506</v>
      </c>
      <c r="K18" s="2">
        <f>Table1[[#This Row],[X_avg]]+3*_xlfn.STDEV.S(Table1[X])</f>
        <v>79.602058996728502</v>
      </c>
      <c r="L18" s="2">
        <f>Table1[[#This Row],[Y_avg]]-3*_xlfn.STDEV.S(Table1[Y])</f>
        <v>-84.447801590384969</v>
      </c>
      <c r="M18" s="2">
        <f>Table1[[#This Row],[Y_avg]]+3*_xlfn.STDEV.S(Table1[Y])</f>
        <v>84.783926590384979</v>
      </c>
      <c r="N18" s="2">
        <f>Table1[[#This Row],[Z_avg]]-3*_xlfn.STDEV.S(Table1[Z])</f>
        <v>-2.8139649495644621</v>
      </c>
      <c r="O18" s="2">
        <f>Table1[[#This Row],[Z_avg]]+3*_xlfn.STDEV.S(Table1[Z])</f>
        <v>9.391714949564463</v>
      </c>
      <c r="P18" s="2">
        <f>Table1[[#This Row],[Dia_avg]]-3*_xlfn.STDEV.S(Table1[Dia])</f>
        <v>51.981868018079716</v>
      </c>
      <c r="Q18" s="2">
        <f>Table1[[#This Row],[Dia_avg]]+3*_xlfn.STDEV.S(Table1[Dia])</f>
        <v>52.011465315253623</v>
      </c>
    </row>
    <row r="19" spans="1:17" x14ac:dyDescent="0.25">
      <c r="A19">
        <v>18</v>
      </c>
      <c r="F19" s="2">
        <f>AVERAGE(Table1[X])</f>
        <v>-7.4349999999999987</v>
      </c>
      <c r="G19" s="2">
        <f>AVERAGE(Table1[Y])</f>
        <v>0.16806249999999978</v>
      </c>
      <c r="H19" s="2">
        <f>AVERAGE(Table1[Z])</f>
        <v>3.288875</v>
      </c>
      <c r="I19" s="2">
        <f>AVERAGE(Table1[Dia])</f>
        <v>51.99666666666667</v>
      </c>
      <c r="J19" s="2">
        <f>Table1[[#This Row],[X_avg]]-3*_xlfn.STDEV.S(Table1[X])</f>
        <v>-94.472058996728506</v>
      </c>
      <c r="K19" s="2">
        <f>Table1[[#This Row],[X_avg]]+3*_xlfn.STDEV.S(Table1[X])</f>
        <v>79.602058996728502</v>
      </c>
      <c r="L19" s="2">
        <f>Table1[[#This Row],[Y_avg]]-3*_xlfn.STDEV.S(Table1[Y])</f>
        <v>-84.447801590384969</v>
      </c>
      <c r="M19" s="2">
        <f>Table1[[#This Row],[Y_avg]]+3*_xlfn.STDEV.S(Table1[Y])</f>
        <v>84.783926590384979</v>
      </c>
      <c r="N19" s="2">
        <f>Table1[[#This Row],[Z_avg]]-3*_xlfn.STDEV.S(Table1[Z])</f>
        <v>-2.8139649495644621</v>
      </c>
      <c r="O19" s="2">
        <f>Table1[[#This Row],[Z_avg]]+3*_xlfn.STDEV.S(Table1[Z])</f>
        <v>9.391714949564463</v>
      </c>
      <c r="P19" s="2">
        <f>Table1[[#This Row],[Dia_avg]]-3*_xlfn.STDEV.S(Table1[Dia])</f>
        <v>51.981868018079716</v>
      </c>
      <c r="Q19" s="2">
        <f>Table1[[#This Row],[Dia_avg]]+3*_xlfn.STDEV.S(Table1[Dia])</f>
        <v>52.011465315253623</v>
      </c>
    </row>
    <row r="20" spans="1:17" x14ac:dyDescent="0.25">
      <c r="A20">
        <v>19</v>
      </c>
      <c r="F20" s="2">
        <f>AVERAGE(Table1[X])</f>
        <v>-7.4349999999999987</v>
      </c>
      <c r="G20" s="2">
        <f>AVERAGE(Table1[Y])</f>
        <v>0.16806249999999978</v>
      </c>
      <c r="H20" s="2">
        <f>AVERAGE(Table1[Z])</f>
        <v>3.288875</v>
      </c>
      <c r="I20" s="2">
        <f>AVERAGE(Table1[Dia])</f>
        <v>51.99666666666667</v>
      </c>
      <c r="J20" s="2">
        <f>Table1[[#This Row],[X_avg]]-3*_xlfn.STDEV.S(Table1[X])</f>
        <v>-94.472058996728506</v>
      </c>
      <c r="K20" s="2">
        <f>Table1[[#This Row],[X_avg]]+3*_xlfn.STDEV.S(Table1[X])</f>
        <v>79.602058996728502</v>
      </c>
      <c r="L20" s="2">
        <f>Table1[[#This Row],[Y_avg]]-3*_xlfn.STDEV.S(Table1[Y])</f>
        <v>-84.447801590384969</v>
      </c>
      <c r="M20" s="2">
        <f>Table1[[#This Row],[Y_avg]]+3*_xlfn.STDEV.S(Table1[Y])</f>
        <v>84.783926590384979</v>
      </c>
      <c r="N20" s="2">
        <f>Table1[[#This Row],[Z_avg]]-3*_xlfn.STDEV.S(Table1[Z])</f>
        <v>-2.8139649495644621</v>
      </c>
      <c r="O20" s="2">
        <f>Table1[[#This Row],[Z_avg]]+3*_xlfn.STDEV.S(Table1[Z])</f>
        <v>9.391714949564463</v>
      </c>
      <c r="P20" s="2">
        <f>Table1[[#This Row],[Dia_avg]]-3*_xlfn.STDEV.S(Table1[Dia])</f>
        <v>51.981868018079716</v>
      </c>
      <c r="Q20" s="2">
        <f>Table1[[#This Row],[Dia_avg]]+3*_xlfn.STDEV.S(Table1[Dia])</f>
        <v>52.011465315253623</v>
      </c>
    </row>
    <row r="21" spans="1:17" x14ac:dyDescent="0.25">
      <c r="A21">
        <v>20</v>
      </c>
      <c r="F21" s="2">
        <f>AVERAGE(Table1[X])</f>
        <v>-7.4349999999999987</v>
      </c>
      <c r="G21" s="2">
        <f>AVERAGE(Table1[Y])</f>
        <v>0.16806249999999978</v>
      </c>
      <c r="H21" s="2">
        <f>AVERAGE(Table1[Z])</f>
        <v>3.288875</v>
      </c>
      <c r="I21" s="2">
        <f>AVERAGE(Table1[Dia])</f>
        <v>51.99666666666667</v>
      </c>
      <c r="J21" s="2">
        <f>Table1[[#This Row],[X_avg]]-3*_xlfn.STDEV.S(Table1[X])</f>
        <v>-94.472058996728506</v>
      </c>
      <c r="K21" s="2">
        <f>Table1[[#This Row],[X_avg]]+3*_xlfn.STDEV.S(Table1[X])</f>
        <v>79.602058996728502</v>
      </c>
      <c r="L21" s="2">
        <f>Table1[[#This Row],[Y_avg]]-3*_xlfn.STDEV.S(Table1[Y])</f>
        <v>-84.447801590384969</v>
      </c>
      <c r="M21" s="2">
        <f>Table1[[#This Row],[Y_avg]]+3*_xlfn.STDEV.S(Table1[Y])</f>
        <v>84.783926590384979</v>
      </c>
      <c r="N21" s="2">
        <f>Table1[[#This Row],[Z_avg]]-3*_xlfn.STDEV.S(Table1[Z])</f>
        <v>-2.8139649495644621</v>
      </c>
      <c r="O21" s="2">
        <f>Table1[[#This Row],[Z_avg]]+3*_xlfn.STDEV.S(Table1[Z])</f>
        <v>9.391714949564463</v>
      </c>
      <c r="P21" s="2">
        <f>Table1[[#This Row],[Dia_avg]]-3*_xlfn.STDEV.S(Table1[Dia])</f>
        <v>51.981868018079716</v>
      </c>
      <c r="Q21" s="2">
        <f>Table1[[#This Row],[Dia_avg]]+3*_xlfn.STDEV.S(Table1[Dia])</f>
        <v>52.011465315253623</v>
      </c>
    </row>
    <row r="22" spans="1:17" x14ac:dyDescent="0.25">
      <c r="A22">
        <v>21</v>
      </c>
      <c r="F22" s="2">
        <f>AVERAGE(Table1[X])</f>
        <v>-7.4349999999999987</v>
      </c>
      <c r="G22" s="2">
        <f>AVERAGE(Table1[Y])</f>
        <v>0.16806249999999978</v>
      </c>
      <c r="H22" s="2">
        <f>AVERAGE(Table1[Z])</f>
        <v>3.288875</v>
      </c>
      <c r="I22" s="2">
        <f>AVERAGE(Table1[Dia])</f>
        <v>51.99666666666667</v>
      </c>
      <c r="J22" s="2">
        <f>Table1[[#This Row],[X_avg]]-3*_xlfn.STDEV.S(Table1[X])</f>
        <v>-94.472058996728506</v>
      </c>
      <c r="K22" s="2">
        <f>Table1[[#This Row],[X_avg]]+3*_xlfn.STDEV.S(Table1[X])</f>
        <v>79.602058996728502</v>
      </c>
      <c r="L22" s="2">
        <f>Table1[[#This Row],[Y_avg]]-3*_xlfn.STDEV.S(Table1[Y])</f>
        <v>-84.447801590384969</v>
      </c>
      <c r="M22" s="2">
        <f>Table1[[#This Row],[Y_avg]]+3*_xlfn.STDEV.S(Table1[Y])</f>
        <v>84.783926590384979</v>
      </c>
      <c r="N22" s="2">
        <f>Table1[[#This Row],[Z_avg]]-3*_xlfn.STDEV.S(Table1[Z])</f>
        <v>-2.8139649495644621</v>
      </c>
      <c r="O22" s="2">
        <f>Table1[[#This Row],[Z_avg]]+3*_xlfn.STDEV.S(Table1[Z])</f>
        <v>9.391714949564463</v>
      </c>
      <c r="P22" s="2">
        <f>Table1[[#This Row],[Dia_avg]]-3*_xlfn.STDEV.S(Table1[Dia])</f>
        <v>51.981868018079716</v>
      </c>
      <c r="Q22" s="2">
        <f>Table1[[#This Row],[Dia_avg]]+3*_xlfn.STDEV.S(Table1[Dia])</f>
        <v>52.011465315253623</v>
      </c>
    </row>
    <row r="23" spans="1:17" x14ac:dyDescent="0.25">
      <c r="A23">
        <v>22</v>
      </c>
      <c r="F23" s="2">
        <f>AVERAGE(Table1[X])</f>
        <v>-7.4349999999999987</v>
      </c>
      <c r="G23" s="2">
        <f>AVERAGE(Table1[Y])</f>
        <v>0.16806249999999978</v>
      </c>
      <c r="H23" s="2">
        <f>AVERAGE(Table1[Z])</f>
        <v>3.288875</v>
      </c>
      <c r="I23" s="2">
        <f>AVERAGE(Table1[Dia])</f>
        <v>51.99666666666667</v>
      </c>
      <c r="J23" s="2">
        <f>Table1[[#This Row],[X_avg]]-3*_xlfn.STDEV.S(Table1[X])</f>
        <v>-94.472058996728506</v>
      </c>
      <c r="K23" s="2">
        <f>Table1[[#This Row],[X_avg]]+3*_xlfn.STDEV.S(Table1[X])</f>
        <v>79.602058996728502</v>
      </c>
      <c r="L23" s="2">
        <f>Table1[[#This Row],[Y_avg]]-3*_xlfn.STDEV.S(Table1[Y])</f>
        <v>-84.447801590384969</v>
      </c>
      <c r="M23" s="2">
        <f>Table1[[#This Row],[Y_avg]]+3*_xlfn.STDEV.S(Table1[Y])</f>
        <v>84.783926590384979</v>
      </c>
      <c r="N23" s="2">
        <f>Table1[[#This Row],[Z_avg]]-3*_xlfn.STDEV.S(Table1[Z])</f>
        <v>-2.8139649495644621</v>
      </c>
      <c r="O23" s="2">
        <f>Table1[[#This Row],[Z_avg]]+3*_xlfn.STDEV.S(Table1[Z])</f>
        <v>9.391714949564463</v>
      </c>
      <c r="P23" s="2">
        <f>Table1[[#This Row],[Dia_avg]]-3*_xlfn.STDEV.S(Table1[Dia])</f>
        <v>51.981868018079716</v>
      </c>
      <c r="Q23" s="2">
        <f>Table1[[#This Row],[Dia_avg]]+3*_xlfn.STDEV.S(Table1[Dia])</f>
        <v>52.011465315253623</v>
      </c>
    </row>
    <row r="24" spans="1:17" x14ac:dyDescent="0.25">
      <c r="A24">
        <v>23</v>
      </c>
      <c r="F24" s="2">
        <f>AVERAGE(Table1[X])</f>
        <v>-7.4349999999999987</v>
      </c>
      <c r="G24" s="2">
        <f>AVERAGE(Table1[Y])</f>
        <v>0.16806249999999978</v>
      </c>
      <c r="H24" s="2">
        <f>AVERAGE(Table1[Z])</f>
        <v>3.288875</v>
      </c>
      <c r="I24" s="2">
        <f>AVERAGE(Table1[Dia])</f>
        <v>51.99666666666667</v>
      </c>
      <c r="J24" s="2">
        <f>Table1[[#This Row],[X_avg]]-3*_xlfn.STDEV.S(Table1[X])</f>
        <v>-94.472058996728506</v>
      </c>
      <c r="K24" s="2">
        <f>Table1[[#This Row],[X_avg]]+3*_xlfn.STDEV.S(Table1[X])</f>
        <v>79.602058996728502</v>
      </c>
      <c r="L24" s="2">
        <f>Table1[[#This Row],[Y_avg]]-3*_xlfn.STDEV.S(Table1[Y])</f>
        <v>-84.447801590384969</v>
      </c>
      <c r="M24" s="2">
        <f>Table1[[#This Row],[Y_avg]]+3*_xlfn.STDEV.S(Table1[Y])</f>
        <v>84.783926590384979</v>
      </c>
      <c r="N24" s="2">
        <f>Table1[[#This Row],[Z_avg]]-3*_xlfn.STDEV.S(Table1[Z])</f>
        <v>-2.8139649495644621</v>
      </c>
      <c r="O24" s="2">
        <f>Table1[[#This Row],[Z_avg]]+3*_xlfn.STDEV.S(Table1[Z])</f>
        <v>9.391714949564463</v>
      </c>
      <c r="P24" s="2">
        <f>Table1[[#This Row],[Dia_avg]]-3*_xlfn.STDEV.S(Table1[Dia])</f>
        <v>51.981868018079716</v>
      </c>
      <c r="Q24" s="2">
        <f>Table1[[#This Row],[Dia_avg]]+3*_xlfn.STDEV.S(Table1[Dia])</f>
        <v>52.011465315253623</v>
      </c>
    </row>
    <row r="25" spans="1:17" x14ac:dyDescent="0.25">
      <c r="A25">
        <v>24</v>
      </c>
      <c r="F25" s="2">
        <f>AVERAGE(Table1[X])</f>
        <v>-7.4349999999999987</v>
      </c>
      <c r="G25" s="2">
        <f>AVERAGE(Table1[Y])</f>
        <v>0.16806249999999978</v>
      </c>
      <c r="H25" s="2">
        <f>AVERAGE(Table1[Z])</f>
        <v>3.288875</v>
      </c>
      <c r="I25" s="2">
        <f>AVERAGE(Table1[Dia])</f>
        <v>51.99666666666667</v>
      </c>
      <c r="J25" s="2">
        <f>Table1[[#This Row],[X_avg]]-3*_xlfn.STDEV.S(Table1[X])</f>
        <v>-94.472058996728506</v>
      </c>
      <c r="K25" s="2">
        <f>Table1[[#This Row],[X_avg]]+3*_xlfn.STDEV.S(Table1[X])</f>
        <v>79.602058996728502</v>
      </c>
      <c r="L25" s="2">
        <f>Table1[[#This Row],[Y_avg]]-3*_xlfn.STDEV.S(Table1[Y])</f>
        <v>-84.447801590384969</v>
      </c>
      <c r="M25" s="2">
        <f>Table1[[#This Row],[Y_avg]]+3*_xlfn.STDEV.S(Table1[Y])</f>
        <v>84.783926590384979</v>
      </c>
      <c r="N25" s="2">
        <f>Table1[[#This Row],[Z_avg]]-3*_xlfn.STDEV.S(Table1[Z])</f>
        <v>-2.8139649495644621</v>
      </c>
      <c r="O25" s="2">
        <f>Table1[[#This Row],[Z_avg]]+3*_xlfn.STDEV.S(Table1[Z])</f>
        <v>9.391714949564463</v>
      </c>
      <c r="P25" s="2">
        <f>Table1[[#This Row],[Dia_avg]]-3*_xlfn.STDEV.S(Table1[Dia])</f>
        <v>51.981868018079716</v>
      </c>
      <c r="Q25" s="2">
        <f>Table1[[#This Row],[Dia_avg]]+3*_xlfn.STDEV.S(Table1[Dia])</f>
        <v>52.011465315253623</v>
      </c>
    </row>
    <row r="26" spans="1:17" x14ac:dyDescent="0.25">
      <c r="A26">
        <v>25</v>
      </c>
      <c r="F26" s="2">
        <f>AVERAGE(Table1[X])</f>
        <v>-7.4349999999999987</v>
      </c>
      <c r="G26" s="2">
        <f>AVERAGE(Table1[Y])</f>
        <v>0.16806249999999978</v>
      </c>
      <c r="H26" s="2">
        <f>AVERAGE(Table1[Z])</f>
        <v>3.288875</v>
      </c>
      <c r="I26" s="2">
        <f>AVERAGE(Table1[Dia])</f>
        <v>51.99666666666667</v>
      </c>
      <c r="J26" s="2">
        <f>Table1[[#This Row],[X_avg]]-3*_xlfn.STDEV.S(Table1[X])</f>
        <v>-94.472058996728506</v>
      </c>
      <c r="K26" s="2">
        <f>Table1[[#This Row],[X_avg]]+3*_xlfn.STDEV.S(Table1[X])</f>
        <v>79.602058996728502</v>
      </c>
      <c r="L26" s="2">
        <f>Table1[[#This Row],[Y_avg]]-3*_xlfn.STDEV.S(Table1[Y])</f>
        <v>-84.447801590384969</v>
      </c>
      <c r="M26" s="2">
        <f>Table1[[#This Row],[Y_avg]]+3*_xlfn.STDEV.S(Table1[Y])</f>
        <v>84.783926590384979</v>
      </c>
      <c r="N26" s="2">
        <f>Table1[[#This Row],[Z_avg]]-3*_xlfn.STDEV.S(Table1[Z])</f>
        <v>-2.8139649495644621</v>
      </c>
      <c r="O26" s="2">
        <f>Table1[[#This Row],[Z_avg]]+3*_xlfn.STDEV.S(Table1[Z])</f>
        <v>9.391714949564463</v>
      </c>
      <c r="P26" s="2">
        <f>Table1[[#This Row],[Dia_avg]]-3*_xlfn.STDEV.S(Table1[Dia])</f>
        <v>51.981868018079716</v>
      </c>
      <c r="Q26" s="2">
        <f>Table1[[#This Row],[Dia_avg]]+3*_xlfn.STDEV.S(Table1[Dia])</f>
        <v>52.011465315253623</v>
      </c>
    </row>
    <row r="27" spans="1:17" x14ac:dyDescent="0.25">
      <c r="A27">
        <v>26</v>
      </c>
      <c r="F27" s="2">
        <f>AVERAGE(Table1[X])</f>
        <v>-7.4349999999999987</v>
      </c>
      <c r="G27" s="2">
        <f>AVERAGE(Table1[Y])</f>
        <v>0.16806249999999978</v>
      </c>
      <c r="H27" s="2">
        <f>AVERAGE(Table1[Z])</f>
        <v>3.288875</v>
      </c>
      <c r="I27" s="2">
        <f>AVERAGE(Table1[Dia])</f>
        <v>51.99666666666667</v>
      </c>
      <c r="J27" s="2">
        <f>Table1[[#This Row],[X_avg]]-3*_xlfn.STDEV.S(Table1[X])</f>
        <v>-94.472058996728506</v>
      </c>
      <c r="K27" s="2">
        <f>Table1[[#This Row],[X_avg]]+3*_xlfn.STDEV.S(Table1[X])</f>
        <v>79.602058996728502</v>
      </c>
      <c r="L27" s="2">
        <f>Table1[[#This Row],[Y_avg]]-3*_xlfn.STDEV.S(Table1[Y])</f>
        <v>-84.447801590384969</v>
      </c>
      <c r="M27" s="2">
        <f>Table1[[#This Row],[Y_avg]]+3*_xlfn.STDEV.S(Table1[Y])</f>
        <v>84.783926590384979</v>
      </c>
      <c r="N27" s="2">
        <f>Table1[[#This Row],[Z_avg]]-3*_xlfn.STDEV.S(Table1[Z])</f>
        <v>-2.8139649495644621</v>
      </c>
      <c r="O27" s="2">
        <f>Table1[[#This Row],[Z_avg]]+3*_xlfn.STDEV.S(Table1[Z])</f>
        <v>9.391714949564463</v>
      </c>
      <c r="P27" s="2">
        <f>Table1[[#This Row],[Dia_avg]]-3*_xlfn.STDEV.S(Table1[Dia])</f>
        <v>51.981868018079716</v>
      </c>
      <c r="Q27" s="2">
        <f>Table1[[#This Row],[Dia_avg]]+3*_xlfn.STDEV.S(Table1[Dia])</f>
        <v>52.011465315253623</v>
      </c>
    </row>
    <row r="28" spans="1:17" x14ac:dyDescent="0.25">
      <c r="A28">
        <v>27</v>
      </c>
      <c r="F28" s="2">
        <f>AVERAGE(Table1[X])</f>
        <v>-7.4349999999999987</v>
      </c>
      <c r="G28" s="2">
        <f>AVERAGE(Table1[Y])</f>
        <v>0.16806249999999978</v>
      </c>
      <c r="H28" s="2">
        <f>AVERAGE(Table1[Z])</f>
        <v>3.288875</v>
      </c>
      <c r="I28" s="2">
        <f>AVERAGE(Table1[Dia])</f>
        <v>51.99666666666667</v>
      </c>
      <c r="J28" s="2">
        <f>Table1[[#This Row],[X_avg]]-3*_xlfn.STDEV.S(Table1[X])</f>
        <v>-94.472058996728506</v>
      </c>
      <c r="K28" s="2">
        <f>Table1[[#This Row],[X_avg]]+3*_xlfn.STDEV.S(Table1[X])</f>
        <v>79.602058996728502</v>
      </c>
      <c r="L28" s="2">
        <f>Table1[[#This Row],[Y_avg]]-3*_xlfn.STDEV.S(Table1[Y])</f>
        <v>-84.447801590384969</v>
      </c>
      <c r="M28" s="2">
        <f>Table1[[#This Row],[Y_avg]]+3*_xlfn.STDEV.S(Table1[Y])</f>
        <v>84.783926590384979</v>
      </c>
      <c r="N28" s="2">
        <f>Table1[[#This Row],[Z_avg]]-3*_xlfn.STDEV.S(Table1[Z])</f>
        <v>-2.8139649495644621</v>
      </c>
      <c r="O28" s="2">
        <f>Table1[[#This Row],[Z_avg]]+3*_xlfn.STDEV.S(Table1[Z])</f>
        <v>9.391714949564463</v>
      </c>
      <c r="P28" s="2">
        <f>Table1[[#This Row],[Dia_avg]]-3*_xlfn.STDEV.S(Table1[Dia])</f>
        <v>51.981868018079716</v>
      </c>
      <c r="Q28" s="2">
        <f>Table1[[#This Row],[Dia_avg]]+3*_xlfn.STDEV.S(Table1[Dia])</f>
        <v>52.011465315253623</v>
      </c>
    </row>
    <row r="29" spans="1:17" x14ac:dyDescent="0.25">
      <c r="A29">
        <v>28</v>
      </c>
      <c r="F29" s="2">
        <f>AVERAGE(Table1[X])</f>
        <v>-7.4349999999999987</v>
      </c>
      <c r="G29" s="2">
        <f>AVERAGE(Table1[Y])</f>
        <v>0.16806249999999978</v>
      </c>
      <c r="H29" s="2">
        <f>AVERAGE(Table1[Z])</f>
        <v>3.288875</v>
      </c>
      <c r="I29" s="2">
        <f>AVERAGE(Table1[Dia])</f>
        <v>51.99666666666667</v>
      </c>
      <c r="J29" s="2">
        <f>Table1[[#This Row],[X_avg]]-3*_xlfn.STDEV.S(Table1[X])</f>
        <v>-94.472058996728506</v>
      </c>
      <c r="K29" s="2">
        <f>Table1[[#This Row],[X_avg]]+3*_xlfn.STDEV.S(Table1[X])</f>
        <v>79.602058996728502</v>
      </c>
      <c r="L29" s="2">
        <f>Table1[[#This Row],[Y_avg]]-3*_xlfn.STDEV.S(Table1[Y])</f>
        <v>-84.447801590384969</v>
      </c>
      <c r="M29" s="2">
        <f>Table1[[#This Row],[Y_avg]]+3*_xlfn.STDEV.S(Table1[Y])</f>
        <v>84.783926590384979</v>
      </c>
      <c r="N29" s="2">
        <f>Table1[[#This Row],[Z_avg]]-3*_xlfn.STDEV.S(Table1[Z])</f>
        <v>-2.8139649495644621</v>
      </c>
      <c r="O29" s="2">
        <f>Table1[[#This Row],[Z_avg]]+3*_xlfn.STDEV.S(Table1[Z])</f>
        <v>9.391714949564463</v>
      </c>
      <c r="P29" s="2">
        <f>Table1[[#This Row],[Dia_avg]]-3*_xlfn.STDEV.S(Table1[Dia])</f>
        <v>51.981868018079716</v>
      </c>
      <c r="Q29" s="2">
        <f>Table1[[#This Row],[Dia_avg]]+3*_xlfn.STDEV.S(Table1[Dia])</f>
        <v>52.011465315253623</v>
      </c>
    </row>
    <row r="30" spans="1:17" x14ac:dyDescent="0.25">
      <c r="A30">
        <v>29</v>
      </c>
      <c r="F30" s="2">
        <f>AVERAGE(Table1[X])</f>
        <v>-7.4349999999999987</v>
      </c>
      <c r="G30" s="2">
        <f>AVERAGE(Table1[Y])</f>
        <v>0.16806249999999978</v>
      </c>
      <c r="H30" s="2">
        <f>AVERAGE(Table1[Z])</f>
        <v>3.288875</v>
      </c>
      <c r="I30" s="2">
        <f>AVERAGE(Table1[Dia])</f>
        <v>51.99666666666667</v>
      </c>
      <c r="J30" s="2">
        <f>Table1[[#This Row],[X_avg]]-3*_xlfn.STDEV.S(Table1[X])</f>
        <v>-94.472058996728506</v>
      </c>
      <c r="K30" s="2">
        <f>Table1[[#This Row],[X_avg]]+3*_xlfn.STDEV.S(Table1[X])</f>
        <v>79.602058996728502</v>
      </c>
      <c r="L30" s="2">
        <f>Table1[[#This Row],[Y_avg]]-3*_xlfn.STDEV.S(Table1[Y])</f>
        <v>-84.447801590384969</v>
      </c>
      <c r="M30" s="2">
        <f>Table1[[#This Row],[Y_avg]]+3*_xlfn.STDEV.S(Table1[Y])</f>
        <v>84.783926590384979</v>
      </c>
      <c r="N30" s="2">
        <f>Table1[[#This Row],[Z_avg]]-3*_xlfn.STDEV.S(Table1[Z])</f>
        <v>-2.8139649495644621</v>
      </c>
      <c r="O30" s="2">
        <f>Table1[[#This Row],[Z_avg]]+3*_xlfn.STDEV.S(Table1[Z])</f>
        <v>9.391714949564463</v>
      </c>
      <c r="P30" s="2">
        <f>Table1[[#This Row],[Dia_avg]]-3*_xlfn.STDEV.S(Table1[Dia])</f>
        <v>51.981868018079716</v>
      </c>
      <c r="Q30" s="2">
        <f>Table1[[#This Row],[Dia_avg]]+3*_xlfn.STDEV.S(Table1[Dia])</f>
        <v>52.011465315253623</v>
      </c>
    </row>
    <row r="31" spans="1:17" x14ac:dyDescent="0.25">
      <c r="A31">
        <v>30</v>
      </c>
      <c r="F31" s="2">
        <f>AVERAGE(Table1[X])</f>
        <v>-7.4349999999999987</v>
      </c>
      <c r="G31" s="2">
        <f>AVERAGE(Table1[Y])</f>
        <v>0.16806249999999978</v>
      </c>
      <c r="H31" s="2">
        <f>AVERAGE(Table1[Z])</f>
        <v>3.288875</v>
      </c>
      <c r="I31" s="2">
        <f>AVERAGE(Table1[Dia])</f>
        <v>51.99666666666667</v>
      </c>
      <c r="J31" s="2">
        <f>Table1[[#This Row],[X_avg]]-3*_xlfn.STDEV.S(Table1[X])</f>
        <v>-94.472058996728506</v>
      </c>
      <c r="K31" s="2">
        <f>Table1[[#This Row],[X_avg]]+3*_xlfn.STDEV.S(Table1[X])</f>
        <v>79.602058996728502</v>
      </c>
      <c r="L31" s="2">
        <f>Table1[[#This Row],[Y_avg]]-3*_xlfn.STDEV.S(Table1[Y])</f>
        <v>-84.447801590384969</v>
      </c>
      <c r="M31" s="2">
        <f>Table1[[#This Row],[Y_avg]]+3*_xlfn.STDEV.S(Table1[Y])</f>
        <v>84.783926590384979</v>
      </c>
      <c r="N31" s="2">
        <f>Table1[[#This Row],[Z_avg]]-3*_xlfn.STDEV.S(Table1[Z])</f>
        <v>-2.8139649495644621</v>
      </c>
      <c r="O31" s="2">
        <f>Table1[[#This Row],[Z_avg]]+3*_xlfn.STDEV.S(Table1[Z])</f>
        <v>9.391714949564463</v>
      </c>
      <c r="P31" s="2">
        <f>Table1[[#This Row],[Dia_avg]]-3*_xlfn.STDEV.S(Table1[Dia])</f>
        <v>51.981868018079716</v>
      </c>
      <c r="Q31" s="2">
        <f>Table1[[#This Row],[Dia_avg]]+3*_xlfn.STDEV.S(Table1[Dia])</f>
        <v>52.011465315253623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0185-E1DA-4C9F-884E-C760D78A97DE}">
  <dimension ref="A1:Q3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3" width="7.7109375" bestFit="1" customWidth="1"/>
    <col min="4" max="4" width="6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38.255000000000003</v>
      </c>
      <c r="C2" s="1">
        <v>-21.491</v>
      </c>
      <c r="D2" s="1">
        <v>3.9649999999999999</v>
      </c>
      <c r="E2">
        <v>52</v>
      </c>
      <c r="F2" s="2">
        <f>AVERAGE(Table13[X])</f>
        <v>-7.4349999999999987</v>
      </c>
      <c r="G2" s="2">
        <f>AVERAGE(Table13[Y])</f>
        <v>0.16806249999999978</v>
      </c>
      <c r="H2" s="2">
        <f>AVERAGE(Table13[Z])</f>
        <v>3.288875</v>
      </c>
      <c r="I2" s="2">
        <f>AVERAGE(Table13[Dia])</f>
        <v>51.99666666666667</v>
      </c>
      <c r="J2" s="2">
        <f>Table13[[#This Row],[X_avg]]-3*_xlfn.STDEV.S(Table13[X])</f>
        <v>-94.472058996728506</v>
      </c>
      <c r="K2" s="2">
        <f>Table13[[#This Row],[X_avg]]+3*_xlfn.STDEV.S(Table13[X])</f>
        <v>79.602058996728502</v>
      </c>
      <c r="L2" s="2">
        <f>Table13[[#This Row],[Y_avg]]-3*_xlfn.STDEV.S(Table13[Y])</f>
        <v>-84.447801590384969</v>
      </c>
      <c r="M2" s="2">
        <f>Table13[[#This Row],[Y_avg]]+3*_xlfn.STDEV.S(Table13[Y])</f>
        <v>84.783926590384979</v>
      </c>
      <c r="N2" s="2">
        <f>Table13[[#This Row],[Z_avg]]-3*_xlfn.STDEV.S(Table13[Z])</f>
        <v>-2.8139649495644621</v>
      </c>
      <c r="O2" s="2">
        <f>Table13[[#This Row],[Z_avg]]+3*_xlfn.STDEV.S(Table13[Z])</f>
        <v>9.391714949564463</v>
      </c>
      <c r="P2" s="2">
        <f>Table13[[#This Row],[Dia_avg]]-3*_xlfn.STDEV.S(Table13[Dia])</f>
        <v>51.981868018079716</v>
      </c>
      <c r="Q2" s="2">
        <f>Table13[[#This Row],[Dia_avg]]+3*_xlfn.STDEV.S(Table13[Dia])</f>
        <v>52.011465315253623</v>
      </c>
    </row>
    <row r="3" spans="1:17" x14ac:dyDescent="0.25">
      <c r="A3">
        <v>2</v>
      </c>
      <c r="B3" s="1">
        <v>-8.6289999999999996</v>
      </c>
      <c r="C3" s="1">
        <v>-43.015000000000001</v>
      </c>
      <c r="D3" s="1">
        <v>3.9740000000000002</v>
      </c>
      <c r="E3">
        <v>51.999000000000002</v>
      </c>
      <c r="F3" s="2">
        <f>AVERAGE(Table13[X])</f>
        <v>-7.4349999999999987</v>
      </c>
      <c r="G3" s="2">
        <f>AVERAGE(Table13[Y])</f>
        <v>0.16806249999999978</v>
      </c>
      <c r="H3" s="2">
        <f>AVERAGE(Table13[Z])</f>
        <v>3.288875</v>
      </c>
      <c r="I3" s="2">
        <f>AVERAGE(Table13[Dia])</f>
        <v>51.99666666666667</v>
      </c>
      <c r="J3" s="2">
        <f>Table13[[#This Row],[X_avg]]-3*_xlfn.STDEV.S(Table13[X])</f>
        <v>-94.472058996728506</v>
      </c>
      <c r="K3" s="2">
        <f>Table13[[#This Row],[X_avg]]+3*_xlfn.STDEV.S(Table13[X])</f>
        <v>79.602058996728502</v>
      </c>
      <c r="L3" s="2">
        <f>Table13[[#This Row],[Y_avg]]-3*_xlfn.STDEV.S(Table13[Y])</f>
        <v>-84.447801590384969</v>
      </c>
      <c r="M3" s="2">
        <f>Table13[[#This Row],[Y_avg]]+3*_xlfn.STDEV.S(Table13[Y])</f>
        <v>84.783926590384979</v>
      </c>
      <c r="N3" s="2">
        <f>Table13[[#This Row],[Z_avg]]-3*_xlfn.STDEV.S(Table13[Z])</f>
        <v>-2.8139649495644621</v>
      </c>
      <c r="O3" s="2">
        <f>Table13[[#This Row],[Z_avg]]+3*_xlfn.STDEV.S(Table13[Z])</f>
        <v>9.391714949564463</v>
      </c>
      <c r="P3" s="2">
        <f>Table13[[#This Row],[Dia_avg]]-3*_xlfn.STDEV.S(Table13[Dia])</f>
        <v>51.981868018079716</v>
      </c>
      <c r="Q3" s="2">
        <f>Table13[[#This Row],[Dia_avg]]+3*_xlfn.STDEV.S(Table13[Dia])</f>
        <v>52.011465315253623</v>
      </c>
    </row>
    <row r="4" spans="1:17" x14ac:dyDescent="0.25">
      <c r="A4">
        <v>3</v>
      </c>
      <c r="B4" s="1">
        <v>-43.587000000000003</v>
      </c>
      <c r="C4" s="1">
        <v>-5.0839999999999996</v>
      </c>
      <c r="D4" s="1">
        <v>3.9649999999999999</v>
      </c>
      <c r="E4">
        <v>51.991</v>
      </c>
      <c r="F4" s="2">
        <f>AVERAGE(Table13[X])</f>
        <v>-7.4349999999999987</v>
      </c>
      <c r="G4" s="2">
        <f>AVERAGE(Table13[Y])</f>
        <v>0.16806249999999978</v>
      </c>
      <c r="H4" s="2">
        <f>AVERAGE(Table13[Z])</f>
        <v>3.288875</v>
      </c>
      <c r="I4" s="2">
        <f>AVERAGE(Table13[Dia])</f>
        <v>51.99666666666667</v>
      </c>
      <c r="J4" s="2">
        <f>Table13[[#This Row],[X_avg]]-3*_xlfn.STDEV.S(Table13[X])</f>
        <v>-94.472058996728506</v>
      </c>
      <c r="K4" s="2">
        <f>Table13[[#This Row],[X_avg]]+3*_xlfn.STDEV.S(Table13[X])</f>
        <v>79.602058996728502</v>
      </c>
      <c r="L4" s="2">
        <f>Table13[[#This Row],[Y_avg]]-3*_xlfn.STDEV.S(Table13[Y])</f>
        <v>-84.447801590384969</v>
      </c>
      <c r="M4" s="2">
        <f>Table13[[#This Row],[Y_avg]]+3*_xlfn.STDEV.S(Table13[Y])</f>
        <v>84.783926590384979</v>
      </c>
      <c r="N4" s="2">
        <f>Table13[[#This Row],[Z_avg]]-3*_xlfn.STDEV.S(Table13[Z])</f>
        <v>-2.8139649495644621</v>
      </c>
      <c r="O4" s="2">
        <f>Table13[[#This Row],[Z_avg]]+3*_xlfn.STDEV.S(Table13[Z])</f>
        <v>9.391714949564463</v>
      </c>
      <c r="P4" s="2">
        <f>Table13[[#This Row],[Dia_avg]]-3*_xlfn.STDEV.S(Table13[Dia])</f>
        <v>51.981868018079716</v>
      </c>
      <c r="Q4" s="2">
        <f>Table13[[#This Row],[Dia_avg]]+3*_xlfn.STDEV.S(Table13[Dia])</f>
        <v>52.011465315253623</v>
      </c>
    </row>
    <row r="5" spans="1:17" x14ac:dyDescent="0.25">
      <c r="A5">
        <v>4</v>
      </c>
      <c r="B5" s="1">
        <v>-18.324000000000002</v>
      </c>
      <c r="C5" s="1">
        <v>39.886000000000003</v>
      </c>
      <c r="D5" s="1">
        <v>3.9689999999999999</v>
      </c>
      <c r="F5" s="2">
        <f>AVERAGE(Table13[X])</f>
        <v>-7.4349999999999987</v>
      </c>
      <c r="G5" s="2">
        <f>AVERAGE(Table13[Y])</f>
        <v>0.16806249999999978</v>
      </c>
      <c r="H5" s="2">
        <f>AVERAGE(Table13[Z])</f>
        <v>3.288875</v>
      </c>
      <c r="I5" s="2">
        <f>AVERAGE(Table13[Dia])</f>
        <v>51.99666666666667</v>
      </c>
      <c r="J5" s="2">
        <f>Table13[[#This Row],[X_avg]]-3*_xlfn.STDEV.S(Table13[X])</f>
        <v>-94.472058996728506</v>
      </c>
      <c r="K5" s="2">
        <f>Table13[[#This Row],[X_avg]]+3*_xlfn.STDEV.S(Table13[X])</f>
        <v>79.602058996728502</v>
      </c>
      <c r="L5" s="2">
        <f>Table13[[#This Row],[Y_avg]]-3*_xlfn.STDEV.S(Table13[Y])</f>
        <v>-84.447801590384969</v>
      </c>
      <c r="M5" s="2">
        <f>Table13[[#This Row],[Y_avg]]+3*_xlfn.STDEV.S(Table13[Y])</f>
        <v>84.783926590384979</v>
      </c>
      <c r="N5" s="2">
        <f>Table13[[#This Row],[Z_avg]]-3*_xlfn.STDEV.S(Table13[Z])</f>
        <v>-2.8139649495644621</v>
      </c>
      <c r="O5" s="2">
        <f>Table13[[#This Row],[Z_avg]]+3*_xlfn.STDEV.S(Table13[Z])</f>
        <v>9.391714949564463</v>
      </c>
      <c r="P5" s="2">
        <f>Table13[[#This Row],[Dia_avg]]-3*_xlfn.STDEV.S(Table13[Dia])</f>
        <v>51.981868018079716</v>
      </c>
      <c r="Q5" s="2">
        <f>Table13[[#This Row],[Dia_avg]]+3*_xlfn.STDEV.S(Table13[Dia])</f>
        <v>52.011465315253623</v>
      </c>
    </row>
    <row r="6" spans="1:17" x14ac:dyDescent="0.25">
      <c r="A6">
        <v>5</v>
      </c>
      <c r="B6" s="1">
        <v>32.264000000000003</v>
      </c>
      <c r="C6" s="1">
        <v>29.748999999999999</v>
      </c>
      <c r="D6" s="1">
        <v>3.9670000000000001</v>
      </c>
      <c r="F6" s="2">
        <f>AVERAGE(Table13[X])</f>
        <v>-7.4349999999999987</v>
      </c>
      <c r="G6" s="2">
        <f>AVERAGE(Table13[Y])</f>
        <v>0.16806249999999978</v>
      </c>
      <c r="H6" s="2">
        <f>AVERAGE(Table13[Z])</f>
        <v>3.288875</v>
      </c>
      <c r="I6" s="2">
        <f>AVERAGE(Table13[Dia])</f>
        <v>51.99666666666667</v>
      </c>
      <c r="J6" s="2">
        <f>Table13[[#This Row],[X_avg]]-3*_xlfn.STDEV.S(Table13[X])</f>
        <v>-94.472058996728506</v>
      </c>
      <c r="K6" s="2">
        <f>Table13[[#This Row],[X_avg]]+3*_xlfn.STDEV.S(Table13[X])</f>
        <v>79.602058996728502</v>
      </c>
      <c r="L6" s="2">
        <f>Table13[[#This Row],[Y_avg]]-3*_xlfn.STDEV.S(Table13[Y])</f>
        <v>-84.447801590384969</v>
      </c>
      <c r="M6" s="2">
        <f>Table13[[#This Row],[Y_avg]]+3*_xlfn.STDEV.S(Table13[Y])</f>
        <v>84.783926590384979</v>
      </c>
      <c r="N6" s="2">
        <f>Table13[[#This Row],[Z_avg]]-3*_xlfn.STDEV.S(Table13[Z])</f>
        <v>-2.8139649495644621</v>
      </c>
      <c r="O6" s="2">
        <f>Table13[[#This Row],[Z_avg]]+3*_xlfn.STDEV.S(Table13[Z])</f>
        <v>9.391714949564463</v>
      </c>
      <c r="P6" s="2">
        <f>Table13[[#This Row],[Dia_avg]]-3*_xlfn.STDEV.S(Table13[Dia])</f>
        <v>51.981868018079716</v>
      </c>
      <c r="Q6" s="2">
        <f>Table13[[#This Row],[Dia_avg]]+3*_xlfn.STDEV.S(Table13[Dia])</f>
        <v>52.011465315253623</v>
      </c>
    </row>
    <row r="7" spans="1:17" x14ac:dyDescent="0.25">
      <c r="A7">
        <v>6</v>
      </c>
      <c r="B7" s="1">
        <v>38.454000000000001</v>
      </c>
      <c r="C7" s="1">
        <v>21.5</v>
      </c>
      <c r="D7" s="1">
        <v>4.282</v>
      </c>
      <c r="F7" s="2">
        <f>AVERAGE(Table13[X])</f>
        <v>-7.4349999999999987</v>
      </c>
      <c r="G7" s="2">
        <f>AVERAGE(Table13[Y])</f>
        <v>0.16806249999999978</v>
      </c>
      <c r="H7" s="2">
        <f>AVERAGE(Table13[Z])</f>
        <v>3.288875</v>
      </c>
      <c r="I7" s="2">
        <f>AVERAGE(Table13[Dia])</f>
        <v>51.99666666666667</v>
      </c>
      <c r="J7" s="2">
        <f>Table13[[#This Row],[X_avg]]-3*_xlfn.STDEV.S(Table13[X])</f>
        <v>-94.472058996728506</v>
      </c>
      <c r="K7" s="2">
        <f>Table13[[#This Row],[X_avg]]+3*_xlfn.STDEV.S(Table13[X])</f>
        <v>79.602058996728502</v>
      </c>
      <c r="L7" s="2">
        <f>Table13[[#This Row],[Y_avg]]-3*_xlfn.STDEV.S(Table13[Y])</f>
        <v>-84.447801590384969</v>
      </c>
      <c r="M7" s="2">
        <f>Table13[[#This Row],[Y_avg]]+3*_xlfn.STDEV.S(Table13[Y])</f>
        <v>84.783926590384979</v>
      </c>
      <c r="N7" s="2">
        <f>Table13[[#This Row],[Z_avg]]-3*_xlfn.STDEV.S(Table13[Z])</f>
        <v>-2.8139649495644621</v>
      </c>
      <c r="O7" s="2">
        <f>Table13[[#This Row],[Z_avg]]+3*_xlfn.STDEV.S(Table13[Z])</f>
        <v>9.391714949564463</v>
      </c>
      <c r="P7" s="2">
        <f>Table13[[#This Row],[Dia_avg]]-3*_xlfn.STDEV.S(Table13[Dia])</f>
        <v>51.981868018079716</v>
      </c>
      <c r="Q7" s="2">
        <f>Table13[[#This Row],[Dia_avg]]+3*_xlfn.STDEV.S(Table13[Dia])</f>
        <v>52.011465315253623</v>
      </c>
    </row>
    <row r="8" spans="1:17" x14ac:dyDescent="0.25">
      <c r="A8">
        <v>7</v>
      </c>
      <c r="B8" s="1">
        <v>32.331000000000003</v>
      </c>
      <c r="C8" s="1">
        <v>-29.928000000000001</v>
      </c>
      <c r="D8" s="1">
        <v>4.282</v>
      </c>
      <c r="F8" s="2">
        <f>AVERAGE(Table13[X])</f>
        <v>-7.4349999999999987</v>
      </c>
      <c r="G8" s="2">
        <f>AVERAGE(Table13[Y])</f>
        <v>0.16806249999999978</v>
      </c>
      <c r="H8" s="2">
        <f>AVERAGE(Table13[Z])</f>
        <v>3.288875</v>
      </c>
      <c r="I8" s="2">
        <f>AVERAGE(Table13[Dia])</f>
        <v>51.99666666666667</v>
      </c>
      <c r="J8" s="2">
        <f>Table13[[#This Row],[X_avg]]-3*_xlfn.STDEV.S(Table13[X])</f>
        <v>-94.472058996728506</v>
      </c>
      <c r="K8" s="2">
        <f>Table13[[#This Row],[X_avg]]+3*_xlfn.STDEV.S(Table13[X])</f>
        <v>79.602058996728502</v>
      </c>
      <c r="L8" s="2">
        <f>Table13[[#This Row],[Y_avg]]-3*_xlfn.STDEV.S(Table13[Y])</f>
        <v>-84.447801590384969</v>
      </c>
      <c r="M8" s="2">
        <f>Table13[[#This Row],[Y_avg]]+3*_xlfn.STDEV.S(Table13[Y])</f>
        <v>84.783926590384979</v>
      </c>
      <c r="N8" s="2">
        <f>Table13[[#This Row],[Z_avg]]-3*_xlfn.STDEV.S(Table13[Z])</f>
        <v>-2.8139649495644621</v>
      </c>
      <c r="O8" s="2">
        <f>Table13[[#This Row],[Z_avg]]+3*_xlfn.STDEV.S(Table13[Z])</f>
        <v>9.391714949564463</v>
      </c>
      <c r="P8" s="2">
        <f>Table13[[#This Row],[Dia_avg]]-3*_xlfn.STDEV.S(Table13[Dia])</f>
        <v>51.981868018079716</v>
      </c>
      <c r="Q8" s="2">
        <f>Table13[[#This Row],[Dia_avg]]+3*_xlfn.STDEV.S(Table13[Dia])</f>
        <v>52.011465315253623</v>
      </c>
    </row>
    <row r="9" spans="1:17" x14ac:dyDescent="0.25">
      <c r="A9">
        <v>8</v>
      </c>
      <c r="B9" s="1">
        <v>-18.472999999999999</v>
      </c>
      <c r="C9" s="1">
        <v>-39.997</v>
      </c>
      <c r="D9" s="1">
        <v>4.282</v>
      </c>
      <c r="F9" s="2">
        <f>AVERAGE(Table13[X])</f>
        <v>-7.4349999999999987</v>
      </c>
      <c r="G9" s="2">
        <f>AVERAGE(Table13[Y])</f>
        <v>0.16806249999999978</v>
      </c>
      <c r="H9" s="2">
        <f>AVERAGE(Table13[Z])</f>
        <v>3.288875</v>
      </c>
      <c r="I9" s="2">
        <f>AVERAGE(Table13[Dia])</f>
        <v>51.99666666666667</v>
      </c>
      <c r="J9" s="2">
        <f>Table13[[#This Row],[X_avg]]-3*_xlfn.STDEV.S(Table13[X])</f>
        <v>-94.472058996728506</v>
      </c>
      <c r="K9" s="2">
        <f>Table13[[#This Row],[X_avg]]+3*_xlfn.STDEV.S(Table13[X])</f>
        <v>79.602058996728502</v>
      </c>
      <c r="L9" s="2">
        <f>Table13[[#This Row],[Y_avg]]-3*_xlfn.STDEV.S(Table13[Y])</f>
        <v>-84.447801590384969</v>
      </c>
      <c r="M9" s="2">
        <f>Table13[[#This Row],[Y_avg]]+3*_xlfn.STDEV.S(Table13[Y])</f>
        <v>84.783926590384979</v>
      </c>
      <c r="N9" s="2">
        <f>Table13[[#This Row],[Z_avg]]-3*_xlfn.STDEV.S(Table13[Z])</f>
        <v>-2.8139649495644621</v>
      </c>
      <c r="O9" s="2">
        <f>Table13[[#This Row],[Z_avg]]+3*_xlfn.STDEV.S(Table13[Z])</f>
        <v>9.391714949564463</v>
      </c>
      <c r="P9" s="2">
        <f>Table13[[#This Row],[Dia_avg]]-3*_xlfn.STDEV.S(Table13[Dia])</f>
        <v>51.981868018079716</v>
      </c>
      <c r="Q9" s="2">
        <f>Table13[[#This Row],[Dia_avg]]+3*_xlfn.STDEV.S(Table13[Dia])</f>
        <v>52.011465315253623</v>
      </c>
    </row>
    <row r="10" spans="1:17" x14ac:dyDescent="0.25">
      <c r="A10">
        <v>9</v>
      </c>
      <c r="B10" s="1">
        <v>-43.747</v>
      </c>
      <c r="C10" s="1">
        <v>5.2089999999999996</v>
      </c>
      <c r="D10" s="1">
        <v>4.282</v>
      </c>
      <c r="F10" s="2">
        <f>AVERAGE(Table13[X])</f>
        <v>-7.4349999999999987</v>
      </c>
      <c r="G10" s="2">
        <f>AVERAGE(Table13[Y])</f>
        <v>0.16806249999999978</v>
      </c>
      <c r="H10" s="2">
        <f>AVERAGE(Table13[Z])</f>
        <v>3.288875</v>
      </c>
      <c r="I10" s="2">
        <f>AVERAGE(Table13[Dia])</f>
        <v>51.99666666666667</v>
      </c>
      <c r="J10" s="2">
        <f>Table13[[#This Row],[X_avg]]-3*_xlfn.STDEV.S(Table13[X])</f>
        <v>-94.472058996728506</v>
      </c>
      <c r="K10" s="2">
        <f>Table13[[#This Row],[X_avg]]+3*_xlfn.STDEV.S(Table13[X])</f>
        <v>79.602058996728502</v>
      </c>
      <c r="L10" s="2">
        <f>Table13[[#This Row],[Y_avg]]-3*_xlfn.STDEV.S(Table13[Y])</f>
        <v>-84.447801590384969</v>
      </c>
      <c r="M10" s="2">
        <f>Table13[[#This Row],[Y_avg]]+3*_xlfn.STDEV.S(Table13[Y])</f>
        <v>84.783926590384979</v>
      </c>
      <c r="N10" s="2">
        <f>Table13[[#This Row],[Z_avg]]-3*_xlfn.STDEV.S(Table13[Z])</f>
        <v>-2.8139649495644621</v>
      </c>
      <c r="O10" s="2">
        <f>Table13[[#This Row],[Z_avg]]+3*_xlfn.STDEV.S(Table13[Z])</f>
        <v>9.391714949564463</v>
      </c>
      <c r="P10" s="2">
        <f>Table13[[#This Row],[Dia_avg]]-3*_xlfn.STDEV.S(Table13[Dia])</f>
        <v>51.981868018079716</v>
      </c>
      <c r="Q10" s="2">
        <f>Table13[[#This Row],[Dia_avg]]+3*_xlfn.STDEV.S(Table13[Dia])</f>
        <v>52.011465315253623</v>
      </c>
    </row>
    <row r="11" spans="1:17" x14ac:dyDescent="0.25">
      <c r="A11">
        <v>10</v>
      </c>
      <c r="B11" s="1">
        <v>-8.5649999999999995</v>
      </c>
      <c r="C11" s="1">
        <v>43.216000000000001</v>
      </c>
      <c r="D11" s="1">
        <v>4.282</v>
      </c>
      <c r="F11" s="2">
        <f>AVERAGE(Table13[X])</f>
        <v>-7.4349999999999987</v>
      </c>
      <c r="G11" s="2">
        <f>AVERAGE(Table13[Y])</f>
        <v>0.16806249999999978</v>
      </c>
      <c r="H11" s="2">
        <f>AVERAGE(Table13[Z])</f>
        <v>3.288875</v>
      </c>
      <c r="I11" s="2">
        <f>AVERAGE(Table13[Dia])</f>
        <v>51.99666666666667</v>
      </c>
      <c r="J11" s="2">
        <f>Table13[[#This Row],[X_avg]]-3*_xlfn.STDEV.S(Table13[X])</f>
        <v>-94.472058996728506</v>
      </c>
      <c r="K11" s="2">
        <f>Table13[[#This Row],[X_avg]]+3*_xlfn.STDEV.S(Table13[X])</f>
        <v>79.602058996728502</v>
      </c>
      <c r="L11" s="2">
        <f>Table13[[#This Row],[Y_avg]]-3*_xlfn.STDEV.S(Table13[Y])</f>
        <v>-84.447801590384969</v>
      </c>
      <c r="M11" s="2">
        <f>Table13[[#This Row],[Y_avg]]+3*_xlfn.STDEV.S(Table13[Y])</f>
        <v>84.783926590384979</v>
      </c>
      <c r="N11" s="2">
        <f>Table13[[#This Row],[Z_avg]]-3*_xlfn.STDEV.S(Table13[Z])</f>
        <v>-2.8139649495644621</v>
      </c>
      <c r="O11" s="2">
        <f>Table13[[#This Row],[Z_avg]]+3*_xlfn.STDEV.S(Table13[Z])</f>
        <v>9.391714949564463</v>
      </c>
      <c r="P11" s="2">
        <f>Table13[[#This Row],[Dia_avg]]-3*_xlfn.STDEV.S(Table13[Dia])</f>
        <v>51.981868018079716</v>
      </c>
      <c r="Q11" s="2">
        <f>Table13[[#This Row],[Dia_avg]]+3*_xlfn.STDEV.S(Table13[Dia])</f>
        <v>52.011465315253623</v>
      </c>
    </row>
    <row r="12" spans="1:17" x14ac:dyDescent="0.25">
      <c r="A12">
        <v>11</v>
      </c>
      <c r="B12" s="1">
        <v>-38.963000000000001</v>
      </c>
      <c r="C12" s="1">
        <v>-25</v>
      </c>
      <c r="D12" s="1">
        <v>5.4889999999999999</v>
      </c>
      <c r="F12" s="2">
        <f>AVERAGE(Table13[X])</f>
        <v>-7.4349999999999987</v>
      </c>
      <c r="G12" s="2">
        <f>AVERAGE(Table13[Y])</f>
        <v>0.16806249999999978</v>
      </c>
      <c r="H12" s="2">
        <f>AVERAGE(Table13[Z])</f>
        <v>3.288875</v>
      </c>
      <c r="I12" s="2">
        <f>AVERAGE(Table13[Dia])</f>
        <v>51.99666666666667</v>
      </c>
      <c r="J12" s="2">
        <f>Table13[[#This Row],[X_avg]]-3*_xlfn.STDEV.S(Table13[X])</f>
        <v>-94.472058996728506</v>
      </c>
      <c r="K12" s="2">
        <f>Table13[[#This Row],[X_avg]]+3*_xlfn.STDEV.S(Table13[X])</f>
        <v>79.602058996728502</v>
      </c>
      <c r="L12" s="2">
        <f>Table13[[#This Row],[Y_avg]]-3*_xlfn.STDEV.S(Table13[Y])</f>
        <v>-84.447801590384969</v>
      </c>
      <c r="M12" s="2">
        <f>Table13[[#This Row],[Y_avg]]+3*_xlfn.STDEV.S(Table13[Y])</f>
        <v>84.783926590384979</v>
      </c>
      <c r="N12" s="2">
        <f>Table13[[#This Row],[Z_avg]]-3*_xlfn.STDEV.S(Table13[Z])</f>
        <v>-2.8139649495644621</v>
      </c>
      <c r="O12" s="2">
        <f>Table13[[#This Row],[Z_avg]]+3*_xlfn.STDEV.S(Table13[Z])</f>
        <v>9.391714949564463</v>
      </c>
      <c r="P12" s="2">
        <f>Table13[[#This Row],[Dia_avg]]-3*_xlfn.STDEV.S(Table13[Dia])</f>
        <v>51.981868018079716</v>
      </c>
      <c r="Q12" s="2">
        <f>Table13[[#This Row],[Dia_avg]]+3*_xlfn.STDEV.S(Table13[Dia])</f>
        <v>52.011465315253623</v>
      </c>
    </row>
    <row r="13" spans="1:17" x14ac:dyDescent="0.25">
      <c r="A13">
        <v>12</v>
      </c>
      <c r="B13" s="1">
        <v>-38.018999999999998</v>
      </c>
      <c r="C13" s="1">
        <v>27.623000000000001</v>
      </c>
      <c r="D13" s="1">
        <v>5.883</v>
      </c>
      <c r="F13" s="2">
        <f>AVERAGE(Table13[X])</f>
        <v>-7.4349999999999987</v>
      </c>
      <c r="G13" s="2">
        <f>AVERAGE(Table13[Y])</f>
        <v>0.16806249999999978</v>
      </c>
      <c r="H13" s="2">
        <f>AVERAGE(Table13[Z])</f>
        <v>3.288875</v>
      </c>
      <c r="I13" s="2">
        <f>AVERAGE(Table13[Dia])</f>
        <v>51.99666666666667</v>
      </c>
      <c r="J13" s="2">
        <f>Table13[[#This Row],[X_avg]]-3*_xlfn.STDEV.S(Table13[X])</f>
        <v>-94.472058996728506</v>
      </c>
      <c r="K13" s="2">
        <f>Table13[[#This Row],[X_avg]]+3*_xlfn.STDEV.S(Table13[X])</f>
        <v>79.602058996728502</v>
      </c>
      <c r="L13" s="2">
        <f>Table13[[#This Row],[Y_avg]]-3*_xlfn.STDEV.S(Table13[Y])</f>
        <v>-84.447801590384969</v>
      </c>
      <c r="M13" s="2">
        <f>Table13[[#This Row],[Y_avg]]+3*_xlfn.STDEV.S(Table13[Y])</f>
        <v>84.783926590384979</v>
      </c>
      <c r="N13" s="2">
        <f>Table13[[#This Row],[Z_avg]]-3*_xlfn.STDEV.S(Table13[Z])</f>
        <v>-2.8139649495644621</v>
      </c>
      <c r="O13" s="2">
        <f>Table13[[#This Row],[Z_avg]]+3*_xlfn.STDEV.S(Table13[Z])</f>
        <v>9.391714949564463</v>
      </c>
      <c r="P13" s="2">
        <f>Table13[[#This Row],[Dia_avg]]-3*_xlfn.STDEV.S(Table13[Dia])</f>
        <v>51.981868018079716</v>
      </c>
      <c r="Q13" s="2">
        <f>Table13[[#This Row],[Dia_avg]]+3*_xlfn.STDEV.S(Table13[Dia])</f>
        <v>52.011465315253623</v>
      </c>
    </row>
    <row r="14" spans="1:17" x14ac:dyDescent="0.25">
      <c r="A14">
        <v>13</v>
      </c>
      <c r="B14" s="1">
        <v>-20.997</v>
      </c>
      <c r="C14" s="1">
        <v>20.991</v>
      </c>
      <c r="D14" s="1">
        <v>0</v>
      </c>
      <c r="F14" s="2">
        <f>AVERAGE(Table13[X])</f>
        <v>-7.4349999999999987</v>
      </c>
      <c r="G14" s="2">
        <f>AVERAGE(Table13[Y])</f>
        <v>0.16806249999999978</v>
      </c>
      <c r="H14" s="2">
        <f>AVERAGE(Table13[Z])</f>
        <v>3.288875</v>
      </c>
      <c r="I14" s="2">
        <f>AVERAGE(Table13[Dia])</f>
        <v>51.99666666666667</v>
      </c>
      <c r="J14" s="2">
        <f>Table13[[#This Row],[X_avg]]-3*_xlfn.STDEV.S(Table13[X])</f>
        <v>-94.472058996728506</v>
      </c>
      <c r="K14" s="2">
        <f>Table13[[#This Row],[X_avg]]+3*_xlfn.STDEV.S(Table13[X])</f>
        <v>79.602058996728502</v>
      </c>
      <c r="L14" s="2">
        <f>Table13[[#This Row],[Y_avg]]-3*_xlfn.STDEV.S(Table13[Y])</f>
        <v>-84.447801590384969</v>
      </c>
      <c r="M14" s="2">
        <f>Table13[[#This Row],[Y_avg]]+3*_xlfn.STDEV.S(Table13[Y])</f>
        <v>84.783926590384979</v>
      </c>
      <c r="N14" s="2">
        <f>Table13[[#This Row],[Z_avg]]-3*_xlfn.STDEV.S(Table13[Z])</f>
        <v>-2.8139649495644621</v>
      </c>
      <c r="O14" s="2">
        <f>Table13[[#This Row],[Z_avg]]+3*_xlfn.STDEV.S(Table13[Z])</f>
        <v>9.391714949564463</v>
      </c>
      <c r="P14" s="2">
        <f>Table13[[#This Row],[Dia_avg]]-3*_xlfn.STDEV.S(Table13[Dia])</f>
        <v>51.981868018079716</v>
      </c>
      <c r="Q14" s="2">
        <f>Table13[[#This Row],[Dia_avg]]+3*_xlfn.STDEV.S(Table13[Dia])</f>
        <v>52.011465315253623</v>
      </c>
    </row>
    <row r="15" spans="1:17" x14ac:dyDescent="0.25">
      <c r="A15">
        <v>14</v>
      </c>
      <c r="B15" s="1">
        <v>-20.95</v>
      </c>
      <c r="C15" s="1">
        <v>-20.940999999999999</v>
      </c>
      <c r="D15" s="1">
        <v>0</v>
      </c>
      <c r="F15" s="2">
        <f>AVERAGE(Table13[X])</f>
        <v>-7.4349999999999987</v>
      </c>
      <c r="G15" s="2">
        <f>AVERAGE(Table13[Y])</f>
        <v>0.16806249999999978</v>
      </c>
      <c r="H15" s="2">
        <f>AVERAGE(Table13[Z])</f>
        <v>3.288875</v>
      </c>
      <c r="I15" s="2">
        <f>AVERAGE(Table13[Dia])</f>
        <v>51.99666666666667</v>
      </c>
      <c r="J15" s="2">
        <f>Table13[[#This Row],[X_avg]]-3*_xlfn.STDEV.S(Table13[X])</f>
        <v>-94.472058996728506</v>
      </c>
      <c r="K15" s="2">
        <f>Table13[[#This Row],[X_avg]]+3*_xlfn.STDEV.S(Table13[X])</f>
        <v>79.602058996728502</v>
      </c>
      <c r="L15" s="2">
        <f>Table13[[#This Row],[Y_avg]]-3*_xlfn.STDEV.S(Table13[Y])</f>
        <v>-84.447801590384969</v>
      </c>
      <c r="M15" s="2">
        <f>Table13[[#This Row],[Y_avg]]+3*_xlfn.STDEV.S(Table13[Y])</f>
        <v>84.783926590384979</v>
      </c>
      <c r="N15" s="2">
        <f>Table13[[#This Row],[Z_avg]]-3*_xlfn.STDEV.S(Table13[Z])</f>
        <v>-2.8139649495644621</v>
      </c>
      <c r="O15" s="2">
        <f>Table13[[#This Row],[Z_avg]]+3*_xlfn.STDEV.S(Table13[Z])</f>
        <v>9.391714949564463</v>
      </c>
      <c r="P15" s="2">
        <f>Table13[[#This Row],[Dia_avg]]-3*_xlfn.STDEV.S(Table13[Dia])</f>
        <v>51.981868018079716</v>
      </c>
      <c r="Q15" s="2">
        <f>Table13[[#This Row],[Dia_avg]]+3*_xlfn.STDEV.S(Table13[Dia])</f>
        <v>52.011465315253623</v>
      </c>
    </row>
    <row r="16" spans="1:17" x14ac:dyDescent="0.25">
      <c r="A16">
        <v>15</v>
      </c>
      <c r="B16" s="1">
        <v>4.0000000000000001E-3</v>
      </c>
      <c r="C16" s="1">
        <v>-1.7000000000000001E-2</v>
      </c>
      <c r="D16" s="1">
        <v>0</v>
      </c>
      <c r="F16" s="2">
        <f>AVERAGE(Table13[X])</f>
        <v>-7.4349999999999987</v>
      </c>
      <c r="G16" s="2">
        <f>AVERAGE(Table13[Y])</f>
        <v>0.16806249999999978</v>
      </c>
      <c r="H16" s="2">
        <f>AVERAGE(Table13[Z])</f>
        <v>3.288875</v>
      </c>
      <c r="I16" s="2">
        <f>AVERAGE(Table13[Dia])</f>
        <v>51.99666666666667</v>
      </c>
      <c r="J16" s="2">
        <f>Table13[[#This Row],[X_avg]]-3*_xlfn.STDEV.S(Table13[X])</f>
        <v>-94.472058996728506</v>
      </c>
      <c r="K16" s="2">
        <f>Table13[[#This Row],[X_avg]]+3*_xlfn.STDEV.S(Table13[X])</f>
        <v>79.602058996728502</v>
      </c>
      <c r="L16" s="2">
        <f>Table13[[#This Row],[Y_avg]]-3*_xlfn.STDEV.S(Table13[Y])</f>
        <v>-84.447801590384969</v>
      </c>
      <c r="M16" s="2">
        <f>Table13[[#This Row],[Y_avg]]+3*_xlfn.STDEV.S(Table13[Y])</f>
        <v>84.783926590384979</v>
      </c>
      <c r="N16" s="2">
        <f>Table13[[#This Row],[Z_avg]]-3*_xlfn.STDEV.S(Table13[Z])</f>
        <v>-2.8139649495644621</v>
      </c>
      <c r="O16" s="2">
        <f>Table13[[#This Row],[Z_avg]]+3*_xlfn.STDEV.S(Table13[Z])</f>
        <v>9.391714949564463</v>
      </c>
      <c r="P16" s="2">
        <f>Table13[[#This Row],[Dia_avg]]-3*_xlfn.STDEV.S(Table13[Dia])</f>
        <v>51.981868018079716</v>
      </c>
      <c r="Q16" s="2">
        <f>Table13[[#This Row],[Dia_avg]]+3*_xlfn.STDEV.S(Table13[Dia])</f>
        <v>52.011465315253623</v>
      </c>
    </row>
    <row r="17" spans="1:17" x14ac:dyDescent="0.25">
      <c r="A17">
        <v>16</v>
      </c>
      <c r="B17" s="1">
        <v>-1.4E-2</v>
      </c>
      <c r="C17" s="1">
        <v>-1.2E-2</v>
      </c>
      <c r="D17" s="1">
        <v>0</v>
      </c>
      <c r="F17" s="2">
        <f>AVERAGE(Table13[X])</f>
        <v>-7.4349999999999987</v>
      </c>
      <c r="G17" s="2">
        <f>AVERAGE(Table13[Y])</f>
        <v>0.16806249999999978</v>
      </c>
      <c r="H17" s="2">
        <f>AVERAGE(Table13[Z])</f>
        <v>3.288875</v>
      </c>
      <c r="I17" s="2">
        <f>AVERAGE(Table13[Dia])</f>
        <v>51.99666666666667</v>
      </c>
      <c r="J17" s="2">
        <f>Table13[[#This Row],[X_avg]]-3*_xlfn.STDEV.S(Table13[X])</f>
        <v>-94.472058996728506</v>
      </c>
      <c r="K17" s="2">
        <f>Table13[[#This Row],[X_avg]]+3*_xlfn.STDEV.S(Table13[X])</f>
        <v>79.602058996728502</v>
      </c>
      <c r="L17" s="2">
        <f>Table13[[#This Row],[Y_avg]]-3*_xlfn.STDEV.S(Table13[Y])</f>
        <v>-84.447801590384969</v>
      </c>
      <c r="M17" s="2">
        <f>Table13[[#This Row],[Y_avg]]+3*_xlfn.STDEV.S(Table13[Y])</f>
        <v>84.783926590384979</v>
      </c>
      <c r="N17" s="2">
        <f>Table13[[#This Row],[Z_avg]]-3*_xlfn.STDEV.S(Table13[Z])</f>
        <v>-2.8139649495644621</v>
      </c>
      <c r="O17" s="2">
        <f>Table13[[#This Row],[Z_avg]]+3*_xlfn.STDEV.S(Table13[Z])</f>
        <v>9.391714949564463</v>
      </c>
      <c r="P17" s="2">
        <f>Table13[[#This Row],[Dia_avg]]-3*_xlfn.STDEV.S(Table13[Dia])</f>
        <v>51.981868018079716</v>
      </c>
      <c r="Q17" s="2">
        <f>Table13[[#This Row],[Dia_avg]]+3*_xlfn.STDEV.S(Table13[Dia])</f>
        <v>52.011465315253623</v>
      </c>
    </row>
    <row r="18" spans="1:17" x14ac:dyDescent="0.25">
      <c r="A18">
        <v>17</v>
      </c>
      <c r="F18" s="2">
        <f>AVERAGE(Table13[X])</f>
        <v>-7.4349999999999987</v>
      </c>
      <c r="G18" s="2">
        <f>AVERAGE(Table13[Y])</f>
        <v>0.16806249999999978</v>
      </c>
      <c r="H18" s="2">
        <f>AVERAGE(Table13[Z])</f>
        <v>3.288875</v>
      </c>
      <c r="I18" s="2">
        <f>AVERAGE(Table13[Dia])</f>
        <v>51.99666666666667</v>
      </c>
      <c r="J18" s="2">
        <f>Table13[[#This Row],[X_avg]]-3*_xlfn.STDEV.S(Table13[X])</f>
        <v>-94.472058996728506</v>
      </c>
      <c r="K18" s="2">
        <f>Table13[[#This Row],[X_avg]]+3*_xlfn.STDEV.S(Table13[X])</f>
        <v>79.602058996728502</v>
      </c>
      <c r="L18" s="2">
        <f>Table13[[#This Row],[Y_avg]]-3*_xlfn.STDEV.S(Table13[Y])</f>
        <v>-84.447801590384969</v>
      </c>
      <c r="M18" s="2">
        <f>Table13[[#This Row],[Y_avg]]+3*_xlfn.STDEV.S(Table13[Y])</f>
        <v>84.783926590384979</v>
      </c>
      <c r="N18" s="2">
        <f>Table13[[#This Row],[Z_avg]]-3*_xlfn.STDEV.S(Table13[Z])</f>
        <v>-2.8139649495644621</v>
      </c>
      <c r="O18" s="2">
        <f>Table13[[#This Row],[Z_avg]]+3*_xlfn.STDEV.S(Table13[Z])</f>
        <v>9.391714949564463</v>
      </c>
      <c r="P18" s="2">
        <f>Table13[[#This Row],[Dia_avg]]-3*_xlfn.STDEV.S(Table13[Dia])</f>
        <v>51.981868018079716</v>
      </c>
      <c r="Q18" s="2">
        <f>Table13[[#This Row],[Dia_avg]]+3*_xlfn.STDEV.S(Table13[Dia])</f>
        <v>52.011465315253623</v>
      </c>
    </row>
    <row r="19" spans="1:17" x14ac:dyDescent="0.25">
      <c r="A19">
        <v>18</v>
      </c>
      <c r="F19" s="2">
        <f>AVERAGE(Table13[X])</f>
        <v>-7.4349999999999987</v>
      </c>
      <c r="G19" s="2">
        <f>AVERAGE(Table13[Y])</f>
        <v>0.16806249999999978</v>
      </c>
      <c r="H19" s="2">
        <f>AVERAGE(Table13[Z])</f>
        <v>3.288875</v>
      </c>
      <c r="I19" s="2">
        <f>AVERAGE(Table13[Dia])</f>
        <v>51.99666666666667</v>
      </c>
      <c r="J19" s="2">
        <f>Table13[[#This Row],[X_avg]]-3*_xlfn.STDEV.S(Table13[X])</f>
        <v>-94.472058996728506</v>
      </c>
      <c r="K19" s="2">
        <f>Table13[[#This Row],[X_avg]]+3*_xlfn.STDEV.S(Table13[X])</f>
        <v>79.602058996728502</v>
      </c>
      <c r="L19" s="2">
        <f>Table13[[#This Row],[Y_avg]]-3*_xlfn.STDEV.S(Table13[Y])</f>
        <v>-84.447801590384969</v>
      </c>
      <c r="M19" s="2">
        <f>Table13[[#This Row],[Y_avg]]+3*_xlfn.STDEV.S(Table13[Y])</f>
        <v>84.783926590384979</v>
      </c>
      <c r="N19" s="2">
        <f>Table13[[#This Row],[Z_avg]]-3*_xlfn.STDEV.S(Table13[Z])</f>
        <v>-2.8139649495644621</v>
      </c>
      <c r="O19" s="2">
        <f>Table13[[#This Row],[Z_avg]]+3*_xlfn.STDEV.S(Table13[Z])</f>
        <v>9.391714949564463</v>
      </c>
      <c r="P19" s="2">
        <f>Table13[[#This Row],[Dia_avg]]-3*_xlfn.STDEV.S(Table13[Dia])</f>
        <v>51.981868018079716</v>
      </c>
      <c r="Q19" s="2">
        <f>Table13[[#This Row],[Dia_avg]]+3*_xlfn.STDEV.S(Table13[Dia])</f>
        <v>52.011465315253623</v>
      </c>
    </row>
    <row r="20" spans="1:17" x14ac:dyDescent="0.25">
      <c r="A20">
        <v>19</v>
      </c>
      <c r="F20" s="2">
        <f>AVERAGE(Table13[X])</f>
        <v>-7.4349999999999987</v>
      </c>
      <c r="G20" s="2">
        <f>AVERAGE(Table13[Y])</f>
        <v>0.16806249999999978</v>
      </c>
      <c r="H20" s="2">
        <f>AVERAGE(Table13[Z])</f>
        <v>3.288875</v>
      </c>
      <c r="I20" s="2">
        <f>AVERAGE(Table13[Dia])</f>
        <v>51.99666666666667</v>
      </c>
      <c r="J20" s="2">
        <f>Table13[[#This Row],[X_avg]]-3*_xlfn.STDEV.S(Table13[X])</f>
        <v>-94.472058996728506</v>
      </c>
      <c r="K20" s="2">
        <f>Table13[[#This Row],[X_avg]]+3*_xlfn.STDEV.S(Table13[X])</f>
        <v>79.602058996728502</v>
      </c>
      <c r="L20" s="2">
        <f>Table13[[#This Row],[Y_avg]]-3*_xlfn.STDEV.S(Table13[Y])</f>
        <v>-84.447801590384969</v>
      </c>
      <c r="M20" s="2">
        <f>Table13[[#This Row],[Y_avg]]+3*_xlfn.STDEV.S(Table13[Y])</f>
        <v>84.783926590384979</v>
      </c>
      <c r="N20" s="2">
        <f>Table13[[#This Row],[Z_avg]]-3*_xlfn.STDEV.S(Table13[Z])</f>
        <v>-2.8139649495644621</v>
      </c>
      <c r="O20" s="2">
        <f>Table13[[#This Row],[Z_avg]]+3*_xlfn.STDEV.S(Table13[Z])</f>
        <v>9.391714949564463</v>
      </c>
      <c r="P20" s="2">
        <f>Table13[[#This Row],[Dia_avg]]-3*_xlfn.STDEV.S(Table13[Dia])</f>
        <v>51.981868018079716</v>
      </c>
      <c r="Q20" s="2">
        <f>Table13[[#This Row],[Dia_avg]]+3*_xlfn.STDEV.S(Table13[Dia])</f>
        <v>52.011465315253623</v>
      </c>
    </row>
    <row r="21" spans="1:17" x14ac:dyDescent="0.25">
      <c r="A21">
        <v>20</v>
      </c>
      <c r="F21" s="2">
        <f>AVERAGE(Table13[X])</f>
        <v>-7.4349999999999987</v>
      </c>
      <c r="G21" s="2">
        <f>AVERAGE(Table13[Y])</f>
        <v>0.16806249999999978</v>
      </c>
      <c r="H21" s="2">
        <f>AVERAGE(Table13[Z])</f>
        <v>3.288875</v>
      </c>
      <c r="I21" s="2">
        <f>AVERAGE(Table13[Dia])</f>
        <v>51.99666666666667</v>
      </c>
      <c r="J21" s="2">
        <f>Table13[[#This Row],[X_avg]]-3*_xlfn.STDEV.S(Table13[X])</f>
        <v>-94.472058996728506</v>
      </c>
      <c r="K21" s="2">
        <f>Table13[[#This Row],[X_avg]]+3*_xlfn.STDEV.S(Table13[X])</f>
        <v>79.602058996728502</v>
      </c>
      <c r="L21" s="2">
        <f>Table13[[#This Row],[Y_avg]]-3*_xlfn.STDEV.S(Table13[Y])</f>
        <v>-84.447801590384969</v>
      </c>
      <c r="M21" s="2">
        <f>Table13[[#This Row],[Y_avg]]+3*_xlfn.STDEV.S(Table13[Y])</f>
        <v>84.783926590384979</v>
      </c>
      <c r="N21" s="2">
        <f>Table13[[#This Row],[Z_avg]]-3*_xlfn.STDEV.S(Table13[Z])</f>
        <v>-2.8139649495644621</v>
      </c>
      <c r="O21" s="2">
        <f>Table13[[#This Row],[Z_avg]]+3*_xlfn.STDEV.S(Table13[Z])</f>
        <v>9.391714949564463</v>
      </c>
      <c r="P21" s="2">
        <f>Table13[[#This Row],[Dia_avg]]-3*_xlfn.STDEV.S(Table13[Dia])</f>
        <v>51.981868018079716</v>
      </c>
      <c r="Q21" s="2">
        <f>Table13[[#This Row],[Dia_avg]]+3*_xlfn.STDEV.S(Table13[Dia])</f>
        <v>52.011465315253623</v>
      </c>
    </row>
    <row r="22" spans="1:17" x14ac:dyDescent="0.25">
      <c r="A22">
        <v>21</v>
      </c>
      <c r="F22" s="2">
        <f>AVERAGE(Table13[X])</f>
        <v>-7.4349999999999987</v>
      </c>
      <c r="G22" s="2">
        <f>AVERAGE(Table13[Y])</f>
        <v>0.16806249999999978</v>
      </c>
      <c r="H22" s="2">
        <f>AVERAGE(Table13[Z])</f>
        <v>3.288875</v>
      </c>
      <c r="I22" s="2">
        <f>AVERAGE(Table13[Dia])</f>
        <v>51.99666666666667</v>
      </c>
      <c r="J22" s="2">
        <f>Table13[[#This Row],[X_avg]]-3*_xlfn.STDEV.S(Table13[X])</f>
        <v>-94.472058996728506</v>
      </c>
      <c r="K22" s="2">
        <f>Table13[[#This Row],[X_avg]]+3*_xlfn.STDEV.S(Table13[X])</f>
        <v>79.602058996728502</v>
      </c>
      <c r="L22" s="2">
        <f>Table13[[#This Row],[Y_avg]]-3*_xlfn.STDEV.S(Table13[Y])</f>
        <v>-84.447801590384969</v>
      </c>
      <c r="M22" s="2">
        <f>Table13[[#This Row],[Y_avg]]+3*_xlfn.STDEV.S(Table13[Y])</f>
        <v>84.783926590384979</v>
      </c>
      <c r="N22" s="2">
        <f>Table13[[#This Row],[Z_avg]]-3*_xlfn.STDEV.S(Table13[Z])</f>
        <v>-2.8139649495644621</v>
      </c>
      <c r="O22" s="2">
        <f>Table13[[#This Row],[Z_avg]]+3*_xlfn.STDEV.S(Table13[Z])</f>
        <v>9.391714949564463</v>
      </c>
      <c r="P22" s="2">
        <f>Table13[[#This Row],[Dia_avg]]-3*_xlfn.STDEV.S(Table13[Dia])</f>
        <v>51.981868018079716</v>
      </c>
      <c r="Q22" s="2">
        <f>Table13[[#This Row],[Dia_avg]]+3*_xlfn.STDEV.S(Table13[Dia])</f>
        <v>52.011465315253623</v>
      </c>
    </row>
    <row r="23" spans="1:17" x14ac:dyDescent="0.25">
      <c r="A23">
        <v>22</v>
      </c>
      <c r="F23" s="2">
        <f>AVERAGE(Table13[X])</f>
        <v>-7.4349999999999987</v>
      </c>
      <c r="G23" s="2">
        <f>AVERAGE(Table13[Y])</f>
        <v>0.16806249999999978</v>
      </c>
      <c r="H23" s="2">
        <f>AVERAGE(Table13[Z])</f>
        <v>3.288875</v>
      </c>
      <c r="I23" s="2">
        <f>AVERAGE(Table13[Dia])</f>
        <v>51.99666666666667</v>
      </c>
      <c r="J23" s="2">
        <f>Table13[[#This Row],[X_avg]]-3*_xlfn.STDEV.S(Table13[X])</f>
        <v>-94.472058996728506</v>
      </c>
      <c r="K23" s="2">
        <f>Table13[[#This Row],[X_avg]]+3*_xlfn.STDEV.S(Table13[X])</f>
        <v>79.602058996728502</v>
      </c>
      <c r="L23" s="2">
        <f>Table13[[#This Row],[Y_avg]]-3*_xlfn.STDEV.S(Table13[Y])</f>
        <v>-84.447801590384969</v>
      </c>
      <c r="M23" s="2">
        <f>Table13[[#This Row],[Y_avg]]+3*_xlfn.STDEV.S(Table13[Y])</f>
        <v>84.783926590384979</v>
      </c>
      <c r="N23" s="2">
        <f>Table13[[#This Row],[Z_avg]]-3*_xlfn.STDEV.S(Table13[Z])</f>
        <v>-2.8139649495644621</v>
      </c>
      <c r="O23" s="2">
        <f>Table13[[#This Row],[Z_avg]]+3*_xlfn.STDEV.S(Table13[Z])</f>
        <v>9.391714949564463</v>
      </c>
      <c r="P23" s="2">
        <f>Table13[[#This Row],[Dia_avg]]-3*_xlfn.STDEV.S(Table13[Dia])</f>
        <v>51.981868018079716</v>
      </c>
      <c r="Q23" s="2">
        <f>Table13[[#This Row],[Dia_avg]]+3*_xlfn.STDEV.S(Table13[Dia])</f>
        <v>52.011465315253623</v>
      </c>
    </row>
    <row r="24" spans="1:17" x14ac:dyDescent="0.25">
      <c r="A24">
        <v>23</v>
      </c>
      <c r="F24" s="2">
        <f>AVERAGE(Table13[X])</f>
        <v>-7.4349999999999987</v>
      </c>
      <c r="G24" s="2">
        <f>AVERAGE(Table13[Y])</f>
        <v>0.16806249999999978</v>
      </c>
      <c r="H24" s="2">
        <f>AVERAGE(Table13[Z])</f>
        <v>3.288875</v>
      </c>
      <c r="I24" s="2">
        <f>AVERAGE(Table13[Dia])</f>
        <v>51.99666666666667</v>
      </c>
      <c r="J24" s="2">
        <f>Table13[[#This Row],[X_avg]]-3*_xlfn.STDEV.S(Table13[X])</f>
        <v>-94.472058996728506</v>
      </c>
      <c r="K24" s="2">
        <f>Table13[[#This Row],[X_avg]]+3*_xlfn.STDEV.S(Table13[X])</f>
        <v>79.602058996728502</v>
      </c>
      <c r="L24" s="2">
        <f>Table13[[#This Row],[Y_avg]]-3*_xlfn.STDEV.S(Table13[Y])</f>
        <v>-84.447801590384969</v>
      </c>
      <c r="M24" s="2">
        <f>Table13[[#This Row],[Y_avg]]+3*_xlfn.STDEV.S(Table13[Y])</f>
        <v>84.783926590384979</v>
      </c>
      <c r="N24" s="2">
        <f>Table13[[#This Row],[Z_avg]]-3*_xlfn.STDEV.S(Table13[Z])</f>
        <v>-2.8139649495644621</v>
      </c>
      <c r="O24" s="2">
        <f>Table13[[#This Row],[Z_avg]]+3*_xlfn.STDEV.S(Table13[Z])</f>
        <v>9.391714949564463</v>
      </c>
      <c r="P24" s="2">
        <f>Table13[[#This Row],[Dia_avg]]-3*_xlfn.STDEV.S(Table13[Dia])</f>
        <v>51.981868018079716</v>
      </c>
      <c r="Q24" s="2">
        <f>Table13[[#This Row],[Dia_avg]]+3*_xlfn.STDEV.S(Table13[Dia])</f>
        <v>52.011465315253623</v>
      </c>
    </row>
    <row r="25" spans="1:17" x14ac:dyDescent="0.25">
      <c r="A25">
        <v>24</v>
      </c>
      <c r="F25" s="2">
        <f>AVERAGE(Table13[X])</f>
        <v>-7.4349999999999987</v>
      </c>
      <c r="G25" s="2">
        <f>AVERAGE(Table13[Y])</f>
        <v>0.16806249999999978</v>
      </c>
      <c r="H25" s="2">
        <f>AVERAGE(Table13[Z])</f>
        <v>3.288875</v>
      </c>
      <c r="I25" s="2">
        <f>AVERAGE(Table13[Dia])</f>
        <v>51.99666666666667</v>
      </c>
      <c r="J25" s="2">
        <f>Table13[[#This Row],[X_avg]]-3*_xlfn.STDEV.S(Table13[X])</f>
        <v>-94.472058996728506</v>
      </c>
      <c r="K25" s="2">
        <f>Table13[[#This Row],[X_avg]]+3*_xlfn.STDEV.S(Table13[X])</f>
        <v>79.602058996728502</v>
      </c>
      <c r="L25" s="2">
        <f>Table13[[#This Row],[Y_avg]]-3*_xlfn.STDEV.S(Table13[Y])</f>
        <v>-84.447801590384969</v>
      </c>
      <c r="M25" s="2">
        <f>Table13[[#This Row],[Y_avg]]+3*_xlfn.STDEV.S(Table13[Y])</f>
        <v>84.783926590384979</v>
      </c>
      <c r="N25" s="2">
        <f>Table13[[#This Row],[Z_avg]]-3*_xlfn.STDEV.S(Table13[Z])</f>
        <v>-2.8139649495644621</v>
      </c>
      <c r="O25" s="2">
        <f>Table13[[#This Row],[Z_avg]]+3*_xlfn.STDEV.S(Table13[Z])</f>
        <v>9.391714949564463</v>
      </c>
      <c r="P25" s="2">
        <f>Table13[[#This Row],[Dia_avg]]-3*_xlfn.STDEV.S(Table13[Dia])</f>
        <v>51.981868018079716</v>
      </c>
      <c r="Q25" s="2">
        <f>Table13[[#This Row],[Dia_avg]]+3*_xlfn.STDEV.S(Table13[Dia])</f>
        <v>52.011465315253623</v>
      </c>
    </row>
    <row r="26" spans="1:17" x14ac:dyDescent="0.25">
      <c r="A26">
        <v>25</v>
      </c>
      <c r="F26" s="2">
        <f>AVERAGE(Table13[X])</f>
        <v>-7.4349999999999987</v>
      </c>
      <c r="G26" s="2">
        <f>AVERAGE(Table13[Y])</f>
        <v>0.16806249999999978</v>
      </c>
      <c r="H26" s="2">
        <f>AVERAGE(Table13[Z])</f>
        <v>3.288875</v>
      </c>
      <c r="I26" s="2">
        <f>AVERAGE(Table13[Dia])</f>
        <v>51.99666666666667</v>
      </c>
      <c r="J26" s="2">
        <f>Table13[[#This Row],[X_avg]]-3*_xlfn.STDEV.S(Table13[X])</f>
        <v>-94.472058996728506</v>
      </c>
      <c r="K26" s="2">
        <f>Table13[[#This Row],[X_avg]]+3*_xlfn.STDEV.S(Table13[X])</f>
        <v>79.602058996728502</v>
      </c>
      <c r="L26" s="2">
        <f>Table13[[#This Row],[Y_avg]]-3*_xlfn.STDEV.S(Table13[Y])</f>
        <v>-84.447801590384969</v>
      </c>
      <c r="M26" s="2">
        <f>Table13[[#This Row],[Y_avg]]+3*_xlfn.STDEV.S(Table13[Y])</f>
        <v>84.783926590384979</v>
      </c>
      <c r="N26" s="2">
        <f>Table13[[#This Row],[Z_avg]]-3*_xlfn.STDEV.S(Table13[Z])</f>
        <v>-2.8139649495644621</v>
      </c>
      <c r="O26" s="2">
        <f>Table13[[#This Row],[Z_avg]]+3*_xlfn.STDEV.S(Table13[Z])</f>
        <v>9.391714949564463</v>
      </c>
      <c r="P26" s="2">
        <f>Table13[[#This Row],[Dia_avg]]-3*_xlfn.STDEV.S(Table13[Dia])</f>
        <v>51.981868018079716</v>
      </c>
      <c r="Q26" s="2">
        <f>Table13[[#This Row],[Dia_avg]]+3*_xlfn.STDEV.S(Table13[Dia])</f>
        <v>52.011465315253623</v>
      </c>
    </row>
    <row r="27" spans="1:17" x14ac:dyDescent="0.25">
      <c r="A27">
        <v>26</v>
      </c>
      <c r="F27" s="2">
        <f>AVERAGE(Table13[X])</f>
        <v>-7.4349999999999987</v>
      </c>
      <c r="G27" s="2">
        <f>AVERAGE(Table13[Y])</f>
        <v>0.16806249999999978</v>
      </c>
      <c r="H27" s="2">
        <f>AVERAGE(Table13[Z])</f>
        <v>3.288875</v>
      </c>
      <c r="I27" s="2">
        <f>AVERAGE(Table13[Dia])</f>
        <v>51.99666666666667</v>
      </c>
      <c r="J27" s="2">
        <f>Table13[[#This Row],[X_avg]]-3*_xlfn.STDEV.S(Table13[X])</f>
        <v>-94.472058996728506</v>
      </c>
      <c r="K27" s="2">
        <f>Table13[[#This Row],[X_avg]]+3*_xlfn.STDEV.S(Table13[X])</f>
        <v>79.602058996728502</v>
      </c>
      <c r="L27" s="2">
        <f>Table13[[#This Row],[Y_avg]]-3*_xlfn.STDEV.S(Table13[Y])</f>
        <v>-84.447801590384969</v>
      </c>
      <c r="M27" s="2">
        <f>Table13[[#This Row],[Y_avg]]+3*_xlfn.STDEV.S(Table13[Y])</f>
        <v>84.783926590384979</v>
      </c>
      <c r="N27" s="2">
        <f>Table13[[#This Row],[Z_avg]]-3*_xlfn.STDEV.S(Table13[Z])</f>
        <v>-2.8139649495644621</v>
      </c>
      <c r="O27" s="2">
        <f>Table13[[#This Row],[Z_avg]]+3*_xlfn.STDEV.S(Table13[Z])</f>
        <v>9.391714949564463</v>
      </c>
      <c r="P27" s="2">
        <f>Table13[[#This Row],[Dia_avg]]-3*_xlfn.STDEV.S(Table13[Dia])</f>
        <v>51.981868018079716</v>
      </c>
      <c r="Q27" s="2">
        <f>Table13[[#This Row],[Dia_avg]]+3*_xlfn.STDEV.S(Table13[Dia])</f>
        <v>52.011465315253623</v>
      </c>
    </row>
    <row r="28" spans="1:17" x14ac:dyDescent="0.25">
      <c r="A28">
        <v>27</v>
      </c>
      <c r="F28" s="2">
        <f>AVERAGE(Table13[X])</f>
        <v>-7.4349999999999987</v>
      </c>
      <c r="G28" s="2">
        <f>AVERAGE(Table13[Y])</f>
        <v>0.16806249999999978</v>
      </c>
      <c r="H28" s="2">
        <f>AVERAGE(Table13[Z])</f>
        <v>3.288875</v>
      </c>
      <c r="I28" s="2">
        <f>AVERAGE(Table13[Dia])</f>
        <v>51.99666666666667</v>
      </c>
      <c r="J28" s="2">
        <f>Table13[[#This Row],[X_avg]]-3*_xlfn.STDEV.S(Table13[X])</f>
        <v>-94.472058996728506</v>
      </c>
      <c r="K28" s="2">
        <f>Table13[[#This Row],[X_avg]]+3*_xlfn.STDEV.S(Table13[X])</f>
        <v>79.602058996728502</v>
      </c>
      <c r="L28" s="2">
        <f>Table13[[#This Row],[Y_avg]]-3*_xlfn.STDEV.S(Table13[Y])</f>
        <v>-84.447801590384969</v>
      </c>
      <c r="M28" s="2">
        <f>Table13[[#This Row],[Y_avg]]+3*_xlfn.STDEV.S(Table13[Y])</f>
        <v>84.783926590384979</v>
      </c>
      <c r="N28" s="2">
        <f>Table13[[#This Row],[Z_avg]]-3*_xlfn.STDEV.S(Table13[Z])</f>
        <v>-2.8139649495644621</v>
      </c>
      <c r="O28" s="2">
        <f>Table13[[#This Row],[Z_avg]]+3*_xlfn.STDEV.S(Table13[Z])</f>
        <v>9.391714949564463</v>
      </c>
      <c r="P28" s="2">
        <f>Table13[[#This Row],[Dia_avg]]-3*_xlfn.STDEV.S(Table13[Dia])</f>
        <v>51.981868018079716</v>
      </c>
      <c r="Q28" s="2">
        <f>Table13[[#This Row],[Dia_avg]]+3*_xlfn.STDEV.S(Table13[Dia])</f>
        <v>52.011465315253623</v>
      </c>
    </row>
    <row r="29" spans="1:17" x14ac:dyDescent="0.25">
      <c r="A29">
        <v>28</v>
      </c>
      <c r="F29" s="2">
        <f>AVERAGE(Table13[X])</f>
        <v>-7.4349999999999987</v>
      </c>
      <c r="G29" s="2">
        <f>AVERAGE(Table13[Y])</f>
        <v>0.16806249999999978</v>
      </c>
      <c r="H29" s="2">
        <f>AVERAGE(Table13[Z])</f>
        <v>3.288875</v>
      </c>
      <c r="I29" s="2">
        <f>AVERAGE(Table13[Dia])</f>
        <v>51.99666666666667</v>
      </c>
      <c r="J29" s="2">
        <f>Table13[[#This Row],[X_avg]]-3*_xlfn.STDEV.S(Table13[X])</f>
        <v>-94.472058996728506</v>
      </c>
      <c r="K29" s="2">
        <f>Table13[[#This Row],[X_avg]]+3*_xlfn.STDEV.S(Table13[X])</f>
        <v>79.602058996728502</v>
      </c>
      <c r="L29" s="2">
        <f>Table13[[#This Row],[Y_avg]]-3*_xlfn.STDEV.S(Table13[Y])</f>
        <v>-84.447801590384969</v>
      </c>
      <c r="M29" s="2">
        <f>Table13[[#This Row],[Y_avg]]+3*_xlfn.STDEV.S(Table13[Y])</f>
        <v>84.783926590384979</v>
      </c>
      <c r="N29" s="2">
        <f>Table13[[#This Row],[Z_avg]]-3*_xlfn.STDEV.S(Table13[Z])</f>
        <v>-2.8139649495644621</v>
      </c>
      <c r="O29" s="2">
        <f>Table13[[#This Row],[Z_avg]]+3*_xlfn.STDEV.S(Table13[Z])</f>
        <v>9.391714949564463</v>
      </c>
      <c r="P29" s="2">
        <f>Table13[[#This Row],[Dia_avg]]-3*_xlfn.STDEV.S(Table13[Dia])</f>
        <v>51.981868018079716</v>
      </c>
      <c r="Q29" s="2">
        <f>Table13[[#This Row],[Dia_avg]]+3*_xlfn.STDEV.S(Table13[Dia])</f>
        <v>52.011465315253623</v>
      </c>
    </row>
    <row r="30" spans="1:17" x14ac:dyDescent="0.25">
      <c r="A30">
        <v>29</v>
      </c>
      <c r="F30" s="2">
        <f>AVERAGE(Table13[X])</f>
        <v>-7.4349999999999987</v>
      </c>
      <c r="G30" s="2">
        <f>AVERAGE(Table13[Y])</f>
        <v>0.16806249999999978</v>
      </c>
      <c r="H30" s="2">
        <f>AVERAGE(Table13[Z])</f>
        <v>3.288875</v>
      </c>
      <c r="I30" s="2">
        <f>AVERAGE(Table13[Dia])</f>
        <v>51.99666666666667</v>
      </c>
      <c r="J30" s="2">
        <f>Table13[[#This Row],[X_avg]]-3*_xlfn.STDEV.S(Table13[X])</f>
        <v>-94.472058996728506</v>
      </c>
      <c r="K30" s="2">
        <f>Table13[[#This Row],[X_avg]]+3*_xlfn.STDEV.S(Table13[X])</f>
        <v>79.602058996728502</v>
      </c>
      <c r="L30" s="2">
        <f>Table13[[#This Row],[Y_avg]]-3*_xlfn.STDEV.S(Table13[Y])</f>
        <v>-84.447801590384969</v>
      </c>
      <c r="M30" s="2">
        <f>Table13[[#This Row],[Y_avg]]+3*_xlfn.STDEV.S(Table13[Y])</f>
        <v>84.783926590384979</v>
      </c>
      <c r="N30" s="2">
        <f>Table13[[#This Row],[Z_avg]]-3*_xlfn.STDEV.S(Table13[Z])</f>
        <v>-2.8139649495644621</v>
      </c>
      <c r="O30" s="2">
        <f>Table13[[#This Row],[Z_avg]]+3*_xlfn.STDEV.S(Table13[Z])</f>
        <v>9.391714949564463</v>
      </c>
      <c r="P30" s="2">
        <f>Table13[[#This Row],[Dia_avg]]-3*_xlfn.STDEV.S(Table13[Dia])</f>
        <v>51.981868018079716</v>
      </c>
      <c r="Q30" s="2">
        <f>Table13[[#This Row],[Dia_avg]]+3*_xlfn.STDEV.S(Table13[Dia])</f>
        <v>52.011465315253623</v>
      </c>
    </row>
    <row r="31" spans="1:17" x14ac:dyDescent="0.25">
      <c r="A31">
        <v>30</v>
      </c>
      <c r="F31" s="2">
        <f>AVERAGE(Table13[X])</f>
        <v>-7.4349999999999987</v>
      </c>
      <c r="G31" s="2">
        <f>AVERAGE(Table13[Y])</f>
        <v>0.16806249999999978</v>
      </c>
      <c r="H31" s="2">
        <f>AVERAGE(Table13[Z])</f>
        <v>3.288875</v>
      </c>
      <c r="I31" s="2">
        <f>AVERAGE(Table13[Dia])</f>
        <v>51.99666666666667</v>
      </c>
      <c r="J31" s="2">
        <f>Table13[[#This Row],[X_avg]]-3*_xlfn.STDEV.S(Table13[X])</f>
        <v>-94.472058996728506</v>
      </c>
      <c r="K31" s="2">
        <f>Table13[[#This Row],[X_avg]]+3*_xlfn.STDEV.S(Table13[X])</f>
        <v>79.602058996728502</v>
      </c>
      <c r="L31" s="2">
        <f>Table13[[#This Row],[Y_avg]]-3*_xlfn.STDEV.S(Table13[Y])</f>
        <v>-84.447801590384969</v>
      </c>
      <c r="M31" s="2">
        <f>Table13[[#This Row],[Y_avg]]+3*_xlfn.STDEV.S(Table13[Y])</f>
        <v>84.783926590384979</v>
      </c>
      <c r="N31" s="2">
        <f>Table13[[#This Row],[Z_avg]]-3*_xlfn.STDEV.S(Table13[Z])</f>
        <v>-2.8139649495644621</v>
      </c>
      <c r="O31" s="2">
        <f>Table13[[#This Row],[Z_avg]]+3*_xlfn.STDEV.S(Table13[Z])</f>
        <v>9.391714949564463</v>
      </c>
      <c r="P31" s="2">
        <f>Table13[[#This Row],[Dia_avg]]-3*_xlfn.STDEV.S(Table13[Dia])</f>
        <v>51.981868018079716</v>
      </c>
      <c r="Q31" s="2">
        <f>Table13[[#This Row],[Dia_avg]]+3*_xlfn.STDEV.S(Table13[Dia])</f>
        <v>52.011465315253623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409-5EC0-4624-AD39-69185F592C0E}">
  <dimension ref="A1:Q31"/>
  <sheetViews>
    <sheetView tabSelected="1" workbookViewId="0">
      <selection activeCell="B2" sqref="B2"/>
    </sheetView>
  </sheetViews>
  <sheetFormatPr defaultRowHeight="15" x14ac:dyDescent="0.25"/>
  <cols>
    <col min="1" max="1" width="10.28515625" bestFit="1" customWidth="1"/>
    <col min="2" max="3" width="7.7109375" bestFit="1" customWidth="1"/>
    <col min="4" max="4" width="6" bestFit="1" customWidth="1"/>
    <col min="10" max="10" width="9.5703125" customWidth="1"/>
    <col min="11" max="12" width="9.5703125" bestFit="1" customWidth="1"/>
    <col min="14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38.255000000000003</v>
      </c>
      <c r="C2" s="1">
        <v>-21.491</v>
      </c>
      <c r="D2" s="1">
        <v>3.9649999999999999</v>
      </c>
      <c r="E2">
        <v>52</v>
      </c>
      <c r="F2" s="2">
        <f>AVERAGE(Table134[X])</f>
        <v>-7.4349999999999987</v>
      </c>
      <c r="G2" s="2">
        <f>AVERAGE(Table134[Y])</f>
        <v>0.16806249999999978</v>
      </c>
      <c r="H2" s="2">
        <f>AVERAGE(Table134[Z])</f>
        <v>3.288875</v>
      </c>
      <c r="I2" s="2">
        <f>AVERAGE(Table134[Dia])</f>
        <v>51.99666666666667</v>
      </c>
      <c r="J2" s="2">
        <f>Table134[[#This Row],[X_avg]]-3*_xlfn.STDEV.S(Table134[X])</f>
        <v>-94.472058996728506</v>
      </c>
      <c r="K2" s="2">
        <f>Table134[[#This Row],[X_avg]]+3*_xlfn.STDEV.S(Table134[X])</f>
        <v>79.602058996728502</v>
      </c>
      <c r="L2" s="2">
        <f>Table134[[#This Row],[Y_avg]]-3*_xlfn.STDEV.S(Table134[Y])</f>
        <v>-84.447801590384969</v>
      </c>
      <c r="M2" s="2">
        <f>Table134[[#This Row],[Y_avg]]+3*_xlfn.STDEV.S(Table134[Y])</f>
        <v>84.783926590384979</v>
      </c>
      <c r="N2" s="2">
        <f>Table134[[#This Row],[Z_avg]]-3*_xlfn.STDEV.S(Table134[Z])</f>
        <v>-2.8139649495644621</v>
      </c>
      <c r="O2" s="2">
        <f>Table134[[#This Row],[Z_avg]]+3*_xlfn.STDEV.S(Table134[Z])</f>
        <v>9.391714949564463</v>
      </c>
      <c r="P2" s="2">
        <f>Table134[[#This Row],[Dia_avg]]-3*_xlfn.STDEV.S(Table134[Dia])</f>
        <v>51.981868018079716</v>
      </c>
      <c r="Q2" s="2">
        <f>Table134[[#This Row],[Dia_avg]]+3*_xlfn.STDEV.S(Table134[Dia])</f>
        <v>52.011465315253623</v>
      </c>
    </row>
    <row r="3" spans="1:17" x14ac:dyDescent="0.25">
      <c r="A3">
        <v>2</v>
      </c>
      <c r="B3" s="1">
        <v>-8.6289999999999996</v>
      </c>
      <c r="C3" s="1">
        <v>-43.015000000000001</v>
      </c>
      <c r="D3" s="1">
        <v>3.9740000000000002</v>
      </c>
      <c r="E3">
        <v>51.999000000000002</v>
      </c>
      <c r="F3" s="2">
        <f>AVERAGE(Table134[X])</f>
        <v>-7.4349999999999987</v>
      </c>
      <c r="G3" s="2">
        <f>AVERAGE(Table134[Y])</f>
        <v>0.16806249999999978</v>
      </c>
      <c r="H3" s="2">
        <f>AVERAGE(Table134[Z])</f>
        <v>3.288875</v>
      </c>
      <c r="I3" s="2">
        <f>AVERAGE(Table134[Dia])</f>
        <v>51.99666666666667</v>
      </c>
      <c r="J3" s="2">
        <f>Table134[[#This Row],[X_avg]]-3*_xlfn.STDEV.S(Table134[X])</f>
        <v>-94.472058996728506</v>
      </c>
      <c r="K3" s="2">
        <f>Table134[[#This Row],[X_avg]]+3*_xlfn.STDEV.S(Table134[X])</f>
        <v>79.602058996728502</v>
      </c>
      <c r="L3" s="2">
        <f>Table134[[#This Row],[Y_avg]]-3*_xlfn.STDEV.S(Table134[Y])</f>
        <v>-84.447801590384969</v>
      </c>
      <c r="M3" s="2">
        <f>Table134[[#This Row],[Y_avg]]+3*_xlfn.STDEV.S(Table134[Y])</f>
        <v>84.783926590384979</v>
      </c>
      <c r="N3" s="2">
        <f>Table134[[#This Row],[Z_avg]]-3*_xlfn.STDEV.S(Table134[Z])</f>
        <v>-2.8139649495644621</v>
      </c>
      <c r="O3" s="2">
        <f>Table134[[#This Row],[Z_avg]]+3*_xlfn.STDEV.S(Table134[Z])</f>
        <v>9.391714949564463</v>
      </c>
      <c r="P3" s="2">
        <f>Table134[[#This Row],[Dia_avg]]-3*_xlfn.STDEV.S(Table134[Dia])</f>
        <v>51.981868018079716</v>
      </c>
      <c r="Q3" s="2">
        <f>Table134[[#This Row],[Dia_avg]]+3*_xlfn.STDEV.S(Table134[Dia])</f>
        <v>52.011465315253623</v>
      </c>
    </row>
    <row r="4" spans="1:17" x14ac:dyDescent="0.25">
      <c r="A4">
        <v>3</v>
      </c>
      <c r="B4" s="1">
        <v>-43.587000000000003</v>
      </c>
      <c r="C4" s="1">
        <v>-5.0839999999999996</v>
      </c>
      <c r="D4" s="1">
        <v>3.9649999999999999</v>
      </c>
      <c r="E4">
        <v>51.991</v>
      </c>
      <c r="F4" s="2">
        <f>AVERAGE(Table134[X])</f>
        <v>-7.4349999999999987</v>
      </c>
      <c r="G4" s="2">
        <f>AVERAGE(Table134[Y])</f>
        <v>0.16806249999999978</v>
      </c>
      <c r="H4" s="2">
        <f>AVERAGE(Table134[Z])</f>
        <v>3.288875</v>
      </c>
      <c r="I4" s="2">
        <f>AVERAGE(Table134[Dia])</f>
        <v>51.99666666666667</v>
      </c>
      <c r="J4" s="2">
        <f>Table134[[#This Row],[X_avg]]-3*_xlfn.STDEV.S(Table134[X])</f>
        <v>-94.472058996728506</v>
      </c>
      <c r="K4" s="2">
        <f>Table134[[#This Row],[X_avg]]+3*_xlfn.STDEV.S(Table134[X])</f>
        <v>79.602058996728502</v>
      </c>
      <c r="L4" s="2">
        <f>Table134[[#This Row],[Y_avg]]-3*_xlfn.STDEV.S(Table134[Y])</f>
        <v>-84.447801590384969</v>
      </c>
      <c r="M4" s="2">
        <f>Table134[[#This Row],[Y_avg]]+3*_xlfn.STDEV.S(Table134[Y])</f>
        <v>84.783926590384979</v>
      </c>
      <c r="N4" s="2">
        <f>Table134[[#This Row],[Z_avg]]-3*_xlfn.STDEV.S(Table134[Z])</f>
        <v>-2.8139649495644621</v>
      </c>
      <c r="O4" s="2">
        <f>Table134[[#This Row],[Z_avg]]+3*_xlfn.STDEV.S(Table134[Z])</f>
        <v>9.391714949564463</v>
      </c>
      <c r="P4" s="2">
        <f>Table134[[#This Row],[Dia_avg]]-3*_xlfn.STDEV.S(Table134[Dia])</f>
        <v>51.981868018079716</v>
      </c>
      <c r="Q4" s="2">
        <f>Table134[[#This Row],[Dia_avg]]+3*_xlfn.STDEV.S(Table134[Dia])</f>
        <v>52.011465315253623</v>
      </c>
    </row>
    <row r="5" spans="1:17" x14ac:dyDescent="0.25">
      <c r="A5">
        <v>4</v>
      </c>
      <c r="B5" s="1">
        <v>-18.324000000000002</v>
      </c>
      <c r="C5" s="1">
        <v>39.886000000000003</v>
      </c>
      <c r="D5" s="1">
        <v>3.9689999999999999</v>
      </c>
      <c r="F5" s="2">
        <f>AVERAGE(Table134[X])</f>
        <v>-7.4349999999999987</v>
      </c>
      <c r="G5" s="2">
        <f>AVERAGE(Table134[Y])</f>
        <v>0.16806249999999978</v>
      </c>
      <c r="H5" s="2">
        <f>AVERAGE(Table134[Z])</f>
        <v>3.288875</v>
      </c>
      <c r="I5" s="2">
        <f>AVERAGE(Table134[Dia])</f>
        <v>51.99666666666667</v>
      </c>
      <c r="J5" s="2">
        <f>Table134[[#This Row],[X_avg]]-3*_xlfn.STDEV.S(Table134[X])</f>
        <v>-94.472058996728506</v>
      </c>
      <c r="K5" s="2">
        <f>Table134[[#This Row],[X_avg]]+3*_xlfn.STDEV.S(Table134[X])</f>
        <v>79.602058996728502</v>
      </c>
      <c r="L5" s="2">
        <f>Table134[[#This Row],[Y_avg]]-3*_xlfn.STDEV.S(Table134[Y])</f>
        <v>-84.447801590384969</v>
      </c>
      <c r="M5" s="2">
        <f>Table134[[#This Row],[Y_avg]]+3*_xlfn.STDEV.S(Table134[Y])</f>
        <v>84.783926590384979</v>
      </c>
      <c r="N5" s="2">
        <f>Table134[[#This Row],[Z_avg]]-3*_xlfn.STDEV.S(Table134[Z])</f>
        <v>-2.8139649495644621</v>
      </c>
      <c r="O5" s="2">
        <f>Table134[[#This Row],[Z_avg]]+3*_xlfn.STDEV.S(Table134[Z])</f>
        <v>9.391714949564463</v>
      </c>
      <c r="P5" s="2">
        <f>Table134[[#This Row],[Dia_avg]]-3*_xlfn.STDEV.S(Table134[Dia])</f>
        <v>51.981868018079716</v>
      </c>
      <c r="Q5" s="2">
        <f>Table134[[#This Row],[Dia_avg]]+3*_xlfn.STDEV.S(Table134[Dia])</f>
        <v>52.011465315253623</v>
      </c>
    </row>
    <row r="6" spans="1:17" x14ac:dyDescent="0.25">
      <c r="A6">
        <v>5</v>
      </c>
      <c r="B6" s="1">
        <v>32.264000000000003</v>
      </c>
      <c r="C6" s="1">
        <v>29.748999999999999</v>
      </c>
      <c r="D6" s="1">
        <v>3.9670000000000001</v>
      </c>
      <c r="F6" s="2">
        <f>AVERAGE(Table134[X])</f>
        <v>-7.4349999999999987</v>
      </c>
      <c r="G6" s="2">
        <f>AVERAGE(Table134[Y])</f>
        <v>0.16806249999999978</v>
      </c>
      <c r="H6" s="2">
        <f>AVERAGE(Table134[Z])</f>
        <v>3.288875</v>
      </c>
      <c r="I6" s="2">
        <f>AVERAGE(Table134[Dia])</f>
        <v>51.99666666666667</v>
      </c>
      <c r="J6" s="2">
        <f>Table134[[#This Row],[X_avg]]-3*_xlfn.STDEV.S(Table134[X])</f>
        <v>-94.472058996728506</v>
      </c>
      <c r="K6" s="2">
        <f>Table134[[#This Row],[X_avg]]+3*_xlfn.STDEV.S(Table134[X])</f>
        <v>79.602058996728502</v>
      </c>
      <c r="L6" s="2">
        <f>Table134[[#This Row],[Y_avg]]-3*_xlfn.STDEV.S(Table134[Y])</f>
        <v>-84.447801590384969</v>
      </c>
      <c r="M6" s="2">
        <f>Table134[[#This Row],[Y_avg]]+3*_xlfn.STDEV.S(Table134[Y])</f>
        <v>84.783926590384979</v>
      </c>
      <c r="N6" s="2">
        <f>Table134[[#This Row],[Z_avg]]-3*_xlfn.STDEV.S(Table134[Z])</f>
        <v>-2.8139649495644621</v>
      </c>
      <c r="O6" s="2">
        <f>Table134[[#This Row],[Z_avg]]+3*_xlfn.STDEV.S(Table134[Z])</f>
        <v>9.391714949564463</v>
      </c>
      <c r="P6" s="2">
        <f>Table134[[#This Row],[Dia_avg]]-3*_xlfn.STDEV.S(Table134[Dia])</f>
        <v>51.981868018079716</v>
      </c>
      <c r="Q6" s="2">
        <f>Table134[[#This Row],[Dia_avg]]+3*_xlfn.STDEV.S(Table134[Dia])</f>
        <v>52.011465315253623</v>
      </c>
    </row>
    <row r="7" spans="1:17" x14ac:dyDescent="0.25">
      <c r="A7">
        <v>6</v>
      </c>
      <c r="B7" s="1">
        <v>38.454000000000001</v>
      </c>
      <c r="C7" s="1">
        <v>21.5</v>
      </c>
      <c r="D7" s="1">
        <v>4.282</v>
      </c>
      <c r="F7" s="2">
        <f>AVERAGE(Table134[X])</f>
        <v>-7.4349999999999987</v>
      </c>
      <c r="G7" s="2">
        <f>AVERAGE(Table134[Y])</f>
        <v>0.16806249999999978</v>
      </c>
      <c r="H7" s="2">
        <f>AVERAGE(Table134[Z])</f>
        <v>3.288875</v>
      </c>
      <c r="I7" s="2">
        <f>AVERAGE(Table134[Dia])</f>
        <v>51.99666666666667</v>
      </c>
      <c r="J7" s="2">
        <f>Table134[[#This Row],[X_avg]]-3*_xlfn.STDEV.S(Table134[X])</f>
        <v>-94.472058996728506</v>
      </c>
      <c r="K7" s="2">
        <f>Table134[[#This Row],[X_avg]]+3*_xlfn.STDEV.S(Table134[X])</f>
        <v>79.602058996728502</v>
      </c>
      <c r="L7" s="2">
        <f>Table134[[#This Row],[Y_avg]]-3*_xlfn.STDEV.S(Table134[Y])</f>
        <v>-84.447801590384969</v>
      </c>
      <c r="M7" s="2">
        <f>Table134[[#This Row],[Y_avg]]+3*_xlfn.STDEV.S(Table134[Y])</f>
        <v>84.783926590384979</v>
      </c>
      <c r="N7" s="2">
        <f>Table134[[#This Row],[Z_avg]]-3*_xlfn.STDEV.S(Table134[Z])</f>
        <v>-2.8139649495644621</v>
      </c>
      <c r="O7" s="2">
        <f>Table134[[#This Row],[Z_avg]]+3*_xlfn.STDEV.S(Table134[Z])</f>
        <v>9.391714949564463</v>
      </c>
      <c r="P7" s="2">
        <f>Table134[[#This Row],[Dia_avg]]-3*_xlfn.STDEV.S(Table134[Dia])</f>
        <v>51.981868018079716</v>
      </c>
      <c r="Q7" s="2">
        <f>Table134[[#This Row],[Dia_avg]]+3*_xlfn.STDEV.S(Table134[Dia])</f>
        <v>52.011465315253623</v>
      </c>
    </row>
    <row r="8" spans="1:17" x14ac:dyDescent="0.25">
      <c r="A8">
        <v>7</v>
      </c>
      <c r="B8" s="1">
        <v>32.331000000000003</v>
      </c>
      <c r="C8" s="1">
        <v>-29.928000000000001</v>
      </c>
      <c r="D8" s="1">
        <v>4.282</v>
      </c>
      <c r="F8" s="2">
        <f>AVERAGE(Table134[X])</f>
        <v>-7.4349999999999987</v>
      </c>
      <c r="G8" s="2">
        <f>AVERAGE(Table134[Y])</f>
        <v>0.16806249999999978</v>
      </c>
      <c r="H8" s="2">
        <f>AVERAGE(Table134[Z])</f>
        <v>3.288875</v>
      </c>
      <c r="I8" s="2">
        <f>AVERAGE(Table134[Dia])</f>
        <v>51.99666666666667</v>
      </c>
      <c r="J8" s="2">
        <f>Table134[[#This Row],[X_avg]]-3*_xlfn.STDEV.S(Table134[X])</f>
        <v>-94.472058996728506</v>
      </c>
      <c r="K8" s="2">
        <f>Table134[[#This Row],[X_avg]]+3*_xlfn.STDEV.S(Table134[X])</f>
        <v>79.602058996728502</v>
      </c>
      <c r="L8" s="2">
        <f>Table134[[#This Row],[Y_avg]]-3*_xlfn.STDEV.S(Table134[Y])</f>
        <v>-84.447801590384969</v>
      </c>
      <c r="M8" s="2">
        <f>Table134[[#This Row],[Y_avg]]+3*_xlfn.STDEV.S(Table134[Y])</f>
        <v>84.783926590384979</v>
      </c>
      <c r="N8" s="2">
        <f>Table134[[#This Row],[Z_avg]]-3*_xlfn.STDEV.S(Table134[Z])</f>
        <v>-2.8139649495644621</v>
      </c>
      <c r="O8" s="2">
        <f>Table134[[#This Row],[Z_avg]]+3*_xlfn.STDEV.S(Table134[Z])</f>
        <v>9.391714949564463</v>
      </c>
      <c r="P8" s="2">
        <f>Table134[[#This Row],[Dia_avg]]-3*_xlfn.STDEV.S(Table134[Dia])</f>
        <v>51.981868018079716</v>
      </c>
      <c r="Q8" s="2">
        <f>Table134[[#This Row],[Dia_avg]]+3*_xlfn.STDEV.S(Table134[Dia])</f>
        <v>52.011465315253623</v>
      </c>
    </row>
    <row r="9" spans="1:17" x14ac:dyDescent="0.25">
      <c r="A9">
        <v>8</v>
      </c>
      <c r="B9" s="1">
        <v>-18.472999999999999</v>
      </c>
      <c r="C9" s="1">
        <v>-39.997</v>
      </c>
      <c r="D9" s="1">
        <v>4.282</v>
      </c>
      <c r="F9" s="2">
        <f>AVERAGE(Table134[X])</f>
        <v>-7.4349999999999987</v>
      </c>
      <c r="G9" s="2">
        <f>AVERAGE(Table134[Y])</f>
        <v>0.16806249999999978</v>
      </c>
      <c r="H9" s="2">
        <f>AVERAGE(Table134[Z])</f>
        <v>3.288875</v>
      </c>
      <c r="I9" s="2">
        <f>AVERAGE(Table134[Dia])</f>
        <v>51.99666666666667</v>
      </c>
      <c r="J9" s="2">
        <f>Table134[[#This Row],[X_avg]]-3*_xlfn.STDEV.S(Table134[X])</f>
        <v>-94.472058996728506</v>
      </c>
      <c r="K9" s="2">
        <f>Table134[[#This Row],[X_avg]]+3*_xlfn.STDEV.S(Table134[X])</f>
        <v>79.602058996728502</v>
      </c>
      <c r="L9" s="2">
        <f>Table134[[#This Row],[Y_avg]]-3*_xlfn.STDEV.S(Table134[Y])</f>
        <v>-84.447801590384969</v>
      </c>
      <c r="M9" s="2">
        <f>Table134[[#This Row],[Y_avg]]+3*_xlfn.STDEV.S(Table134[Y])</f>
        <v>84.783926590384979</v>
      </c>
      <c r="N9" s="2">
        <f>Table134[[#This Row],[Z_avg]]-3*_xlfn.STDEV.S(Table134[Z])</f>
        <v>-2.8139649495644621</v>
      </c>
      <c r="O9" s="2">
        <f>Table134[[#This Row],[Z_avg]]+3*_xlfn.STDEV.S(Table134[Z])</f>
        <v>9.391714949564463</v>
      </c>
      <c r="P9" s="2">
        <f>Table134[[#This Row],[Dia_avg]]-3*_xlfn.STDEV.S(Table134[Dia])</f>
        <v>51.981868018079716</v>
      </c>
      <c r="Q9" s="2">
        <f>Table134[[#This Row],[Dia_avg]]+3*_xlfn.STDEV.S(Table134[Dia])</f>
        <v>52.011465315253623</v>
      </c>
    </row>
    <row r="10" spans="1:17" x14ac:dyDescent="0.25">
      <c r="A10">
        <v>9</v>
      </c>
      <c r="B10" s="1">
        <v>-43.747</v>
      </c>
      <c r="C10" s="1">
        <v>5.2089999999999996</v>
      </c>
      <c r="D10" s="1">
        <v>4.282</v>
      </c>
      <c r="F10" s="2">
        <f>AVERAGE(Table134[X])</f>
        <v>-7.4349999999999987</v>
      </c>
      <c r="G10" s="2">
        <f>AVERAGE(Table134[Y])</f>
        <v>0.16806249999999978</v>
      </c>
      <c r="H10" s="2">
        <f>AVERAGE(Table134[Z])</f>
        <v>3.288875</v>
      </c>
      <c r="I10" s="2">
        <f>AVERAGE(Table134[Dia])</f>
        <v>51.99666666666667</v>
      </c>
      <c r="J10" s="2">
        <f>Table134[[#This Row],[X_avg]]-3*_xlfn.STDEV.S(Table134[X])</f>
        <v>-94.472058996728506</v>
      </c>
      <c r="K10" s="2">
        <f>Table134[[#This Row],[X_avg]]+3*_xlfn.STDEV.S(Table134[X])</f>
        <v>79.602058996728502</v>
      </c>
      <c r="L10" s="2">
        <f>Table134[[#This Row],[Y_avg]]-3*_xlfn.STDEV.S(Table134[Y])</f>
        <v>-84.447801590384969</v>
      </c>
      <c r="M10" s="2">
        <f>Table134[[#This Row],[Y_avg]]+3*_xlfn.STDEV.S(Table134[Y])</f>
        <v>84.783926590384979</v>
      </c>
      <c r="N10" s="2">
        <f>Table134[[#This Row],[Z_avg]]-3*_xlfn.STDEV.S(Table134[Z])</f>
        <v>-2.8139649495644621</v>
      </c>
      <c r="O10" s="2">
        <f>Table134[[#This Row],[Z_avg]]+3*_xlfn.STDEV.S(Table134[Z])</f>
        <v>9.391714949564463</v>
      </c>
      <c r="P10" s="2">
        <f>Table134[[#This Row],[Dia_avg]]-3*_xlfn.STDEV.S(Table134[Dia])</f>
        <v>51.981868018079716</v>
      </c>
      <c r="Q10" s="2">
        <f>Table134[[#This Row],[Dia_avg]]+3*_xlfn.STDEV.S(Table134[Dia])</f>
        <v>52.011465315253623</v>
      </c>
    </row>
    <row r="11" spans="1:17" x14ac:dyDescent="0.25">
      <c r="A11">
        <v>10</v>
      </c>
      <c r="B11" s="1">
        <v>-8.5649999999999995</v>
      </c>
      <c r="C11" s="1">
        <v>43.216000000000001</v>
      </c>
      <c r="D11" s="1">
        <v>4.282</v>
      </c>
      <c r="F11" s="2">
        <f>AVERAGE(Table134[X])</f>
        <v>-7.4349999999999987</v>
      </c>
      <c r="G11" s="2">
        <f>AVERAGE(Table134[Y])</f>
        <v>0.16806249999999978</v>
      </c>
      <c r="H11" s="2">
        <f>AVERAGE(Table134[Z])</f>
        <v>3.288875</v>
      </c>
      <c r="I11" s="2">
        <f>AVERAGE(Table134[Dia])</f>
        <v>51.99666666666667</v>
      </c>
      <c r="J11" s="2">
        <f>Table134[[#This Row],[X_avg]]-3*_xlfn.STDEV.S(Table134[X])</f>
        <v>-94.472058996728506</v>
      </c>
      <c r="K11" s="2">
        <f>Table134[[#This Row],[X_avg]]+3*_xlfn.STDEV.S(Table134[X])</f>
        <v>79.602058996728502</v>
      </c>
      <c r="L11" s="2">
        <f>Table134[[#This Row],[Y_avg]]-3*_xlfn.STDEV.S(Table134[Y])</f>
        <v>-84.447801590384969</v>
      </c>
      <c r="M11" s="2">
        <f>Table134[[#This Row],[Y_avg]]+3*_xlfn.STDEV.S(Table134[Y])</f>
        <v>84.783926590384979</v>
      </c>
      <c r="N11" s="2">
        <f>Table134[[#This Row],[Z_avg]]-3*_xlfn.STDEV.S(Table134[Z])</f>
        <v>-2.8139649495644621</v>
      </c>
      <c r="O11" s="2">
        <f>Table134[[#This Row],[Z_avg]]+3*_xlfn.STDEV.S(Table134[Z])</f>
        <v>9.391714949564463</v>
      </c>
      <c r="P11" s="2">
        <f>Table134[[#This Row],[Dia_avg]]-3*_xlfn.STDEV.S(Table134[Dia])</f>
        <v>51.981868018079716</v>
      </c>
      <c r="Q11" s="2">
        <f>Table134[[#This Row],[Dia_avg]]+3*_xlfn.STDEV.S(Table134[Dia])</f>
        <v>52.011465315253623</v>
      </c>
    </row>
    <row r="12" spans="1:17" x14ac:dyDescent="0.25">
      <c r="A12">
        <v>11</v>
      </c>
      <c r="B12" s="1">
        <v>-38.963000000000001</v>
      </c>
      <c r="C12" s="1">
        <v>-25</v>
      </c>
      <c r="D12" s="1">
        <v>5.4889999999999999</v>
      </c>
      <c r="F12" s="2">
        <f>AVERAGE(Table134[X])</f>
        <v>-7.4349999999999987</v>
      </c>
      <c r="G12" s="2">
        <f>AVERAGE(Table134[Y])</f>
        <v>0.16806249999999978</v>
      </c>
      <c r="H12" s="2">
        <f>AVERAGE(Table134[Z])</f>
        <v>3.288875</v>
      </c>
      <c r="I12" s="2">
        <f>AVERAGE(Table134[Dia])</f>
        <v>51.99666666666667</v>
      </c>
      <c r="J12" s="2">
        <f>Table134[[#This Row],[X_avg]]-3*_xlfn.STDEV.S(Table134[X])</f>
        <v>-94.472058996728506</v>
      </c>
      <c r="K12" s="2">
        <f>Table134[[#This Row],[X_avg]]+3*_xlfn.STDEV.S(Table134[X])</f>
        <v>79.602058996728502</v>
      </c>
      <c r="L12" s="2">
        <f>Table134[[#This Row],[Y_avg]]-3*_xlfn.STDEV.S(Table134[Y])</f>
        <v>-84.447801590384969</v>
      </c>
      <c r="M12" s="2">
        <f>Table134[[#This Row],[Y_avg]]+3*_xlfn.STDEV.S(Table134[Y])</f>
        <v>84.783926590384979</v>
      </c>
      <c r="N12" s="2">
        <f>Table134[[#This Row],[Z_avg]]-3*_xlfn.STDEV.S(Table134[Z])</f>
        <v>-2.8139649495644621</v>
      </c>
      <c r="O12" s="2">
        <f>Table134[[#This Row],[Z_avg]]+3*_xlfn.STDEV.S(Table134[Z])</f>
        <v>9.391714949564463</v>
      </c>
      <c r="P12" s="2">
        <f>Table134[[#This Row],[Dia_avg]]-3*_xlfn.STDEV.S(Table134[Dia])</f>
        <v>51.981868018079716</v>
      </c>
      <c r="Q12" s="2">
        <f>Table134[[#This Row],[Dia_avg]]+3*_xlfn.STDEV.S(Table134[Dia])</f>
        <v>52.011465315253623</v>
      </c>
    </row>
    <row r="13" spans="1:17" x14ac:dyDescent="0.25">
      <c r="A13">
        <v>12</v>
      </c>
      <c r="B13" s="1">
        <v>-38.018999999999998</v>
      </c>
      <c r="C13" s="1">
        <v>27.623000000000001</v>
      </c>
      <c r="D13" s="1">
        <v>5.883</v>
      </c>
      <c r="F13" s="2">
        <f>AVERAGE(Table134[X])</f>
        <v>-7.4349999999999987</v>
      </c>
      <c r="G13" s="2">
        <f>AVERAGE(Table134[Y])</f>
        <v>0.16806249999999978</v>
      </c>
      <c r="H13" s="2">
        <f>AVERAGE(Table134[Z])</f>
        <v>3.288875</v>
      </c>
      <c r="I13" s="2">
        <f>AVERAGE(Table134[Dia])</f>
        <v>51.99666666666667</v>
      </c>
      <c r="J13" s="2">
        <f>Table134[[#This Row],[X_avg]]-3*_xlfn.STDEV.S(Table134[X])</f>
        <v>-94.472058996728506</v>
      </c>
      <c r="K13" s="2">
        <f>Table134[[#This Row],[X_avg]]+3*_xlfn.STDEV.S(Table134[X])</f>
        <v>79.602058996728502</v>
      </c>
      <c r="L13" s="2">
        <f>Table134[[#This Row],[Y_avg]]-3*_xlfn.STDEV.S(Table134[Y])</f>
        <v>-84.447801590384969</v>
      </c>
      <c r="M13" s="2">
        <f>Table134[[#This Row],[Y_avg]]+3*_xlfn.STDEV.S(Table134[Y])</f>
        <v>84.783926590384979</v>
      </c>
      <c r="N13" s="2">
        <f>Table134[[#This Row],[Z_avg]]-3*_xlfn.STDEV.S(Table134[Z])</f>
        <v>-2.8139649495644621</v>
      </c>
      <c r="O13" s="2">
        <f>Table134[[#This Row],[Z_avg]]+3*_xlfn.STDEV.S(Table134[Z])</f>
        <v>9.391714949564463</v>
      </c>
      <c r="P13" s="2">
        <f>Table134[[#This Row],[Dia_avg]]-3*_xlfn.STDEV.S(Table134[Dia])</f>
        <v>51.981868018079716</v>
      </c>
      <c r="Q13" s="2">
        <f>Table134[[#This Row],[Dia_avg]]+3*_xlfn.STDEV.S(Table134[Dia])</f>
        <v>52.011465315253623</v>
      </c>
    </row>
    <row r="14" spans="1:17" x14ac:dyDescent="0.25">
      <c r="A14">
        <v>13</v>
      </c>
      <c r="B14" s="1">
        <v>-20.997</v>
      </c>
      <c r="C14" s="1">
        <v>20.991</v>
      </c>
      <c r="D14" s="1">
        <v>0</v>
      </c>
      <c r="F14" s="2">
        <f>AVERAGE(Table134[X])</f>
        <v>-7.4349999999999987</v>
      </c>
      <c r="G14" s="2">
        <f>AVERAGE(Table134[Y])</f>
        <v>0.16806249999999978</v>
      </c>
      <c r="H14" s="2">
        <f>AVERAGE(Table134[Z])</f>
        <v>3.288875</v>
      </c>
      <c r="I14" s="2">
        <f>AVERAGE(Table134[Dia])</f>
        <v>51.99666666666667</v>
      </c>
      <c r="J14" s="2">
        <f>Table134[[#This Row],[X_avg]]-3*_xlfn.STDEV.S(Table134[X])</f>
        <v>-94.472058996728506</v>
      </c>
      <c r="K14" s="2">
        <f>Table134[[#This Row],[X_avg]]+3*_xlfn.STDEV.S(Table134[X])</f>
        <v>79.602058996728502</v>
      </c>
      <c r="L14" s="2">
        <f>Table134[[#This Row],[Y_avg]]-3*_xlfn.STDEV.S(Table134[Y])</f>
        <v>-84.447801590384969</v>
      </c>
      <c r="M14" s="2">
        <f>Table134[[#This Row],[Y_avg]]+3*_xlfn.STDEV.S(Table134[Y])</f>
        <v>84.783926590384979</v>
      </c>
      <c r="N14" s="2">
        <f>Table134[[#This Row],[Z_avg]]-3*_xlfn.STDEV.S(Table134[Z])</f>
        <v>-2.8139649495644621</v>
      </c>
      <c r="O14" s="2">
        <f>Table134[[#This Row],[Z_avg]]+3*_xlfn.STDEV.S(Table134[Z])</f>
        <v>9.391714949564463</v>
      </c>
      <c r="P14" s="2">
        <f>Table134[[#This Row],[Dia_avg]]-3*_xlfn.STDEV.S(Table134[Dia])</f>
        <v>51.981868018079716</v>
      </c>
      <c r="Q14" s="2">
        <f>Table134[[#This Row],[Dia_avg]]+3*_xlfn.STDEV.S(Table134[Dia])</f>
        <v>52.011465315253623</v>
      </c>
    </row>
    <row r="15" spans="1:17" x14ac:dyDescent="0.25">
      <c r="A15">
        <v>14</v>
      </c>
      <c r="B15" s="1">
        <v>-20.95</v>
      </c>
      <c r="C15" s="1">
        <v>-20.940999999999999</v>
      </c>
      <c r="D15" s="1">
        <v>0</v>
      </c>
      <c r="F15" s="2">
        <f>AVERAGE(Table134[X])</f>
        <v>-7.4349999999999987</v>
      </c>
      <c r="G15" s="2">
        <f>AVERAGE(Table134[Y])</f>
        <v>0.16806249999999978</v>
      </c>
      <c r="H15" s="2">
        <f>AVERAGE(Table134[Z])</f>
        <v>3.288875</v>
      </c>
      <c r="I15" s="2">
        <f>AVERAGE(Table134[Dia])</f>
        <v>51.99666666666667</v>
      </c>
      <c r="J15" s="2">
        <f>Table134[[#This Row],[X_avg]]-3*_xlfn.STDEV.S(Table134[X])</f>
        <v>-94.472058996728506</v>
      </c>
      <c r="K15" s="2">
        <f>Table134[[#This Row],[X_avg]]+3*_xlfn.STDEV.S(Table134[X])</f>
        <v>79.602058996728502</v>
      </c>
      <c r="L15" s="2">
        <f>Table134[[#This Row],[Y_avg]]-3*_xlfn.STDEV.S(Table134[Y])</f>
        <v>-84.447801590384969</v>
      </c>
      <c r="M15" s="2">
        <f>Table134[[#This Row],[Y_avg]]+3*_xlfn.STDEV.S(Table134[Y])</f>
        <v>84.783926590384979</v>
      </c>
      <c r="N15" s="2">
        <f>Table134[[#This Row],[Z_avg]]-3*_xlfn.STDEV.S(Table134[Z])</f>
        <v>-2.8139649495644621</v>
      </c>
      <c r="O15" s="2">
        <f>Table134[[#This Row],[Z_avg]]+3*_xlfn.STDEV.S(Table134[Z])</f>
        <v>9.391714949564463</v>
      </c>
      <c r="P15" s="2">
        <f>Table134[[#This Row],[Dia_avg]]-3*_xlfn.STDEV.S(Table134[Dia])</f>
        <v>51.981868018079716</v>
      </c>
      <c r="Q15" s="2">
        <f>Table134[[#This Row],[Dia_avg]]+3*_xlfn.STDEV.S(Table134[Dia])</f>
        <v>52.011465315253623</v>
      </c>
    </row>
    <row r="16" spans="1:17" x14ac:dyDescent="0.25">
      <c r="A16">
        <v>15</v>
      </c>
      <c r="B16" s="1">
        <v>4.0000000000000001E-3</v>
      </c>
      <c r="C16" s="1">
        <v>-1.7000000000000001E-2</v>
      </c>
      <c r="D16" s="1">
        <v>0</v>
      </c>
      <c r="F16" s="2">
        <f>AVERAGE(Table134[X])</f>
        <v>-7.4349999999999987</v>
      </c>
      <c r="G16" s="2">
        <f>AVERAGE(Table134[Y])</f>
        <v>0.16806249999999978</v>
      </c>
      <c r="H16" s="2">
        <f>AVERAGE(Table134[Z])</f>
        <v>3.288875</v>
      </c>
      <c r="I16" s="2">
        <f>AVERAGE(Table134[Dia])</f>
        <v>51.99666666666667</v>
      </c>
      <c r="J16" s="2">
        <f>Table134[[#This Row],[X_avg]]-3*_xlfn.STDEV.S(Table134[X])</f>
        <v>-94.472058996728506</v>
      </c>
      <c r="K16" s="2">
        <f>Table134[[#This Row],[X_avg]]+3*_xlfn.STDEV.S(Table134[X])</f>
        <v>79.602058996728502</v>
      </c>
      <c r="L16" s="2">
        <f>Table134[[#This Row],[Y_avg]]-3*_xlfn.STDEV.S(Table134[Y])</f>
        <v>-84.447801590384969</v>
      </c>
      <c r="M16" s="2">
        <f>Table134[[#This Row],[Y_avg]]+3*_xlfn.STDEV.S(Table134[Y])</f>
        <v>84.783926590384979</v>
      </c>
      <c r="N16" s="2">
        <f>Table134[[#This Row],[Z_avg]]-3*_xlfn.STDEV.S(Table134[Z])</f>
        <v>-2.8139649495644621</v>
      </c>
      <c r="O16" s="2">
        <f>Table134[[#This Row],[Z_avg]]+3*_xlfn.STDEV.S(Table134[Z])</f>
        <v>9.391714949564463</v>
      </c>
      <c r="P16" s="2">
        <f>Table134[[#This Row],[Dia_avg]]-3*_xlfn.STDEV.S(Table134[Dia])</f>
        <v>51.981868018079716</v>
      </c>
      <c r="Q16" s="2">
        <f>Table134[[#This Row],[Dia_avg]]+3*_xlfn.STDEV.S(Table134[Dia])</f>
        <v>52.011465315253623</v>
      </c>
    </row>
    <row r="17" spans="1:17" x14ac:dyDescent="0.25">
      <c r="A17">
        <v>16</v>
      </c>
      <c r="B17" s="1">
        <v>-1.4E-2</v>
      </c>
      <c r="C17" s="1">
        <v>-1.2E-2</v>
      </c>
      <c r="D17" s="1">
        <v>0</v>
      </c>
      <c r="F17" s="2">
        <f>AVERAGE(Table134[X])</f>
        <v>-7.4349999999999987</v>
      </c>
      <c r="G17" s="2">
        <f>AVERAGE(Table134[Y])</f>
        <v>0.16806249999999978</v>
      </c>
      <c r="H17" s="2">
        <f>AVERAGE(Table134[Z])</f>
        <v>3.288875</v>
      </c>
      <c r="I17" s="2">
        <f>AVERAGE(Table134[Dia])</f>
        <v>51.99666666666667</v>
      </c>
      <c r="J17" s="2">
        <f>Table134[[#This Row],[X_avg]]-3*_xlfn.STDEV.S(Table134[X])</f>
        <v>-94.472058996728506</v>
      </c>
      <c r="K17" s="2">
        <f>Table134[[#This Row],[X_avg]]+3*_xlfn.STDEV.S(Table134[X])</f>
        <v>79.602058996728502</v>
      </c>
      <c r="L17" s="2">
        <f>Table134[[#This Row],[Y_avg]]-3*_xlfn.STDEV.S(Table134[Y])</f>
        <v>-84.447801590384969</v>
      </c>
      <c r="M17" s="2">
        <f>Table134[[#This Row],[Y_avg]]+3*_xlfn.STDEV.S(Table134[Y])</f>
        <v>84.783926590384979</v>
      </c>
      <c r="N17" s="2">
        <f>Table134[[#This Row],[Z_avg]]-3*_xlfn.STDEV.S(Table134[Z])</f>
        <v>-2.8139649495644621</v>
      </c>
      <c r="O17" s="2">
        <f>Table134[[#This Row],[Z_avg]]+3*_xlfn.STDEV.S(Table134[Z])</f>
        <v>9.391714949564463</v>
      </c>
      <c r="P17" s="2">
        <f>Table134[[#This Row],[Dia_avg]]-3*_xlfn.STDEV.S(Table134[Dia])</f>
        <v>51.981868018079716</v>
      </c>
      <c r="Q17" s="2">
        <f>Table134[[#This Row],[Dia_avg]]+3*_xlfn.STDEV.S(Table134[Dia])</f>
        <v>52.011465315253623</v>
      </c>
    </row>
    <row r="18" spans="1:17" x14ac:dyDescent="0.25">
      <c r="A18">
        <v>17</v>
      </c>
      <c r="F18" s="2">
        <f>AVERAGE(Table134[X])</f>
        <v>-7.4349999999999987</v>
      </c>
      <c r="G18" s="2">
        <f>AVERAGE(Table134[Y])</f>
        <v>0.16806249999999978</v>
      </c>
      <c r="H18" s="2">
        <f>AVERAGE(Table134[Z])</f>
        <v>3.288875</v>
      </c>
      <c r="I18" s="2">
        <f>AVERAGE(Table134[Dia])</f>
        <v>51.99666666666667</v>
      </c>
      <c r="J18" s="2">
        <f>Table134[[#This Row],[X_avg]]-3*_xlfn.STDEV.S(Table134[X])</f>
        <v>-94.472058996728506</v>
      </c>
      <c r="K18" s="2">
        <f>Table134[[#This Row],[X_avg]]+3*_xlfn.STDEV.S(Table134[X])</f>
        <v>79.602058996728502</v>
      </c>
      <c r="L18" s="2">
        <f>Table134[[#This Row],[Y_avg]]-3*_xlfn.STDEV.S(Table134[Y])</f>
        <v>-84.447801590384969</v>
      </c>
      <c r="M18" s="2">
        <f>Table134[[#This Row],[Y_avg]]+3*_xlfn.STDEV.S(Table134[Y])</f>
        <v>84.783926590384979</v>
      </c>
      <c r="N18" s="2">
        <f>Table134[[#This Row],[Z_avg]]-3*_xlfn.STDEV.S(Table134[Z])</f>
        <v>-2.8139649495644621</v>
      </c>
      <c r="O18" s="2">
        <f>Table134[[#This Row],[Z_avg]]+3*_xlfn.STDEV.S(Table134[Z])</f>
        <v>9.391714949564463</v>
      </c>
      <c r="P18" s="2">
        <f>Table134[[#This Row],[Dia_avg]]-3*_xlfn.STDEV.S(Table134[Dia])</f>
        <v>51.981868018079716</v>
      </c>
      <c r="Q18" s="2">
        <f>Table134[[#This Row],[Dia_avg]]+3*_xlfn.STDEV.S(Table134[Dia])</f>
        <v>52.011465315253623</v>
      </c>
    </row>
    <row r="19" spans="1:17" x14ac:dyDescent="0.25">
      <c r="A19">
        <v>18</v>
      </c>
      <c r="F19" s="2">
        <f>AVERAGE(Table134[X])</f>
        <v>-7.4349999999999987</v>
      </c>
      <c r="G19" s="2">
        <f>AVERAGE(Table134[Y])</f>
        <v>0.16806249999999978</v>
      </c>
      <c r="H19" s="2">
        <f>AVERAGE(Table134[Z])</f>
        <v>3.288875</v>
      </c>
      <c r="I19" s="2">
        <f>AVERAGE(Table134[Dia])</f>
        <v>51.99666666666667</v>
      </c>
      <c r="J19" s="2">
        <f>Table134[[#This Row],[X_avg]]-3*_xlfn.STDEV.S(Table134[X])</f>
        <v>-94.472058996728506</v>
      </c>
      <c r="K19" s="2">
        <f>Table134[[#This Row],[X_avg]]+3*_xlfn.STDEV.S(Table134[X])</f>
        <v>79.602058996728502</v>
      </c>
      <c r="L19" s="2">
        <f>Table134[[#This Row],[Y_avg]]-3*_xlfn.STDEV.S(Table134[Y])</f>
        <v>-84.447801590384969</v>
      </c>
      <c r="M19" s="2">
        <f>Table134[[#This Row],[Y_avg]]+3*_xlfn.STDEV.S(Table134[Y])</f>
        <v>84.783926590384979</v>
      </c>
      <c r="N19" s="2">
        <f>Table134[[#This Row],[Z_avg]]-3*_xlfn.STDEV.S(Table134[Z])</f>
        <v>-2.8139649495644621</v>
      </c>
      <c r="O19" s="2">
        <f>Table134[[#This Row],[Z_avg]]+3*_xlfn.STDEV.S(Table134[Z])</f>
        <v>9.391714949564463</v>
      </c>
      <c r="P19" s="2">
        <f>Table134[[#This Row],[Dia_avg]]-3*_xlfn.STDEV.S(Table134[Dia])</f>
        <v>51.981868018079716</v>
      </c>
      <c r="Q19" s="2">
        <f>Table134[[#This Row],[Dia_avg]]+3*_xlfn.STDEV.S(Table134[Dia])</f>
        <v>52.011465315253623</v>
      </c>
    </row>
    <row r="20" spans="1:17" x14ac:dyDescent="0.25">
      <c r="A20">
        <v>19</v>
      </c>
      <c r="F20" s="2">
        <f>AVERAGE(Table134[X])</f>
        <v>-7.4349999999999987</v>
      </c>
      <c r="G20" s="2">
        <f>AVERAGE(Table134[Y])</f>
        <v>0.16806249999999978</v>
      </c>
      <c r="H20" s="2">
        <f>AVERAGE(Table134[Z])</f>
        <v>3.288875</v>
      </c>
      <c r="I20" s="2">
        <f>AVERAGE(Table134[Dia])</f>
        <v>51.99666666666667</v>
      </c>
      <c r="J20" s="2">
        <f>Table134[[#This Row],[X_avg]]-3*_xlfn.STDEV.S(Table134[X])</f>
        <v>-94.472058996728506</v>
      </c>
      <c r="K20" s="2">
        <f>Table134[[#This Row],[X_avg]]+3*_xlfn.STDEV.S(Table134[X])</f>
        <v>79.602058996728502</v>
      </c>
      <c r="L20" s="2">
        <f>Table134[[#This Row],[Y_avg]]-3*_xlfn.STDEV.S(Table134[Y])</f>
        <v>-84.447801590384969</v>
      </c>
      <c r="M20" s="2">
        <f>Table134[[#This Row],[Y_avg]]+3*_xlfn.STDEV.S(Table134[Y])</f>
        <v>84.783926590384979</v>
      </c>
      <c r="N20" s="2">
        <f>Table134[[#This Row],[Z_avg]]-3*_xlfn.STDEV.S(Table134[Z])</f>
        <v>-2.8139649495644621</v>
      </c>
      <c r="O20" s="2">
        <f>Table134[[#This Row],[Z_avg]]+3*_xlfn.STDEV.S(Table134[Z])</f>
        <v>9.391714949564463</v>
      </c>
      <c r="P20" s="2">
        <f>Table134[[#This Row],[Dia_avg]]-3*_xlfn.STDEV.S(Table134[Dia])</f>
        <v>51.981868018079716</v>
      </c>
      <c r="Q20" s="2">
        <f>Table134[[#This Row],[Dia_avg]]+3*_xlfn.STDEV.S(Table134[Dia])</f>
        <v>52.011465315253623</v>
      </c>
    </row>
    <row r="21" spans="1:17" x14ac:dyDescent="0.25">
      <c r="A21">
        <v>20</v>
      </c>
      <c r="F21" s="2">
        <f>AVERAGE(Table134[X])</f>
        <v>-7.4349999999999987</v>
      </c>
      <c r="G21" s="2">
        <f>AVERAGE(Table134[Y])</f>
        <v>0.16806249999999978</v>
      </c>
      <c r="H21" s="2">
        <f>AVERAGE(Table134[Z])</f>
        <v>3.288875</v>
      </c>
      <c r="I21" s="2">
        <f>AVERAGE(Table134[Dia])</f>
        <v>51.99666666666667</v>
      </c>
      <c r="J21" s="2">
        <f>Table134[[#This Row],[X_avg]]-3*_xlfn.STDEV.S(Table134[X])</f>
        <v>-94.472058996728506</v>
      </c>
      <c r="K21" s="2">
        <f>Table134[[#This Row],[X_avg]]+3*_xlfn.STDEV.S(Table134[X])</f>
        <v>79.602058996728502</v>
      </c>
      <c r="L21" s="2">
        <f>Table134[[#This Row],[Y_avg]]-3*_xlfn.STDEV.S(Table134[Y])</f>
        <v>-84.447801590384969</v>
      </c>
      <c r="M21" s="2">
        <f>Table134[[#This Row],[Y_avg]]+3*_xlfn.STDEV.S(Table134[Y])</f>
        <v>84.783926590384979</v>
      </c>
      <c r="N21" s="2">
        <f>Table134[[#This Row],[Z_avg]]-3*_xlfn.STDEV.S(Table134[Z])</f>
        <v>-2.8139649495644621</v>
      </c>
      <c r="O21" s="2">
        <f>Table134[[#This Row],[Z_avg]]+3*_xlfn.STDEV.S(Table134[Z])</f>
        <v>9.391714949564463</v>
      </c>
      <c r="P21" s="2">
        <f>Table134[[#This Row],[Dia_avg]]-3*_xlfn.STDEV.S(Table134[Dia])</f>
        <v>51.981868018079716</v>
      </c>
      <c r="Q21" s="2">
        <f>Table134[[#This Row],[Dia_avg]]+3*_xlfn.STDEV.S(Table134[Dia])</f>
        <v>52.011465315253623</v>
      </c>
    </row>
    <row r="22" spans="1:17" x14ac:dyDescent="0.25">
      <c r="A22">
        <v>21</v>
      </c>
      <c r="F22" s="2">
        <f>AVERAGE(Table134[X])</f>
        <v>-7.4349999999999987</v>
      </c>
      <c r="G22" s="2">
        <f>AVERAGE(Table134[Y])</f>
        <v>0.16806249999999978</v>
      </c>
      <c r="H22" s="2">
        <f>AVERAGE(Table134[Z])</f>
        <v>3.288875</v>
      </c>
      <c r="I22" s="2">
        <f>AVERAGE(Table134[Dia])</f>
        <v>51.99666666666667</v>
      </c>
      <c r="J22" s="2">
        <f>Table134[[#This Row],[X_avg]]-3*_xlfn.STDEV.S(Table134[X])</f>
        <v>-94.472058996728506</v>
      </c>
      <c r="K22" s="2">
        <f>Table134[[#This Row],[X_avg]]+3*_xlfn.STDEV.S(Table134[X])</f>
        <v>79.602058996728502</v>
      </c>
      <c r="L22" s="2">
        <f>Table134[[#This Row],[Y_avg]]-3*_xlfn.STDEV.S(Table134[Y])</f>
        <v>-84.447801590384969</v>
      </c>
      <c r="M22" s="2">
        <f>Table134[[#This Row],[Y_avg]]+3*_xlfn.STDEV.S(Table134[Y])</f>
        <v>84.783926590384979</v>
      </c>
      <c r="N22" s="2">
        <f>Table134[[#This Row],[Z_avg]]-3*_xlfn.STDEV.S(Table134[Z])</f>
        <v>-2.8139649495644621</v>
      </c>
      <c r="O22" s="2">
        <f>Table134[[#This Row],[Z_avg]]+3*_xlfn.STDEV.S(Table134[Z])</f>
        <v>9.391714949564463</v>
      </c>
      <c r="P22" s="2">
        <f>Table134[[#This Row],[Dia_avg]]-3*_xlfn.STDEV.S(Table134[Dia])</f>
        <v>51.981868018079716</v>
      </c>
      <c r="Q22" s="2">
        <f>Table134[[#This Row],[Dia_avg]]+3*_xlfn.STDEV.S(Table134[Dia])</f>
        <v>52.011465315253623</v>
      </c>
    </row>
    <row r="23" spans="1:17" x14ac:dyDescent="0.25">
      <c r="A23">
        <v>22</v>
      </c>
      <c r="F23" s="2">
        <f>AVERAGE(Table134[X])</f>
        <v>-7.4349999999999987</v>
      </c>
      <c r="G23" s="2">
        <f>AVERAGE(Table134[Y])</f>
        <v>0.16806249999999978</v>
      </c>
      <c r="H23" s="2">
        <f>AVERAGE(Table134[Z])</f>
        <v>3.288875</v>
      </c>
      <c r="I23" s="2">
        <f>AVERAGE(Table134[Dia])</f>
        <v>51.99666666666667</v>
      </c>
      <c r="J23" s="2">
        <f>Table134[[#This Row],[X_avg]]-3*_xlfn.STDEV.S(Table134[X])</f>
        <v>-94.472058996728506</v>
      </c>
      <c r="K23" s="2">
        <f>Table134[[#This Row],[X_avg]]+3*_xlfn.STDEV.S(Table134[X])</f>
        <v>79.602058996728502</v>
      </c>
      <c r="L23" s="2">
        <f>Table134[[#This Row],[Y_avg]]-3*_xlfn.STDEV.S(Table134[Y])</f>
        <v>-84.447801590384969</v>
      </c>
      <c r="M23" s="2">
        <f>Table134[[#This Row],[Y_avg]]+3*_xlfn.STDEV.S(Table134[Y])</f>
        <v>84.783926590384979</v>
      </c>
      <c r="N23" s="2">
        <f>Table134[[#This Row],[Z_avg]]-3*_xlfn.STDEV.S(Table134[Z])</f>
        <v>-2.8139649495644621</v>
      </c>
      <c r="O23" s="2">
        <f>Table134[[#This Row],[Z_avg]]+3*_xlfn.STDEV.S(Table134[Z])</f>
        <v>9.391714949564463</v>
      </c>
      <c r="P23" s="2">
        <f>Table134[[#This Row],[Dia_avg]]-3*_xlfn.STDEV.S(Table134[Dia])</f>
        <v>51.981868018079716</v>
      </c>
      <c r="Q23" s="2">
        <f>Table134[[#This Row],[Dia_avg]]+3*_xlfn.STDEV.S(Table134[Dia])</f>
        <v>52.011465315253623</v>
      </c>
    </row>
    <row r="24" spans="1:17" x14ac:dyDescent="0.25">
      <c r="A24">
        <v>23</v>
      </c>
      <c r="F24" s="2">
        <f>AVERAGE(Table134[X])</f>
        <v>-7.4349999999999987</v>
      </c>
      <c r="G24" s="2">
        <f>AVERAGE(Table134[Y])</f>
        <v>0.16806249999999978</v>
      </c>
      <c r="H24" s="2">
        <f>AVERAGE(Table134[Z])</f>
        <v>3.288875</v>
      </c>
      <c r="I24" s="2">
        <f>AVERAGE(Table134[Dia])</f>
        <v>51.99666666666667</v>
      </c>
      <c r="J24" s="2">
        <f>Table134[[#This Row],[X_avg]]-3*_xlfn.STDEV.S(Table134[X])</f>
        <v>-94.472058996728506</v>
      </c>
      <c r="K24" s="2">
        <f>Table134[[#This Row],[X_avg]]+3*_xlfn.STDEV.S(Table134[X])</f>
        <v>79.602058996728502</v>
      </c>
      <c r="L24" s="2">
        <f>Table134[[#This Row],[Y_avg]]-3*_xlfn.STDEV.S(Table134[Y])</f>
        <v>-84.447801590384969</v>
      </c>
      <c r="M24" s="2">
        <f>Table134[[#This Row],[Y_avg]]+3*_xlfn.STDEV.S(Table134[Y])</f>
        <v>84.783926590384979</v>
      </c>
      <c r="N24" s="2">
        <f>Table134[[#This Row],[Z_avg]]-3*_xlfn.STDEV.S(Table134[Z])</f>
        <v>-2.8139649495644621</v>
      </c>
      <c r="O24" s="2">
        <f>Table134[[#This Row],[Z_avg]]+3*_xlfn.STDEV.S(Table134[Z])</f>
        <v>9.391714949564463</v>
      </c>
      <c r="P24" s="2">
        <f>Table134[[#This Row],[Dia_avg]]-3*_xlfn.STDEV.S(Table134[Dia])</f>
        <v>51.981868018079716</v>
      </c>
      <c r="Q24" s="2">
        <f>Table134[[#This Row],[Dia_avg]]+3*_xlfn.STDEV.S(Table134[Dia])</f>
        <v>52.011465315253623</v>
      </c>
    </row>
    <row r="25" spans="1:17" x14ac:dyDescent="0.25">
      <c r="A25">
        <v>24</v>
      </c>
      <c r="F25" s="2">
        <f>AVERAGE(Table134[X])</f>
        <v>-7.4349999999999987</v>
      </c>
      <c r="G25" s="2">
        <f>AVERAGE(Table134[Y])</f>
        <v>0.16806249999999978</v>
      </c>
      <c r="H25" s="2">
        <f>AVERAGE(Table134[Z])</f>
        <v>3.288875</v>
      </c>
      <c r="I25" s="2">
        <f>AVERAGE(Table134[Dia])</f>
        <v>51.99666666666667</v>
      </c>
      <c r="J25" s="2">
        <f>Table134[[#This Row],[X_avg]]-3*_xlfn.STDEV.S(Table134[X])</f>
        <v>-94.472058996728506</v>
      </c>
      <c r="K25" s="2">
        <f>Table134[[#This Row],[X_avg]]+3*_xlfn.STDEV.S(Table134[X])</f>
        <v>79.602058996728502</v>
      </c>
      <c r="L25" s="2">
        <f>Table134[[#This Row],[Y_avg]]-3*_xlfn.STDEV.S(Table134[Y])</f>
        <v>-84.447801590384969</v>
      </c>
      <c r="M25" s="2">
        <f>Table134[[#This Row],[Y_avg]]+3*_xlfn.STDEV.S(Table134[Y])</f>
        <v>84.783926590384979</v>
      </c>
      <c r="N25" s="2">
        <f>Table134[[#This Row],[Z_avg]]-3*_xlfn.STDEV.S(Table134[Z])</f>
        <v>-2.8139649495644621</v>
      </c>
      <c r="O25" s="2">
        <f>Table134[[#This Row],[Z_avg]]+3*_xlfn.STDEV.S(Table134[Z])</f>
        <v>9.391714949564463</v>
      </c>
      <c r="P25" s="2">
        <f>Table134[[#This Row],[Dia_avg]]-3*_xlfn.STDEV.S(Table134[Dia])</f>
        <v>51.981868018079716</v>
      </c>
      <c r="Q25" s="2">
        <f>Table134[[#This Row],[Dia_avg]]+3*_xlfn.STDEV.S(Table134[Dia])</f>
        <v>52.011465315253623</v>
      </c>
    </row>
    <row r="26" spans="1:17" x14ac:dyDescent="0.25">
      <c r="A26">
        <v>25</v>
      </c>
      <c r="F26" s="2">
        <f>AVERAGE(Table134[X])</f>
        <v>-7.4349999999999987</v>
      </c>
      <c r="G26" s="2">
        <f>AVERAGE(Table134[Y])</f>
        <v>0.16806249999999978</v>
      </c>
      <c r="H26" s="2">
        <f>AVERAGE(Table134[Z])</f>
        <v>3.288875</v>
      </c>
      <c r="I26" s="2">
        <f>AVERAGE(Table134[Dia])</f>
        <v>51.99666666666667</v>
      </c>
      <c r="J26" s="2">
        <f>Table134[[#This Row],[X_avg]]-3*_xlfn.STDEV.S(Table134[X])</f>
        <v>-94.472058996728506</v>
      </c>
      <c r="K26" s="2">
        <f>Table134[[#This Row],[X_avg]]+3*_xlfn.STDEV.S(Table134[X])</f>
        <v>79.602058996728502</v>
      </c>
      <c r="L26" s="2">
        <f>Table134[[#This Row],[Y_avg]]-3*_xlfn.STDEV.S(Table134[Y])</f>
        <v>-84.447801590384969</v>
      </c>
      <c r="M26" s="2">
        <f>Table134[[#This Row],[Y_avg]]+3*_xlfn.STDEV.S(Table134[Y])</f>
        <v>84.783926590384979</v>
      </c>
      <c r="N26" s="2">
        <f>Table134[[#This Row],[Z_avg]]-3*_xlfn.STDEV.S(Table134[Z])</f>
        <v>-2.8139649495644621</v>
      </c>
      <c r="O26" s="2">
        <f>Table134[[#This Row],[Z_avg]]+3*_xlfn.STDEV.S(Table134[Z])</f>
        <v>9.391714949564463</v>
      </c>
      <c r="P26" s="2">
        <f>Table134[[#This Row],[Dia_avg]]-3*_xlfn.STDEV.S(Table134[Dia])</f>
        <v>51.981868018079716</v>
      </c>
      <c r="Q26" s="2">
        <f>Table134[[#This Row],[Dia_avg]]+3*_xlfn.STDEV.S(Table134[Dia])</f>
        <v>52.011465315253623</v>
      </c>
    </row>
    <row r="27" spans="1:17" x14ac:dyDescent="0.25">
      <c r="A27">
        <v>26</v>
      </c>
      <c r="F27" s="2">
        <f>AVERAGE(Table134[X])</f>
        <v>-7.4349999999999987</v>
      </c>
      <c r="G27" s="2">
        <f>AVERAGE(Table134[Y])</f>
        <v>0.16806249999999978</v>
      </c>
      <c r="H27" s="2">
        <f>AVERAGE(Table134[Z])</f>
        <v>3.288875</v>
      </c>
      <c r="I27" s="2">
        <f>AVERAGE(Table134[Dia])</f>
        <v>51.99666666666667</v>
      </c>
      <c r="J27" s="2">
        <f>Table134[[#This Row],[X_avg]]-3*_xlfn.STDEV.S(Table134[X])</f>
        <v>-94.472058996728506</v>
      </c>
      <c r="K27" s="2">
        <f>Table134[[#This Row],[X_avg]]+3*_xlfn.STDEV.S(Table134[X])</f>
        <v>79.602058996728502</v>
      </c>
      <c r="L27" s="2">
        <f>Table134[[#This Row],[Y_avg]]-3*_xlfn.STDEV.S(Table134[Y])</f>
        <v>-84.447801590384969</v>
      </c>
      <c r="M27" s="2">
        <f>Table134[[#This Row],[Y_avg]]+3*_xlfn.STDEV.S(Table134[Y])</f>
        <v>84.783926590384979</v>
      </c>
      <c r="N27" s="2">
        <f>Table134[[#This Row],[Z_avg]]-3*_xlfn.STDEV.S(Table134[Z])</f>
        <v>-2.8139649495644621</v>
      </c>
      <c r="O27" s="2">
        <f>Table134[[#This Row],[Z_avg]]+3*_xlfn.STDEV.S(Table134[Z])</f>
        <v>9.391714949564463</v>
      </c>
      <c r="P27" s="2">
        <f>Table134[[#This Row],[Dia_avg]]-3*_xlfn.STDEV.S(Table134[Dia])</f>
        <v>51.981868018079716</v>
      </c>
      <c r="Q27" s="2">
        <f>Table134[[#This Row],[Dia_avg]]+3*_xlfn.STDEV.S(Table134[Dia])</f>
        <v>52.011465315253623</v>
      </c>
    </row>
    <row r="28" spans="1:17" x14ac:dyDescent="0.25">
      <c r="A28">
        <v>27</v>
      </c>
      <c r="F28" s="2">
        <f>AVERAGE(Table134[X])</f>
        <v>-7.4349999999999987</v>
      </c>
      <c r="G28" s="2">
        <f>AVERAGE(Table134[Y])</f>
        <v>0.16806249999999978</v>
      </c>
      <c r="H28" s="2">
        <f>AVERAGE(Table134[Z])</f>
        <v>3.288875</v>
      </c>
      <c r="I28" s="2">
        <f>AVERAGE(Table134[Dia])</f>
        <v>51.99666666666667</v>
      </c>
      <c r="J28" s="2">
        <f>Table134[[#This Row],[X_avg]]-3*_xlfn.STDEV.S(Table134[X])</f>
        <v>-94.472058996728506</v>
      </c>
      <c r="K28" s="2">
        <f>Table134[[#This Row],[X_avg]]+3*_xlfn.STDEV.S(Table134[X])</f>
        <v>79.602058996728502</v>
      </c>
      <c r="L28" s="2">
        <f>Table134[[#This Row],[Y_avg]]-3*_xlfn.STDEV.S(Table134[Y])</f>
        <v>-84.447801590384969</v>
      </c>
      <c r="M28" s="2">
        <f>Table134[[#This Row],[Y_avg]]+3*_xlfn.STDEV.S(Table134[Y])</f>
        <v>84.783926590384979</v>
      </c>
      <c r="N28" s="2">
        <f>Table134[[#This Row],[Z_avg]]-3*_xlfn.STDEV.S(Table134[Z])</f>
        <v>-2.8139649495644621</v>
      </c>
      <c r="O28" s="2">
        <f>Table134[[#This Row],[Z_avg]]+3*_xlfn.STDEV.S(Table134[Z])</f>
        <v>9.391714949564463</v>
      </c>
      <c r="P28" s="2">
        <f>Table134[[#This Row],[Dia_avg]]-3*_xlfn.STDEV.S(Table134[Dia])</f>
        <v>51.981868018079716</v>
      </c>
      <c r="Q28" s="2">
        <f>Table134[[#This Row],[Dia_avg]]+3*_xlfn.STDEV.S(Table134[Dia])</f>
        <v>52.011465315253623</v>
      </c>
    </row>
    <row r="29" spans="1:17" x14ac:dyDescent="0.25">
      <c r="A29">
        <v>28</v>
      </c>
      <c r="F29" s="2">
        <f>AVERAGE(Table134[X])</f>
        <v>-7.4349999999999987</v>
      </c>
      <c r="G29" s="2">
        <f>AVERAGE(Table134[Y])</f>
        <v>0.16806249999999978</v>
      </c>
      <c r="H29" s="2">
        <f>AVERAGE(Table134[Z])</f>
        <v>3.288875</v>
      </c>
      <c r="I29" s="2">
        <f>AVERAGE(Table134[Dia])</f>
        <v>51.99666666666667</v>
      </c>
      <c r="J29" s="2">
        <f>Table134[[#This Row],[X_avg]]-3*_xlfn.STDEV.S(Table134[X])</f>
        <v>-94.472058996728506</v>
      </c>
      <c r="K29" s="2">
        <f>Table134[[#This Row],[X_avg]]+3*_xlfn.STDEV.S(Table134[X])</f>
        <v>79.602058996728502</v>
      </c>
      <c r="L29" s="2">
        <f>Table134[[#This Row],[Y_avg]]-3*_xlfn.STDEV.S(Table134[Y])</f>
        <v>-84.447801590384969</v>
      </c>
      <c r="M29" s="2">
        <f>Table134[[#This Row],[Y_avg]]+3*_xlfn.STDEV.S(Table134[Y])</f>
        <v>84.783926590384979</v>
      </c>
      <c r="N29" s="2">
        <f>Table134[[#This Row],[Z_avg]]-3*_xlfn.STDEV.S(Table134[Z])</f>
        <v>-2.8139649495644621</v>
      </c>
      <c r="O29" s="2">
        <f>Table134[[#This Row],[Z_avg]]+3*_xlfn.STDEV.S(Table134[Z])</f>
        <v>9.391714949564463</v>
      </c>
      <c r="P29" s="2">
        <f>Table134[[#This Row],[Dia_avg]]-3*_xlfn.STDEV.S(Table134[Dia])</f>
        <v>51.981868018079716</v>
      </c>
      <c r="Q29" s="2">
        <f>Table134[[#This Row],[Dia_avg]]+3*_xlfn.STDEV.S(Table134[Dia])</f>
        <v>52.011465315253623</v>
      </c>
    </row>
    <row r="30" spans="1:17" x14ac:dyDescent="0.25">
      <c r="A30">
        <v>29</v>
      </c>
      <c r="F30" s="2">
        <f>AVERAGE(Table134[X])</f>
        <v>-7.4349999999999987</v>
      </c>
      <c r="G30" s="2">
        <f>AVERAGE(Table134[Y])</f>
        <v>0.16806249999999978</v>
      </c>
      <c r="H30" s="2">
        <f>AVERAGE(Table134[Z])</f>
        <v>3.288875</v>
      </c>
      <c r="I30" s="2">
        <f>AVERAGE(Table134[Dia])</f>
        <v>51.99666666666667</v>
      </c>
      <c r="J30" s="2">
        <f>Table134[[#This Row],[X_avg]]-3*_xlfn.STDEV.S(Table134[X])</f>
        <v>-94.472058996728506</v>
      </c>
      <c r="K30" s="2">
        <f>Table134[[#This Row],[X_avg]]+3*_xlfn.STDEV.S(Table134[X])</f>
        <v>79.602058996728502</v>
      </c>
      <c r="L30" s="2">
        <f>Table134[[#This Row],[Y_avg]]-3*_xlfn.STDEV.S(Table134[Y])</f>
        <v>-84.447801590384969</v>
      </c>
      <c r="M30" s="2">
        <f>Table134[[#This Row],[Y_avg]]+3*_xlfn.STDEV.S(Table134[Y])</f>
        <v>84.783926590384979</v>
      </c>
      <c r="N30" s="2">
        <f>Table134[[#This Row],[Z_avg]]-3*_xlfn.STDEV.S(Table134[Z])</f>
        <v>-2.8139649495644621</v>
      </c>
      <c r="O30" s="2">
        <f>Table134[[#This Row],[Z_avg]]+3*_xlfn.STDEV.S(Table134[Z])</f>
        <v>9.391714949564463</v>
      </c>
      <c r="P30" s="2">
        <f>Table134[[#This Row],[Dia_avg]]-3*_xlfn.STDEV.S(Table134[Dia])</f>
        <v>51.981868018079716</v>
      </c>
      <c r="Q30" s="2">
        <f>Table134[[#This Row],[Dia_avg]]+3*_xlfn.STDEV.S(Table134[Dia])</f>
        <v>52.011465315253623</v>
      </c>
    </row>
    <row r="31" spans="1:17" x14ac:dyDescent="0.25">
      <c r="A31">
        <v>30</v>
      </c>
      <c r="F31" s="2">
        <f>AVERAGE(Table134[X])</f>
        <v>-7.4349999999999987</v>
      </c>
      <c r="G31" s="2">
        <f>AVERAGE(Table134[Y])</f>
        <v>0.16806249999999978</v>
      </c>
      <c r="H31" s="2">
        <f>AVERAGE(Table134[Z])</f>
        <v>3.288875</v>
      </c>
      <c r="I31" s="2">
        <f>AVERAGE(Table134[Dia])</f>
        <v>51.99666666666667</v>
      </c>
      <c r="J31" s="2">
        <f>Table134[[#This Row],[X_avg]]-3*_xlfn.STDEV.S(Table134[X])</f>
        <v>-94.472058996728506</v>
      </c>
      <c r="K31" s="2">
        <f>Table134[[#This Row],[X_avg]]+3*_xlfn.STDEV.S(Table134[X])</f>
        <v>79.602058996728502</v>
      </c>
      <c r="L31" s="2">
        <f>Table134[[#This Row],[Y_avg]]-3*_xlfn.STDEV.S(Table134[Y])</f>
        <v>-84.447801590384969</v>
      </c>
      <c r="M31" s="2">
        <f>Table134[[#This Row],[Y_avg]]+3*_xlfn.STDEV.S(Table134[Y])</f>
        <v>84.783926590384979</v>
      </c>
      <c r="N31" s="2">
        <f>Table134[[#This Row],[Z_avg]]-3*_xlfn.STDEV.S(Table134[Z])</f>
        <v>-2.8139649495644621</v>
      </c>
      <c r="O31" s="2">
        <f>Table134[[#This Row],[Z_avg]]+3*_xlfn.STDEV.S(Table134[Z])</f>
        <v>9.391714949564463</v>
      </c>
      <c r="P31" s="2">
        <f>Table134[[#This Row],[Dia_avg]]-3*_xlfn.STDEV.S(Table134[Dia])</f>
        <v>51.981868018079716</v>
      </c>
      <c r="Q31" s="2">
        <f>Table134[[#This Row],[Dia_avg]]+3*_xlfn.STDEV.S(Table134[Dia])</f>
        <v>52.011465315253623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0 q /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0 q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K v 1 Q o i k e 4 D g A A A B E A A A A T A B w A R m 9 y b X V s Y X M v U 2 V j d G l v b j E u b S C i G A A o o B Q A A A A A A A A A A A A A A A A A A A A A A A A A A A A r T k 0 u y c z P U w i G 0 I b W A F B L A Q I t A B Q A A g A I A H d K v 1 Q g O B 9 n p A A A A P U A A A A S A A A A A A A A A A A A A A A A A A A A A A B D b 2 5 m a W c v U G F j a 2 F n Z S 5 4 b W x Q S w E C L Q A U A A I A C A B 3 S r 9 U D 8 r p q 6 Q A A A D p A A A A E w A A A A A A A A A A A A A A A A D w A A A A W 0 N v b n R l b n R f V H l w Z X N d L n h t b F B L A Q I t A B Q A A g A I A H d K v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9 J 2 l P T r z 0 Q 5 S o R e 5 P g z O h A A A A A A I A A A A A A B B m A A A A A Q A A I A A A A J L J / v M 6 1 v V Q F R W U a q 5 W H 5 b Y V I 0 8 A Y q n E E w U D o Q D x a w / A A A A A A 6 A A A A A A g A A I A A A A G 3 o w B I q h K 1 r o z a B Y n V s S D R f f a R 0 j b k 4 B N s q / f d Y i B o i U A A A A E e Z m J J 6 L 6 x + O N m q v c R f M y T c 7 G i m O T M f k T x n y I a b x c 0 P 4 c Q 0 h W P 8 h V 5 9 O o E 4 / b G 7 S Z 3 6 a I B Q y C N 2 + i d J x x b p n k 9 v N e f w z C f 5 o c 2 Q 8 I 2 M 5 d b u Q A A A A P l g H Y 9 2 x r d 8 p L z F N o 9 c Y u y R e O y F e Y 2 u 2 q q k + 8 l y L D / z F c U a b E W X M O S 8 k Z 7 o k c d i l l 3 A r k h 2 r A S a u l M 8 F e a o 1 H w = < / D a t a M a s h u p > 
</file>

<file path=customXml/itemProps1.xml><?xml version="1.0" encoding="utf-8"?>
<ds:datastoreItem xmlns:ds="http://schemas.openxmlformats.org/officeDocument/2006/customXml" ds:itemID="{C1D11708-3B20-46DD-82E6-F859FCE89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 SYS (MS)</vt:lpstr>
      <vt:lpstr>MS + Setup - No Force</vt:lpstr>
      <vt:lpstr>MS + Setup + Force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 Hatch</dc:creator>
  <cp:keywords/>
  <dc:description/>
  <cp:lastModifiedBy>Cody Hatch</cp:lastModifiedBy>
  <cp:revision/>
  <dcterms:created xsi:type="dcterms:W3CDTF">2022-05-31T13:15:26Z</dcterms:created>
  <dcterms:modified xsi:type="dcterms:W3CDTF">2022-06-01T18:23:37Z</dcterms:modified>
  <cp:category/>
  <cp:contentStatus/>
</cp:coreProperties>
</file>