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lligo\NewBigScreen\Client\trunk\bowling\Data\GameObject_Table\"/>
    </mc:Choice>
  </mc:AlternateContent>
  <bookViews>
    <workbookView xWindow="0" yWindow="0" windowWidth="28800" windowHeight="12210"/>
  </bookViews>
  <sheets>
    <sheet name="Sheet1" sheetId="1" r:id="rId1"/>
    <sheet name="참조값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O62" i="1" s="1"/>
  <c r="N62" i="1"/>
  <c r="P62" i="1"/>
  <c r="Q62" i="1"/>
  <c r="N63" i="1"/>
  <c r="P63" i="1"/>
  <c r="Q63" i="1"/>
  <c r="K63" i="1" s="1"/>
  <c r="O63" i="1" s="1"/>
  <c r="N64" i="1"/>
  <c r="P64" i="1"/>
  <c r="Q64" i="1"/>
  <c r="K64" i="1" s="1"/>
  <c r="O64" i="1" s="1"/>
  <c r="N65" i="1"/>
  <c r="P65" i="1"/>
  <c r="K65" i="1" s="1"/>
  <c r="O65" i="1" s="1"/>
  <c r="Q65" i="1"/>
  <c r="N66" i="1"/>
  <c r="P66" i="1"/>
  <c r="Q66" i="1"/>
  <c r="K66" i="1" s="1"/>
  <c r="O66" i="1" s="1"/>
  <c r="N67" i="1"/>
  <c r="P67" i="1"/>
  <c r="Q67" i="1"/>
  <c r="K67" i="1" s="1"/>
  <c r="O67" i="1" s="1"/>
  <c r="K68" i="1"/>
  <c r="O68" i="1" s="1"/>
  <c r="N68" i="1"/>
  <c r="P68" i="1"/>
  <c r="Q68" i="1"/>
  <c r="N69" i="1"/>
  <c r="P69" i="1"/>
  <c r="Q69" i="1"/>
  <c r="K69" i="1" s="1"/>
  <c r="O69" i="1" s="1"/>
  <c r="N70" i="1"/>
  <c r="P70" i="1"/>
  <c r="Q70" i="1"/>
  <c r="K70" i="1" s="1"/>
  <c r="O70" i="1" s="1"/>
  <c r="N51" i="1"/>
  <c r="P51" i="1"/>
  <c r="K51" i="1" s="1"/>
  <c r="O51" i="1" s="1"/>
  <c r="Q51" i="1"/>
  <c r="N52" i="1"/>
  <c r="P52" i="1"/>
  <c r="Q52" i="1"/>
  <c r="K52" i="1" s="1"/>
  <c r="O52" i="1" s="1"/>
  <c r="N53" i="1"/>
  <c r="P53" i="1"/>
  <c r="Q53" i="1"/>
  <c r="N54" i="1"/>
  <c r="P54" i="1"/>
  <c r="Q54" i="1"/>
  <c r="K54" i="1" s="1"/>
  <c r="O54" i="1" s="1"/>
  <c r="N55" i="1"/>
  <c r="P55" i="1"/>
  <c r="Q55" i="1"/>
  <c r="N56" i="1"/>
  <c r="P56" i="1"/>
  <c r="K56" i="1" s="1"/>
  <c r="O56" i="1" s="1"/>
  <c r="Q56" i="1"/>
  <c r="K57" i="1"/>
  <c r="O57" i="1" s="1"/>
  <c r="N57" i="1"/>
  <c r="P57" i="1"/>
  <c r="Q57" i="1"/>
  <c r="N58" i="1"/>
  <c r="P58" i="1"/>
  <c r="Q58" i="1"/>
  <c r="K58" i="1" s="1"/>
  <c r="O58" i="1" s="1"/>
  <c r="N59" i="1"/>
  <c r="P59" i="1"/>
  <c r="Q59" i="1"/>
  <c r="N60" i="1"/>
  <c r="P60" i="1"/>
  <c r="Q60" i="1"/>
  <c r="K60" i="1" s="1"/>
  <c r="O60" i="1" s="1"/>
  <c r="N61" i="1"/>
  <c r="P61" i="1"/>
  <c r="Q61" i="1"/>
  <c r="K61" i="1" s="1"/>
  <c r="O61" i="1" s="1"/>
  <c r="K55" i="1" l="1"/>
  <c r="O55" i="1" s="1"/>
  <c r="K53" i="1"/>
  <c r="O53" i="1" s="1"/>
  <c r="K59" i="1"/>
  <c r="O59" i="1" s="1"/>
  <c r="N49" i="1"/>
  <c r="P49" i="1"/>
  <c r="Q49" i="1"/>
  <c r="K49" i="1" s="1"/>
  <c r="O49" i="1" s="1"/>
  <c r="N50" i="1"/>
  <c r="P50" i="1"/>
  <c r="Q50" i="1"/>
  <c r="K50" i="1" s="1"/>
  <c r="O50" i="1" s="1"/>
  <c r="N41" i="1" l="1"/>
  <c r="P41" i="1"/>
  <c r="Q41" i="1"/>
  <c r="N42" i="1"/>
  <c r="P42" i="1"/>
  <c r="Q42" i="1"/>
  <c r="N43" i="1"/>
  <c r="P43" i="1"/>
  <c r="Q43" i="1"/>
  <c r="N44" i="1"/>
  <c r="P44" i="1"/>
  <c r="Q44" i="1"/>
  <c r="N45" i="1"/>
  <c r="P45" i="1"/>
  <c r="Q45" i="1"/>
  <c r="N46" i="1"/>
  <c r="P46" i="1"/>
  <c r="Q46" i="1"/>
  <c r="K46" i="1" s="1"/>
  <c r="O46" i="1" s="1"/>
  <c r="N47" i="1"/>
  <c r="P47" i="1"/>
  <c r="Q47" i="1"/>
  <c r="N48" i="1"/>
  <c r="P48" i="1"/>
  <c r="Q48" i="1"/>
  <c r="N33" i="1"/>
  <c r="P33" i="1"/>
  <c r="Q33" i="1"/>
  <c r="N34" i="1"/>
  <c r="P34" i="1"/>
  <c r="Q34" i="1"/>
  <c r="K34" i="1" s="1"/>
  <c r="O34" i="1" s="1"/>
  <c r="N35" i="1"/>
  <c r="P35" i="1"/>
  <c r="Q35" i="1"/>
  <c r="N36" i="1"/>
  <c r="P36" i="1"/>
  <c r="Q36" i="1"/>
  <c r="N37" i="1"/>
  <c r="P37" i="1"/>
  <c r="Q37" i="1"/>
  <c r="N38" i="1"/>
  <c r="P38" i="1"/>
  <c r="Q38" i="1"/>
  <c r="N39" i="1"/>
  <c r="P39" i="1"/>
  <c r="Q39" i="1"/>
  <c r="N40" i="1"/>
  <c r="P40" i="1"/>
  <c r="Q40" i="1"/>
  <c r="K40" i="1" s="1"/>
  <c r="O40" i="1" s="1"/>
  <c r="K42" i="1" l="1"/>
  <c r="O42" i="1" s="1"/>
  <c r="K33" i="1"/>
  <c r="O33" i="1" s="1"/>
  <c r="K47" i="1"/>
  <c r="O47" i="1" s="1"/>
  <c r="K35" i="1"/>
  <c r="O35" i="1" s="1"/>
  <c r="K45" i="1"/>
  <c r="O45" i="1" s="1"/>
  <c r="K43" i="1"/>
  <c r="O43" i="1" s="1"/>
  <c r="K41" i="1"/>
  <c r="O41" i="1" s="1"/>
  <c r="K38" i="1"/>
  <c r="O38" i="1" s="1"/>
  <c r="K48" i="1"/>
  <c r="O48" i="1" s="1"/>
  <c r="K39" i="1"/>
  <c r="O39" i="1" s="1"/>
  <c r="K37" i="1"/>
  <c r="O37" i="1" s="1"/>
  <c r="K44" i="1"/>
  <c r="O44" i="1" s="1"/>
  <c r="K36" i="1"/>
  <c r="O36" i="1" s="1"/>
  <c r="N27" i="1"/>
  <c r="P27" i="1"/>
  <c r="K27" i="1" s="1"/>
  <c r="O27" i="1" s="1"/>
  <c r="Q27" i="1"/>
  <c r="N28" i="1"/>
  <c r="P28" i="1"/>
  <c r="Q28" i="1"/>
  <c r="N29" i="1"/>
  <c r="P29" i="1"/>
  <c r="Q29" i="1"/>
  <c r="N30" i="1"/>
  <c r="P30" i="1"/>
  <c r="Q30" i="1"/>
  <c r="N31" i="1"/>
  <c r="P31" i="1"/>
  <c r="K31" i="1" s="1"/>
  <c r="O31" i="1" s="1"/>
  <c r="Q31" i="1"/>
  <c r="N32" i="1"/>
  <c r="P32" i="1"/>
  <c r="Q32" i="1"/>
  <c r="K32" i="1" s="1"/>
  <c r="O32" i="1" s="1"/>
  <c r="N20" i="1"/>
  <c r="N21" i="1"/>
  <c r="N22" i="1"/>
  <c r="N23" i="1"/>
  <c r="N24" i="1"/>
  <c r="N25" i="1"/>
  <c r="N26" i="1"/>
  <c r="P20" i="1"/>
  <c r="Q20" i="1"/>
  <c r="P21" i="1"/>
  <c r="Q21" i="1"/>
  <c r="K21" i="1" s="1"/>
  <c r="O21" i="1" s="1"/>
  <c r="P22" i="1"/>
  <c r="Q22" i="1"/>
  <c r="P23" i="1"/>
  <c r="Q23" i="1"/>
  <c r="P24" i="1"/>
  <c r="Q24" i="1"/>
  <c r="K24" i="1" s="1"/>
  <c r="O24" i="1" s="1"/>
  <c r="P25" i="1"/>
  <c r="Q25" i="1"/>
  <c r="P26" i="1"/>
  <c r="Q26" i="1"/>
  <c r="K25" i="1" l="1"/>
  <c r="O25" i="1" s="1"/>
  <c r="K26" i="1"/>
  <c r="O26" i="1" s="1"/>
  <c r="K23" i="1"/>
  <c r="O23" i="1" s="1"/>
  <c r="K20" i="1"/>
  <c r="O20" i="1" s="1"/>
  <c r="K30" i="1"/>
  <c r="O30" i="1" s="1"/>
  <c r="K28" i="1"/>
  <c r="O28" i="1" s="1"/>
  <c r="K22" i="1"/>
  <c r="O22" i="1" s="1"/>
  <c r="K29" i="1"/>
  <c r="O29" i="1" s="1"/>
  <c r="Q2" i="1"/>
  <c r="Q3" i="1"/>
  <c r="K3" i="1" s="1"/>
  <c r="O3" i="1" s="1"/>
  <c r="Q19" i="1"/>
  <c r="P19" i="1"/>
  <c r="N19" i="1"/>
  <c r="Q18" i="1"/>
  <c r="K18" i="1" s="1"/>
  <c r="O18" i="1" s="1"/>
  <c r="P18" i="1"/>
  <c r="N18" i="1"/>
  <c r="Q17" i="1"/>
  <c r="P17" i="1"/>
  <c r="N17" i="1"/>
  <c r="Q16" i="1"/>
  <c r="P16" i="1"/>
  <c r="N16" i="1"/>
  <c r="Q15" i="1"/>
  <c r="P15" i="1"/>
  <c r="N15" i="1"/>
  <c r="Q14" i="1"/>
  <c r="K14" i="1" s="1"/>
  <c r="O14" i="1" s="1"/>
  <c r="P14" i="1"/>
  <c r="N14" i="1"/>
  <c r="Q13" i="1"/>
  <c r="P13" i="1"/>
  <c r="N13" i="1"/>
  <c r="Q12" i="1"/>
  <c r="K12" i="1" s="1"/>
  <c r="O12" i="1" s="1"/>
  <c r="P12" i="1"/>
  <c r="N12" i="1"/>
  <c r="Q11" i="1"/>
  <c r="P11" i="1"/>
  <c r="N11" i="1"/>
  <c r="K11" i="1"/>
  <c r="O11" i="1" s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P3" i="1"/>
  <c r="N3" i="1"/>
  <c r="P2" i="1"/>
  <c r="N2" i="1"/>
  <c r="K5" i="1" l="1"/>
  <c r="O5" i="1" s="1"/>
  <c r="K9" i="1"/>
  <c r="O9" i="1" s="1"/>
  <c r="K7" i="1"/>
  <c r="O7" i="1" s="1"/>
  <c r="K10" i="1"/>
  <c r="O10" i="1" s="1"/>
  <c r="K4" i="1"/>
  <c r="O4" i="1" s="1"/>
  <c r="K13" i="1"/>
  <c r="O13" i="1" s="1"/>
  <c r="K15" i="1"/>
  <c r="O15" i="1" s="1"/>
  <c r="K17" i="1"/>
  <c r="O17" i="1" s="1"/>
  <c r="K19" i="1"/>
  <c r="O19" i="1" s="1"/>
  <c r="K6" i="1"/>
  <c r="O6" i="1" s="1"/>
  <c r="K8" i="1"/>
  <c r="O8" i="1" s="1"/>
  <c r="K16" i="1"/>
  <c r="O16" i="1" s="1"/>
  <c r="K2" i="1"/>
  <c r="O2" i="1" s="1"/>
</calcChain>
</file>

<file path=xl/sharedStrings.xml><?xml version="1.0" encoding="utf-8"?>
<sst xmlns="http://schemas.openxmlformats.org/spreadsheetml/2006/main" count="288" uniqueCount="184">
  <si>
    <t>id</t>
    <phoneticPr fontId="1" type="noConversion"/>
  </si>
  <si>
    <t>group</t>
    <phoneticPr fontId="1" type="noConversion"/>
  </si>
  <si>
    <t>type</t>
    <phoneticPr fontId="1" type="noConversion"/>
  </si>
  <si>
    <t>zone</t>
    <phoneticPr fontId="1" type="noConversion"/>
  </si>
  <si>
    <t>start</t>
    <phoneticPr fontId="1" type="noConversion"/>
  </si>
  <si>
    <t>stop</t>
    <phoneticPr fontId="1" type="noConversion"/>
  </si>
  <si>
    <t>loads</t>
    <phoneticPr fontId="1" type="noConversion"/>
  </si>
  <si>
    <t>mics</t>
    <phoneticPr fontId="1" type="noConversion"/>
  </si>
  <si>
    <t>speed</t>
    <phoneticPr fontId="1" type="noConversion"/>
  </si>
  <si>
    <t>tank</t>
    <phoneticPr fontId="1" type="noConversion"/>
  </si>
  <si>
    <t>crossed</t>
    <phoneticPr fontId="1" type="noConversion"/>
  </si>
  <si>
    <t>start_feet</t>
    <phoneticPr fontId="1" type="noConversion"/>
  </si>
  <si>
    <t>end_feet</t>
    <phoneticPr fontId="1" type="noConversion"/>
  </si>
  <si>
    <t>t.feet</t>
    <phoneticPr fontId="1" type="noConversion"/>
  </si>
  <si>
    <t>t.oil</t>
    <phoneticPr fontId="1" type="noConversion"/>
  </si>
  <si>
    <t>start_board</t>
    <phoneticPr fontId="1" type="noConversion"/>
  </si>
  <si>
    <t>stop_board</t>
    <phoneticPr fontId="1" type="noConversion"/>
  </si>
  <si>
    <t>forward</t>
    <phoneticPr fontId="1" type="noConversion"/>
  </si>
  <si>
    <t>2L</t>
    <phoneticPr fontId="1" type="noConversion"/>
  </si>
  <si>
    <t>2R</t>
    <phoneticPr fontId="1" type="noConversion"/>
  </si>
  <si>
    <t>A</t>
    <phoneticPr fontId="1" type="noConversion"/>
  </si>
  <si>
    <t>forward</t>
    <phoneticPr fontId="1" type="noConversion"/>
  </si>
  <si>
    <t>3L</t>
    <phoneticPr fontId="1" type="noConversion"/>
  </si>
  <si>
    <t>5R</t>
    <phoneticPr fontId="1" type="noConversion"/>
  </si>
  <si>
    <t>4L</t>
    <phoneticPr fontId="1" type="noConversion"/>
  </si>
  <si>
    <t>6R</t>
    <phoneticPr fontId="1" type="noConversion"/>
  </si>
  <si>
    <t>A</t>
    <phoneticPr fontId="1" type="noConversion"/>
  </si>
  <si>
    <t>5L</t>
    <phoneticPr fontId="1" type="noConversion"/>
  </si>
  <si>
    <t>7R</t>
    <phoneticPr fontId="1" type="noConversion"/>
  </si>
  <si>
    <t>6L</t>
    <phoneticPr fontId="1" type="noConversion"/>
  </si>
  <si>
    <t>8R</t>
    <phoneticPr fontId="1" type="noConversion"/>
  </si>
  <si>
    <t>7L</t>
    <phoneticPr fontId="1" type="noConversion"/>
  </si>
  <si>
    <t>9R</t>
    <phoneticPr fontId="1" type="noConversion"/>
  </si>
  <si>
    <t>9L</t>
    <phoneticPr fontId="1" type="noConversion"/>
  </si>
  <si>
    <t>10R</t>
    <phoneticPr fontId="1" type="noConversion"/>
  </si>
  <si>
    <t>A</t>
    <phoneticPr fontId="1" type="noConversion"/>
  </si>
  <si>
    <t>forward</t>
    <phoneticPr fontId="1" type="noConversion"/>
  </si>
  <si>
    <t>11L</t>
    <phoneticPr fontId="1" type="noConversion"/>
  </si>
  <si>
    <t>12R</t>
    <phoneticPr fontId="1" type="noConversion"/>
  </si>
  <si>
    <t>13L</t>
    <phoneticPr fontId="1" type="noConversion"/>
  </si>
  <si>
    <t>14R</t>
    <phoneticPr fontId="1" type="noConversion"/>
  </si>
  <si>
    <t>2R</t>
    <phoneticPr fontId="1" type="noConversion"/>
  </si>
  <si>
    <t>reverse</t>
    <phoneticPr fontId="1" type="noConversion"/>
  </si>
  <si>
    <t>2L</t>
    <phoneticPr fontId="1" type="noConversion"/>
  </si>
  <si>
    <t>B</t>
    <phoneticPr fontId="1" type="noConversion"/>
  </si>
  <si>
    <t>reverse</t>
  </si>
  <si>
    <t>15L</t>
    <phoneticPr fontId="1" type="noConversion"/>
  </si>
  <si>
    <t>15R</t>
    <phoneticPr fontId="1" type="noConversion"/>
  </si>
  <si>
    <t>reverse</t>
    <phoneticPr fontId="1" type="noConversion"/>
  </si>
  <si>
    <t>13L</t>
    <phoneticPr fontId="1" type="noConversion"/>
  </si>
  <si>
    <t>13R</t>
    <phoneticPr fontId="1" type="noConversion"/>
  </si>
  <si>
    <t>11L</t>
    <phoneticPr fontId="1" type="noConversion"/>
  </si>
  <si>
    <t>11R</t>
    <phoneticPr fontId="1" type="noConversion"/>
  </si>
  <si>
    <t>9L</t>
    <phoneticPr fontId="1" type="noConversion"/>
  </si>
  <si>
    <t>B</t>
    <phoneticPr fontId="1" type="noConversion"/>
  </si>
  <si>
    <t>6L</t>
    <phoneticPr fontId="1" type="noConversion"/>
  </si>
  <si>
    <t>6R</t>
    <phoneticPr fontId="1" type="noConversion"/>
  </si>
  <si>
    <t>1L</t>
    <phoneticPr fontId="1" type="noConversion"/>
  </si>
  <si>
    <t>2L</t>
    <phoneticPr fontId="1" type="noConversion"/>
  </si>
  <si>
    <t>3L</t>
  </si>
  <si>
    <t>4L</t>
  </si>
  <si>
    <t>5L</t>
  </si>
  <si>
    <t>6L</t>
  </si>
  <si>
    <t>7L</t>
  </si>
  <si>
    <t>8L</t>
  </si>
  <si>
    <t>9L</t>
  </si>
  <si>
    <t>10L</t>
  </si>
  <si>
    <t>11L</t>
  </si>
  <si>
    <t>12L</t>
  </si>
  <si>
    <t>13L</t>
  </si>
  <si>
    <t>14L</t>
  </si>
  <si>
    <t>15L</t>
  </si>
  <si>
    <t>16L</t>
  </si>
  <si>
    <t>17L</t>
  </si>
  <si>
    <t>18L</t>
  </si>
  <si>
    <t>19L</t>
  </si>
  <si>
    <t>C</t>
    <phoneticPr fontId="1" type="noConversion"/>
  </si>
  <si>
    <t>19R</t>
    <phoneticPr fontId="1" type="noConversion"/>
  </si>
  <si>
    <t>18R</t>
    <phoneticPr fontId="1" type="noConversion"/>
  </si>
  <si>
    <t>17R</t>
  </si>
  <si>
    <t>16R</t>
  </si>
  <si>
    <t>15R</t>
  </si>
  <si>
    <t>14R</t>
  </si>
  <si>
    <t>13R</t>
  </si>
  <si>
    <t>12R</t>
  </si>
  <si>
    <t>11R</t>
  </si>
  <si>
    <t>10R</t>
  </si>
  <si>
    <t>9R</t>
  </si>
  <si>
    <t>8R</t>
  </si>
  <si>
    <t>7R</t>
  </si>
  <si>
    <t>6R</t>
  </si>
  <si>
    <t>5R</t>
  </si>
  <si>
    <t>4R</t>
  </si>
  <si>
    <t>3R</t>
  </si>
  <si>
    <t>2R</t>
  </si>
  <si>
    <t>1R</t>
  </si>
  <si>
    <t>forward</t>
    <phoneticPr fontId="1" type="noConversion"/>
  </si>
  <si>
    <t>2L</t>
    <phoneticPr fontId="1" type="noConversion"/>
  </si>
  <si>
    <t>5L</t>
    <phoneticPr fontId="1" type="noConversion"/>
  </si>
  <si>
    <t>8L</t>
    <phoneticPr fontId="1" type="noConversion"/>
  </si>
  <si>
    <t>10L</t>
    <phoneticPr fontId="1" type="noConversion"/>
  </si>
  <si>
    <t>11L</t>
    <phoneticPr fontId="1" type="noConversion"/>
  </si>
  <si>
    <t>12L</t>
    <phoneticPr fontId="1" type="noConversion"/>
  </si>
  <si>
    <t>2R</t>
    <phoneticPr fontId="1" type="noConversion"/>
  </si>
  <si>
    <t>5R</t>
    <phoneticPr fontId="1" type="noConversion"/>
  </si>
  <si>
    <t>8R</t>
    <phoneticPr fontId="1" type="noConversion"/>
  </si>
  <si>
    <t>10R</t>
    <phoneticPr fontId="1" type="noConversion"/>
  </si>
  <si>
    <t>11R</t>
    <phoneticPr fontId="1" type="noConversion"/>
  </si>
  <si>
    <t>12R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</si>
  <si>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</si>
  <si>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</si>
  <si>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</si>
  <si>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2L</t>
    <phoneticPr fontId="1" type="noConversion"/>
  </si>
  <si>
    <t>12L</t>
    <phoneticPr fontId="1" type="noConversion"/>
  </si>
  <si>
    <t>11L</t>
    <phoneticPr fontId="1" type="noConversion"/>
  </si>
  <si>
    <t>10L</t>
    <phoneticPr fontId="1" type="noConversion"/>
  </si>
  <si>
    <t>9L</t>
    <phoneticPr fontId="1" type="noConversion"/>
  </si>
  <si>
    <t>2R</t>
    <phoneticPr fontId="1" type="noConversion"/>
  </si>
  <si>
    <t>12R</t>
    <phoneticPr fontId="1" type="noConversion"/>
  </si>
  <si>
    <t>11R</t>
    <phoneticPr fontId="1" type="noConversion"/>
  </si>
  <si>
    <t>10R</t>
    <phoneticPr fontId="1" type="noConversion"/>
  </si>
  <si>
    <t>9R</t>
    <phoneticPr fontId="1" type="noConversion"/>
  </si>
  <si>
    <t>2L</t>
    <phoneticPr fontId="1" type="noConversion"/>
  </si>
  <si>
    <t>3R</t>
    <phoneticPr fontId="1" type="noConversion"/>
  </si>
  <si>
    <t>3L</t>
    <phoneticPr fontId="1" type="noConversion"/>
  </si>
  <si>
    <t>5L</t>
    <phoneticPr fontId="1" type="noConversion"/>
  </si>
  <si>
    <t>7L</t>
    <phoneticPr fontId="1" type="noConversion"/>
  </si>
  <si>
    <t>9L</t>
    <phoneticPr fontId="1" type="noConversion"/>
  </si>
  <si>
    <t>11L</t>
    <phoneticPr fontId="1" type="noConversion"/>
  </si>
  <si>
    <t>15L</t>
    <phoneticPr fontId="1" type="noConversion"/>
  </si>
  <si>
    <t>2L</t>
    <phoneticPr fontId="1" type="noConversion"/>
  </si>
  <si>
    <t>5R</t>
    <phoneticPr fontId="1" type="noConversion"/>
  </si>
  <si>
    <t>7R</t>
    <phoneticPr fontId="1" type="noConversion"/>
  </si>
  <si>
    <t>9R</t>
    <phoneticPr fontId="1" type="noConversion"/>
  </si>
  <si>
    <t>11R</t>
    <phoneticPr fontId="1" type="noConversion"/>
  </si>
  <si>
    <t>13R</t>
    <phoneticPr fontId="1" type="noConversion"/>
  </si>
  <si>
    <t>15R</t>
    <phoneticPr fontId="1" type="noConversion"/>
  </si>
  <si>
    <t>3R</t>
    <phoneticPr fontId="1" type="noConversion"/>
  </si>
  <si>
    <t>16L</t>
    <phoneticPr fontId="1" type="noConversion"/>
  </si>
  <si>
    <t>14L</t>
    <phoneticPr fontId="1" type="noConversion"/>
  </si>
  <si>
    <t>12L</t>
    <phoneticPr fontId="1" type="noConversion"/>
  </si>
  <si>
    <t>9L</t>
    <phoneticPr fontId="1" type="noConversion"/>
  </si>
  <si>
    <t>7L</t>
    <phoneticPr fontId="1" type="noConversion"/>
  </si>
  <si>
    <t>5L</t>
    <phoneticPr fontId="1" type="noConversion"/>
  </si>
  <si>
    <t>2R</t>
    <phoneticPr fontId="1" type="noConversion"/>
  </si>
  <si>
    <t>16R</t>
    <phoneticPr fontId="1" type="noConversion"/>
  </si>
  <si>
    <t>14R</t>
    <phoneticPr fontId="1" type="noConversion"/>
  </si>
  <si>
    <t>12R</t>
    <phoneticPr fontId="1" type="noConversion"/>
  </si>
  <si>
    <t>10R</t>
    <phoneticPr fontId="1" type="noConversion"/>
  </si>
  <si>
    <t>8R</t>
    <phoneticPr fontId="1" type="noConversion"/>
  </si>
  <si>
    <t>6R</t>
    <phoneticPr fontId="1" type="noConversion"/>
  </si>
  <si>
    <t>2R</t>
    <phoneticPr fontId="1" type="noConversion"/>
  </si>
  <si>
    <t>forward</t>
    <phoneticPr fontId="1" type="noConversion"/>
  </si>
  <si>
    <t>reverse</t>
    <phoneticPr fontId="1" type="noConversion"/>
  </si>
  <si>
    <t>2L</t>
    <phoneticPr fontId="1" type="noConversion"/>
  </si>
  <si>
    <t>4L</t>
    <phoneticPr fontId="1" type="noConversion"/>
  </si>
  <si>
    <t>6L</t>
    <phoneticPr fontId="1" type="noConversion"/>
  </si>
  <si>
    <t>8L</t>
    <phoneticPr fontId="1" type="noConversion"/>
  </si>
  <si>
    <t>9L</t>
    <phoneticPr fontId="1" type="noConversion"/>
  </si>
  <si>
    <t>10L</t>
    <phoneticPr fontId="1" type="noConversion"/>
  </si>
  <si>
    <t>11L</t>
    <phoneticPr fontId="1" type="noConversion"/>
  </si>
  <si>
    <t>12L</t>
    <phoneticPr fontId="1" type="noConversion"/>
  </si>
  <si>
    <t>13L</t>
    <phoneticPr fontId="1" type="noConversion"/>
  </si>
  <si>
    <t>2R</t>
    <phoneticPr fontId="1" type="noConversion"/>
  </si>
  <si>
    <t>4R</t>
    <phoneticPr fontId="1" type="noConversion"/>
  </si>
  <si>
    <t>6R</t>
    <phoneticPr fontId="1" type="noConversion"/>
  </si>
  <si>
    <t>7R</t>
    <phoneticPr fontId="1" type="noConversion"/>
  </si>
  <si>
    <t>8R</t>
    <phoneticPr fontId="1" type="noConversion"/>
  </si>
  <si>
    <t>9R</t>
    <phoneticPr fontId="1" type="noConversion"/>
  </si>
  <si>
    <t>10R</t>
    <phoneticPr fontId="1" type="noConversion"/>
  </si>
  <si>
    <t>12R</t>
    <phoneticPr fontId="1" type="noConversion"/>
  </si>
  <si>
    <t>2R</t>
    <phoneticPr fontId="1" type="noConversion"/>
  </si>
  <si>
    <t>2R</t>
    <phoneticPr fontId="1" type="noConversion"/>
  </si>
  <si>
    <t>11R</t>
    <phoneticPr fontId="1" type="noConversion"/>
  </si>
  <si>
    <t>12L</t>
    <phoneticPr fontId="1" type="noConversion"/>
  </si>
  <si>
    <t>10L</t>
    <phoneticPr fontId="1" type="noConversion"/>
  </si>
  <si>
    <t>7L</t>
    <phoneticPr fontId="1" type="noConversion"/>
  </si>
  <si>
    <t>6L</t>
    <phoneticPr fontId="1" type="noConversion"/>
  </si>
  <si>
    <t>5L</t>
    <phoneticPr fontId="1" type="noConversion"/>
  </si>
  <si>
    <t>2L</t>
    <phoneticPr fontId="1" type="noConversion"/>
  </si>
  <si>
    <t>2L</t>
    <phoneticPr fontId="1" type="noConversion"/>
  </si>
  <si>
    <t>7R</t>
    <phoneticPr fontId="1" type="noConversion"/>
  </si>
  <si>
    <t>6R</t>
    <phoneticPr fontId="1" type="noConversion"/>
  </si>
  <si>
    <t>5R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</si>
</sst>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pane ySplit="1" topLeftCell="A41" activePane="bottomLeft" state="frozen"/>
      <selection activeCell="B1" sqref="B1"/>
      <selection pane="bottomLeft" activeCell="T60" sqref="T60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3">
        <v>1</v>
      </c>
      <c r="B2" s="3">
        <v>1</v>
      </c>
      <c r="C2" s="3" t="s">
        <v>17</v>
      </c>
      <c r="D2" s="3">
        <v>1</v>
      </c>
      <c r="E2" s="3" t="s">
        <v>18</v>
      </c>
      <c r="F2" s="3" t="s">
        <v>19</v>
      </c>
      <c r="G2" s="3">
        <v>2</v>
      </c>
      <c r="H2" s="3">
        <v>50</v>
      </c>
      <c r="I2" s="3">
        <v>10</v>
      </c>
      <c r="J2" s="3" t="s">
        <v>20</v>
      </c>
      <c r="K2" s="3">
        <f>(Q2-P2+1)*G2</f>
        <v>74</v>
      </c>
      <c r="L2" s="3">
        <v>0</v>
      </c>
      <c r="M2" s="3">
        <v>1.4</v>
      </c>
      <c r="N2" s="3">
        <f>M2-L2</f>
        <v>1.4</v>
      </c>
      <c r="O2" s="3">
        <f>K2*H2</f>
        <v>3700</v>
      </c>
      <c r="P2" s="3">
        <f>IFERROR(INDEX(참조값!$1:$1,MATCH($E2,참조값!$2:$2,0)),"")</f>
        <v>2</v>
      </c>
      <c r="Q2" s="3">
        <f>IFERROR((INDEX(참조값!$1:$1,MATCH($F2,참조값!$2:$2,0))),"")</f>
        <v>38</v>
      </c>
    </row>
    <row r="3" spans="1:17" x14ac:dyDescent="0.3">
      <c r="A3" s="3">
        <v>2</v>
      </c>
      <c r="B3" s="3">
        <v>1</v>
      </c>
      <c r="C3" s="3" t="s">
        <v>21</v>
      </c>
      <c r="D3" s="3">
        <v>2</v>
      </c>
      <c r="E3" s="3" t="s">
        <v>22</v>
      </c>
      <c r="F3" s="3" t="s">
        <v>23</v>
      </c>
      <c r="G3" s="3">
        <v>2</v>
      </c>
      <c r="H3" s="3">
        <v>50</v>
      </c>
      <c r="I3" s="3">
        <v>14</v>
      </c>
      <c r="J3" s="3" t="s">
        <v>20</v>
      </c>
      <c r="K3" s="3">
        <f t="shared" ref="K3:K32" si="0">(Q3-P3+1)*G3</f>
        <v>66</v>
      </c>
      <c r="L3" s="3">
        <v>1.4</v>
      </c>
      <c r="M3" s="3">
        <v>5.3</v>
      </c>
      <c r="N3" s="3">
        <f t="shared" ref="N3:N19" si="1">M3-L3</f>
        <v>3.9</v>
      </c>
      <c r="O3" s="3">
        <f t="shared" ref="O3:O19" si="2">K3*H3</f>
        <v>3300</v>
      </c>
      <c r="P3" s="3">
        <f>IFERROR(INDEX(참조값!$1:$1,MATCH($E3,참조값!$2:$2,0)),"")</f>
        <v>3</v>
      </c>
      <c r="Q3" s="3">
        <f>IFERROR((INDEX(참조값!$1:$1,MATCH($F3,참조값!$2:$2,0))),"")</f>
        <v>35</v>
      </c>
    </row>
    <row r="4" spans="1:17" x14ac:dyDescent="0.3">
      <c r="A4" s="3">
        <v>3</v>
      </c>
      <c r="B4" s="3">
        <v>1</v>
      </c>
      <c r="C4" s="3" t="s">
        <v>21</v>
      </c>
      <c r="D4" s="3">
        <v>3</v>
      </c>
      <c r="E4" s="3" t="s">
        <v>24</v>
      </c>
      <c r="F4" s="3" t="s">
        <v>25</v>
      </c>
      <c r="G4" s="3">
        <v>2</v>
      </c>
      <c r="H4" s="3">
        <v>50</v>
      </c>
      <c r="I4" s="3">
        <v>14</v>
      </c>
      <c r="J4" s="3" t="s">
        <v>26</v>
      </c>
      <c r="K4" s="3">
        <f t="shared" si="0"/>
        <v>62</v>
      </c>
      <c r="L4" s="3">
        <v>5.3</v>
      </c>
      <c r="M4" s="3">
        <v>9.1999999999999993</v>
      </c>
      <c r="N4" s="3">
        <f t="shared" si="1"/>
        <v>3.8999999999999995</v>
      </c>
      <c r="O4" s="3">
        <f t="shared" si="2"/>
        <v>3100</v>
      </c>
      <c r="P4" s="3">
        <f>IFERROR(INDEX(참조값!$1:$1,MATCH($E4,참조값!$2:$2,0)),"")</f>
        <v>4</v>
      </c>
      <c r="Q4" s="3">
        <f>IFERROR((INDEX(참조값!$1:$1,MATCH($F4,참조값!$2:$2,0))),"")</f>
        <v>34</v>
      </c>
    </row>
    <row r="5" spans="1:17" x14ac:dyDescent="0.3">
      <c r="A5" s="3">
        <v>4</v>
      </c>
      <c r="B5" s="3">
        <v>1</v>
      </c>
      <c r="C5" s="3" t="s">
        <v>21</v>
      </c>
      <c r="D5" s="3">
        <v>4</v>
      </c>
      <c r="E5" s="3" t="s">
        <v>27</v>
      </c>
      <c r="F5" s="3" t="s">
        <v>28</v>
      </c>
      <c r="G5" s="3">
        <v>2</v>
      </c>
      <c r="H5" s="3">
        <v>50</v>
      </c>
      <c r="I5" s="3">
        <v>18</v>
      </c>
      <c r="J5" s="3" t="s">
        <v>20</v>
      </c>
      <c r="K5" s="3">
        <f t="shared" si="0"/>
        <v>58</v>
      </c>
      <c r="L5" s="3">
        <v>9.1999999999999993</v>
      </c>
      <c r="M5" s="3">
        <v>14.3</v>
      </c>
      <c r="N5" s="3">
        <f t="shared" si="1"/>
        <v>5.1000000000000014</v>
      </c>
      <c r="O5" s="3">
        <f t="shared" si="2"/>
        <v>2900</v>
      </c>
      <c r="P5" s="3">
        <f>IFERROR(INDEX(참조값!$1:$1,MATCH($E5,참조값!$2:$2,0)),"")</f>
        <v>5</v>
      </c>
      <c r="Q5" s="3">
        <f>IFERROR((INDEX(참조값!$1:$1,MATCH($F5,참조값!$2:$2,0))),"")</f>
        <v>33</v>
      </c>
    </row>
    <row r="6" spans="1:17" x14ac:dyDescent="0.3">
      <c r="A6" s="3">
        <v>5</v>
      </c>
      <c r="B6" s="3">
        <v>1</v>
      </c>
      <c r="C6" s="3" t="s">
        <v>21</v>
      </c>
      <c r="D6" s="3">
        <v>5</v>
      </c>
      <c r="E6" s="3" t="s">
        <v>29</v>
      </c>
      <c r="F6" s="3" t="s">
        <v>30</v>
      </c>
      <c r="G6" s="3">
        <v>2</v>
      </c>
      <c r="H6" s="3">
        <v>50</v>
      </c>
      <c r="I6" s="3">
        <v>18</v>
      </c>
      <c r="J6" s="3" t="s">
        <v>20</v>
      </c>
      <c r="K6" s="3">
        <f t="shared" si="0"/>
        <v>54</v>
      </c>
      <c r="L6" s="3">
        <v>14.3</v>
      </c>
      <c r="M6" s="3">
        <v>19.399999999999999</v>
      </c>
      <c r="N6" s="3">
        <f t="shared" si="1"/>
        <v>5.0999999999999979</v>
      </c>
      <c r="O6" s="3">
        <f t="shared" si="2"/>
        <v>2700</v>
      </c>
      <c r="P6" s="3">
        <f>IFERROR(INDEX(참조값!$1:$1,MATCH($E6,참조값!$2:$2,0)),"")</f>
        <v>6</v>
      </c>
      <c r="Q6" s="3">
        <f>IFERROR((INDEX(참조값!$1:$1,MATCH($F6,참조값!$2:$2,0))),"")</f>
        <v>32</v>
      </c>
    </row>
    <row r="7" spans="1:17" x14ac:dyDescent="0.3">
      <c r="A7" s="3">
        <v>6</v>
      </c>
      <c r="B7" s="3">
        <v>1</v>
      </c>
      <c r="C7" s="3" t="s">
        <v>21</v>
      </c>
      <c r="D7" s="3">
        <v>6</v>
      </c>
      <c r="E7" s="3" t="s">
        <v>31</v>
      </c>
      <c r="F7" s="3" t="s">
        <v>32</v>
      </c>
      <c r="G7" s="3">
        <v>2</v>
      </c>
      <c r="H7" s="3">
        <v>50</v>
      </c>
      <c r="I7" s="3">
        <v>18</v>
      </c>
      <c r="J7" s="3" t="s">
        <v>26</v>
      </c>
      <c r="K7" s="3">
        <f t="shared" si="0"/>
        <v>50</v>
      </c>
      <c r="L7" s="3">
        <v>19.399999999999999</v>
      </c>
      <c r="M7" s="3">
        <v>24.5</v>
      </c>
      <c r="N7" s="3">
        <f t="shared" si="1"/>
        <v>5.1000000000000014</v>
      </c>
      <c r="O7" s="3">
        <f t="shared" si="2"/>
        <v>2500</v>
      </c>
      <c r="P7" s="3">
        <f>IFERROR(INDEX(참조값!$1:$1,MATCH($E7,참조값!$2:$2,0)),"")</f>
        <v>7</v>
      </c>
      <c r="Q7" s="3">
        <f>IFERROR((INDEX(참조값!$1:$1,MATCH($F7,참조값!$2:$2,0))),"")</f>
        <v>31</v>
      </c>
    </row>
    <row r="8" spans="1:17" x14ac:dyDescent="0.3">
      <c r="A8" s="3">
        <v>7</v>
      </c>
      <c r="B8" s="3">
        <v>1</v>
      </c>
      <c r="C8" s="3" t="s">
        <v>21</v>
      </c>
      <c r="D8" s="3">
        <v>7</v>
      </c>
      <c r="E8" s="3" t="s">
        <v>33</v>
      </c>
      <c r="F8" s="3" t="s">
        <v>34</v>
      </c>
      <c r="G8" s="3">
        <v>2</v>
      </c>
      <c r="H8" s="3">
        <v>50</v>
      </c>
      <c r="I8" s="3">
        <v>18</v>
      </c>
      <c r="J8" s="3" t="s">
        <v>35</v>
      </c>
      <c r="K8" s="3">
        <f t="shared" si="0"/>
        <v>44</v>
      </c>
      <c r="L8" s="3">
        <v>24.5</v>
      </c>
      <c r="M8" s="3">
        <v>29.6</v>
      </c>
      <c r="N8" s="3">
        <f t="shared" si="1"/>
        <v>5.1000000000000014</v>
      </c>
      <c r="O8" s="3">
        <f t="shared" si="2"/>
        <v>2200</v>
      </c>
      <c r="P8" s="3">
        <f>IFERROR(INDEX(참조값!$1:$1,MATCH($E8,참조값!$2:$2,0)),"")</f>
        <v>9</v>
      </c>
      <c r="Q8" s="3">
        <f>IFERROR((INDEX(참조값!$1:$1,MATCH($F8,참조값!$2:$2,0))),"")</f>
        <v>30</v>
      </c>
    </row>
    <row r="9" spans="1:17" x14ac:dyDescent="0.3">
      <c r="A9" s="3">
        <v>8</v>
      </c>
      <c r="B9" s="3">
        <v>1</v>
      </c>
      <c r="C9" s="3" t="s">
        <v>36</v>
      </c>
      <c r="D9" s="3">
        <v>8</v>
      </c>
      <c r="E9" s="3" t="s">
        <v>37</v>
      </c>
      <c r="F9" s="3" t="s">
        <v>38</v>
      </c>
      <c r="G9" s="3">
        <v>2</v>
      </c>
      <c r="H9" s="3">
        <v>50</v>
      </c>
      <c r="I9" s="3">
        <v>18</v>
      </c>
      <c r="J9" s="3" t="s">
        <v>20</v>
      </c>
      <c r="K9" s="3">
        <f t="shared" si="0"/>
        <v>36</v>
      </c>
      <c r="L9" s="3">
        <v>29.6</v>
      </c>
      <c r="M9" s="3">
        <v>34.700000000000003</v>
      </c>
      <c r="N9" s="3">
        <f t="shared" si="1"/>
        <v>5.1000000000000014</v>
      </c>
      <c r="O9" s="3">
        <f t="shared" si="2"/>
        <v>1800</v>
      </c>
      <c r="P9" s="3">
        <f>IFERROR(INDEX(참조값!$1:$1,MATCH($E9,참조값!$2:$2,0)),"")</f>
        <v>11</v>
      </c>
      <c r="Q9" s="3">
        <f>IFERROR((INDEX(참조값!$1:$1,MATCH($F9,참조값!$2:$2,0))),"")</f>
        <v>28</v>
      </c>
    </row>
    <row r="10" spans="1:17" x14ac:dyDescent="0.3">
      <c r="A10" s="3">
        <v>9</v>
      </c>
      <c r="B10" s="3">
        <v>1</v>
      </c>
      <c r="C10" s="3" t="s">
        <v>21</v>
      </c>
      <c r="D10" s="3">
        <v>9</v>
      </c>
      <c r="E10" s="3" t="s">
        <v>39</v>
      </c>
      <c r="F10" s="3" t="s">
        <v>40</v>
      </c>
      <c r="G10" s="3">
        <v>2</v>
      </c>
      <c r="H10" s="3">
        <v>50</v>
      </c>
      <c r="I10" s="3">
        <v>22</v>
      </c>
      <c r="J10" s="3" t="s">
        <v>35</v>
      </c>
      <c r="K10" s="3">
        <f t="shared" si="0"/>
        <v>28</v>
      </c>
      <c r="L10" s="3">
        <v>34.700000000000003</v>
      </c>
      <c r="M10" s="3">
        <v>40.9</v>
      </c>
      <c r="N10" s="3">
        <f t="shared" si="1"/>
        <v>6.1999999999999957</v>
      </c>
      <c r="O10" s="3">
        <f t="shared" si="2"/>
        <v>1400</v>
      </c>
      <c r="P10" s="3">
        <f>IFERROR(INDEX(참조값!$1:$1,MATCH($E10,참조값!$2:$2,0)),"")</f>
        <v>13</v>
      </c>
      <c r="Q10" s="3">
        <f>IFERROR((INDEX(참조값!$1:$1,MATCH($F10,참조값!$2:$2,0))),"")</f>
        <v>26</v>
      </c>
    </row>
    <row r="11" spans="1:17" x14ac:dyDescent="0.3">
      <c r="A11" s="3">
        <v>10</v>
      </c>
      <c r="B11" s="3">
        <v>1</v>
      </c>
      <c r="C11" s="3" t="s">
        <v>36</v>
      </c>
      <c r="D11" s="3">
        <v>10</v>
      </c>
      <c r="E11" s="3" t="s">
        <v>18</v>
      </c>
      <c r="F11" s="3" t="s">
        <v>41</v>
      </c>
      <c r="G11" s="3">
        <v>0</v>
      </c>
      <c r="H11" s="3">
        <v>50</v>
      </c>
      <c r="I11" s="3">
        <v>30</v>
      </c>
      <c r="J11" s="3" t="s">
        <v>20</v>
      </c>
      <c r="K11" s="3">
        <f t="shared" si="0"/>
        <v>0</v>
      </c>
      <c r="L11" s="3">
        <v>40.9</v>
      </c>
      <c r="M11" s="3">
        <v>43</v>
      </c>
      <c r="N11" s="3">
        <f t="shared" si="1"/>
        <v>2.1000000000000014</v>
      </c>
      <c r="O11" s="3">
        <f t="shared" si="2"/>
        <v>0</v>
      </c>
      <c r="P11" s="3">
        <f>IFERROR(INDEX(참조값!$1:$1,MATCH($E11,참조값!$2:$2,0)),"")</f>
        <v>2</v>
      </c>
      <c r="Q11" s="3">
        <f>IFERROR((INDEX(참조값!$1:$1,MATCH($F11,참조값!$2:$2,0))),"")</f>
        <v>38</v>
      </c>
    </row>
    <row r="12" spans="1:17" x14ac:dyDescent="0.3">
      <c r="A12" s="4">
        <v>11</v>
      </c>
      <c r="B12" s="4">
        <v>1</v>
      </c>
      <c r="C12" s="4" t="s">
        <v>42</v>
      </c>
      <c r="D12" s="4">
        <v>1</v>
      </c>
      <c r="E12" s="4" t="s">
        <v>43</v>
      </c>
      <c r="F12" s="4" t="s">
        <v>19</v>
      </c>
      <c r="G12" s="4">
        <v>0</v>
      </c>
      <c r="H12" s="4">
        <v>50</v>
      </c>
      <c r="I12" s="4">
        <v>30</v>
      </c>
      <c r="J12" s="4" t="s">
        <v>44</v>
      </c>
      <c r="K12" s="4">
        <f t="shared" si="0"/>
        <v>0</v>
      </c>
      <c r="L12" s="4">
        <v>43</v>
      </c>
      <c r="M12" s="4">
        <v>35</v>
      </c>
      <c r="N12" s="4">
        <f t="shared" si="1"/>
        <v>-8</v>
      </c>
      <c r="O12" s="4">
        <f t="shared" si="2"/>
        <v>0</v>
      </c>
      <c r="P12" s="4">
        <f>IFERROR(INDEX(참조값!$1:$1,MATCH($E12,참조값!$2:$2,0)),"")</f>
        <v>2</v>
      </c>
      <c r="Q12" s="4">
        <f>IFERROR((INDEX(참조값!$1:$1,MATCH($F12,참조값!$2:$2,0))),"")</f>
        <v>38</v>
      </c>
    </row>
    <row r="13" spans="1:17" x14ac:dyDescent="0.3">
      <c r="A13" s="4">
        <v>12</v>
      </c>
      <c r="B13" s="4">
        <v>1</v>
      </c>
      <c r="C13" s="4" t="s">
        <v>45</v>
      </c>
      <c r="D13" s="4">
        <v>2</v>
      </c>
      <c r="E13" s="4" t="s">
        <v>46</v>
      </c>
      <c r="F13" s="4" t="s">
        <v>47</v>
      </c>
      <c r="G13" s="4">
        <v>2</v>
      </c>
      <c r="H13" s="4">
        <v>50</v>
      </c>
      <c r="I13" s="4">
        <v>22</v>
      </c>
      <c r="J13" s="4" t="s">
        <v>44</v>
      </c>
      <c r="K13" s="4">
        <f t="shared" si="0"/>
        <v>22</v>
      </c>
      <c r="L13" s="4">
        <v>35</v>
      </c>
      <c r="M13" s="4">
        <v>28.8</v>
      </c>
      <c r="N13" s="4">
        <f t="shared" si="1"/>
        <v>-6.1999999999999993</v>
      </c>
      <c r="O13" s="4">
        <f t="shared" si="2"/>
        <v>1100</v>
      </c>
      <c r="P13" s="4">
        <f>IFERROR(INDEX(참조값!$1:$1,MATCH($E13,참조값!$2:$2,0)),"")</f>
        <v>15</v>
      </c>
      <c r="Q13" s="4">
        <f>IFERROR((INDEX(참조값!$1:$1,MATCH($F13,참조값!$2:$2,0))),"")</f>
        <v>25</v>
      </c>
    </row>
    <row r="14" spans="1:17" x14ac:dyDescent="0.3">
      <c r="A14" s="4">
        <v>13</v>
      </c>
      <c r="B14" s="4">
        <v>1</v>
      </c>
      <c r="C14" s="4" t="s">
        <v>48</v>
      </c>
      <c r="D14" s="4">
        <v>3</v>
      </c>
      <c r="E14" s="4" t="s">
        <v>49</v>
      </c>
      <c r="F14" s="4" t="s">
        <v>50</v>
      </c>
      <c r="G14" s="4">
        <v>2</v>
      </c>
      <c r="H14" s="4">
        <v>50</v>
      </c>
      <c r="I14" s="4">
        <v>18</v>
      </c>
      <c r="J14" s="4" t="s">
        <v>44</v>
      </c>
      <c r="K14" s="4">
        <f t="shared" si="0"/>
        <v>30</v>
      </c>
      <c r="L14" s="4">
        <v>28.8</v>
      </c>
      <c r="M14" s="4">
        <v>23.7</v>
      </c>
      <c r="N14" s="4">
        <f t="shared" si="1"/>
        <v>-5.1000000000000014</v>
      </c>
      <c r="O14" s="4">
        <f t="shared" si="2"/>
        <v>1500</v>
      </c>
      <c r="P14" s="4">
        <f>IFERROR(INDEX(참조값!$1:$1,MATCH($E14,참조값!$2:$2,0)),"")</f>
        <v>13</v>
      </c>
      <c r="Q14" s="4">
        <f>IFERROR((INDEX(참조값!$1:$1,MATCH($F14,참조값!$2:$2,0))),"")</f>
        <v>27</v>
      </c>
    </row>
    <row r="15" spans="1:17" x14ac:dyDescent="0.3">
      <c r="A15" s="4">
        <v>14</v>
      </c>
      <c r="B15" s="4">
        <v>1</v>
      </c>
      <c r="C15" s="4" t="s">
        <v>45</v>
      </c>
      <c r="D15" s="4">
        <v>4</v>
      </c>
      <c r="E15" s="4" t="s">
        <v>51</v>
      </c>
      <c r="F15" s="4" t="s">
        <v>52</v>
      </c>
      <c r="G15" s="4">
        <v>1</v>
      </c>
      <c r="H15" s="4">
        <v>50</v>
      </c>
      <c r="I15" s="4">
        <v>18</v>
      </c>
      <c r="J15" s="4" t="s">
        <v>44</v>
      </c>
      <c r="K15" s="4">
        <f t="shared" si="0"/>
        <v>19</v>
      </c>
      <c r="L15" s="4">
        <v>23.7</v>
      </c>
      <c r="M15" s="4">
        <v>21.2</v>
      </c>
      <c r="N15" s="4">
        <f t="shared" si="1"/>
        <v>-2.5</v>
      </c>
      <c r="O15" s="4">
        <f t="shared" si="2"/>
        <v>950</v>
      </c>
      <c r="P15" s="4">
        <f>IFERROR(INDEX(참조값!$1:$1,MATCH($E15,참조값!$2:$2,0)),"")</f>
        <v>11</v>
      </c>
      <c r="Q15" s="4">
        <f>IFERROR((INDEX(참조값!$1:$1,MATCH($F15,참조값!$2:$2,0))),"")</f>
        <v>29</v>
      </c>
    </row>
    <row r="16" spans="1:17" x14ac:dyDescent="0.3">
      <c r="A16" s="4">
        <v>15</v>
      </c>
      <c r="B16" s="4">
        <v>1</v>
      </c>
      <c r="C16" s="4" t="s">
        <v>42</v>
      </c>
      <c r="D16" s="4">
        <v>5</v>
      </c>
      <c r="E16" s="4" t="s">
        <v>53</v>
      </c>
      <c r="F16" s="4" t="s">
        <v>32</v>
      </c>
      <c r="G16" s="4">
        <v>1</v>
      </c>
      <c r="H16" s="4">
        <v>50</v>
      </c>
      <c r="I16" s="4">
        <v>18</v>
      </c>
      <c r="J16" s="4" t="s">
        <v>54</v>
      </c>
      <c r="K16" s="4">
        <f t="shared" si="0"/>
        <v>23</v>
      </c>
      <c r="L16" s="4">
        <v>21.2</v>
      </c>
      <c r="M16" s="4">
        <v>18.7</v>
      </c>
      <c r="N16" s="4">
        <f t="shared" si="1"/>
        <v>-2.5</v>
      </c>
      <c r="O16" s="4">
        <f t="shared" si="2"/>
        <v>1150</v>
      </c>
      <c r="P16" s="4">
        <f>IFERROR(INDEX(참조값!$1:$1,MATCH($E16,참조값!$2:$2,0)),"")</f>
        <v>9</v>
      </c>
      <c r="Q16" s="4">
        <f>IFERROR((INDEX(참조값!$1:$1,MATCH($F16,참조값!$2:$2,0))),"")</f>
        <v>31</v>
      </c>
    </row>
    <row r="17" spans="1:17" x14ac:dyDescent="0.3">
      <c r="A17" s="4">
        <v>16</v>
      </c>
      <c r="B17" s="4">
        <v>1</v>
      </c>
      <c r="C17" s="4" t="s">
        <v>45</v>
      </c>
      <c r="D17" s="4">
        <v>6</v>
      </c>
      <c r="E17" s="4" t="s">
        <v>31</v>
      </c>
      <c r="F17" s="4" t="s">
        <v>28</v>
      </c>
      <c r="G17" s="4">
        <v>1</v>
      </c>
      <c r="H17" s="4">
        <v>50</v>
      </c>
      <c r="I17" s="4">
        <v>14</v>
      </c>
      <c r="J17" s="4" t="s">
        <v>44</v>
      </c>
      <c r="K17" s="4">
        <f t="shared" si="0"/>
        <v>27</v>
      </c>
      <c r="L17" s="4">
        <v>18.7</v>
      </c>
      <c r="M17" s="4">
        <v>16.8</v>
      </c>
      <c r="N17" s="4">
        <f t="shared" si="1"/>
        <v>-1.8999999999999986</v>
      </c>
      <c r="O17" s="4">
        <f t="shared" si="2"/>
        <v>1350</v>
      </c>
      <c r="P17" s="4">
        <f>IFERROR(INDEX(참조값!$1:$1,MATCH($E17,참조값!$2:$2,0)),"")</f>
        <v>7</v>
      </c>
      <c r="Q17" s="4">
        <f>IFERROR((INDEX(참조값!$1:$1,MATCH($F17,참조값!$2:$2,0))),"")</f>
        <v>33</v>
      </c>
    </row>
    <row r="18" spans="1:17" x14ac:dyDescent="0.3">
      <c r="A18" s="4">
        <v>17</v>
      </c>
      <c r="B18" s="4">
        <v>1</v>
      </c>
      <c r="C18" s="4" t="s">
        <v>48</v>
      </c>
      <c r="D18" s="4">
        <v>7</v>
      </c>
      <c r="E18" s="4" t="s">
        <v>55</v>
      </c>
      <c r="F18" s="4" t="s">
        <v>56</v>
      </c>
      <c r="G18" s="4">
        <v>1</v>
      </c>
      <c r="H18" s="4">
        <v>50</v>
      </c>
      <c r="I18" s="4">
        <v>10</v>
      </c>
      <c r="J18" s="4" t="s">
        <v>44</v>
      </c>
      <c r="K18" s="4">
        <f t="shared" si="0"/>
        <v>29</v>
      </c>
      <c r="L18" s="4">
        <v>16.8</v>
      </c>
      <c r="M18" s="4">
        <v>15.4</v>
      </c>
      <c r="N18" s="4">
        <f t="shared" si="1"/>
        <v>-1.4000000000000004</v>
      </c>
      <c r="O18" s="4">
        <f t="shared" si="2"/>
        <v>1450</v>
      </c>
      <c r="P18" s="4">
        <f>IFERROR(INDEX(참조값!$1:$1,MATCH($E18,참조값!$2:$2,0)),"")</f>
        <v>6</v>
      </c>
      <c r="Q18" s="4">
        <f>IFERROR((INDEX(참조값!$1:$1,MATCH($F18,참조값!$2:$2,0))),"")</f>
        <v>34</v>
      </c>
    </row>
    <row r="19" spans="1:17" x14ac:dyDescent="0.3">
      <c r="A19" s="4">
        <v>18</v>
      </c>
      <c r="B19" s="4">
        <v>1</v>
      </c>
      <c r="C19" s="4" t="s">
        <v>45</v>
      </c>
      <c r="D19" s="4">
        <v>8</v>
      </c>
      <c r="E19" s="4" t="s">
        <v>18</v>
      </c>
      <c r="F19" s="4" t="s">
        <v>41</v>
      </c>
      <c r="G19" s="4">
        <v>0</v>
      </c>
      <c r="H19" s="4">
        <v>50</v>
      </c>
      <c r="I19" s="4">
        <v>10</v>
      </c>
      <c r="J19" s="4" t="s">
        <v>44</v>
      </c>
      <c r="K19" s="4">
        <f t="shared" si="0"/>
        <v>0</v>
      </c>
      <c r="L19" s="4">
        <v>15.4</v>
      </c>
      <c r="M19" s="4">
        <v>0</v>
      </c>
      <c r="N19" s="4">
        <f t="shared" si="1"/>
        <v>-15.4</v>
      </c>
      <c r="O19" s="4">
        <f t="shared" si="2"/>
        <v>0</v>
      </c>
      <c r="P19" s="4">
        <f>IFERROR(INDEX(참조값!$1:$1,MATCH($E19,참조값!$2:$2,0)),"")</f>
        <v>2</v>
      </c>
      <c r="Q19" s="4">
        <f>IFERROR((INDEX(참조값!$1:$1,MATCH($F19,참조값!$2:$2,0))),"")</f>
        <v>38</v>
      </c>
    </row>
    <row r="20" spans="1:17" x14ac:dyDescent="0.3">
      <c r="A20" s="3">
        <v>19</v>
      </c>
      <c r="B20" s="3">
        <v>2</v>
      </c>
      <c r="C20" s="3" t="s">
        <v>96</v>
      </c>
      <c r="D20" s="3">
        <v>1</v>
      </c>
      <c r="E20" s="3" t="s">
        <v>97</v>
      </c>
      <c r="F20" s="3" t="s">
        <v>103</v>
      </c>
      <c r="G20" s="3">
        <v>2</v>
      </c>
      <c r="H20" s="3">
        <v>50</v>
      </c>
      <c r="I20" s="3">
        <v>14</v>
      </c>
      <c r="J20" s="3" t="s">
        <v>109</v>
      </c>
      <c r="K20" s="3">
        <f t="shared" si="0"/>
        <v>74</v>
      </c>
      <c r="L20" s="3">
        <v>0</v>
      </c>
      <c r="M20" s="3">
        <v>1.9</v>
      </c>
      <c r="N20" s="3">
        <f t="shared" ref="N20:N26" si="3">M20-L20</f>
        <v>1.9</v>
      </c>
      <c r="O20" s="3">
        <f t="shared" ref="O20:O26" si="4">K20*H20</f>
        <v>3700</v>
      </c>
      <c r="P20" s="3">
        <f>IFERROR(INDEX(참조값!$1:$1,MATCH($E20,참조값!$2:$2,0)),"")</f>
        <v>2</v>
      </c>
      <c r="Q20" s="3">
        <f>IFERROR((INDEX(참조값!$1:$1,MATCH($F20,참조값!$2:$2,0))),"")</f>
        <v>38</v>
      </c>
    </row>
    <row r="21" spans="1:17" x14ac:dyDescent="0.3">
      <c r="A21" s="3">
        <v>20</v>
      </c>
      <c r="B21" s="3">
        <v>2</v>
      </c>
      <c r="C21" s="3" t="s">
        <v>17</v>
      </c>
      <c r="D21" s="3">
        <v>2</v>
      </c>
      <c r="E21" s="3" t="s">
        <v>98</v>
      </c>
      <c r="F21" s="3" t="s">
        <v>104</v>
      </c>
      <c r="G21" s="3">
        <v>2</v>
      </c>
      <c r="H21" s="3">
        <v>50</v>
      </c>
      <c r="I21" s="3">
        <v>14</v>
      </c>
      <c r="J21" s="3" t="s">
        <v>110</v>
      </c>
      <c r="K21" s="3">
        <f t="shared" si="0"/>
        <v>62</v>
      </c>
      <c r="L21" s="3">
        <v>1.9</v>
      </c>
      <c r="M21" s="3">
        <v>5.8</v>
      </c>
      <c r="N21" s="3">
        <f t="shared" si="3"/>
        <v>3.9</v>
      </c>
      <c r="O21" s="3">
        <f t="shared" si="4"/>
        <v>3100</v>
      </c>
      <c r="P21" s="3">
        <f>IFERROR(INDEX(참조값!$1:$1,MATCH($E21,참조값!$2:$2,0)),"")</f>
        <v>5</v>
      </c>
      <c r="Q21" s="3">
        <f>IFERROR((INDEX(참조값!$1:$1,MATCH($F21,참조값!$2:$2,0))),"")</f>
        <v>35</v>
      </c>
    </row>
    <row r="22" spans="1:17" x14ac:dyDescent="0.3">
      <c r="A22" s="3">
        <v>21</v>
      </c>
      <c r="B22" s="3">
        <v>2</v>
      </c>
      <c r="C22" s="3" t="s">
        <v>17</v>
      </c>
      <c r="D22" s="3">
        <v>3</v>
      </c>
      <c r="E22" s="3" t="s">
        <v>99</v>
      </c>
      <c r="F22" s="3" t="s">
        <v>105</v>
      </c>
      <c r="G22" s="3">
        <v>2</v>
      </c>
      <c r="H22" s="3">
        <v>50</v>
      </c>
      <c r="I22" s="3">
        <v>14</v>
      </c>
      <c r="J22" s="3" t="s">
        <v>110</v>
      </c>
      <c r="K22" s="3">
        <f t="shared" si="0"/>
        <v>50</v>
      </c>
      <c r="L22" s="3">
        <v>5.8</v>
      </c>
      <c r="M22" s="3">
        <v>9.6999999999999993</v>
      </c>
      <c r="N22" s="3">
        <f t="shared" si="3"/>
        <v>3.8999999999999995</v>
      </c>
      <c r="O22" s="3">
        <f t="shared" si="4"/>
        <v>2500</v>
      </c>
      <c r="P22" s="3">
        <f>IFERROR(INDEX(참조값!$1:$1,MATCH($E22,참조값!$2:$2,0)),"")</f>
        <v>8</v>
      </c>
      <c r="Q22" s="3">
        <f>IFERROR((INDEX(참조값!$1:$1,MATCH($F22,참조값!$2:$2,0))),"")</f>
        <v>32</v>
      </c>
    </row>
    <row r="23" spans="1:17" x14ac:dyDescent="0.3">
      <c r="A23" s="3">
        <v>22</v>
      </c>
      <c r="B23" s="3">
        <v>2</v>
      </c>
      <c r="C23" s="3" t="s">
        <v>17</v>
      </c>
      <c r="D23" s="3">
        <v>4</v>
      </c>
      <c r="E23" s="3" t="s">
        <v>100</v>
      </c>
      <c r="F23" s="3" t="s">
        <v>106</v>
      </c>
      <c r="G23" s="3">
        <v>2</v>
      </c>
      <c r="H23" s="3">
        <v>50</v>
      </c>
      <c r="I23" s="3">
        <v>18</v>
      </c>
      <c r="J23" s="3" t="s">
        <v>109</v>
      </c>
      <c r="K23" s="3">
        <f t="shared" si="0"/>
        <v>42</v>
      </c>
      <c r="L23" s="3">
        <v>9.6999999999999993</v>
      </c>
      <c r="M23" s="3">
        <v>14.8</v>
      </c>
      <c r="N23" s="3">
        <f t="shared" si="3"/>
        <v>5.1000000000000014</v>
      </c>
      <c r="O23" s="3">
        <f t="shared" si="4"/>
        <v>2100</v>
      </c>
      <c r="P23" s="3">
        <f>IFERROR(INDEX(참조값!$1:$1,MATCH($E23,참조값!$2:$2,0)),"")</f>
        <v>10</v>
      </c>
      <c r="Q23" s="3">
        <f>IFERROR((INDEX(참조값!$1:$1,MATCH($F23,참조값!$2:$2,0))),"")</f>
        <v>30</v>
      </c>
    </row>
    <row r="24" spans="1:17" x14ac:dyDescent="0.3">
      <c r="A24" s="3">
        <v>23</v>
      </c>
      <c r="B24" s="3">
        <v>2</v>
      </c>
      <c r="C24" s="3" t="s">
        <v>17</v>
      </c>
      <c r="D24" s="3">
        <v>5</v>
      </c>
      <c r="E24" s="3" t="s">
        <v>101</v>
      </c>
      <c r="F24" s="3" t="s">
        <v>107</v>
      </c>
      <c r="G24" s="3">
        <v>2</v>
      </c>
      <c r="H24" s="3">
        <v>50</v>
      </c>
      <c r="I24" s="3">
        <v>18</v>
      </c>
      <c r="J24" s="3" t="s">
        <v>111</v>
      </c>
      <c r="K24" s="3">
        <f t="shared" si="0"/>
        <v>38</v>
      </c>
      <c r="L24" s="3">
        <v>14.8</v>
      </c>
      <c r="M24" s="3">
        <v>19.899999999999999</v>
      </c>
      <c r="N24" s="3">
        <f t="shared" si="3"/>
        <v>5.0999999999999979</v>
      </c>
      <c r="O24" s="3">
        <f t="shared" si="4"/>
        <v>1900</v>
      </c>
      <c r="P24" s="3">
        <f>IFERROR(INDEX(참조값!$1:$1,MATCH($E24,참조값!$2:$2,0)),"")</f>
        <v>11</v>
      </c>
      <c r="Q24" s="3">
        <f>IFERROR((INDEX(참조값!$1:$1,MATCH($F24,참조값!$2:$2,0))),"")</f>
        <v>29</v>
      </c>
    </row>
    <row r="25" spans="1:17" x14ac:dyDescent="0.3">
      <c r="A25" s="3">
        <v>24</v>
      </c>
      <c r="B25" s="3">
        <v>2</v>
      </c>
      <c r="C25" s="3" t="s">
        <v>17</v>
      </c>
      <c r="D25" s="3">
        <v>6</v>
      </c>
      <c r="E25" s="3" t="s">
        <v>102</v>
      </c>
      <c r="F25" s="3" t="s">
        <v>108</v>
      </c>
      <c r="G25" s="3">
        <v>2</v>
      </c>
      <c r="H25" s="3">
        <v>50</v>
      </c>
      <c r="I25" s="3">
        <v>18</v>
      </c>
      <c r="J25" s="3" t="s">
        <v>110</v>
      </c>
      <c r="K25" s="3">
        <f t="shared" si="0"/>
        <v>34</v>
      </c>
      <c r="L25" s="3">
        <v>19.899999999999999</v>
      </c>
      <c r="M25" s="3">
        <v>25</v>
      </c>
      <c r="N25" s="3">
        <f t="shared" si="3"/>
        <v>5.1000000000000014</v>
      </c>
      <c r="O25" s="3">
        <f t="shared" si="4"/>
        <v>1700</v>
      </c>
      <c r="P25" s="3">
        <f>IFERROR(INDEX(참조값!$1:$1,MATCH($E25,참조값!$2:$2,0)),"")</f>
        <v>12</v>
      </c>
      <c r="Q25" s="3">
        <f>IFERROR((INDEX(참조값!$1:$1,MATCH($F25,참조값!$2:$2,0))),"")</f>
        <v>28</v>
      </c>
    </row>
    <row r="26" spans="1:17" x14ac:dyDescent="0.3">
      <c r="A26" s="3">
        <v>25</v>
      </c>
      <c r="B26" s="3">
        <v>2</v>
      </c>
      <c r="C26" s="3" t="s">
        <v>17</v>
      </c>
      <c r="D26" s="3">
        <v>7</v>
      </c>
      <c r="E26" s="3" t="s">
        <v>97</v>
      </c>
      <c r="F26" s="3" t="s">
        <v>103</v>
      </c>
      <c r="G26" s="3">
        <v>0</v>
      </c>
      <c r="H26" s="3">
        <v>50</v>
      </c>
      <c r="I26" s="3">
        <v>22</v>
      </c>
      <c r="J26" s="3" t="s">
        <v>110</v>
      </c>
      <c r="K26" s="3">
        <f t="shared" si="0"/>
        <v>0</v>
      </c>
      <c r="L26" s="3">
        <v>25</v>
      </c>
      <c r="M26" s="3">
        <v>42</v>
      </c>
      <c r="N26" s="3">
        <f t="shared" si="3"/>
        <v>17</v>
      </c>
      <c r="O26" s="3">
        <f t="shared" si="4"/>
        <v>0</v>
      </c>
      <c r="P26" s="3">
        <f>IFERROR(INDEX(참조값!$1:$1,MATCH($E26,참조값!$2:$2,0)),"")</f>
        <v>2</v>
      </c>
      <c r="Q26" s="3">
        <f>IFERROR((INDEX(참조값!$1:$1,MATCH($F26,참조값!$2:$2,0))),"")</f>
        <v>38</v>
      </c>
    </row>
    <row r="27" spans="1:17" x14ac:dyDescent="0.3">
      <c r="A27" s="4">
        <v>26</v>
      </c>
      <c r="B27" s="4">
        <v>2</v>
      </c>
      <c r="C27" s="4" t="s">
        <v>42</v>
      </c>
      <c r="D27" s="4">
        <v>1</v>
      </c>
      <c r="E27" s="4" t="s">
        <v>112</v>
      </c>
      <c r="F27" s="4" t="s">
        <v>117</v>
      </c>
      <c r="G27" s="4">
        <v>0</v>
      </c>
      <c r="H27" s="4">
        <v>50</v>
      </c>
      <c r="I27" s="4">
        <v>26</v>
      </c>
      <c r="J27" s="4"/>
      <c r="K27" s="4">
        <f t="shared" si="0"/>
        <v>0</v>
      </c>
      <c r="L27" s="4">
        <v>42</v>
      </c>
      <c r="M27" s="4">
        <v>36</v>
      </c>
      <c r="N27" s="4">
        <f t="shared" ref="N27:N32" si="5">M27-L27</f>
        <v>-6</v>
      </c>
      <c r="O27" s="4">
        <f t="shared" ref="O27:O32" si="6">K27*H27</f>
        <v>0</v>
      </c>
      <c r="P27" s="4">
        <f>IFERROR(INDEX(참조값!$1:$1,MATCH($E27,참조값!$2:$2,0)),"")</f>
        <v>2</v>
      </c>
      <c r="Q27" s="4">
        <f>IFERROR((INDEX(참조값!$1:$1,MATCH($F27,참조값!$2:$2,0))),"")</f>
        <v>38</v>
      </c>
    </row>
    <row r="28" spans="1:17" x14ac:dyDescent="0.3">
      <c r="A28" s="4">
        <v>27</v>
      </c>
      <c r="B28" s="4">
        <v>2</v>
      </c>
      <c r="C28" s="4" t="s">
        <v>42</v>
      </c>
      <c r="D28" s="4">
        <v>2</v>
      </c>
      <c r="E28" s="4" t="s">
        <v>113</v>
      </c>
      <c r="F28" s="4" t="s">
        <v>118</v>
      </c>
      <c r="G28" s="4">
        <v>2</v>
      </c>
      <c r="H28" s="4">
        <v>50</v>
      </c>
      <c r="I28" s="4">
        <v>30</v>
      </c>
      <c r="J28" s="4"/>
      <c r="K28" s="4">
        <f t="shared" si="0"/>
        <v>34</v>
      </c>
      <c r="L28" s="4">
        <v>36</v>
      </c>
      <c r="M28" s="4">
        <v>27.5</v>
      </c>
      <c r="N28" s="4">
        <f t="shared" si="5"/>
        <v>-8.5</v>
      </c>
      <c r="O28" s="4">
        <f t="shared" si="6"/>
        <v>1700</v>
      </c>
      <c r="P28" s="4">
        <f>IFERROR(INDEX(참조값!$1:$1,MATCH($E28,참조값!$2:$2,0)),"")</f>
        <v>12</v>
      </c>
      <c r="Q28" s="4">
        <f>IFERROR((INDEX(참조값!$1:$1,MATCH($F28,참조값!$2:$2,0))),"")</f>
        <v>28</v>
      </c>
    </row>
    <row r="29" spans="1:17" x14ac:dyDescent="0.3">
      <c r="A29" s="4">
        <v>28</v>
      </c>
      <c r="B29" s="4">
        <v>2</v>
      </c>
      <c r="C29" s="4" t="s">
        <v>42</v>
      </c>
      <c r="D29" s="4">
        <v>3</v>
      </c>
      <c r="E29" s="4" t="s">
        <v>114</v>
      </c>
      <c r="F29" s="4" t="s">
        <v>119</v>
      </c>
      <c r="G29" s="4">
        <v>2</v>
      </c>
      <c r="H29" s="4">
        <v>50</v>
      </c>
      <c r="I29" s="4">
        <v>22</v>
      </c>
      <c r="J29" s="4"/>
      <c r="K29" s="4">
        <f t="shared" si="0"/>
        <v>38</v>
      </c>
      <c r="L29" s="4">
        <v>27.5</v>
      </c>
      <c r="M29" s="4">
        <v>21.3</v>
      </c>
      <c r="N29" s="4">
        <f t="shared" si="5"/>
        <v>-6.1999999999999993</v>
      </c>
      <c r="O29" s="4">
        <f t="shared" si="6"/>
        <v>1900</v>
      </c>
      <c r="P29" s="4">
        <f>IFERROR(INDEX(참조값!$1:$1,MATCH($E29,참조값!$2:$2,0)),"")</f>
        <v>11</v>
      </c>
      <c r="Q29" s="4">
        <f>IFERROR((INDEX(참조값!$1:$1,MATCH($F29,참조값!$2:$2,0))),"")</f>
        <v>29</v>
      </c>
    </row>
    <row r="30" spans="1:17" x14ac:dyDescent="0.3">
      <c r="A30" s="4">
        <v>29</v>
      </c>
      <c r="B30" s="4">
        <v>2</v>
      </c>
      <c r="C30" s="4" t="s">
        <v>42</v>
      </c>
      <c r="D30" s="4">
        <v>4</v>
      </c>
      <c r="E30" s="4" t="s">
        <v>115</v>
      </c>
      <c r="F30" s="4" t="s">
        <v>120</v>
      </c>
      <c r="G30" s="4">
        <v>3</v>
      </c>
      <c r="H30" s="4">
        <v>50</v>
      </c>
      <c r="I30" s="4">
        <v>18</v>
      </c>
      <c r="J30" s="4"/>
      <c r="K30" s="4">
        <f t="shared" si="0"/>
        <v>63</v>
      </c>
      <c r="L30" s="4">
        <v>21.3</v>
      </c>
      <c r="M30" s="4">
        <v>13.7</v>
      </c>
      <c r="N30" s="4">
        <f t="shared" si="5"/>
        <v>-7.6000000000000014</v>
      </c>
      <c r="O30" s="4">
        <f t="shared" si="6"/>
        <v>3150</v>
      </c>
      <c r="P30" s="4">
        <f>IFERROR(INDEX(참조값!$1:$1,MATCH($E30,참조값!$2:$2,0)),"")</f>
        <v>10</v>
      </c>
      <c r="Q30" s="4">
        <f>IFERROR((INDEX(참조값!$1:$1,MATCH($F30,참조값!$2:$2,0))),"")</f>
        <v>30</v>
      </c>
    </row>
    <row r="31" spans="1:17" x14ac:dyDescent="0.3">
      <c r="A31" s="4">
        <v>30</v>
      </c>
      <c r="B31" s="4">
        <v>2</v>
      </c>
      <c r="C31" s="4" t="s">
        <v>42</v>
      </c>
      <c r="D31" s="4">
        <v>5</v>
      </c>
      <c r="E31" s="4" t="s">
        <v>116</v>
      </c>
      <c r="F31" s="4" t="s">
        <v>121</v>
      </c>
      <c r="G31" s="4">
        <v>3</v>
      </c>
      <c r="H31" s="4">
        <v>50</v>
      </c>
      <c r="I31" s="4">
        <v>18</v>
      </c>
      <c r="J31" s="4"/>
      <c r="K31" s="4">
        <f t="shared" si="0"/>
        <v>69</v>
      </c>
      <c r="L31" s="4">
        <v>13.7</v>
      </c>
      <c r="M31" s="4">
        <v>6.1</v>
      </c>
      <c r="N31" s="4">
        <f t="shared" si="5"/>
        <v>-7.6</v>
      </c>
      <c r="O31" s="4">
        <f t="shared" si="6"/>
        <v>3450</v>
      </c>
      <c r="P31" s="4">
        <f>IFERROR(INDEX(참조값!$1:$1,MATCH($E31,참조값!$2:$2,0)),"")</f>
        <v>9</v>
      </c>
      <c r="Q31" s="4">
        <f>IFERROR((INDEX(참조값!$1:$1,MATCH($F31,참조값!$2:$2,0))),"")</f>
        <v>31</v>
      </c>
    </row>
    <row r="32" spans="1:17" x14ac:dyDescent="0.3">
      <c r="A32" s="4">
        <v>31</v>
      </c>
      <c r="B32" s="4">
        <v>2</v>
      </c>
      <c r="C32" s="4" t="s">
        <v>42</v>
      </c>
      <c r="D32" s="4">
        <v>6</v>
      </c>
      <c r="E32" s="4" t="s">
        <v>112</v>
      </c>
      <c r="F32" s="4" t="s">
        <v>117</v>
      </c>
      <c r="G32" s="4">
        <v>0</v>
      </c>
      <c r="H32" s="4">
        <v>50</v>
      </c>
      <c r="I32" s="4">
        <v>14</v>
      </c>
      <c r="J32" s="4"/>
      <c r="K32" s="4">
        <f t="shared" si="0"/>
        <v>0</v>
      </c>
      <c r="L32" s="4">
        <v>6.1</v>
      </c>
      <c r="M32" s="4">
        <v>0</v>
      </c>
      <c r="N32" s="4">
        <f t="shared" si="5"/>
        <v>-6.1</v>
      </c>
      <c r="O32" s="4">
        <f t="shared" si="6"/>
        <v>0</v>
      </c>
      <c r="P32" s="4">
        <f>IFERROR(INDEX(참조값!$1:$1,MATCH($E32,참조값!$2:$2,0)),"")</f>
        <v>2</v>
      </c>
      <c r="Q32" s="4">
        <f>IFERROR((INDEX(참조값!$1:$1,MATCH($F32,참조값!$2:$2,0))),"")</f>
        <v>38</v>
      </c>
    </row>
    <row r="33" spans="1:17" x14ac:dyDescent="0.3">
      <c r="A33" s="3">
        <v>32</v>
      </c>
      <c r="B33" s="3">
        <v>3</v>
      </c>
      <c r="C33" s="3" t="s">
        <v>17</v>
      </c>
      <c r="D33" s="3">
        <v>1</v>
      </c>
      <c r="E33" s="3" t="s">
        <v>122</v>
      </c>
      <c r="F33" s="3" t="s">
        <v>123</v>
      </c>
      <c r="G33" s="3">
        <v>4</v>
      </c>
      <c r="H33" s="3">
        <v>50</v>
      </c>
      <c r="I33" s="3">
        <v>10</v>
      </c>
      <c r="J33" s="3"/>
      <c r="K33" s="3">
        <f t="shared" ref="K33:K40" si="7">(Q33-P33+1)*G33</f>
        <v>144</v>
      </c>
      <c r="L33" s="3">
        <v>0</v>
      </c>
      <c r="M33" s="3">
        <v>4.2</v>
      </c>
      <c r="N33" s="3">
        <f t="shared" ref="N33:N40" si="8">M33-L33</f>
        <v>4.2</v>
      </c>
      <c r="O33" s="3">
        <f t="shared" ref="O33:O40" si="9">K33*H33</f>
        <v>7200</v>
      </c>
      <c r="P33" s="3">
        <f>IFERROR(INDEX(참조값!$1:$1,MATCH($E33,참조값!$2:$2,0)),"")</f>
        <v>2</v>
      </c>
      <c r="Q33" s="3">
        <f>IFERROR((INDEX(참조값!$1:$1,MATCH($F33,참조값!$2:$2,0))),"")</f>
        <v>37</v>
      </c>
    </row>
    <row r="34" spans="1:17" x14ac:dyDescent="0.3">
      <c r="A34" s="3">
        <v>33</v>
      </c>
      <c r="B34" s="3">
        <v>3</v>
      </c>
      <c r="C34" s="3" t="s">
        <v>17</v>
      </c>
      <c r="D34" s="3">
        <v>2</v>
      </c>
      <c r="E34" s="3" t="s">
        <v>124</v>
      </c>
      <c r="F34" s="3" t="s">
        <v>131</v>
      </c>
      <c r="G34" s="3">
        <v>2</v>
      </c>
      <c r="H34" s="3">
        <v>50</v>
      </c>
      <c r="I34" s="3">
        <v>14</v>
      </c>
      <c r="J34" s="3"/>
      <c r="K34" s="3">
        <f t="shared" si="7"/>
        <v>66</v>
      </c>
      <c r="L34" s="3">
        <v>4.2</v>
      </c>
      <c r="M34" s="3">
        <v>8.1</v>
      </c>
      <c r="N34" s="3">
        <f t="shared" si="8"/>
        <v>3.8999999999999995</v>
      </c>
      <c r="O34" s="3">
        <f t="shared" si="9"/>
        <v>3300</v>
      </c>
      <c r="P34" s="3">
        <f>IFERROR(INDEX(참조값!$1:$1,MATCH($E34,참조값!$2:$2,0)),"")</f>
        <v>3</v>
      </c>
      <c r="Q34" s="3">
        <f>IFERROR((INDEX(참조값!$1:$1,MATCH($F34,참조값!$2:$2,0))),"")</f>
        <v>35</v>
      </c>
    </row>
    <row r="35" spans="1:17" x14ac:dyDescent="0.3">
      <c r="A35" s="3">
        <v>34</v>
      </c>
      <c r="B35" s="3">
        <v>3</v>
      </c>
      <c r="C35" s="3" t="s">
        <v>17</v>
      </c>
      <c r="D35" s="3">
        <v>3</v>
      </c>
      <c r="E35" s="3" t="s">
        <v>125</v>
      </c>
      <c r="F35" s="3" t="s">
        <v>132</v>
      </c>
      <c r="G35" s="3">
        <v>2</v>
      </c>
      <c r="H35" s="3">
        <v>50</v>
      </c>
      <c r="I35" s="3">
        <v>18</v>
      </c>
      <c r="J35" s="3"/>
      <c r="K35" s="3">
        <f t="shared" si="7"/>
        <v>58</v>
      </c>
      <c r="L35" s="3">
        <v>8.1</v>
      </c>
      <c r="M35" s="3">
        <v>13.2</v>
      </c>
      <c r="N35" s="3">
        <f t="shared" si="8"/>
        <v>5.0999999999999996</v>
      </c>
      <c r="O35" s="3">
        <f t="shared" si="9"/>
        <v>2900</v>
      </c>
      <c r="P35" s="3">
        <f>IFERROR(INDEX(참조값!$1:$1,MATCH($E35,참조값!$2:$2,0)),"")</f>
        <v>5</v>
      </c>
      <c r="Q35" s="3">
        <f>IFERROR((INDEX(참조값!$1:$1,MATCH($F35,참조값!$2:$2,0))),"")</f>
        <v>33</v>
      </c>
    </row>
    <row r="36" spans="1:17" x14ac:dyDescent="0.3">
      <c r="A36" s="3">
        <v>35</v>
      </c>
      <c r="B36" s="3">
        <v>3</v>
      </c>
      <c r="C36" s="3" t="s">
        <v>17</v>
      </c>
      <c r="D36" s="3">
        <v>4</v>
      </c>
      <c r="E36" s="3" t="s">
        <v>126</v>
      </c>
      <c r="F36" s="3" t="s">
        <v>133</v>
      </c>
      <c r="G36" s="3">
        <v>2</v>
      </c>
      <c r="H36" s="3">
        <v>50</v>
      </c>
      <c r="I36" s="3">
        <v>18</v>
      </c>
      <c r="J36" s="3"/>
      <c r="K36" s="3">
        <f t="shared" si="7"/>
        <v>50</v>
      </c>
      <c r="L36" s="3">
        <v>13.2</v>
      </c>
      <c r="M36" s="3">
        <v>18.3</v>
      </c>
      <c r="N36" s="3">
        <f t="shared" si="8"/>
        <v>5.1000000000000014</v>
      </c>
      <c r="O36" s="3">
        <f t="shared" si="9"/>
        <v>2500</v>
      </c>
      <c r="P36" s="3">
        <f>IFERROR(INDEX(참조값!$1:$1,MATCH($E36,참조값!$2:$2,0)),"")</f>
        <v>7</v>
      </c>
      <c r="Q36" s="3">
        <f>IFERROR((INDEX(참조값!$1:$1,MATCH($F36,참조값!$2:$2,0))),"")</f>
        <v>31</v>
      </c>
    </row>
    <row r="37" spans="1:17" x14ac:dyDescent="0.3">
      <c r="A37" s="3">
        <v>36</v>
      </c>
      <c r="B37" s="3">
        <v>3</v>
      </c>
      <c r="C37" s="3" t="s">
        <v>17</v>
      </c>
      <c r="D37" s="3">
        <v>5</v>
      </c>
      <c r="E37" s="3" t="s">
        <v>127</v>
      </c>
      <c r="F37" s="3" t="s">
        <v>134</v>
      </c>
      <c r="G37" s="3">
        <v>2</v>
      </c>
      <c r="H37" s="3">
        <v>55</v>
      </c>
      <c r="I37" s="3">
        <v>18</v>
      </c>
      <c r="J37" s="3"/>
      <c r="K37" s="3">
        <f t="shared" si="7"/>
        <v>42</v>
      </c>
      <c r="L37" s="3">
        <v>18.3</v>
      </c>
      <c r="M37" s="3">
        <v>23.4</v>
      </c>
      <c r="N37" s="3">
        <f t="shared" si="8"/>
        <v>5.0999999999999979</v>
      </c>
      <c r="O37" s="3">
        <f t="shared" si="9"/>
        <v>2310</v>
      </c>
      <c r="P37" s="3">
        <f>IFERROR(INDEX(참조값!$1:$1,MATCH($E37,참조값!$2:$2,0)),"")</f>
        <v>9</v>
      </c>
      <c r="Q37" s="3">
        <f>IFERROR((INDEX(참조값!$1:$1,MATCH($F37,참조값!$2:$2,0))),"")</f>
        <v>29</v>
      </c>
    </row>
    <row r="38" spans="1:17" x14ac:dyDescent="0.3">
      <c r="A38" s="3">
        <v>37</v>
      </c>
      <c r="B38" s="3">
        <v>3</v>
      </c>
      <c r="C38" s="3" t="s">
        <v>17</v>
      </c>
      <c r="D38" s="3">
        <v>6</v>
      </c>
      <c r="E38" s="3" t="s">
        <v>128</v>
      </c>
      <c r="F38" s="3" t="s">
        <v>135</v>
      </c>
      <c r="G38" s="3">
        <v>3</v>
      </c>
      <c r="H38" s="3">
        <v>55</v>
      </c>
      <c r="I38" s="3">
        <v>18</v>
      </c>
      <c r="J38" s="3"/>
      <c r="K38" s="3">
        <f t="shared" si="7"/>
        <v>51</v>
      </c>
      <c r="L38" s="3">
        <v>23.4</v>
      </c>
      <c r="M38" s="3">
        <v>31</v>
      </c>
      <c r="N38" s="3">
        <f t="shared" si="8"/>
        <v>7.6000000000000014</v>
      </c>
      <c r="O38" s="3">
        <f t="shared" si="9"/>
        <v>2805</v>
      </c>
      <c r="P38" s="3">
        <f>IFERROR(INDEX(참조값!$1:$1,MATCH($E38,참조값!$2:$2,0)),"")</f>
        <v>11</v>
      </c>
      <c r="Q38" s="3">
        <f>IFERROR((INDEX(참조값!$1:$1,MATCH($F38,참조값!$2:$2,0))),"")</f>
        <v>27</v>
      </c>
    </row>
    <row r="39" spans="1:17" x14ac:dyDescent="0.3">
      <c r="A39" s="3">
        <v>38</v>
      </c>
      <c r="B39" s="3">
        <v>3</v>
      </c>
      <c r="C39" s="3" t="s">
        <v>17</v>
      </c>
      <c r="D39" s="3">
        <v>7</v>
      </c>
      <c r="E39" s="3" t="s">
        <v>129</v>
      </c>
      <c r="F39" s="3" t="s">
        <v>136</v>
      </c>
      <c r="G39" s="3">
        <v>3</v>
      </c>
      <c r="H39" s="3">
        <v>55</v>
      </c>
      <c r="I39" s="3">
        <v>22</v>
      </c>
      <c r="J39" s="3"/>
      <c r="K39" s="3">
        <f t="shared" si="7"/>
        <v>33</v>
      </c>
      <c r="L39" s="3">
        <v>31</v>
      </c>
      <c r="M39" s="3">
        <v>40.299999999999997</v>
      </c>
      <c r="N39" s="3">
        <f t="shared" si="8"/>
        <v>9.2999999999999972</v>
      </c>
      <c r="O39" s="3">
        <f t="shared" si="9"/>
        <v>1815</v>
      </c>
      <c r="P39" s="3">
        <f>IFERROR(INDEX(참조값!$1:$1,MATCH($E39,참조값!$2:$2,0)),"")</f>
        <v>15</v>
      </c>
      <c r="Q39" s="3">
        <f>IFERROR((INDEX(참조값!$1:$1,MATCH($F39,참조값!$2:$2,0))),"")</f>
        <v>25</v>
      </c>
    </row>
    <row r="40" spans="1:17" x14ac:dyDescent="0.3">
      <c r="A40" s="3">
        <v>39</v>
      </c>
      <c r="B40" s="3">
        <v>3</v>
      </c>
      <c r="C40" s="3" t="s">
        <v>17</v>
      </c>
      <c r="D40" s="3">
        <v>8</v>
      </c>
      <c r="E40" s="3" t="s">
        <v>130</v>
      </c>
      <c r="F40" s="3" t="s">
        <v>137</v>
      </c>
      <c r="G40" s="3">
        <v>0</v>
      </c>
      <c r="H40" s="3">
        <v>50</v>
      </c>
      <c r="I40" s="3">
        <v>30</v>
      </c>
      <c r="J40" s="3"/>
      <c r="K40" s="3">
        <f t="shared" si="7"/>
        <v>0</v>
      </c>
      <c r="L40" s="3">
        <v>40</v>
      </c>
      <c r="M40" s="3">
        <v>42</v>
      </c>
      <c r="N40" s="3">
        <f t="shared" si="8"/>
        <v>2</v>
      </c>
      <c r="O40" s="3">
        <f t="shared" si="9"/>
        <v>0</v>
      </c>
      <c r="P40" s="3">
        <f>IFERROR(INDEX(참조값!$1:$1,MATCH($E40,참조값!$2:$2,0)),"")</f>
        <v>2</v>
      </c>
      <c r="Q40" s="3">
        <f>IFERROR((INDEX(참조값!$1:$1,MATCH($F40,참조값!$2:$2,0))),"")</f>
        <v>37</v>
      </c>
    </row>
    <row r="41" spans="1:17" x14ac:dyDescent="0.3">
      <c r="A41" s="4">
        <v>40</v>
      </c>
      <c r="B41" s="4">
        <v>3</v>
      </c>
      <c r="C41" s="4" t="s">
        <v>42</v>
      </c>
      <c r="D41" s="4">
        <v>1</v>
      </c>
      <c r="E41" s="4" t="s">
        <v>130</v>
      </c>
      <c r="F41" s="4" t="s">
        <v>144</v>
      </c>
      <c r="G41" s="4">
        <v>0</v>
      </c>
      <c r="H41" s="4">
        <v>50</v>
      </c>
      <c r="I41" s="4">
        <v>30</v>
      </c>
      <c r="J41" s="4"/>
      <c r="K41" s="4">
        <f t="shared" ref="K41:K48" si="10">(Q41-P41+1)*G41</f>
        <v>0</v>
      </c>
      <c r="L41" s="4">
        <v>42</v>
      </c>
      <c r="M41" s="4">
        <v>36</v>
      </c>
      <c r="N41" s="4">
        <f t="shared" ref="N41:N48" si="11">M41-L41</f>
        <v>-6</v>
      </c>
      <c r="O41" s="4">
        <f t="shared" ref="O41:O48" si="12">K41*H41</f>
        <v>0</v>
      </c>
      <c r="P41" s="4">
        <f>IFERROR(INDEX(참조값!$1:$1,MATCH($E41,참조값!$2:$2,0)),"")</f>
        <v>2</v>
      </c>
      <c r="Q41" s="4">
        <f>IFERROR((INDEX(참조값!$1:$1,MATCH($F41,참조값!$2:$2,0))),"")</f>
        <v>38</v>
      </c>
    </row>
    <row r="42" spans="1:17" x14ac:dyDescent="0.3">
      <c r="A42" s="4">
        <v>41</v>
      </c>
      <c r="B42" s="4">
        <v>3</v>
      </c>
      <c r="C42" s="4" t="s">
        <v>42</v>
      </c>
      <c r="D42" s="4">
        <v>2</v>
      </c>
      <c r="E42" s="4" t="s">
        <v>138</v>
      </c>
      <c r="F42" s="4" t="s">
        <v>145</v>
      </c>
      <c r="G42" s="4">
        <v>2</v>
      </c>
      <c r="H42" s="4">
        <v>50</v>
      </c>
      <c r="I42" s="4">
        <v>22</v>
      </c>
      <c r="J42" s="4"/>
      <c r="K42" s="4">
        <f t="shared" si="10"/>
        <v>18</v>
      </c>
      <c r="L42" s="4">
        <v>36</v>
      </c>
      <c r="M42" s="4">
        <v>29.8</v>
      </c>
      <c r="N42" s="4">
        <f t="shared" si="11"/>
        <v>-6.1999999999999993</v>
      </c>
      <c r="O42" s="4">
        <f t="shared" si="12"/>
        <v>900</v>
      </c>
      <c r="P42" s="4">
        <f>IFERROR(INDEX(참조값!$1:$1,MATCH($E42,참조값!$2:$2,0)),"")</f>
        <v>16</v>
      </c>
      <c r="Q42" s="4">
        <f>IFERROR((INDEX(참조값!$1:$1,MATCH($F42,참조값!$2:$2,0))),"")</f>
        <v>24</v>
      </c>
    </row>
    <row r="43" spans="1:17" x14ac:dyDescent="0.3">
      <c r="A43" s="4">
        <v>42</v>
      </c>
      <c r="B43" s="4">
        <v>3</v>
      </c>
      <c r="C43" s="4" t="s">
        <v>42</v>
      </c>
      <c r="D43" s="4">
        <v>3</v>
      </c>
      <c r="E43" s="4" t="s">
        <v>139</v>
      </c>
      <c r="F43" s="4" t="s">
        <v>146</v>
      </c>
      <c r="G43" s="4">
        <v>2</v>
      </c>
      <c r="H43" s="4">
        <v>50</v>
      </c>
      <c r="I43" s="4">
        <v>18</v>
      </c>
      <c r="J43" s="4"/>
      <c r="K43" s="4">
        <f t="shared" si="10"/>
        <v>26</v>
      </c>
      <c r="L43" s="4">
        <v>29.8</v>
      </c>
      <c r="M43" s="4">
        <v>24.7</v>
      </c>
      <c r="N43" s="4">
        <f t="shared" si="11"/>
        <v>-5.1000000000000014</v>
      </c>
      <c r="O43" s="4">
        <f t="shared" si="12"/>
        <v>1300</v>
      </c>
      <c r="P43" s="4">
        <f>IFERROR(INDEX(참조값!$1:$1,MATCH($E43,참조값!$2:$2,0)),"")</f>
        <v>14</v>
      </c>
      <c r="Q43" s="4">
        <f>IFERROR((INDEX(참조값!$1:$1,MATCH($F43,참조값!$2:$2,0))),"")</f>
        <v>26</v>
      </c>
    </row>
    <row r="44" spans="1:17" x14ac:dyDescent="0.3">
      <c r="A44" s="4">
        <v>43</v>
      </c>
      <c r="B44" s="4">
        <v>3</v>
      </c>
      <c r="C44" s="4" t="s">
        <v>42</v>
      </c>
      <c r="D44" s="4">
        <v>4</v>
      </c>
      <c r="E44" s="4" t="s">
        <v>140</v>
      </c>
      <c r="F44" s="4" t="s">
        <v>147</v>
      </c>
      <c r="G44" s="4">
        <v>1</v>
      </c>
      <c r="H44" s="4">
        <v>50</v>
      </c>
      <c r="I44" s="4">
        <v>18</v>
      </c>
      <c r="J44" s="4"/>
      <c r="K44" s="4">
        <f t="shared" si="10"/>
        <v>17</v>
      </c>
      <c r="L44" s="4">
        <v>24.7</v>
      </c>
      <c r="M44" s="4">
        <v>22.2</v>
      </c>
      <c r="N44" s="4">
        <f t="shared" si="11"/>
        <v>-2.5</v>
      </c>
      <c r="O44" s="4">
        <f t="shared" si="12"/>
        <v>850</v>
      </c>
      <c r="P44" s="4">
        <f>IFERROR(INDEX(참조값!$1:$1,MATCH($E44,참조값!$2:$2,0)),"")</f>
        <v>12</v>
      </c>
      <c r="Q44" s="4">
        <f>IFERROR((INDEX(참조값!$1:$1,MATCH($F44,참조값!$2:$2,0))),"")</f>
        <v>28</v>
      </c>
    </row>
    <row r="45" spans="1:17" x14ac:dyDescent="0.3">
      <c r="A45" s="4">
        <v>44</v>
      </c>
      <c r="B45" s="4">
        <v>3</v>
      </c>
      <c r="C45" s="4" t="s">
        <v>42</v>
      </c>
      <c r="D45" s="4">
        <v>5</v>
      </c>
      <c r="E45" s="4" t="s">
        <v>141</v>
      </c>
      <c r="F45" s="4" t="s">
        <v>148</v>
      </c>
      <c r="G45" s="4">
        <v>1</v>
      </c>
      <c r="H45" s="4">
        <v>50</v>
      </c>
      <c r="I45" s="4">
        <v>18</v>
      </c>
      <c r="J45" s="4"/>
      <c r="K45" s="4">
        <f t="shared" si="10"/>
        <v>22</v>
      </c>
      <c r="L45" s="4">
        <v>22.2</v>
      </c>
      <c r="M45" s="4">
        <v>19.7</v>
      </c>
      <c r="N45" s="4">
        <f t="shared" si="11"/>
        <v>-2.5</v>
      </c>
      <c r="O45" s="4">
        <f t="shared" si="12"/>
        <v>1100</v>
      </c>
      <c r="P45" s="4">
        <f>IFERROR(INDEX(참조값!$1:$1,MATCH($E45,참조값!$2:$2,0)),"")</f>
        <v>9</v>
      </c>
      <c r="Q45" s="4">
        <f>IFERROR((INDEX(참조값!$1:$1,MATCH($F45,참조값!$2:$2,0))),"")</f>
        <v>30</v>
      </c>
    </row>
    <row r="46" spans="1:17" x14ac:dyDescent="0.3">
      <c r="A46" s="4">
        <v>45</v>
      </c>
      <c r="B46" s="4">
        <v>3</v>
      </c>
      <c r="C46" s="4" t="s">
        <v>42</v>
      </c>
      <c r="D46" s="4">
        <v>6</v>
      </c>
      <c r="E46" s="4" t="s">
        <v>142</v>
      </c>
      <c r="F46" s="4" t="s">
        <v>149</v>
      </c>
      <c r="G46" s="4">
        <v>1</v>
      </c>
      <c r="H46" s="4">
        <v>50</v>
      </c>
      <c r="I46" s="4">
        <v>14</v>
      </c>
      <c r="J46" s="4"/>
      <c r="K46" s="4">
        <f t="shared" si="10"/>
        <v>26</v>
      </c>
      <c r="L46" s="4">
        <v>19.7</v>
      </c>
      <c r="M46" s="4">
        <v>17.8</v>
      </c>
      <c r="N46" s="4">
        <f t="shared" si="11"/>
        <v>-1.8999999999999986</v>
      </c>
      <c r="O46" s="4">
        <f t="shared" si="12"/>
        <v>1300</v>
      </c>
      <c r="P46" s="4">
        <f>IFERROR(INDEX(참조값!$1:$1,MATCH($E46,참조값!$2:$2,0)),"")</f>
        <v>7</v>
      </c>
      <c r="Q46" s="4">
        <f>IFERROR((INDEX(참조값!$1:$1,MATCH($F46,참조값!$2:$2,0))),"")</f>
        <v>32</v>
      </c>
    </row>
    <row r="47" spans="1:17" x14ac:dyDescent="0.3">
      <c r="A47" s="4">
        <v>46</v>
      </c>
      <c r="B47" s="4">
        <v>3</v>
      </c>
      <c r="C47" s="4" t="s">
        <v>42</v>
      </c>
      <c r="D47" s="4">
        <v>7</v>
      </c>
      <c r="E47" s="4" t="s">
        <v>143</v>
      </c>
      <c r="F47" s="4" t="s">
        <v>150</v>
      </c>
      <c r="G47" s="4">
        <v>1</v>
      </c>
      <c r="H47" s="4">
        <v>50</v>
      </c>
      <c r="I47" s="4">
        <v>14</v>
      </c>
      <c r="J47" s="4"/>
      <c r="K47" s="4">
        <f t="shared" si="10"/>
        <v>30</v>
      </c>
      <c r="L47" s="4">
        <v>17.8</v>
      </c>
      <c r="M47" s="4">
        <v>15.9</v>
      </c>
      <c r="N47" s="4">
        <f t="shared" si="11"/>
        <v>-1.9000000000000004</v>
      </c>
      <c r="O47" s="4">
        <f t="shared" si="12"/>
        <v>1500</v>
      </c>
      <c r="P47" s="4">
        <f>IFERROR(INDEX(참조값!$1:$1,MATCH($E47,참조값!$2:$2,0)),"")</f>
        <v>5</v>
      </c>
      <c r="Q47" s="4">
        <f>IFERROR((INDEX(참조값!$1:$1,MATCH($F47,참조값!$2:$2,0))),"")</f>
        <v>34</v>
      </c>
    </row>
    <row r="48" spans="1:17" x14ac:dyDescent="0.3">
      <c r="A48" s="4">
        <v>47</v>
      </c>
      <c r="B48" s="4">
        <v>3</v>
      </c>
      <c r="C48" s="4" t="s">
        <v>42</v>
      </c>
      <c r="D48" s="4">
        <v>8</v>
      </c>
      <c r="E48" s="4" t="s">
        <v>122</v>
      </c>
      <c r="F48" s="4" t="s">
        <v>151</v>
      </c>
      <c r="G48" s="4">
        <v>0</v>
      </c>
      <c r="H48" s="4">
        <v>50</v>
      </c>
      <c r="I48" s="4">
        <v>10</v>
      </c>
      <c r="J48" s="4"/>
      <c r="K48" s="4">
        <f t="shared" si="10"/>
        <v>0</v>
      </c>
      <c r="L48" s="4">
        <v>15.9</v>
      </c>
      <c r="M48" s="4">
        <v>0</v>
      </c>
      <c r="N48" s="4">
        <f t="shared" si="11"/>
        <v>-15.9</v>
      </c>
      <c r="O48" s="4">
        <f t="shared" si="12"/>
        <v>0</v>
      </c>
      <c r="P48" s="4">
        <f>IFERROR(INDEX(참조값!$1:$1,MATCH($E48,참조값!$2:$2,0)),"")</f>
        <v>2</v>
      </c>
      <c r="Q48" s="4">
        <f>IFERROR((INDEX(참조값!$1:$1,MATCH($F48,참조값!$2:$2,0))),"")</f>
        <v>38</v>
      </c>
    </row>
    <row r="49" spans="1:17" x14ac:dyDescent="0.3">
      <c r="A49" s="3">
        <v>48</v>
      </c>
      <c r="B49" s="3">
        <v>4</v>
      </c>
      <c r="C49" s="3" t="s">
        <v>152</v>
      </c>
      <c r="D49" s="3">
        <v>1</v>
      </c>
      <c r="E49" s="3" t="s">
        <v>122</v>
      </c>
      <c r="F49" s="3" t="s">
        <v>151</v>
      </c>
      <c r="G49" s="3">
        <v>0</v>
      </c>
      <c r="H49" s="3">
        <v>0</v>
      </c>
      <c r="I49" s="3">
        <v>0</v>
      </c>
      <c r="J49" s="3"/>
      <c r="K49" s="3">
        <f t="shared" ref="K49:K50" si="13">(Q49-P49+1)*G49</f>
        <v>0</v>
      </c>
      <c r="L49" s="3">
        <v>0</v>
      </c>
      <c r="M49" s="3">
        <v>0</v>
      </c>
      <c r="N49" s="3">
        <f t="shared" ref="N49:N50" si="14">M49-L49</f>
        <v>0</v>
      </c>
      <c r="O49" s="3">
        <f t="shared" ref="O49:O50" si="15">K49*H49</f>
        <v>0</v>
      </c>
      <c r="P49" s="3">
        <f>IFERROR(INDEX(참조값!$1:$1,MATCH($E49,참조값!$2:$2,0)),"")</f>
        <v>2</v>
      </c>
      <c r="Q49" s="3">
        <f>IFERROR((INDEX(참조값!$1:$1,MATCH($F49,참조값!$2:$2,0))),"")</f>
        <v>38</v>
      </c>
    </row>
    <row r="50" spans="1:17" x14ac:dyDescent="0.3">
      <c r="A50" s="4">
        <v>49</v>
      </c>
      <c r="B50" s="4">
        <v>4</v>
      </c>
      <c r="C50" s="4" t="s">
        <v>153</v>
      </c>
      <c r="D50" s="4">
        <v>1</v>
      </c>
      <c r="E50" s="4" t="s">
        <v>122</v>
      </c>
      <c r="F50" s="4" t="s">
        <v>151</v>
      </c>
      <c r="G50" s="4">
        <v>0</v>
      </c>
      <c r="H50" s="4">
        <v>0</v>
      </c>
      <c r="I50" s="4">
        <v>0</v>
      </c>
      <c r="K50" s="4">
        <f t="shared" si="13"/>
        <v>0</v>
      </c>
      <c r="L50" s="4">
        <v>0</v>
      </c>
      <c r="M50" s="4">
        <v>0</v>
      </c>
      <c r="N50" s="4">
        <f t="shared" si="14"/>
        <v>0</v>
      </c>
      <c r="O50" s="4">
        <f t="shared" si="15"/>
        <v>0</v>
      </c>
      <c r="P50" s="4">
        <f>IFERROR(INDEX(참조값!$1:$1,MATCH($E50,참조값!$2:$2,0)),"")</f>
        <v>2</v>
      </c>
      <c r="Q50" s="4">
        <f>IFERROR((INDEX(참조값!$1:$1,MATCH($F50,참조값!$2:$2,0))),"")</f>
        <v>38</v>
      </c>
    </row>
    <row r="51" spans="1:17" x14ac:dyDescent="0.3">
      <c r="A51" s="3">
        <v>50</v>
      </c>
      <c r="B51" s="3">
        <v>5</v>
      </c>
      <c r="C51" s="3" t="s">
        <v>17</v>
      </c>
      <c r="D51" s="3">
        <v>1</v>
      </c>
      <c r="E51" s="3" t="s">
        <v>154</v>
      </c>
      <c r="F51" s="3" t="s">
        <v>163</v>
      </c>
      <c r="G51" s="3">
        <v>3</v>
      </c>
      <c r="H51" s="3">
        <v>40</v>
      </c>
      <c r="I51" s="3">
        <v>14</v>
      </c>
      <c r="J51" s="3"/>
      <c r="K51" s="3">
        <f t="shared" ref="K51:K61" si="16">(Q51-P51+1)*G51</f>
        <v>111</v>
      </c>
      <c r="L51" s="3">
        <v>0</v>
      </c>
      <c r="M51" s="3">
        <v>3.9</v>
      </c>
      <c r="N51" s="3">
        <f t="shared" ref="N51:N61" si="17">M51-L51</f>
        <v>3.9</v>
      </c>
      <c r="O51" s="3">
        <f t="shared" ref="O51:O61" si="18">K51*H51</f>
        <v>4440</v>
      </c>
      <c r="P51" s="3">
        <f>IFERROR(INDEX(참조값!$1:$1,MATCH($E51,참조값!$2:$2,0)),"")</f>
        <v>2</v>
      </c>
      <c r="Q51" s="3">
        <f>IFERROR((INDEX(참조값!$1:$1,MATCH($F51,참조값!$2:$2,0))),"")</f>
        <v>38</v>
      </c>
    </row>
    <row r="52" spans="1:17" x14ac:dyDescent="0.3">
      <c r="A52" s="3">
        <v>51</v>
      </c>
      <c r="B52" s="3">
        <v>5</v>
      </c>
      <c r="C52" s="3" t="s">
        <v>17</v>
      </c>
      <c r="D52" s="3">
        <v>2</v>
      </c>
      <c r="E52" s="3" t="s">
        <v>155</v>
      </c>
      <c r="F52" s="3" t="s">
        <v>164</v>
      </c>
      <c r="G52" s="3">
        <v>1</v>
      </c>
      <c r="H52" s="3">
        <v>40</v>
      </c>
      <c r="I52" s="3">
        <v>14</v>
      </c>
      <c r="J52" s="3"/>
      <c r="K52" s="3">
        <f t="shared" si="16"/>
        <v>33</v>
      </c>
      <c r="L52" s="3">
        <v>3.9</v>
      </c>
      <c r="M52" s="3">
        <v>5.8</v>
      </c>
      <c r="N52" s="3">
        <f t="shared" si="17"/>
        <v>1.9</v>
      </c>
      <c r="O52" s="3">
        <f t="shared" si="18"/>
        <v>1320</v>
      </c>
      <c r="P52" s="3">
        <f>IFERROR(INDEX(참조값!$1:$1,MATCH($E52,참조값!$2:$2,0)),"")</f>
        <v>4</v>
      </c>
      <c r="Q52" s="3">
        <f>IFERROR((INDEX(참조값!$1:$1,MATCH($F52,참조값!$2:$2,0))),"")</f>
        <v>36</v>
      </c>
    </row>
    <row r="53" spans="1:17" x14ac:dyDescent="0.3">
      <c r="A53" s="3">
        <v>52</v>
      </c>
      <c r="B53" s="3">
        <v>5</v>
      </c>
      <c r="C53" s="3" t="s">
        <v>17</v>
      </c>
      <c r="D53" s="3">
        <v>3</v>
      </c>
      <c r="E53" s="3" t="s">
        <v>156</v>
      </c>
      <c r="F53" s="3" t="s">
        <v>165</v>
      </c>
      <c r="G53" s="3">
        <v>2</v>
      </c>
      <c r="H53" s="3">
        <v>40</v>
      </c>
      <c r="I53" s="3">
        <v>14</v>
      </c>
      <c r="J53" s="3"/>
      <c r="K53" s="3">
        <f t="shared" si="16"/>
        <v>58</v>
      </c>
      <c r="L53" s="3">
        <v>5.8</v>
      </c>
      <c r="M53" s="3">
        <v>9.6999999999999993</v>
      </c>
      <c r="N53" s="3">
        <f t="shared" si="17"/>
        <v>3.8999999999999995</v>
      </c>
      <c r="O53" s="3">
        <f t="shared" si="18"/>
        <v>2320</v>
      </c>
      <c r="P53" s="3">
        <f>IFERROR(INDEX(참조값!$1:$1,MATCH($E53,참조값!$2:$2,0)),"")</f>
        <v>6</v>
      </c>
      <c r="Q53" s="3">
        <f>IFERROR((INDEX(참조값!$1:$1,MATCH($F53,참조값!$2:$2,0))),"")</f>
        <v>34</v>
      </c>
    </row>
    <row r="54" spans="1:17" x14ac:dyDescent="0.3">
      <c r="A54" s="3">
        <v>53</v>
      </c>
      <c r="B54" s="3">
        <v>5</v>
      </c>
      <c r="C54" s="3" t="s">
        <v>17</v>
      </c>
      <c r="D54" s="3">
        <v>4</v>
      </c>
      <c r="E54" s="3" t="s">
        <v>157</v>
      </c>
      <c r="F54" s="3" t="s">
        <v>166</v>
      </c>
      <c r="G54" s="3">
        <v>2</v>
      </c>
      <c r="H54" s="3">
        <v>40</v>
      </c>
      <c r="I54" s="3">
        <v>14</v>
      </c>
      <c r="J54" s="3"/>
      <c r="K54" s="3">
        <f t="shared" si="16"/>
        <v>52</v>
      </c>
      <c r="L54" s="3">
        <v>9.6999999999999993</v>
      </c>
      <c r="M54" s="3">
        <v>13.6</v>
      </c>
      <c r="N54" s="3">
        <f t="shared" si="17"/>
        <v>3.9000000000000004</v>
      </c>
      <c r="O54" s="3">
        <f t="shared" si="18"/>
        <v>2080</v>
      </c>
      <c r="P54" s="3">
        <f>IFERROR(INDEX(참조값!$1:$1,MATCH($E54,참조값!$2:$2,0)),"")</f>
        <v>8</v>
      </c>
      <c r="Q54" s="3">
        <f>IFERROR((INDEX(참조값!$1:$1,MATCH($F54,참조값!$2:$2,0))),"")</f>
        <v>33</v>
      </c>
    </row>
    <row r="55" spans="1:17" x14ac:dyDescent="0.3">
      <c r="A55" s="3">
        <v>54</v>
      </c>
      <c r="B55" s="3">
        <v>5</v>
      </c>
      <c r="C55" s="3" t="s">
        <v>17</v>
      </c>
      <c r="D55" s="3">
        <v>5</v>
      </c>
      <c r="E55" s="3" t="s">
        <v>158</v>
      </c>
      <c r="F55" s="3" t="s">
        <v>167</v>
      </c>
      <c r="G55" s="3">
        <v>1</v>
      </c>
      <c r="H55" s="3">
        <v>40</v>
      </c>
      <c r="I55" s="3">
        <v>14</v>
      </c>
      <c r="J55" s="3"/>
      <c r="K55" s="3">
        <f t="shared" si="16"/>
        <v>24</v>
      </c>
      <c r="L55" s="3">
        <v>13.6</v>
      </c>
      <c r="M55" s="3">
        <v>15.5</v>
      </c>
      <c r="N55" s="3">
        <f t="shared" si="17"/>
        <v>1.9000000000000004</v>
      </c>
      <c r="O55" s="3">
        <f t="shared" si="18"/>
        <v>960</v>
      </c>
      <c r="P55" s="3">
        <f>IFERROR(INDEX(참조값!$1:$1,MATCH($E55,참조값!$2:$2,0)),"")</f>
        <v>9</v>
      </c>
      <c r="Q55" s="3">
        <f>IFERROR((INDEX(참조값!$1:$1,MATCH($F55,참조값!$2:$2,0))),"")</f>
        <v>32</v>
      </c>
    </row>
    <row r="56" spans="1:17" x14ac:dyDescent="0.3">
      <c r="A56" s="3">
        <v>55</v>
      </c>
      <c r="B56" s="3">
        <v>5</v>
      </c>
      <c r="C56" s="3" t="s">
        <v>17</v>
      </c>
      <c r="D56" s="3">
        <v>6</v>
      </c>
      <c r="E56" s="3" t="s">
        <v>159</v>
      </c>
      <c r="F56" s="3" t="s">
        <v>168</v>
      </c>
      <c r="G56" s="3">
        <v>1</v>
      </c>
      <c r="H56" s="3">
        <v>40</v>
      </c>
      <c r="I56" s="3">
        <v>14</v>
      </c>
      <c r="J56" s="3"/>
      <c r="K56" s="3">
        <f t="shared" si="16"/>
        <v>22</v>
      </c>
      <c r="L56" s="3">
        <v>15.5</v>
      </c>
      <c r="M56" s="3">
        <v>17.399999999999999</v>
      </c>
      <c r="N56" s="3">
        <f t="shared" si="17"/>
        <v>1.8999999999999986</v>
      </c>
      <c r="O56" s="3">
        <f t="shared" si="18"/>
        <v>880</v>
      </c>
      <c r="P56" s="3">
        <f>IFERROR(INDEX(참조값!$1:$1,MATCH($E56,참조값!$2:$2,0)),"")</f>
        <v>10</v>
      </c>
      <c r="Q56" s="3">
        <f>IFERROR((INDEX(참조값!$1:$1,MATCH($F56,참조값!$2:$2,0))),"")</f>
        <v>31</v>
      </c>
    </row>
    <row r="57" spans="1:17" x14ac:dyDescent="0.3">
      <c r="A57" s="3">
        <v>56</v>
      </c>
      <c r="B57" s="3">
        <v>5</v>
      </c>
      <c r="C57" s="3" t="s">
        <v>17</v>
      </c>
      <c r="D57" s="3">
        <v>7</v>
      </c>
      <c r="E57" s="3" t="s">
        <v>160</v>
      </c>
      <c r="F57" s="3" t="s">
        <v>169</v>
      </c>
      <c r="G57" s="3">
        <v>2</v>
      </c>
      <c r="H57" s="3">
        <v>40</v>
      </c>
      <c r="I57" s="3">
        <v>18</v>
      </c>
      <c r="J57" s="3"/>
      <c r="K57" s="3">
        <f t="shared" si="16"/>
        <v>40</v>
      </c>
      <c r="L57" s="3">
        <v>17.399999999999999</v>
      </c>
      <c r="M57" s="3">
        <v>22.5</v>
      </c>
      <c r="N57" s="3">
        <f t="shared" si="17"/>
        <v>5.1000000000000014</v>
      </c>
      <c r="O57" s="3">
        <f t="shared" si="18"/>
        <v>1600</v>
      </c>
      <c r="P57" s="3">
        <f>IFERROR(INDEX(참조값!$1:$1,MATCH($E57,참조값!$2:$2,0)),"")</f>
        <v>11</v>
      </c>
      <c r="Q57" s="3">
        <f>IFERROR((INDEX(참조값!$1:$1,MATCH($F57,참조값!$2:$2,0))),"")</f>
        <v>30</v>
      </c>
    </row>
    <row r="58" spans="1:17" x14ac:dyDescent="0.3">
      <c r="A58" s="3">
        <v>57</v>
      </c>
      <c r="B58" s="3">
        <v>5</v>
      </c>
      <c r="C58" s="3" t="s">
        <v>17</v>
      </c>
      <c r="D58" s="3">
        <v>8</v>
      </c>
      <c r="E58" s="3" t="s">
        <v>161</v>
      </c>
      <c r="F58" s="3" t="s">
        <v>173</v>
      </c>
      <c r="G58" s="3">
        <v>1</v>
      </c>
      <c r="H58" s="3">
        <v>40</v>
      </c>
      <c r="I58" s="3">
        <v>18</v>
      </c>
      <c r="J58" s="3"/>
      <c r="K58" s="3">
        <f t="shared" si="16"/>
        <v>18</v>
      </c>
      <c r="L58" s="3">
        <v>22.5</v>
      </c>
      <c r="M58" s="3">
        <v>25</v>
      </c>
      <c r="N58" s="3">
        <f t="shared" si="17"/>
        <v>2.5</v>
      </c>
      <c r="O58" s="3">
        <f t="shared" si="18"/>
        <v>720</v>
      </c>
      <c r="P58" s="3">
        <f>IFERROR(INDEX(참조값!$1:$1,MATCH($E58,참조값!$2:$2,0)),"")</f>
        <v>12</v>
      </c>
      <c r="Q58" s="3">
        <f>IFERROR((INDEX(참조값!$1:$1,MATCH($F58,참조값!$2:$2,0))),"")</f>
        <v>29</v>
      </c>
    </row>
    <row r="59" spans="1:17" x14ac:dyDescent="0.3">
      <c r="A59" s="3">
        <v>58</v>
      </c>
      <c r="B59" s="3">
        <v>5</v>
      </c>
      <c r="C59" s="3" t="s">
        <v>17</v>
      </c>
      <c r="D59" s="3">
        <v>9</v>
      </c>
      <c r="E59" s="3" t="s">
        <v>162</v>
      </c>
      <c r="F59" s="3" t="s">
        <v>170</v>
      </c>
      <c r="G59" s="3">
        <v>1</v>
      </c>
      <c r="H59" s="3">
        <v>40</v>
      </c>
      <c r="I59" s="3">
        <v>18</v>
      </c>
      <c r="J59" s="3"/>
      <c r="K59" s="3">
        <f t="shared" si="16"/>
        <v>16</v>
      </c>
      <c r="L59" s="3">
        <v>25</v>
      </c>
      <c r="M59" s="3">
        <v>27.5</v>
      </c>
      <c r="N59" s="3">
        <f t="shared" si="17"/>
        <v>2.5</v>
      </c>
      <c r="O59" s="3">
        <f t="shared" si="18"/>
        <v>640</v>
      </c>
      <c r="P59" s="3">
        <f>IFERROR(INDEX(참조값!$1:$1,MATCH($E59,참조값!$2:$2,0)),"")</f>
        <v>13</v>
      </c>
      <c r="Q59" s="3">
        <f>IFERROR((INDEX(참조값!$1:$1,MATCH($F59,참조값!$2:$2,0))),"")</f>
        <v>28</v>
      </c>
    </row>
    <row r="60" spans="1:17" x14ac:dyDescent="0.3">
      <c r="A60" s="3">
        <v>59</v>
      </c>
      <c r="B60" s="3">
        <v>5</v>
      </c>
      <c r="C60" s="3" t="s">
        <v>17</v>
      </c>
      <c r="D60" s="3">
        <v>10</v>
      </c>
      <c r="E60" s="3" t="s">
        <v>154</v>
      </c>
      <c r="F60" s="3" t="s">
        <v>171</v>
      </c>
      <c r="G60" s="3">
        <v>0</v>
      </c>
      <c r="H60" s="3">
        <v>40</v>
      </c>
      <c r="I60" s="3">
        <v>18</v>
      </c>
      <c r="J60" s="3"/>
      <c r="K60" s="3">
        <f t="shared" si="16"/>
        <v>0</v>
      </c>
      <c r="L60" s="3">
        <v>27.5</v>
      </c>
      <c r="M60" s="3">
        <v>30</v>
      </c>
      <c r="N60" s="3">
        <f t="shared" si="17"/>
        <v>2.5</v>
      </c>
      <c r="O60" s="3">
        <f t="shared" si="18"/>
        <v>0</v>
      </c>
      <c r="P60" s="3">
        <f>IFERROR(INDEX(참조값!$1:$1,MATCH($E60,참조값!$2:$2,0)),"")</f>
        <v>2</v>
      </c>
      <c r="Q60" s="3">
        <f>IFERROR((INDEX(참조값!$1:$1,MATCH($F60,참조값!$2:$2,0))),"")</f>
        <v>38</v>
      </c>
    </row>
    <row r="61" spans="1:17" x14ac:dyDescent="0.3">
      <c r="A61" s="3">
        <v>60</v>
      </c>
      <c r="B61" s="3">
        <v>5</v>
      </c>
      <c r="C61" s="3" t="s">
        <v>17</v>
      </c>
      <c r="D61" s="3">
        <v>11</v>
      </c>
      <c r="E61" s="3" t="s">
        <v>154</v>
      </c>
      <c r="F61" s="3" t="s">
        <v>172</v>
      </c>
      <c r="G61" s="3">
        <v>0</v>
      </c>
      <c r="H61" s="3">
        <v>40</v>
      </c>
      <c r="I61" s="3">
        <v>22</v>
      </c>
      <c r="J61" s="3"/>
      <c r="K61" s="3">
        <f t="shared" si="16"/>
        <v>0</v>
      </c>
      <c r="L61" s="3">
        <v>30</v>
      </c>
      <c r="M61" s="3">
        <v>38</v>
      </c>
      <c r="N61" s="3">
        <f t="shared" si="17"/>
        <v>8</v>
      </c>
      <c r="O61" s="3">
        <f t="shared" si="18"/>
        <v>0</v>
      </c>
      <c r="P61" s="3">
        <f>IFERROR(INDEX(참조값!$1:$1,MATCH($E61,참조값!$2:$2,0)),"")</f>
        <v>2</v>
      </c>
      <c r="Q61" s="3">
        <f>IFERROR((INDEX(참조값!$1:$1,MATCH($F61,참조값!$2:$2,0))),"")</f>
        <v>38</v>
      </c>
    </row>
    <row r="62" spans="1:17" x14ac:dyDescent="0.3">
      <c r="A62" s="4">
        <v>61</v>
      </c>
      <c r="B62" s="4">
        <v>5</v>
      </c>
      <c r="C62" s="4" t="s">
        <v>42</v>
      </c>
      <c r="D62" s="4">
        <v>1</v>
      </c>
      <c r="E62" s="4" t="s">
        <v>154</v>
      </c>
      <c r="F62" s="4" t="s">
        <v>172</v>
      </c>
      <c r="G62" s="4">
        <v>0</v>
      </c>
      <c r="H62" s="4">
        <v>40</v>
      </c>
      <c r="I62" s="4">
        <v>30</v>
      </c>
      <c r="J62" s="4"/>
      <c r="K62" s="4">
        <f t="shared" ref="K62:K70" si="19">(Q62-P62+1)*G62</f>
        <v>0</v>
      </c>
      <c r="L62" s="4">
        <v>38</v>
      </c>
      <c r="M62" s="4">
        <v>32</v>
      </c>
      <c r="N62" s="4">
        <f t="shared" ref="N62:N70" si="20">M62-L62</f>
        <v>-6</v>
      </c>
      <c r="O62" s="4">
        <f t="shared" ref="O62:O70" si="21">K62*H62</f>
        <v>0</v>
      </c>
      <c r="P62" s="4">
        <f>IFERROR(INDEX(참조값!$1:$1,MATCH($E62,참조값!$2:$2,0)),"")</f>
        <v>2</v>
      </c>
      <c r="Q62" s="4">
        <f>IFERROR((INDEX(참조값!$1:$1,MATCH($F62,참조값!$2:$2,0))),"")</f>
        <v>38</v>
      </c>
    </row>
    <row r="63" spans="1:17" x14ac:dyDescent="0.3">
      <c r="A63" s="4">
        <v>62</v>
      </c>
      <c r="B63" s="4">
        <v>5</v>
      </c>
      <c r="C63" s="4" t="s">
        <v>42</v>
      </c>
      <c r="D63" s="4">
        <v>2</v>
      </c>
      <c r="E63" s="4" t="s">
        <v>174</v>
      </c>
      <c r="F63" s="4" t="s">
        <v>169</v>
      </c>
      <c r="G63" s="4">
        <v>1</v>
      </c>
      <c r="H63" s="4">
        <v>40</v>
      </c>
      <c r="I63" s="4">
        <v>22</v>
      </c>
      <c r="J63" s="4"/>
      <c r="K63" s="4">
        <f t="shared" si="19"/>
        <v>19</v>
      </c>
      <c r="L63" s="4">
        <v>32</v>
      </c>
      <c r="M63" s="4">
        <v>28.9</v>
      </c>
      <c r="N63" s="4">
        <f t="shared" si="20"/>
        <v>-3.1000000000000014</v>
      </c>
      <c r="O63" s="4">
        <f t="shared" si="21"/>
        <v>760</v>
      </c>
      <c r="P63" s="4">
        <f>IFERROR(INDEX(참조값!$1:$1,MATCH($E63,참조값!$2:$2,0)),"")</f>
        <v>12</v>
      </c>
      <c r="Q63" s="4">
        <f>IFERROR((INDEX(참조값!$1:$1,MATCH($F63,참조값!$2:$2,0))),"")</f>
        <v>30</v>
      </c>
    </row>
    <row r="64" spans="1:17" x14ac:dyDescent="0.3">
      <c r="A64" s="4">
        <v>63</v>
      </c>
      <c r="B64" s="4">
        <v>5</v>
      </c>
      <c r="C64" s="4" t="s">
        <v>42</v>
      </c>
      <c r="D64" s="4">
        <v>3</v>
      </c>
      <c r="E64" s="4" t="s">
        <v>175</v>
      </c>
      <c r="F64" s="4" t="s">
        <v>168</v>
      </c>
      <c r="G64" s="4">
        <v>1</v>
      </c>
      <c r="H64" s="4">
        <v>40</v>
      </c>
      <c r="I64" s="4">
        <v>22</v>
      </c>
      <c r="J64" s="4"/>
      <c r="K64" s="4">
        <f t="shared" si="19"/>
        <v>22</v>
      </c>
      <c r="L64" s="4">
        <v>28.9</v>
      </c>
      <c r="M64" s="4">
        <v>25.8</v>
      </c>
      <c r="N64" s="4">
        <f t="shared" si="20"/>
        <v>-3.0999999999999979</v>
      </c>
      <c r="O64" s="4">
        <f t="shared" si="21"/>
        <v>880</v>
      </c>
      <c r="P64" s="4">
        <f>IFERROR(INDEX(참조값!$1:$1,MATCH($E64,참조값!$2:$2,0)),"")</f>
        <v>10</v>
      </c>
      <c r="Q64" s="4">
        <f>IFERROR((INDEX(참조값!$1:$1,MATCH($F64,참조값!$2:$2,0))),"")</f>
        <v>31</v>
      </c>
    </row>
    <row r="65" spans="1:17" x14ac:dyDescent="0.3">
      <c r="A65" s="4">
        <v>64</v>
      </c>
      <c r="B65" s="4">
        <v>5</v>
      </c>
      <c r="C65" s="4" t="s">
        <v>42</v>
      </c>
      <c r="D65" s="4">
        <v>4</v>
      </c>
      <c r="E65" s="4" t="s">
        <v>158</v>
      </c>
      <c r="F65" s="4" t="s">
        <v>167</v>
      </c>
      <c r="G65" s="4">
        <v>2</v>
      </c>
      <c r="H65" s="4">
        <v>40</v>
      </c>
      <c r="I65" s="4">
        <v>22</v>
      </c>
      <c r="J65" s="4"/>
      <c r="K65" s="4">
        <f t="shared" si="19"/>
        <v>48</v>
      </c>
      <c r="L65" s="4">
        <v>25.8</v>
      </c>
      <c r="M65" s="4">
        <v>19.600000000000001</v>
      </c>
      <c r="N65" s="4">
        <f t="shared" si="20"/>
        <v>-6.1999999999999993</v>
      </c>
      <c r="O65" s="4">
        <f t="shared" si="21"/>
        <v>1920</v>
      </c>
      <c r="P65" s="4">
        <f>IFERROR(INDEX(참조값!$1:$1,MATCH($E65,참조값!$2:$2,0)),"")</f>
        <v>9</v>
      </c>
      <c r="Q65" s="4">
        <f>IFERROR((INDEX(참조값!$1:$1,MATCH($F65,참조값!$2:$2,0))),"")</f>
        <v>32</v>
      </c>
    </row>
    <row r="66" spans="1:17" x14ac:dyDescent="0.3">
      <c r="A66" s="4">
        <v>65</v>
      </c>
      <c r="B66" s="4">
        <v>5</v>
      </c>
      <c r="C66" s="4" t="s">
        <v>42</v>
      </c>
      <c r="D66" s="4">
        <v>5</v>
      </c>
      <c r="E66" s="4" t="s">
        <v>176</v>
      </c>
      <c r="F66" s="4" t="s">
        <v>181</v>
      </c>
      <c r="G66" s="4">
        <v>2</v>
      </c>
      <c r="H66" s="4">
        <v>40</v>
      </c>
      <c r="I66" s="4">
        <v>22</v>
      </c>
      <c r="J66" s="4"/>
      <c r="K66" s="4">
        <f t="shared" si="19"/>
        <v>54</v>
      </c>
      <c r="L66" s="4">
        <v>19.600000000000001</v>
      </c>
      <c r="M66" s="4">
        <v>13.4</v>
      </c>
      <c r="N66" s="4">
        <f t="shared" si="20"/>
        <v>-6.2000000000000011</v>
      </c>
      <c r="O66" s="4">
        <f t="shared" si="21"/>
        <v>2160</v>
      </c>
      <c r="P66" s="4">
        <f>IFERROR(INDEX(참조값!$1:$1,MATCH($E66,참조값!$2:$2,0)),"")</f>
        <v>7</v>
      </c>
      <c r="Q66" s="4">
        <f>IFERROR((INDEX(참조값!$1:$1,MATCH($F66,참조값!$2:$2,0))),"")</f>
        <v>33</v>
      </c>
    </row>
    <row r="67" spans="1:17" x14ac:dyDescent="0.3">
      <c r="A67" s="4">
        <v>66</v>
      </c>
      <c r="B67" s="4">
        <v>5</v>
      </c>
      <c r="C67" s="4" t="s">
        <v>42</v>
      </c>
      <c r="D67" s="4">
        <v>6</v>
      </c>
      <c r="E67" s="4" t="s">
        <v>177</v>
      </c>
      <c r="F67" s="4" t="s">
        <v>182</v>
      </c>
      <c r="G67" s="4">
        <v>1</v>
      </c>
      <c r="H67" s="4">
        <v>40</v>
      </c>
      <c r="I67" s="4">
        <v>14</v>
      </c>
      <c r="J67" s="4"/>
      <c r="K67" s="4">
        <f t="shared" si="19"/>
        <v>29</v>
      </c>
      <c r="L67" s="4">
        <v>13.4</v>
      </c>
      <c r="M67" s="4">
        <v>11.5</v>
      </c>
      <c r="N67" s="4">
        <f t="shared" si="20"/>
        <v>-1.9000000000000004</v>
      </c>
      <c r="O67" s="4">
        <f t="shared" si="21"/>
        <v>1160</v>
      </c>
      <c r="P67" s="4">
        <f>IFERROR(INDEX(참조값!$1:$1,MATCH($E67,참조값!$2:$2,0)),"")</f>
        <v>6</v>
      </c>
      <c r="Q67" s="4">
        <f>IFERROR((INDEX(참조값!$1:$1,MATCH($F67,참조값!$2:$2,0))),"")</f>
        <v>34</v>
      </c>
    </row>
    <row r="68" spans="1:17" x14ac:dyDescent="0.3">
      <c r="A68" s="4">
        <v>67</v>
      </c>
      <c r="B68" s="4">
        <v>5</v>
      </c>
      <c r="C68" s="4" t="s">
        <v>42</v>
      </c>
      <c r="D68" s="4">
        <v>7</v>
      </c>
      <c r="E68" s="4" t="s">
        <v>178</v>
      </c>
      <c r="F68" s="4" t="s">
        <v>183</v>
      </c>
      <c r="G68" s="4">
        <v>1</v>
      </c>
      <c r="H68" s="4">
        <v>40</v>
      </c>
      <c r="I68" s="4">
        <v>14</v>
      </c>
      <c r="J68" s="4"/>
      <c r="K68" s="4">
        <f t="shared" si="19"/>
        <v>31</v>
      </c>
      <c r="L68" s="4">
        <v>11.5</v>
      </c>
      <c r="M68" s="4">
        <v>9.6</v>
      </c>
      <c r="N68" s="4">
        <f t="shared" si="20"/>
        <v>-1.9000000000000004</v>
      </c>
      <c r="O68" s="4">
        <f t="shared" si="21"/>
        <v>1240</v>
      </c>
      <c r="P68" s="4">
        <f>IFERROR(INDEX(참조값!$1:$1,MATCH($E68,참조값!$2:$2,0)),"")</f>
        <v>5</v>
      </c>
      <c r="Q68" s="4">
        <f>IFERROR((INDEX(참조값!$1:$1,MATCH($F68,참조값!$2:$2,0))),"")</f>
        <v>35</v>
      </c>
    </row>
    <row r="69" spans="1:17" x14ac:dyDescent="0.3">
      <c r="A69" s="4">
        <v>68</v>
      </c>
      <c r="B69" s="4">
        <v>5</v>
      </c>
      <c r="C69" s="4" t="s">
        <v>42</v>
      </c>
      <c r="D69" s="4">
        <v>8</v>
      </c>
      <c r="E69" s="4" t="s">
        <v>179</v>
      </c>
      <c r="F69" s="4" t="s">
        <v>172</v>
      </c>
      <c r="G69" s="4">
        <v>1</v>
      </c>
      <c r="H69" s="4">
        <v>40</v>
      </c>
      <c r="I69" s="4">
        <v>14</v>
      </c>
      <c r="J69" s="4"/>
      <c r="K69" s="4">
        <f t="shared" si="19"/>
        <v>37</v>
      </c>
      <c r="L69" s="4">
        <v>9.6</v>
      </c>
      <c r="M69" s="4">
        <v>7.7</v>
      </c>
      <c r="N69" s="4">
        <f t="shared" si="20"/>
        <v>-1.8999999999999995</v>
      </c>
      <c r="O69" s="4">
        <f t="shared" si="21"/>
        <v>1480</v>
      </c>
      <c r="P69" s="4">
        <f>IFERROR(INDEX(참조값!$1:$1,MATCH($E69,참조값!$2:$2,0)),"")</f>
        <v>2</v>
      </c>
      <c r="Q69" s="4">
        <f>IFERROR((INDEX(참조값!$1:$1,MATCH($F69,참조값!$2:$2,0))),"")</f>
        <v>38</v>
      </c>
    </row>
    <row r="70" spans="1:17" x14ac:dyDescent="0.3">
      <c r="A70" s="4">
        <v>69</v>
      </c>
      <c r="B70" s="4">
        <v>5</v>
      </c>
      <c r="C70" s="4" t="s">
        <v>42</v>
      </c>
      <c r="D70" s="4">
        <v>9</v>
      </c>
      <c r="E70" s="4" t="s">
        <v>180</v>
      </c>
      <c r="F70" s="4" t="s">
        <v>172</v>
      </c>
      <c r="G70" s="4">
        <v>0</v>
      </c>
      <c r="H70" s="4">
        <v>40</v>
      </c>
      <c r="I70" s="4">
        <v>14</v>
      </c>
      <c r="J70" s="4"/>
      <c r="K70" s="4">
        <f t="shared" si="19"/>
        <v>0</v>
      </c>
      <c r="L70" s="4">
        <v>7.7</v>
      </c>
      <c r="M70" s="4">
        <v>0</v>
      </c>
      <c r="N70" s="4">
        <f t="shared" si="20"/>
        <v>-7.7</v>
      </c>
      <c r="O70" s="4">
        <f t="shared" si="21"/>
        <v>0</v>
      </c>
      <c r="P70" s="4">
        <f>IFERROR(INDEX(참조값!$1:$1,MATCH($E70,참조값!$2:$2,0)),"")</f>
        <v>2</v>
      </c>
      <c r="Q70" s="4">
        <f>IFERROR((INDEX(참조값!$1:$1,MATCH($F70,참조값!$2:$2,0))),"")</f>
        <v>38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H14" sqref="H14"/>
    </sheetView>
  </sheetViews>
  <sheetFormatPr defaultRowHeight="16.5" x14ac:dyDescent="0.3"/>
  <sheetData>
    <row r="1" spans="1:39" ht="26.25" x14ac:dyDescent="0.3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</row>
    <row r="2" spans="1:39" ht="26.25" x14ac:dyDescent="0.3">
      <c r="A2" s="6" t="s">
        <v>57</v>
      </c>
      <c r="B2" s="6" t="s">
        <v>58</v>
      </c>
      <c r="C2" s="6" t="s">
        <v>59</v>
      </c>
      <c r="D2" s="6" t="s">
        <v>60</v>
      </c>
      <c r="E2" s="6" t="s">
        <v>61</v>
      </c>
      <c r="F2" s="6" t="s">
        <v>62</v>
      </c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68</v>
      </c>
      <c r="M2" s="6" t="s">
        <v>69</v>
      </c>
      <c r="N2" s="6" t="s">
        <v>70</v>
      </c>
      <c r="O2" s="6" t="s">
        <v>71</v>
      </c>
      <c r="P2" s="6" t="s">
        <v>72</v>
      </c>
      <c r="Q2" s="6" t="s">
        <v>73</v>
      </c>
      <c r="R2" s="6" t="s">
        <v>74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79</v>
      </c>
      <c r="X2" s="6" t="s">
        <v>80</v>
      </c>
      <c r="Y2" s="6" t="s">
        <v>81</v>
      </c>
      <c r="Z2" s="6" t="s">
        <v>82</v>
      </c>
      <c r="AA2" s="6" t="s">
        <v>83</v>
      </c>
      <c r="AB2" s="6" t="s">
        <v>84</v>
      </c>
      <c r="AC2" s="6" t="s">
        <v>85</v>
      </c>
      <c r="AD2" s="6" t="s">
        <v>86</v>
      </c>
      <c r="AE2" s="6" t="s">
        <v>87</v>
      </c>
      <c r="AF2" s="6" t="s">
        <v>88</v>
      </c>
      <c r="AG2" s="6" t="s">
        <v>89</v>
      </c>
      <c r="AH2" s="6" t="s">
        <v>90</v>
      </c>
      <c r="AI2" s="6" t="s">
        <v>91</v>
      </c>
      <c r="AJ2" s="6" t="s">
        <v>92</v>
      </c>
      <c r="AK2" s="6" t="s">
        <v>93</v>
      </c>
      <c r="AL2" s="6" t="s">
        <v>94</v>
      </c>
      <c r="AM2" s="6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참조값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2019-12-30T01:20:56Z</dcterms:created>
  <dcterms:modified xsi:type="dcterms:W3CDTF">2020-05-27T04:55:55Z</dcterms:modified>
</cp:coreProperties>
</file>