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clance\Documents\Work Force\Vestas Advanced 2021\2021 Excel Advanced Files\"/>
    </mc:Choice>
  </mc:AlternateContent>
  <xr:revisionPtr revIDLastSave="0" documentId="13_ncr:1_{EE9DCEE4-992E-459B-87C4-DE8D8E9140FA}" xr6:coauthVersionLast="36" xr6:coauthVersionMax="36" xr10:uidLastSave="{00000000-0000-0000-0000-000000000000}"/>
  <bookViews>
    <workbookView xWindow="0" yWindow="0" windowWidth="24000" windowHeight="10320" xr2:uid="{00000000-000D-0000-FFFF-FFFF00000000}"/>
  </bookViews>
  <sheets>
    <sheet name="CS Dept" sheetId="1" r:id="rId1"/>
    <sheet name="Mortgages" sheetId="2" r:id="rId2"/>
  </sheets>
  <externalReferences>
    <externalReference r:id="rId3"/>
    <externalReference r:id="rId4"/>
  </externalReferences>
  <definedNames>
    <definedName name="AdminIncrease">'CS Dept'!$C$7</definedName>
    <definedName name="Changing_Cells">Mortgages!$B$7:$B$9</definedName>
    <definedName name="Down_Payment">Mortgages!$B$7</definedName>
    <definedName name="Expenses">[1]Iterate!$C$4</definedName>
    <definedName name="Finley_Sprocket">'[1]Break Even (Solver)'!$B$3:$B$12</definedName>
    <definedName name="Fixed_Cells">Mortgages!$B$2</definedName>
    <definedName name="Fixed_Costs">'[1]Break Even (Solver)'!$B$9:$C$9</definedName>
    <definedName name="FundCalc">'[2]Goal Seek'!$B$3:$C$7</definedName>
    <definedName name="Gross_Margin">[1]Iterate!$C$3</definedName>
    <definedName name="Gross_Profit">[1]Iterate!$C$5</definedName>
    <definedName name="House_Price">Mortgages!$B$3</definedName>
    <definedName name="Interest">Mortgages!$B$4</definedName>
    <definedName name="Interest_Rate">Mortgages!$B$4</definedName>
    <definedName name="Langstrom_Wrench">'[1]Break Even (Solver)'!$C$3:$C$12</definedName>
    <definedName name="Net_Profit">[1]Iterate!$C$7</definedName>
    <definedName name="NPer2">'[1]Future Value (2-Inputs)'!$C$3</definedName>
    <definedName name="Paydown">Mortgages!$B$9</definedName>
    <definedName name="Paydown_Payment">Mortgages!$C$12</definedName>
    <definedName name="Paydown_Total">Mortgages!$C$13</definedName>
    <definedName name="Price">'[1]Break Even (Solver)'!$B$3:$C$3</definedName>
    <definedName name="Profit">'[1]Break Even (Solver)'!$B$12:$C$12</definedName>
    <definedName name="Profit_Margin">'[1]Break Even (Goal Seek)'!$B$12:$C$12</definedName>
    <definedName name="Profit_Sharing">[1]Iterate!$C$6</definedName>
    <definedName name="Profit_Sharing_Percentage">[1]Iterate!$C$9</definedName>
    <definedName name="Rate2">'[1]Future Value (2-Inputs)'!$C$2</definedName>
    <definedName name="Regular_Payment">Mortgages!$B$12</definedName>
    <definedName name="Regular_Total">Mortgages!$B$13</definedName>
    <definedName name="Revenue">'[1]Break Even (Solver)'!$B$5:$C$5</definedName>
    <definedName name="Revised_Term">Mortgages!$C$15</definedName>
    <definedName name="SuppliesInc">'CS Dept'!$C$5</definedName>
    <definedName name="Term">Mortgages!$B$8</definedName>
    <definedName name="Total_Costs">'[1]Break Even (Solver)'!$B$10:$C$10</definedName>
    <definedName name="Total_Savings">Mortgages!$C$14</definedName>
    <definedName name="TotalNewCosts">'CS Dept'!$D$8</definedName>
    <definedName name="TrainingInc">'CS Dept'!$C$6</definedName>
    <definedName name="Unit_Cost">'[1]Break Even (Solver)'!$B$7:$C$7</definedName>
    <definedName name="Units">'[1]Break Even (Solver)'!$B$4:$C$4</definedName>
    <definedName name="Variable_Costs">'[1]Break Even (Solver)'!$B$8:$C$8</definedName>
    <definedName name="WageInc">'CS Dept'!$C$4</definedName>
  </definedNames>
  <calcPr calcId="191029"/>
</workbook>
</file>

<file path=xl/calcChain.xml><?xml version="1.0" encoding="utf-8"?>
<calcChain xmlns="http://schemas.openxmlformats.org/spreadsheetml/2006/main">
  <c r="B15" i="2" l="1"/>
  <c r="B14" i="2"/>
  <c r="B12" i="2"/>
  <c r="B13" i="2" s="1"/>
  <c r="C12" i="2" l="1"/>
  <c r="D7" i="1"/>
  <c r="D6" i="1"/>
  <c r="D5" i="1"/>
  <c r="D4" i="1"/>
  <c r="C15" i="2" l="1"/>
  <c r="C13" i="2" s="1"/>
  <c r="C14" i="2" s="1"/>
  <c r="B8" i="1"/>
  <c r="D8" i="1"/>
</calcChain>
</file>

<file path=xl/sharedStrings.xml><?xml version="1.0" encoding="utf-8"?>
<sst xmlns="http://schemas.openxmlformats.org/spreadsheetml/2006/main" count="25" uniqueCount="25">
  <si>
    <t>National Online Marketing Inc.</t>
  </si>
  <si>
    <t>Computing Services Department</t>
  </si>
  <si>
    <t>Current budget</t>
  </si>
  <si>
    <t>New budget</t>
  </si>
  <si>
    <t>Wages and benefits</t>
  </si>
  <si>
    <t>Computer supplies</t>
  </si>
  <si>
    <t>Training and development</t>
  </si>
  <si>
    <t>Other administrative costs</t>
  </si>
  <si>
    <t>Total costs:</t>
  </si>
  <si>
    <t>Projected
increase</t>
  </si>
  <si>
    <t>Mortgage Analysis</t>
  </si>
  <si>
    <t>Fixed Cells:</t>
  </si>
  <si>
    <t>House Price</t>
  </si>
  <si>
    <t>Interest Rate</t>
  </si>
  <si>
    <t>Changing Cells:</t>
  </si>
  <si>
    <t>Down Payment</t>
  </si>
  <si>
    <t>Term</t>
  </si>
  <si>
    <t>Paydown</t>
  </si>
  <si>
    <t>Results:</t>
  </si>
  <si>
    <t>Regular Mortgage</t>
  </si>
  <si>
    <t>With Paydown</t>
  </si>
  <si>
    <t>Monthly Payment</t>
  </si>
  <si>
    <t>Total Paid</t>
  </si>
  <si>
    <t>Total Savings</t>
  </si>
  <si>
    <t>Revised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</si>
</sst>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"/>
  </numFmts>
  <fonts count="12" x14ac:knownFonts="1">
    <font>
      <sz val="11"/>
      <color theme="1"/>
      <name val="Palatino Linotype"/>
      <family val="2"/>
      <scheme val="minor"/>
    </font>
    <font>
      <sz val="11"/>
      <color theme="1"/>
      <name val="Palatino Linotype"/>
      <family val="2"/>
      <scheme val="minor"/>
    </font>
    <font>
      <b/>
      <sz val="14"/>
      <color theme="0"/>
      <name val="Lucida Sans"/>
      <family val="2"/>
    </font>
    <font>
      <b/>
      <sz val="12"/>
      <color theme="0"/>
      <name val="Lucida Sans"/>
      <family val="2"/>
    </font>
    <font>
      <b/>
      <sz val="10"/>
      <color theme="5" tint="-0.499984740745262"/>
      <name val="Franklin Gothic Book"/>
      <family val="2"/>
    </font>
    <font>
      <b/>
      <sz val="11"/>
      <color theme="1"/>
      <name val="Palatino Linotype"/>
      <family val="1"/>
      <scheme val="minor"/>
    </font>
    <font>
      <sz val="18"/>
      <color theme="3"/>
      <name val="Century Gothic"/>
      <family val="2"/>
      <scheme val="major"/>
    </font>
    <font>
      <b/>
      <sz val="11"/>
      <color theme="3"/>
      <name val="Palatino Linotype"/>
      <family val="2"/>
      <scheme val="minor"/>
    </font>
    <font>
      <sz val="10"/>
      <name val="Arial"/>
    </font>
    <font>
      <sz val="14"/>
      <name val="Palatino Linotype"/>
      <family val="2"/>
      <scheme val="minor"/>
    </font>
    <font>
      <b/>
      <sz val="14"/>
      <color theme="3"/>
      <name val="Palatino Linotype"/>
      <family val="2"/>
      <scheme val="minor"/>
    </font>
    <font>
      <b/>
      <sz val="12"/>
      <name val="Palatino Linotyp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0" fillId="3" borderId="1" xfId="0" applyFill="1" applyBorder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 wrapText="1"/>
    </xf>
    <xf numFmtId="164" fontId="0" fillId="0" borderId="0" xfId="1" applyNumberFormat="1" applyFont="1"/>
    <xf numFmtId="164" fontId="5" fillId="0" borderId="2" xfId="1" applyNumberFormat="1" applyFont="1" applyBorder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2" applyAlignment="1">
      <alignment horizontal="center"/>
    </xf>
    <xf numFmtId="0" fontId="9" fillId="0" borderId="0" xfId="4" applyFont="1"/>
    <xf numFmtId="0" fontId="10" fillId="0" borderId="0" xfId="3" applyFont="1"/>
    <xf numFmtId="0" fontId="9" fillId="0" borderId="0" xfId="4" applyFont="1" applyAlignment="1">
      <alignment horizontal="right"/>
    </xf>
    <xf numFmtId="6" fontId="9" fillId="0" borderId="0" xfId="4" applyNumberFormat="1" applyFont="1"/>
    <xf numFmtId="10" fontId="9" fillId="0" borderId="0" xfId="4" applyNumberFormat="1" applyFont="1"/>
    <xf numFmtId="5" fontId="9" fillId="0" borderId="0" xfId="4" applyNumberFormat="1" applyFont="1"/>
    <xf numFmtId="0" fontId="11" fillId="0" borderId="0" xfId="4" applyFont="1" applyAlignment="1">
      <alignment horizontal="center" wrapText="1"/>
    </xf>
    <xf numFmtId="7" fontId="9" fillId="0" borderId="0" xfId="4" applyNumberFormat="1" applyFont="1"/>
    <xf numFmtId="8" fontId="9" fillId="0" borderId="0" xfId="4" applyNumberFormat="1" applyFont="1"/>
    <xf numFmtId="165" fontId="9" fillId="0" borderId="0" xfId="4" applyNumberFormat="1" applyFont="1"/>
  </cellXfs>
  <cellStyles count="5">
    <cellStyle name="Comma" xfId="1" builtinId="3"/>
    <cellStyle name="Heading 4" xfId="3" builtinId="19"/>
    <cellStyle name="Normal" xfId="0" builtinId="0"/>
    <cellStyle name="Normal 2" xfId="4" xr:uid="{9C622499-E5F1-4E3B-A302-7A6D1E8E9033}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b1777c78eef3b74d/Workbooks/Examples/Ch15/Analys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ance/Desktop/2021%20Excel%20Advanced%20Files/WorkingGoal%20Seek%20and%20Data%20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/>
      <sheetData sheetId="1"/>
      <sheetData sheetId="2">
        <row r="2">
          <cell r="C2">
            <v>0.05</v>
          </cell>
        </row>
        <row r="3">
          <cell r="C3">
            <v>10</v>
          </cell>
        </row>
      </sheetData>
      <sheetData sheetId="3"/>
      <sheetData sheetId="4">
        <row r="3">
          <cell r="C3">
            <v>1000000</v>
          </cell>
        </row>
        <row r="4">
          <cell r="C4">
            <v>900000</v>
          </cell>
        </row>
        <row r="5">
          <cell r="C5">
            <v>100000</v>
          </cell>
        </row>
        <row r="7">
          <cell r="C7">
            <v>100000</v>
          </cell>
        </row>
        <row r="9">
          <cell r="C9">
            <v>0.1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2">
          <cell r="B12">
            <v>7177.0334928229568</v>
          </cell>
          <cell r="C12">
            <v>8032.1285140562686</v>
          </cell>
        </row>
      </sheetData>
      <sheetData sheetId="16">
        <row r="3">
          <cell r="B3">
            <v>24.95</v>
          </cell>
          <cell r="C3">
            <v>19.95</v>
          </cell>
        </row>
        <row r="4">
          <cell r="B4">
            <v>8032.1285140562231</v>
          </cell>
          <cell r="C4">
            <v>7177.0334928229695</v>
          </cell>
        </row>
        <row r="5">
          <cell r="B5">
            <v>200401.60642570278</v>
          </cell>
          <cell r="C5">
            <v>143181.81818181823</v>
          </cell>
        </row>
        <row r="7">
          <cell r="B7">
            <v>12.5</v>
          </cell>
          <cell r="C7">
            <v>9.5</v>
          </cell>
        </row>
        <row r="8">
          <cell r="B8">
            <v>93224.572932879819</v>
          </cell>
          <cell r="C8">
            <v>60149.689667761981</v>
          </cell>
        </row>
        <row r="9">
          <cell r="B9">
            <v>100000</v>
          </cell>
          <cell r="C9">
            <v>75000</v>
          </cell>
        </row>
        <row r="10">
          <cell r="B10">
            <v>193224.57293287982</v>
          </cell>
          <cell r="C10">
            <v>135149.68966776197</v>
          </cell>
        </row>
        <row r="12">
          <cell r="B12">
            <v>7177.0334928229568</v>
          </cell>
          <cell r="C12">
            <v>8032.1285140562686</v>
          </cell>
        </row>
      </sheetData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Data Table 2)"/>
      <sheetName val="Future Value (2-Inputs)"/>
      <sheetName val="Goal Seek"/>
      <sheetName val="Product Margin"/>
      <sheetName val="Break Even"/>
      <sheetName val="Equations"/>
      <sheetName val="Scenarios"/>
    </sheetNames>
    <sheetDataSet>
      <sheetData sheetId="0"/>
      <sheetData sheetId="1"/>
      <sheetData sheetId="2"/>
      <sheetData sheetId="3"/>
      <sheetData sheetId="4">
        <row r="3">
          <cell r="B3" t="str">
            <v>Interest Rate</v>
          </cell>
          <cell r="C3">
            <v>0.05</v>
          </cell>
        </row>
        <row r="4">
          <cell r="B4" t="str">
            <v>Period</v>
          </cell>
          <cell r="C4">
            <v>5</v>
          </cell>
        </row>
        <row r="5">
          <cell r="B5" t="str">
            <v>Annual Deposit</v>
          </cell>
          <cell r="C5">
            <v>-9048.7399064134024</v>
          </cell>
        </row>
        <row r="7">
          <cell r="B7" t="str">
            <v>Equipment Fund</v>
          </cell>
          <cell r="C7">
            <v>49999.999999999993</v>
          </cell>
        </row>
      </sheetData>
      <sheetData sheetId="5"/>
      <sheetData sheetId="6"/>
      <sheetData sheetId="7"/>
      <sheetData sheetId="8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4" sqref="A4"/>
    </sheetView>
  </sheetViews>
  <sheetFormatPr defaultRowHeight="15.6" x14ac:dyDescent="0.35"/>
  <cols>
    <col min="1" max="1" width="25.33203125" customWidth="1"/>
    <col min="2" max="2" width="16.6640625" customWidth="1"/>
    <col min="3" max="3" width="12.6640625" customWidth="1"/>
    <col min="4" max="4" width="16.6640625" customWidth="1"/>
  </cols>
  <sheetData>
    <row r="1" spans="1:4" ht="30.75" customHeight="1" x14ac:dyDescent="0.35">
      <c r="A1" s="6" t="s">
        <v>0</v>
      </c>
      <c r="B1" s="6"/>
      <c r="C1" s="6"/>
      <c r="D1" s="6"/>
    </row>
    <row r="2" spans="1:4" ht="21.75" customHeight="1" x14ac:dyDescent="0.35">
      <c r="A2" s="7" t="s">
        <v>1</v>
      </c>
      <c r="B2" s="7"/>
      <c r="C2" s="7"/>
      <c r="D2" s="7"/>
    </row>
    <row r="3" spans="1:4" ht="33" customHeight="1" thickBot="1" x14ac:dyDescent="0.4">
      <c r="A3" s="1"/>
      <c r="B3" s="2" t="s">
        <v>2</v>
      </c>
      <c r="C3" s="3" t="s">
        <v>9</v>
      </c>
      <c r="D3" s="2" t="s">
        <v>3</v>
      </c>
    </row>
    <row r="4" spans="1:4" x14ac:dyDescent="0.35">
      <c r="A4" t="s">
        <v>4</v>
      </c>
      <c r="B4" s="4">
        <v>371875</v>
      </c>
      <c r="C4" s="4">
        <v>13016</v>
      </c>
      <c r="D4" s="4">
        <f>B4+C4</f>
        <v>384891</v>
      </c>
    </row>
    <row r="5" spans="1:4" x14ac:dyDescent="0.35">
      <c r="A5" t="s">
        <v>5</v>
      </c>
      <c r="B5" s="4">
        <v>150350</v>
      </c>
      <c r="C5" s="4">
        <v>2255</v>
      </c>
      <c r="D5" s="4">
        <f>B5+C5</f>
        <v>152605</v>
      </c>
    </row>
    <row r="6" spans="1:4" x14ac:dyDescent="0.35">
      <c r="A6" t="s">
        <v>6</v>
      </c>
      <c r="B6" s="4">
        <v>63850</v>
      </c>
      <c r="C6" s="4">
        <v>6385</v>
      </c>
      <c r="D6" s="4">
        <f>B6+C6</f>
        <v>70235</v>
      </c>
    </row>
    <row r="7" spans="1:4" x14ac:dyDescent="0.35">
      <c r="A7" t="s">
        <v>7</v>
      </c>
      <c r="B7" s="4">
        <v>49576</v>
      </c>
      <c r="C7" s="4">
        <v>2479</v>
      </c>
      <c r="D7" s="4">
        <f>B7+C7</f>
        <v>52055</v>
      </c>
    </row>
    <row r="8" spans="1:4" ht="16.2" thickBot="1" x14ac:dyDescent="0.4">
      <c r="A8" t="s">
        <v>8</v>
      </c>
      <c r="B8" s="5">
        <f>SUM(B4:B7)</f>
        <v>635651</v>
      </c>
      <c r="D8" s="5">
        <f>SUM(D4:D7)</f>
        <v>659786</v>
      </c>
    </row>
    <row r="9" spans="1:4" ht="16.2" thickTop="1" x14ac:dyDescent="0.35"/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81DE-23E2-4D15-9CDA-FB66291EBD93}">
  <dimension ref="A1:C15"/>
  <sheetViews>
    <sheetView workbookViewId="0">
      <selection activeCell="B13" sqref="B13"/>
    </sheetView>
  </sheetViews>
  <sheetFormatPr defaultColWidth="9.109375" defaultRowHeight="19.8" x14ac:dyDescent="0.45"/>
  <cols>
    <col min="1" max="1" width="21.5546875" style="9" customWidth="1"/>
    <col min="2" max="2" width="18.33203125" style="9" customWidth="1"/>
    <col min="3" max="3" width="18.109375" style="9" customWidth="1"/>
    <col min="4" max="16384" width="9.109375" style="9"/>
  </cols>
  <sheetData>
    <row r="1" spans="1:3" ht="24" x14ac:dyDescent="0.45">
      <c r="A1" s="8" t="s">
        <v>10</v>
      </c>
      <c r="B1" s="8"/>
      <c r="C1" s="8"/>
    </row>
    <row r="2" spans="1:3" x14ac:dyDescent="0.45">
      <c r="A2" s="10" t="s">
        <v>11</v>
      </c>
    </row>
    <row r="3" spans="1:3" x14ac:dyDescent="0.45">
      <c r="A3" s="11" t="s">
        <v>12</v>
      </c>
      <c r="B3" s="12">
        <v>300000</v>
      </c>
    </row>
    <row r="4" spans="1:3" x14ac:dyDescent="0.45">
      <c r="A4" s="11" t="s">
        <v>13</v>
      </c>
      <c r="B4" s="13">
        <v>0.04</v>
      </c>
    </row>
    <row r="6" spans="1:3" x14ac:dyDescent="0.45">
      <c r="A6" s="10" t="s">
        <v>14</v>
      </c>
    </row>
    <row r="7" spans="1:3" x14ac:dyDescent="0.45">
      <c r="A7" s="11" t="s">
        <v>15</v>
      </c>
      <c r="B7" s="12">
        <v>20000</v>
      </c>
    </row>
    <row r="8" spans="1:3" x14ac:dyDescent="0.45">
      <c r="A8" s="11" t="s">
        <v>16</v>
      </c>
      <c r="B8" s="9">
        <v>20</v>
      </c>
    </row>
    <row r="9" spans="1:3" x14ac:dyDescent="0.45">
      <c r="A9" s="11" t="s">
        <v>17</v>
      </c>
      <c r="B9" s="14">
        <v>-100</v>
      </c>
    </row>
    <row r="11" spans="1:3" ht="34.5" customHeight="1" x14ac:dyDescent="0.45">
      <c r="A11" s="10" t="s">
        <v>18</v>
      </c>
      <c r="B11" s="15" t="s">
        <v>19</v>
      </c>
      <c r="C11" s="15" t="s">
        <v>20</v>
      </c>
    </row>
    <row r="12" spans="1:3" x14ac:dyDescent="0.45">
      <c r="A12" s="11" t="s">
        <v>21</v>
      </c>
      <c r="B12" s="16">
        <f>PMT(Interest_Rate / 12, Term * 12, House_Price - Down_Payment)</f>
        <v>-1696.7449220383724</v>
      </c>
      <c r="C12" s="16">
        <f>B12+Paydown</f>
        <v>-1796.7449220383724</v>
      </c>
    </row>
    <row r="13" spans="1:3" x14ac:dyDescent="0.45">
      <c r="A13" s="11" t="s">
        <v>22</v>
      </c>
      <c r="B13" s="16">
        <f>B12*Term*12</f>
        <v>-407218.78128920932</v>
      </c>
      <c r="C13" s="16">
        <f>C12*C15*12</f>
        <v>-395676.19216298824</v>
      </c>
    </row>
    <row r="14" spans="1:3" x14ac:dyDescent="0.45">
      <c r="A14" s="11" t="s">
        <v>23</v>
      </c>
      <c r="B14" s="17" t="e">
        <f>NA()</f>
        <v>#N/A</v>
      </c>
      <c r="C14" s="17">
        <f>C13-B13</f>
        <v>11542.589126221079</v>
      </c>
    </row>
    <row r="15" spans="1:3" x14ac:dyDescent="0.45">
      <c r="A15" s="11" t="s">
        <v>24</v>
      </c>
      <c r="B15" s="17" t="e">
        <f>NA()</f>
        <v>#N/A</v>
      </c>
      <c r="C15" s="18">
        <f>NPER(Interest_Rate/12,C12,House_Price-Down_Payment)/12</f>
        <v>18.351528705685784</v>
      </c>
    </row>
  </sheetData>
  <scenarios current="0" show="0" sqref="B12:C13 C14 C15">
    <scenario name="Best Case" count="3" user="Paul M" comment="Mortgage Analysis - Best Case Scenario:_x000a_ - maximum down payment_x000a_ - minimum term_x000a_ - maximum monthly paydown_x000a_">
      <inputCells r="B7" val="20000" numFmtId="6"/>
      <inputCells r="B8" val="20"/>
      <inputCells r="B9" val="-100" numFmtId="5"/>
    </scenario>
    <scenario name="Worst Case" locked="1" count="3" user="Paul McFedries" comment="Mortgage Analysis - Worst Case Scenario_x000a_ - minimum down payment_x000a_ - maximum term_x000a_ - no monthly paydown">
      <inputCells r="B7" val="10000" numFmtId="6"/>
      <inputCells r="B8" val="30"/>
      <inputCells r="B9" val="0" numFmtId="5"/>
    </scenario>
    <scenario name="Likeliest Case" locked="1" count="3" user="Paul M" comment="Mortgage Analysis - Likliest Case Scenario:_x000a_ - average down payment_x000a_ - average term_x000a_ - average monthly paydown_x000a_Modified by Paul M on 11/12/2012">
      <inputCells r="B7" val="15000" numFmtId="6"/>
      <inputCells r="B8" val="25"/>
      <inputCells r="B9" val="-50" numFmtId="5"/>
    </scenario>
  </scenarios>
  <mergeCells count="1">
    <mergeCell ref="A1:C1"/>
  </mergeCells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CS Dept</vt:lpstr>
      <vt:lpstr>Mortgages</vt:lpstr>
      <vt:lpstr>AdminIncrease</vt:lpstr>
      <vt:lpstr>Changing_Cells</vt:lpstr>
      <vt:lpstr>Down_Payment</vt:lpstr>
      <vt:lpstr>Fixed_Cells</vt:lpstr>
      <vt:lpstr>House_Price</vt:lpstr>
      <vt:lpstr>Interest</vt:lpstr>
      <vt:lpstr>Interest_Rate</vt:lpstr>
      <vt:lpstr>Paydown</vt:lpstr>
      <vt:lpstr>Paydown_Payment</vt:lpstr>
      <vt:lpstr>Paydown_Total</vt:lpstr>
      <vt:lpstr>Regular_Payment</vt:lpstr>
      <vt:lpstr>Regular_Total</vt:lpstr>
      <vt:lpstr>Revised_Term</vt:lpstr>
      <vt:lpstr>SuppliesInc</vt:lpstr>
      <vt:lpstr>Term</vt:lpstr>
      <vt:lpstr>Total_Savings</vt:lpstr>
      <vt:lpstr>TotalNewCosts</vt:lpstr>
      <vt:lpstr>TrainingInc</vt:lpstr>
      <vt:lpstr>WageInc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Name</dc:creator>
  <cp:lastModifiedBy>Connie Lance</cp:lastModifiedBy>
  <dcterms:created xsi:type="dcterms:W3CDTF">2010-06-17T03:39:49Z</dcterms:created>
  <dcterms:modified xsi:type="dcterms:W3CDTF">2021-03-17T21:32:03Z</dcterms:modified>
</cp:coreProperties>
</file>