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jn7\Documents\GitHub\NIST-2018\Research Files\"/>
    </mc:Choice>
  </mc:AlternateContent>
  <xr:revisionPtr revIDLastSave="0" documentId="10_ncr:100000_{5E727D51-FA79-4C71-B99F-F7D405ADC6B6}" xr6:coauthVersionLast="31" xr6:coauthVersionMax="31" xr10:uidLastSave="{00000000-0000-0000-0000-000000000000}"/>
  <bookViews>
    <workbookView xWindow="0" yWindow="0" windowWidth="28800" windowHeight="14010" xr2:uid="{00000000-000D-0000-FFFF-FFFF0000000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4" i="1" l="1"/>
  <c r="J19" i="1"/>
  <c r="K9" i="1" l="1"/>
  <c r="J9" i="1"/>
  <c r="G11" i="1"/>
  <c r="G12" i="1"/>
  <c r="K5" i="1" l="1"/>
  <c r="I5" i="1"/>
  <c r="E33" i="1" l="1"/>
  <c r="G5" i="1"/>
  <c r="F33" i="1" l="1"/>
  <c r="F34" i="1"/>
  <c r="F35" i="1"/>
  <c r="F36" i="1"/>
  <c r="F37" i="1"/>
  <c r="F38" i="1"/>
  <c r="F39" i="1"/>
  <c r="F40" i="1"/>
  <c r="F41" i="1"/>
  <c r="F42" i="1"/>
  <c r="F19" i="1"/>
  <c r="F20" i="1"/>
  <c r="F21" i="1"/>
  <c r="F22" i="1"/>
  <c r="F23" i="1"/>
  <c r="F24" i="1"/>
  <c r="F25" i="1"/>
  <c r="F26" i="1"/>
  <c r="F27" i="1"/>
  <c r="F28" i="1"/>
  <c r="F6" i="1"/>
  <c r="F5" i="1"/>
  <c r="F7" i="1"/>
  <c r="F8" i="1"/>
  <c r="F9" i="1"/>
  <c r="F10" i="1"/>
  <c r="F11" i="1"/>
  <c r="F12" i="1"/>
  <c r="F13" i="1"/>
  <c r="F14" i="1"/>
  <c r="G33" i="1"/>
  <c r="G34" i="1"/>
  <c r="G35" i="1"/>
  <c r="G36" i="1"/>
  <c r="G37" i="1"/>
  <c r="G38" i="1"/>
  <c r="G39" i="1"/>
  <c r="G40" i="1"/>
  <c r="G41" i="1"/>
  <c r="G42" i="1"/>
  <c r="E34" i="1"/>
  <c r="E35" i="1"/>
  <c r="E36" i="1"/>
  <c r="E37" i="1"/>
  <c r="E38" i="1"/>
  <c r="E39" i="1"/>
  <c r="E40" i="1"/>
  <c r="E41" i="1"/>
  <c r="E42" i="1"/>
  <c r="G19" i="1"/>
  <c r="G20" i="1"/>
  <c r="G21" i="1"/>
  <c r="G22" i="1"/>
  <c r="G23" i="1"/>
  <c r="G24" i="1"/>
  <c r="G25" i="1"/>
  <c r="G26" i="1"/>
  <c r="G27" i="1"/>
  <c r="G28" i="1"/>
  <c r="E19" i="1"/>
  <c r="E20" i="1"/>
  <c r="E21" i="1"/>
  <c r="E22" i="1"/>
  <c r="E23" i="1"/>
  <c r="E24" i="1"/>
  <c r="E25" i="1"/>
  <c r="E26" i="1"/>
  <c r="E27" i="1"/>
  <c r="E28" i="1"/>
  <c r="G6" i="1"/>
  <c r="G7" i="1"/>
  <c r="G8" i="1"/>
  <c r="G9" i="1"/>
  <c r="G10" i="1"/>
  <c r="G13" i="1"/>
  <c r="G14" i="1"/>
  <c r="E5" i="1"/>
  <c r="E6" i="1"/>
  <c r="E7" i="1"/>
  <c r="E8" i="1"/>
  <c r="E9" i="1"/>
  <c r="E10" i="1"/>
  <c r="E11" i="1"/>
  <c r="E12" i="1"/>
  <c r="E13" i="1"/>
  <c r="E14" i="1"/>
</calcChain>
</file>

<file path=xl/sharedStrings.xml><?xml version="1.0" encoding="utf-8"?>
<sst xmlns="http://schemas.openxmlformats.org/spreadsheetml/2006/main" count="25" uniqueCount="11">
  <si>
    <t>Rolling Direction</t>
  </si>
  <si>
    <t>Transverse Direction</t>
  </si>
  <si>
    <t>45 Degree Direction</t>
  </si>
  <si>
    <t>Gage Width (inch)</t>
  </si>
  <si>
    <t>Slot Length (inch)</t>
  </si>
  <si>
    <t>Thickness at Gage (inch)</t>
  </si>
  <si>
    <t>Specimen</t>
  </si>
  <si>
    <t>Gage Length (m)</t>
  </si>
  <si>
    <t>Gage Width (m)</t>
  </si>
  <si>
    <t>Thickness at Gage (m)</t>
  </si>
  <si>
    <t>average for 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</si>
</sst>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"/>
  </numFmts>
  <fonts count="2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center"/>
    </xf>
  </cellXfs>
  <cellStyles count="1">
    <cellStyle name="Normal" xfId="0" builtinId="0"/>
  </cellStyles>
  <dxfs count="27">
    <dxf>
      <numFmt numFmtId="165" formatCode="0.00000"/>
      <alignment horizontal="center" vertical="bottom" textRotation="0" wrapText="0" indent="0" justifyLastLine="0" shrinkToFit="0" readingOrder="0"/>
    </dxf>
    <dxf>
      <numFmt numFmtId="165" formatCode="0.00000"/>
      <alignment horizontal="center" vertical="bottom" textRotation="0" wrapText="0" indent="0" justifyLastLine="0" shrinkToFit="0" readingOrder="0"/>
    </dxf>
    <dxf>
      <numFmt numFmtId="165" formatCode="0.00000"/>
      <alignment horizontal="center" vertical="bottom" textRotation="0" wrapText="0" indent="0" justifyLastLine="0" shrinkToFit="0" readingOrder="0"/>
    </dxf>
    <dxf>
      <numFmt numFmtId="165" formatCode="0.00000"/>
      <alignment horizontal="center" vertical="bottom" textRotation="0" wrapText="0" indent="0" justifyLastLine="0" shrinkToFit="0" readingOrder="0"/>
    </dxf>
    <dxf>
      <numFmt numFmtId="165" formatCode="0.00000"/>
      <alignment horizontal="center" vertical="bottom" textRotation="0" wrapText="0" indent="0" justifyLastLine="0" shrinkToFit="0" readingOrder="0"/>
    </dxf>
    <dxf>
      <numFmt numFmtId="165" formatCode="0.00000"/>
      <alignment horizontal="center" vertical="bottom" textRotation="0" wrapText="0" indent="0" justifyLastLine="0" shrinkToFit="0" readingOrder="0"/>
    </dxf>
    <dxf>
      <numFmt numFmtId="165" formatCode="0.00000"/>
      <alignment horizontal="center" vertical="bottom" textRotation="0" wrapText="0" indent="0" justifyLastLine="0" shrinkToFit="0" readingOrder="0"/>
    </dxf>
    <dxf>
      <numFmt numFmtId="165" formatCode="0.00000"/>
      <alignment horizontal="center" vertical="bottom" textRotation="0" wrapText="0" indent="0" justifyLastLine="0" shrinkToFit="0" readingOrder="0"/>
    </dxf>
    <dxf>
      <numFmt numFmtId="164" formatCode="0.0000"/>
      <alignment horizontal="center" vertical="bottom" textRotation="0" wrapText="0" indent="0" justifyLastLine="0" shrinkToFit="0" readingOrder="0"/>
    </dxf>
    <dxf>
      <numFmt numFmtId="165" formatCode="0.00000"/>
      <alignment horizontal="center" vertical="bottom" textRotation="0" wrapText="0" indent="0" justifyLastLine="0" shrinkToFit="0" readingOrder="0"/>
    </dxf>
    <dxf>
      <numFmt numFmtId="165" formatCode="0.00000"/>
      <alignment horizontal="center" vertical="bottom" textRotation="0" wrapText="0" indent="0" justifyLastLine="0" shrinkToFit="0" readingOrder="0"/>
    </dxf>
    <dxf>
      <numFmt numFmtId="165" formatCode="0.00000"/>
      <alignment horizontal="center" vertical="bottom" textRotation="0" wrapText="0" indent="0" justifyLastLine="0" shrinkToFit="0" readingOrder="0"/>
    </dxf>
    <dxf>
      <numFmt numFmtId="165" formatCode="0.00000"/>
      <alignment horizontal="center" vertical="bottom" textRotation="0" wrapText="0" indent="0" justifyLastLine="0" shrinkToFit="0" readingOrder="0"/>
    </dxf>
    <dxf>
      <numFmt numFmtId="165" formatCode="0.00000"/>
      <alignment horizontal="center" vertical="bottom" textRotation="0" wrapText="0" indent="0" justifyLastLine="0" shrinkToFit="0" readingOrder="0"/>
    </dxf>
    <dxf>
      <numFmt numFmtId="165" formatCode="0.00000"/>
      <alignment horizontal="center" vertical="bottom" textRotation="0" wrapText="0" indent="0" justifyLastLine="0" shrinkToFit="0" readingOrder="0"/>
    </dxf>
    <dxf>
      <numFmt numFmtId="165" formatCode="0.00000"/>
      <alignment horizontal="center" vertical="bottom" textRotation="0" wrapText="0" indent="0" justifyLastLine="0" shrinkToFit="0" readingOrder="0"/>
    </dxf>
    <dxf>
      <numFmt numFmtId="165" formatCode="0.00000"/>
      <alignment horizontal="center" vertical="bottom" textRotation="0" wrapText="0" indent="0" justifyLastLine="0" shrinkToFit="0" readingOrder="0"/>
    </dxf>
    <dxf>
      <numFmt numFmtId="164" formatCode="0.0000"/>
      <alignment horizontal="center" vertical="bottom" textRotation="0" wrapText="0" indent="0" justifyLastLine="0" shrinkToFit="0" readingOrder="0"/>
    </dxf>
    <dxf>
      <numFmt numFmtId="165" formatCode="0.00000"/>
      <alignment horizontal="center" vertical="bottom" textRotation="0" wrapText="0" indent="0" justifyLastLine="0" shrinkToFit="0" readingOrder="0"/>
    </dxf>
    <dxf>
      <numFmt numFmtId="165" formatCode="0.00000"/>
      <alignment horizontal="center" vertical="bottom" textRotation="0" wrapText="0" indent="0" justifyLastLine="0" shrinkToFit="0" readingOrder="0"/>
    </dxf>
    <dxf>
      <numFmt numFmtId="165" formatCode="0.00000"/>
      <alignment horizontal="center" vertical="bottom" textRotation="0" wrapText="0" indent="0" justifyLastLine="0" shrinkToFit="0" readingOrder="0"/>
    </dxf>
    <dxf>
      <numFmt numFmtId="165" formatCode="0.00000"/>
      <alignment horizontal="center" vertical="bottom" textRotation="0" wrapText="0" indent="0" justifyLastLine="0" shrinkToFit="0" readingOrder="0"/>
    </dxf>
    <dxf>
      <numFmt numFmtId="165" formatCode="0.00000"/>
      <alignment horizontal="center" vertical="bottom" textRotation="0" wrapText="0" indent="0" justifyLastLine="0" shrinkToFit="0" readingOrder="0"/>
    </dxf>
    <dxf>
      <numFmt numFmtId="165" formatCode="0.00000"/>
      <alignment horizontal="center" vertical="bottom" textRotation="0" wrapText="0" indent="0" justifyLastLine="0" shrinkToFit="0" readingOrder="0"/>
    </dxf>
    <dxf>
      <numFmt numFmtId="165" formatCode="0.00000"/>
      <alignment horizontal="center" vertical="bottom" textRotation="0" wrapText="0" indent="0" justifyLastLine="0" shrinkToFit="0" readingOrder="0"/>
    </dxf>
    <dxf>
      <numFmt numFmtId="165" formatCode="0.00000"/>
      <alignment horizontal="center" vertical="bottom" textRotation="0" wrapText="0" indent="0" justifyLastLine="0" shrinkToFit="0" readingOrder="0"/>
    </dxf>
    <dxf>
      <numFmt numFmtId="165" formatCode="0.00000"/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4:G14" totalsRowShown="0" headerRowDxfId="26" dataDxfId="25">
  <autoFilter ref="A4:G14" xr:uid="{00000000-0009-0000-0100-000001000000}"/>
  <sortState ref="A5:G14">
    <sortCondition ref="A4:A14"/>
  </sortState>
  <tableColumns count="7">
    <tableColumn id="1" xr3:uid="{00000000-0010-0000-0000-000001000000}" name="Specimen" dataDxfId="24"/>
    <tableColumn id="2" xr3:uid="{00000000-0010-0000-0000-000002000000}" name="Gage Width (inch)" dataDxfId="23"/>
    <tableColumn id="3" xr3:uid="{00000000-0010-0000-0000-000003000000}" name="Slot Length (inch)" dataDxfId="22"/>
    <tableColumn id="4" xr3:uid="{00000000-0010-0000-0000-000004000000}" name="Thickness at Gage (inch)" dataDxfId="21"/>
    <tableColumn id="5" xr3:uid="{00000000-0010-0000-0000-000005000000}" name="Gage Width (m)" dataDxfId="20">
      <calculatedColumnFormula>B5*25.4/1000</calculatedColumnFormula>
    </tableColumn>
    <tableColumn id="6" xr3:uid="{00000000-0010-0000-0000-000006000000}" name="Gage Length (m)" dataDxfId="19">
      <calculatedColumnFormula>C5*25.4/1000-0.003175</calculatedColumnFormula>
    </tableColumn>
    <tableColumn id="7" xr3:uid="{00000000-0010-0000-0000-000007000000}" name="Thickness at Gage (m)" dataDxfId="18">
      <calculatedColumnFormula>D5*25.4/1000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18:G28" totalsRowShown="0" headerRowDxfId="17" dataDxfId="16">
  <autoFilter ref="A18:G28" xr:uid="{00000000-0009-0000-0100-000002000000}"/>
  <tableColumns count="7">
    <tableColumn id="1" xr3:uid="{00000000-0010-0000-0100-000001000000}" name="Specimen" dataDxfId="15"/>
    <tableColumn id="2" xr3:uid="{00000000-0010-0000-0100-000002000000}" name="Gage Width (inch)" dataDxfId="14"/>
    <tableColumn id="3" xr3:uid="{00000000-0010-0000-0100-000003000000}" name="Slot Length (inch)" dataDxfId="13"/>
    <tableColumn id="4" xr3:uid="{00000000-0010-0000-0100-000004000000}" name="Thickness at Gage (inch)" dataDxfId="12"/>
    <tableColumn id="5" xr3:uid="{00000000-0010-0000-0100-000005000000}" name="Gage Width (m)" dataDxfId="11">
      <calculatedColumnFormula>B19*25.4/1000</calculatedColumnFormula>
    </tableColumn>
    <tableColumn id="6" xr3:uid="{00000000-0010-0000-0100-000006000000}" name="Gage Length (m)" dataDxfId="10">
      <calculatedColumnFormula>C19*25.4/1000-0.003175</calculatedColumnFormula>
    </tableColumn>
    <tableColumn id="7" xr3:uid="{00000000-0010-0000-0100-000007000000}" name="Thickness at Gage (m)" dataDxfId="9">
      <calculatedColumnFormula>D19*25.4/1000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A32:G42" totalsRowShown="0" headerRowDxfId="8" dataDxfId="7">
  <autoFilter ref="A32:G42" xr:uid="{00000000-0009-0000-0100-000003000000}"/>
  <tableColumns count="7">
    <tableColumn id="1" xr3:uid="{00000000-0010-0000-0200-000001000000}" name="Specimen" dataDxfId="6"/>
    <tableColumn id="2" xr3:uid="{00000000-0010-0000-0200-000002000000}" name="Gage Width (inch)" dataDxfId="5"/>
    <tableColumn id="3" xr3:uid="{00000000-0010-0000-0200-000003000000}" name="Slot Length (inch)" dataDxfId="4"/>
    <tableColumn id="4" xr3:uid="{00000000-0010-0000-0200-000004000000}" name="Thickness at Gage (inch)" dataDxfId="3"/>
    <tableColumn id="5" xr3:uid="{00000000-0010-0000-0200-000005000000}" name="Gage Width (m)" dataDxfId="2">
      <calculatedColumnFormula>B33*25.4/1000</calculatedColumnFormula>
    </tableColumn>
    <tableColumn id="6" xr3:uid="{00000000-0010-0000-0200-000006000000}" name="Gage Length (m)" dataDxfId="1">
      <calculatedColumnFormula>C33*25.4/1000-0.003175</calculatedColumnFormula>
    </tableColumn>
    <tableColumn id="7" xr3:uid="{00000000-0010-0000-0200-000007000000}" name="Thickness at Gage (m)" dataDxfId="0">
      <calculatedColumnFormula>D33*25.4/1000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42"/>
  <sheetViews>
    <sheetView tabSelected="1" topLeftCell="E1" workbookViewId="0">
      <selection activeCell="K25" sqref="K25"/>
    </sheetView>
  </sheetViews>
  <sheetFormatPr defaultRowHeight="15" x14ac:dyDescent="0.25"/>
  <cols>
    <col min="1" max="1" width="19.7109375" style="1" customWidth="1"/>
    <col min="2" max="7" width="27.42578125" style="1" customWidth="1"/>
    <col min="8" max="8" width="9.140625" style="1"/>
    <col min="9" max="9" width="10" style="1" bestFit="1" customWidth="1"/>
    <col min="10" max="10" width="11" style="1" bestFit="1" customWidth="1"/>
    <col min="11" max="16384" width="9.140625" style="1"/>
  </cols>
  <sheetData>
    <row r="2" spans="1:11" x14ac:dyDescent="0.25">
      <c r="A2" s="3" t="s">
        <v>0</v>
      </c>
    </row>
    <row r="4" spans="1:11" x14ac:dyDescent="0.25">
      <c r="A4" s="4" t="s">
        <v>6</v>
      </c>
      <c r="B4" s="4" t="s">
        <v>3</v>
      </c>
      <c r="C4" s="4" t="s">
        <v>4</v>
      </c>
      <c r="D4" s="4" t="s">
        <v>5</v>
      </c>
      <c r="E4" s="4" t="s">
        <v>8</v>
      </c>
      <c r="F4" s="4" t="s">
        <v>7</v>
      </c>
      <c r="G4" s="4" t="s">
        <v>9</v>
      </c>
    </row>
    <row r="5" spans="1:11" x14ac:dyDescent="0.25">
      <c r="A5" s="4">
        <v>1</v>
      </c>
      <c r="B5" s="4">
        <v>0.11799999999999999</v>
      </c>
      <c r="C5" s="4">
        <v>0.40100000000000002</v>
      </c>
      <c r="D5" s="4">
        <v>2.4E-2</v>
      </c>
      <c r="E5" s="4">
        <f t="shared" ref="E5:E14" si="0">B5*25.4/1000</f>
        <v>2.9971999999999998E-3</v>
      </c>
      <c r="F5" s="4">
        <f t="shared" ref="F5:F14" si="1">C5*25.4/1000-0.003175</f>
        <v>7.0103999999999991E-3</v>
      </c>
      <c r="G5" s="4">
        <f>D5*25.4/1000</f>
        <v>6.0960000000000007E-4</v>
      </c>
      <c r="I5" s="1">
        <f>0.003*0.0006</f>
        <v>1.7999999999999999E-6</v>
      </c>
      <c r="J5" s="1">
        <v>1300000000</v>
      </c>
      <c r="K5" s="1">
        <f>0.0000018*1300000000</f>
        <v>2340</v>
      </c>
    </row>
    <row r="6" spans="1:11" x14ac:dyDescent="0.25">
      <c r="A6" s="4">
        <v>2</v>
      </c>
      <c r="B6" s="4">
        <v>0.11899999999999999</v>
      </c>
      <c r="C6" s="4">
        <v>0.39900000000000002</v>
      </c>
      <c r="D6" s="4">
        <v>2.1499999999999998E-2</v>
      </c>
      <c r="E6" s="4">
        <f t="shared" si="0"/>
        <v>3.0225999999999999E-3</v>
      </c>
      <c r="F6" s="4">
        <f>C6*25.4/1000-0.003175</f>
        <v>6.9596000000000007E-3</v>
      </c>
      <c r="G6" s="4">
        <f t="shared" ref="G6:G14" si="2">D6*25.4/1000</f>
        <v>5.4609999999999988E-4</v>
      </c>
    </row>
    <row r="7" spans="1:11" x14ac:dyDescent="0.25">
      <c r="A7" s="4">
        <v>3</v>
      </c>
      <c r="B7" s="4">
        <v>0.11899999999999999</v>
      </c>
      <c r="C7" s="4">
        <v>0.4</v>
      </c>
      <c r="D7" s="4">
        <v>2.4E-2</v>
      </c>
      <c r="E7" s="4">
        <f t="shared" si="0"/>
        <v>3.0225999999999999E-3</v>
      </c>
      <c r="F7" s="4">
        <f t="shared" si="1"/>
        <v>6.9850000000000008E-3</v>
      </c>
      <c r="G7" s="4">
        <f t="shared" si="2"/>
        <v>6.0960000000000007E-4</v>
      </c>
    </row>
    <row r="8" spans="1:11" x14ac:dyDescent="0.25">
      <c r="A8" s="4">
        <v>4</v>
      </c>
      <c r="B8" s="4">
        <v>0.11700000000000001</v>
      </c>
      <c r="C8" s="4">
        <v>0.40500000000000003</v>
      </c>
      <c r="D8" s="4">
        <v>2.1499999999999998E-2</v>
      </c>
      <c r="E8" s="4">
        <f t="shared" si="0"/>
        <v>2.9718000000000001E-3</v>
      </c>
      <c r="F8" s="4">
        <f t="shared" si="1"/>
        <v>7.1120000000000011E-3</v>
      </c>
      <c r="G8" s="4">
        <f t="shared" si="2"/>
        <v>5.4609999999999988E-4</v>
      </c>
    </row>
    <row r="9" spans="1:11" x14ac:dyDescent="0.25">
      <c r="A9" s="4">
        <v>5</v>
      </c>
      <c r="B9" s="4">
        <v>0.11799999999999999</v>
      </c>
      <c r="C9" s="4">
        <v>0.4</v>
      </c>
      <c r="D9" s="4">
        <v>2.1999999999999999E-2</v>
      </c>
      <c r="E9" s="4">
        <f t="shared" si="0"/>
        <v>2.9971999999999998E-3</v>
      </c>
      <c r="F9" s="4">
        <f t="shared" si="1"/>
        <v>6.9850000000000008E-3</v>
      </c>
      <c r="G9" s="4">
        <f t="shared" si="2"/>
        <v>5.5879999999999992E-4</v>
      </c>
      <c r="J9" s="1">
        <f>AVERAGE(Table1[Thickness at Gage (m)])</f>
        <v>5.7403999999999995E-4</v>
      </c>
      <c r="K9" s="1">
        <f>AVERAGE(Table1[Thickness at Gage (inch)])</f>
        <v>2.2599999999999995E-2</v>
      </c>
    </row>
    <row r="10" spans="1:11" x14ac:dyDescent="0.25">
      <c r="A10" s="4">
        <v>6</v>
      </c>
      <c r="B10" s="4">
        <v>0.11600000000000001</v>
      </c>
      <c r="C10" s="4">
        <v>0.40100000000000002</v>
      </c>
      <c r="D10" s="4">
        <v>2.1000000000000001E-2</v>
      </c>
      <c r="E10" s="4">
        <f t="shared" si="0"/>
        <v>2.9464000000000001E-3</v>
      </c>
      <c r="F10" s="4">
        <f t="shared" si="1"/>
        <v>7.0103999999999991E-3</v>
      </c>
      <c r="G10" s="4">
        <f t="shared" si="2"/>
        <v>5.3339999999999995E-4</v>
      </c>
      <c r="J10" s="1" t="s">
        <v>10</v>
      </c>
    </row>
    <row r="11" spans="1:11" x14ac:dyDescent="0.25">
      <c r="A11" s="4">
        <v>7</v>
      </c>
      <c r="B11" s="4">
        <v>0.11899999999999999</v>
      </c>
      <c r="C11" s="4">
        <v>0.39900000000000002</v>
      </c>
      <c r="D11" s="4">
        <v>2.1999999999999999E-2</v>
      </c>
      <c r="E11" s="4">
        <f t="shared" si="0"/>
        <v>3.0225999999999999E-3</v>
      </c>
      <c r="F11" s="4">
        <f t="shared" si="1"/>
        <v>6.9596000000000007E-3</v>
      </c>
      <c r="G11" s="4">
        <f>D11*25.4/1000</f>
        <v>5.5879999999999992E-4</v>
      </c>
      <c r="J11" s="1">
        <v>5.6999999999999998E-4</v>
      </c>
    </row>
    <row r="12" spans="1:11" x14ac:dyDescent="0.25">
      <c r="A12" s="4">
        <v>8</v>
      </c>
      <c r="B12" s="4">
        <v>0.11700000000000001</v>
      </c>
      <c r="C12" s="4">
        <v>0.40300000000000002</v>
      </c>
      <c r="D12" s="4">
        <v>2.5000000000000001E-2</v>
      </c>
      <c r="E12" s="4">
        <f t="shared" si="0"/>
        <v>2.9718000000000001E-3</v>
      </c>
      <c r="F12" s="4">
        <f t="shared" si="1"/>
        <v>7.061200000000001E-3</v>
      </c>
      <c r="G12" s="4">
        <f>D12*25.4/1000</f>
        <v>6.3500000000000004E-4</v>
      </c>
    </row>
    <row r="13" spans="1:11" x14ac:dyDescent="0.25">
      <c r="A13" s="4">
        <v>9</v>
      </c>
      <c r="B13" s="4">
        <v>0.11849999999999999</v>
      </c>
      <c r="C13" s="4">
        <v>0.40100000000000002</v>
      </c>
      <c r="D13" s="4">
        <v>2.1000000000000001E-2</v>
      </c>
      <c r="E13" s="4">
        <f t="shared" si="0"/>
        <v>3.0098999999999994E-3</v>
      </c>
      <c r="F13" s="4">
        <f t="shared" si="1"/>
        <v>7.0103999999999991E-3</v>
      </c>
      <c r="G13" s="4">
        <f t="shared" si="2"/>
        <v>5.3339999999999995E-4</v>
      </c>
    </row>
    <row r="14" spans="1:11" x14ac:dyDescent="0.25">
      <c r="A14" s="4">
        <v>10</v>
      </c>
      <c r="B14" s="4">
        <v>0.1195</v>
      </c>
      <c r="C14" s="4">
        <v>0.4</v>
      </c>
      <c r="D14" s="4">
        <v>2.4E-2</v>
      </c>
      <c r="E14" s="4">
        <f t="shared" si="0"/>
        <v>3.0352999999999999E-3</v>
      </c>
      <c r="F14" s="4">
        <f t="shared" si="1"/>
        <v>6.9850000000000008E-3</v>
      </c>
      <c r="G14" s="4">
        <f t="shared" si="2"/>
        <v>6.0960000000000007E-4</v>
      </c>
    </row>
    <row r="15" spans="1:11" x14ac:dyDescent="0.25">
      <c r="B15" s="2"/>
      <c r="C15" s="2"/>
      <c r="D15" s="2"/>
      <c r="E15" s="2"/>
      <c r="F15" s="2"/>
      <c r="G15" s="2"/>
    </row>
    <row r="16" spans="1:11" x14ac:dyDescent="0.25">
      <c r="A16" s="3" t="s">
        <v>1</v>
      </c>
      <c r="B16" s="2"/>
      <c r="C16" s="2"/>
      <c r="D16" s="2"/>
      <c r="E16" s="2"/>
      <c r="F16" s="2"/>
      <c r="G16" s="2"/>
    </row>
    <row r="17" spans="1:10" x14ac:dyDescent="0.25">
      <c r="B17" s="2"/>
      <c r="C17" s="2"/>
      <c r="D17" s="2"/>
      <c r="E17" s="2"/>
      <c r="F17" s="2"/>
      <c r="G17" s="2"/>
    </row>
    <row r="18" spans="1:10" x14ac:dyDescent="0.25">
      <c r="A18" s="1" t="s">
        <v>6</v>
      </c>
      <c r="B18" s="1" t="s">
        <v>3</v>
      </c>
      <c r="C18" s="1" t="s">
        <v>4</v>
      </c>
      <c r="D18" s="1" t="s">
        <v>5</v>
      </c>
      <c r="E18" s="1" t="s">
        <v>8</v>
      </c>
      <c r="F18" s="1" t="s">
        <v>7</v>
      </c>
      <c r="G18" s="1" t="s">
        <v>9</v>
      </c>
    </row>
    <row r="19" spans="1:10" x14ac:dyDescent="0.25">
      <c r="A19" s="4">
        <v>1</v>
      </c>
      <c r="B19" s="4">
        <v>0.12</v>
      </c>
      <c r="C19" s="4">
        <v>0.39800000000000002</v>
      </c>
      <c r="D19" s="4">
        <v>2.1000000000000001E-2</v>
      </c>
      <c r="E19" s="4">
        <f t="shared" ref="E19:E28" si="3">B19*25.4/1000</f>
        <v>3.0479999999999995E-3</v>
      </c>
      <c r="F19" s="4">
        <f t="shared" ref="F19:F28" si="4">C19*25.4/1000-0.003175</f>
        <v>6.9341999999999989E-3</v>
      </c>
      <c r="G19" s="4">
        <f t="shared" ref="G19:G28" si="5">D19*25.4/1000</f>
        <v>5.3339999999999995E-4</v>
      </c>
      <c r="J19" s="1">
        <f>AVERAGE(Table2[Thickness at Gage (m)])</f>
        <v>5.2704999999999983E-4</v>
      </c>
    </row>
    <row r="20" spans="1:10" x14ac:dyDescent="0.25">
      <c r="A20" s="4">
        <v>2</v>
      </c>
      <c r="B20" s="4">
        <v>0.11799999999999999</v>
      </c>
      <c r="C20" s="4">
        <v>0.39900000000000002</v>
      </c>
      <c r="D20" s="4">
        <v>2.1999999999999999E-2</v>
      </c>
      <c r="E20" s="4">
        <f t="shared" si="3"/>
        <v>2.9971999999999998E-3</v>
      </c>
      <c r="F20" s="4">
        <f t="shared" si="4"/>
        <v>6.9596000000000007E-3</v>
      </c>
      <c r="G20" s="4">
        <f t="shared" si="5"/>
        <v>5.5879999999999992E-4</v>
      </c>
      <c r="J20" s="1">
        <v>5.2999999999999998E-4</v>
      </c>
    </row>
    <row r="21" spans="1:10" x14ac:dyDescent="0.25">
      <c r="A21" s="4">
        <v>3</v>
      </c>
      <c r="B21" s="4">
        <v>0.11899999999999999</v>
      </c>
      <c r="C21" s="4">
        <v>0.39800000000000002</v>
      </c>
      <c r="D21" s="4">
        <v>2.0500000000000001E-2</v>
      </c>
      <c r="E21" s="4">
        <f t="shared" si="3"/>
        <v>3.0225999999999999E-3</v>
      </c>
      <c r="F21" s="4">
        <f t="shared" si="4"/>
        <v>6.9341999999999989E-3</v>
      </c>
      <c r="G21" s="4">
        <f t="shared" si="5"/>
        <v>5.2069999999999992E-4</v>
      </c>
    </row>
    <row r="22" spans="1:10" x14ac:dyDescent="0.25">
      <c r="A22" s="4">
        <v>4</v>
      </c>
      <c r="B22" s="4">
        <v>0.1195</v>
      </c>
      <c r="C22" s="4">
        <v>0.39900000000000002</v>
      </c>
      <c r="D22" s="4">
        <v>2.0500000000000001E-2</v>
      </c>
      <c r="E22" s="4">
        <f t="shared" si="3"/>
        <v>3.0352999999999999E-3</v>
      </c>
      <c r="F22" s="4">
        <f t="shared" si="4"/>
        <v>6.9596000000000007E-3</v>
      </c>
      <c r="G22" s="4">
        <f t="shared" si="5"/>
        <v>5.2069999999999992E-4</v>
      </c>
    </row>
    <row r="23" spans="1:10" x14ac:dyDescent="0.25">
      <c r="A23" s="4">
        <v>5</v>
      </c>
      <c r="B23" s="4">
        <v>0.11749999999999999</v>
      </c>
      <c r="C23" s="4">
        <v>0.39900000000000002</v>
      </c>
      <c r="D23" s="4">
        <v>2.1000000000000001E-2</v>
      </c>
      <c r="E23" s="4">
        <f t="shared" si="3"/>
        <v>2.9844999999999997E-3</v>
      </c>
      <c r="F23" s="4">
        <f t="shared" si="4"/>
        <v>6.9596000000000007E-3</v>
      </c>
      <c r="G23" s="4">
        <f t="shared" si="5"/>
        <v>5.3339999999999995E-4</v>
      </c>
    </row>
    <row r="24" spans="1:10" x14ac:dyDescent="0.25">
      <c r="A24" s="4">
        <v>6</v>
      </c>
      <c r="B24" s="4">
        <v>0.11799999999999999</v>
      </c>
      <c r="C24" s="4">
        <v>0.4</v>
      </c>
      <c r="D24" s="4">
        <v>2.0500000000000001E-2</v>
      </c>
      <c r="E24" s="4">
        <f t="shared" si="3"/>
        <v>2.9971999999999998E-3</v>
      </c>
      <c r="F24" s="4">
        <f t="shared" si="4"/>
        <v>6.9850000000000008E-3</v>
      </c>
      <c r="G24" s="4">
        <f t="shared" si="5"/>
        <v>5.2069999999999992E-4</v>
      </c>
    </row>
    <row r="25" spans="1:10" x14ac:dyDescent="0.25">
      <c r="A25" s="4">
        <v>7</v>
      </c>
      <c r="B25" s="4">
        <v>0.1205</v>
      </c>
      <c r="C25" s="4">
        <v>0.39700000000000002</v>
      </c>
      <c r="D25" s="4">
        <v>2.0500000000000001E-2</v>
      </c>
      <c r="E25" s="4">
        <f t="shared" si="3"/>
        <v>3.0607E-3</v>
      </c>
      <c r="F25" s="4">
        <f t="shared" si="4"/>
        <v>6.9088000000000005E-3</v>
      </c>
      <c r="G25" s="4">
        <f t="shared" si="5"/>
        <v>5.2069999999999992E-4</v>
      </c>
    </row>
    <row r="26" spans="1:10" x14ac:dyDescent="0.25">
      <c r="A26" s="4">
        <v>8</v>
      </c>
      <c r="B26" s="4">
        <v>0.12</v>
      </c>
      <c r="C26" s="4">
        <v>0.39800000000000002</v>
      </c>
      <c r="D26" s="4">
        <v>2.0500000000000001E-2</v>
      </c>
      <c r="E26" s="4">
        <f t="shared" si="3"/>
        <v>3.0479999999999995E-3</v>
      </c>
      <c r="F26" s="4">
        <f t="shared" si="4"/>
        <v>6.9341999999999989E-3</v>
      </c>
      <c r="G26" s="4">
        <f t="shared" si="5"/>
        <v>5.2069999999999992E-4</v>
      </c>
    </row>
    <row r="27" spans="1:10" x14ac:dyDescent="0.25">
      <c r="A27" s="4">
        <v>9</v>
      </c>
      <c r="B27" s="4">
        <v>0.11749999999999999</v>
      </c>
      <c r="C27" s="4">
        <v>0.39800000000000002</v>
      </c>
      <c r="D27" s="4">
        <v>2.0500000000000001E-2</v>
      </c>
      <c r="E27" s="4">
        <f t="shared" si="3"/>
        <v>2.9844999999999997E-3</v>
      </c>
      <c r="F27" s="4">
        <f t="shared" si="4"/>
        <v>6.9341999999999989E-3</v>
      </c>
      <c r="G27" s="4">
        <f t="shared" si="5"/>
        <v>5.2069999999999992E-4</v>
      </c>
    </row>
    <row r="28" spans="1:10" x14ac:dyDescent="0.25">
      <c r="A28" s="4">
        <v>10</v>
      </c>
      <c r="B28" s="4">
        <v>0.122</v>
      </c>
      <c r="C28" s="4">
        <v>0.39500000000000002</v>
      </c>
      <c r="D28" s="4">
        <v>2.0500000000000001E-2</v>
      </c>
      <c r="E28" s="4">
        <f t="shared" si="3"/>
        <v>3.0987999999999996E-3</v>
      </c>
      <c r="F28" s="4">
        <f t="shared" si="4"/>
        <v>6.8580000000000004E-3</v>
      </c>
      <c r="G28" s="4">
        <f t="shared" si="5"/>
        <v>5.2069999999999992E-4</v>
      </c>
    </row>
    <row r="29" spans="1:10" x14ac:dyDescent="0.25">
      <c r="B29" s="2"/>
      <c r="C29" s="2"/>
      <c r="D29" s="2"/>
      <c r="E29" s="2"/>
      <c r="F29" s="2"/>
      <c r="G29" s="2"/>
    </row>
    <row r="30" spans="1:10" x14ac:dyDescent="0.25">
      <c r="A30" s="3" t="s">
        <v>2</v>
      </c>
      <c r="B30" s="2"/>
      <c r="C30" s="2"/>
      <c r="D30" s="2"/>
      <c r="E30" s="2"/>
      <c r="F30" s="2"/>
      <c r="G30" s="2"/>
    </row>
    <row r="31" spans="1:10" x14ac:dyDescent="0.25">
      <c r="B31" s="2"/>
      <c r="C31" s="2"/>
      <c r="D31" s="2"/>
      <c r="E31" s="2"/>
      <c r="F31" s="2"/>
      <c r="G31" s="2"/>
    </row>
    <row r="32" spans="1:10" x14ac:dyDescent="0.25">
      <c r="A32" s="1" t="s">
        <v>6</v>
      </c>
      <c r="B32" s="1" t="s">
        <v>3</v>
      </c>
      <c r="C32" s="1" t="s">
        <v>4</v>
      </c>
      <c r="D32" s="1" t="s">
        <v>5</v>
      </c>
      <c r="E32" s="1" t="s">
        <v>8</v>
      </c>
      <c r="F32" s="1" t="s">
        <v>7</v>
      </c>
      <c r="G32" s="1" t="s">
        <v>9</v>
      </c>
    </row>
    <row r="33" spans="1:11" x14ac:dyDescent="0.25">
      <c r="A33" s="4">
        <v>1</v>
      </c>
      <c r="B33" s="4">
        <v>0.11849999999999999</v>
      </c>
      <c r="C33" s="4">
        <v>0.39800000000000002</v>
      </c>
      <c r="D33" s="4">
        <v>2.3E-2</v>
      </c>
      <c r="E33" s="4">
        <f>B33*25.4/1000</f>
        <v>3.0098999999999994E-3</v>
      </c>
      <c r="F33" s="4">
        <f t="shared" ref="F33:F42" si="6">C33*25.4/1000-0.003175</f>
        <v>6.9341999999999989E-3</v>
      </c>
      <c r="G33" s="4">
        <f t="shared" ref="G33:G42" si="7">D33*25.4/1000</f>
        <v>5.8419999999999989E-4</v>
      </c>
    </row>
    <row r="34" spans="1:11" x14ac:dyDescent="0.25">
      <c r="A34" s="4">
        <v>2</v>
      </c>
      <c r="B34" s="4">
        <v>0.12</v>
      </c>
      <c r="C34" s="4">
        <v>0.39500000000000002</v>
      </c>
      <c r="D34" s="4">
        <v>2.1999999999999999E-2</v>
      </c>
      <c r="E34" s="4">
        <f t="shared" ref="E34:E42" si="8">B34*25.4/1000</f>
        <v>3.0479999999999995E-3</v>
      </c>
      <c r="F34" s="4">
        <f t="shared" si="6"/>
        <v>6.8580000000000004E-3</v>
      </c>
      <c r="G34" s="4">
        <f t="shared" si="7"/>
        <v>5.5879999999999992E-4</v>
      </c>
      <c r="J34" s="1">
        <f>AVERAGE(Table3[Thickness at Gage (m)])</f>
        <v>5.5752999999999987E-4</v>
      </c>
      <c r="K34" s="1">
        <v>5.5999999999999995E-4</v>
      </c>
    </row>
    <row r="35" spans="1:11" x14ac:dyDescent="0.25">
      <c r="A35" s="4">
        <v>3</v>
      </c>
      <c r="B35" s="4">
        <v>0.11749999999999999</v>
      </c>
      <c r="C35" s="4">
        <v>0.39900000000000002</v>
      </c>
      <c r="D35" s="4">
        <v>2.1499999999999998E-2</v>
      </c>
      <c r="E35" s="4">
        <f t="shared" si="8"/>
        <v>2.9844999999999997E-3</v>
      </c>
      <c r="F35" s="4">
        <f t="shared" si="6"/>
        <v>6.9596000000000007E-3</v>
      </c>
      <c r="G35" s="4">
        <f t="shared" si="7"/>
        <v>5.4609999999999988E-4</v>
      </c>
    </row>
    <row r="36" spans="1:11" x14ac:dyDescent="0.25">
      <c r="A36" s="4">
        <v>4</v>
      </c>
      <c r="B36" s="4">
        <v>0.11899999999999999</v>
      </c>
      <c r="C36" s="4">
        <v>0.39800000000000002</v>
      </c>
      <c r="D36" s="4">
        <v>2.1999999999999999E-2</v>
      </c>
      <c r="E36" s="4">
        <f t="shared" si="8"/>
        <v>3.0225999999999999E-3</v>
      </c>
      <c r="F36" s="4">
        <f t="shared" si="6"/>
        <v>6.9341999999999989E-3</v>
      </c>
      <c r="G36" s="4">
        <f t="shared" si="7"/>
        <v>5.5879999999999992E-4</v>
      </c>
    </row>
    <row r="37" spans="1:11" x14ac:dyDescent="0.25">
      <c r="A37" s="4">
        <v>5</v>
      </c>
      <c r="B37" s="4">
        <v>0.11749999999999999</v>
      </c>
      <c r="C37" s="4">
        <v>0.39950000000000002</v>
      </c>
      <c r="D37" s="4">
        <v>2.1499999999999998E-2</v>
      </c>
      <c r="E37" s="4">
        <f t="shared" si="8"/>
        <v>2.9844999999999997E-3</v>
      </c>
      <c r="F37" s="4">
        <f t="shared" si="6"/>
        <v>6.9722999999999999E-3</v>
      </c>
      <c r="G37" s="4">
        <f t="shared" si="7"/>
        <v>5.4609999999999988E-4</v>
      </c>
    </row>
    <row r="38" spans="1:11" x14ac:dyDescent="0.25">
      <c r="A38" s="4">
        <v>6</v>
      </c>
      <c r="B38" s="4">
        <v>0.11700000000000001</v>
      </c>
      <c r="C38" s="4">
        <v>0.39900000000000002</v>
      </c>
      <c r="D38" s="4">
        <v>2.3E-2</v>
      </c>
      <c r="E38" s="4">
        <f t="shared" si="8"/>
        <v>2.9718000000000001E-3</v>
      </c>
      <c r="F38" s="4">
        <f t="shared" si="6"/>
        <v>6.9596000000000007E-3</v>
      </c>
      <c r="G38" s="4">
        <f t="shared" si="7"/>
        <v>5.8419999999999989E-4</v>
      </c>
    </row>
    <row r="39" spans="1:11" x14ac:dyDescent="0.25">
      <c r="A39" s="4">
        <v>7</v>
      </c>
      <c r="B39" s="4">
        <v>0.11700000000000001</v>
      </c>
      <c r="C39" s="4">
        <v>0.39950000000000002</v>
      </c>
      <c r="D39" s="4">
        <v>2.1499999999999998E-2</v>
      </c>
      <c r="E39" s="4">
        <f t="shared" si="8"/>
        <v>2.9718000000000001E-3</v>
      </c>
      <c r="F39" s="4">
        <f t="shared" si="6"/>
        <v>6.9722999999999999E-3</v>
      </c>
      <c r="G39" s="4">
        <f t="shared" si="7"/>
        <v>5.4609999999999988E-4</v>
      </c>
    </row>
    <row r="40" spans="1:11" x14ac:dyDescent="0.25">
      <c r="A40" s="4">
        <v>8</v>
      </c>
      <c r="B40" s="4">
        <v>0.11899999999999999</v>
      </c>
      <c r="C40" s="4">
        <v>0.39500000000000002</v>
      </c>
      <c r="D40" s="4">
        <v>2.1499999999999998E-2</v>
      </c>
      <c r="E40" s="4">
        <f t="shared" si="8"/>
        <v>3.0225999999999999E-3</v>
      </c>
      <c r="F40" s="4">
        <f t="shared" si="6"/>
        <v>6.8580000000000004E-3</v>
      </c>
      <c r="G40" s="4">
        <f t="shared" si="7"/>
        <v>5.4609999999999988E-4</v>
      </c>
    </row>
    <row r="41" spans="1:11" x14ac:dyDescent="0.25">
      <c r="A41" s="4">
        <v>9</v>
      </c>
      <c r="B41" s="4">
        <v>0.11600000000000001</v>
      </c>
      <c r="C41" s="4">
        <v>0.40200000000000002</v>
      </c>
      <c r="D41" s="4">
        <v>2.1999999999999999E-2</v>
      </c>
      <c r="E41" s="4">
        <f t="shared" si="8"/>
        <v>2.9464000000000001E-3</v>
      </c>
      <c r="F41" s="4">
        <f t="shared" si="6"/>
        <v>7.0358000000000009E-3</v>
      </c>
      <c r="G41" s="4">
        <f t="shared" si="7"/>
        <v>5.5879999999999992E-4</v>
      </c>
    </row>
    <row r="42" spans="1:11" x14ac:dyDescent="0.25">
      <c r="A42" s="4">
        <v>10</v>
      </c>
      <c r="B42" s="4">
        <v>0.1195</v>
      </c>
      <c r="C42" s="4">
        <v>0.39600000000000002</v>
      </c>
      <c r="D42" s="4">
        <v>2.1499999999999998E-2</v>
      </c>
      <c r="E42" s="4">
        <f t="shared" si="8"/>
        <v>3.0352999999999999E-3</v>
      </c>
      <c r="F42" s="4">
        <f t="shared" si="6"/>
        <v>6.8834000000000005E-3</v>
      </c>
      <c r="G42" s="4">
        <f t="shared" si="7"/>
        <v>5.4609999999999988E-4</v>
      </c>
    </row>
  </sheetData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Nitschelm, Charlie J. (Assoc)</dc:creator>
  <cp:lastModifiedBy>Nitschelm, Charlie J. (Assoc)</cp:lastModifiedBy>
  <dcterms:created xsi:type="dcterms:W3CDTF">2018-06-04T19:37:44Z</dcterms:created>
  <dcterms:modified xsi:type="dcterms:W3CDTF">2018-08-01T16:16:34Z</dcterms:modified>
</cp:coreProperties>
</file>