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definedNames>
    <definedName name="_xlchart.v1.0" hidden="1">Sheet1!$A$2:$A$19</definedName>
    <definedName name="_xlchart.v1.1" hidden="1">Sheet1!$B$1</definedName>
    <definedName name="_xlchart.v1.2" hidden="1">Sheet1!$B$2:$B$19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M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D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B26" i="1"/>
  <c r="B23" i="1"/>
  <c r="B25" i="1" s="1"/>
  <c r="C2" i="1"/>
  <c r="B30" i="1" l="1"/>
  <c r="B32" i="1" s="1"/>
  <c r="B33" i="1"/>
</calcChain>
</file>

<file path=xl/sharedStrings.xml><?xml version="1.0" encoding="utf-8"?>
<sst xmlns="http://schemas.openxmlformats.org/spreadsheetml/2006/main" count="20" uniqueCount="16">
  <si>
    <t>X</t>
  </si>
  <si>
    <t>Y</t>
  </si>
  <si>
    <t>Best</t>
  </si>
  <si>
    <t>Data + conf</t>
  </si>
  <si>
    <t xml:space="preserve">Given Data                         </t>
  </si>
  <si>
    <t>Stand Dev</t>
  </si>
  <si>
    <t>Studen T</t>
  </si>
  <si>
    <t>Confidence</t>
  </si>
  <si>
    <t>Mean</t>
  </si>
  <si>
    <t xml:space="preserve">Best Fit                               </t>
  </si>
  <si>
    <t>Data - Conf</t>
  </si>
  <si>
    <t>BF + Conf</t>
  </si>
  <si>
    <t>BF - Conf</t>
  </si>
  <si>
    <t>xGuess</t>
  </si>
  <si>
    <t>GuessP</t>
  </si>
  <si>
    <t>GuessM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</si>
</sst>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2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830446194225722"/>
                  <c:y val="-7.87117235345581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[1]Sheet1!$A$2:$A$19</c:f>
              <c:numCache>
                <c:formatCode>General</c:formatCode>
                <c:ptCount val="18"/>
                <c:pt idx="0">
                  <c:v>1.4</c:v>
                </c:pt>
                <c:pt idx="1">
                  <c:v>3.6</c:v>
                </c:pt>
                <c:pt idx="2">
                  <c:v>7.8</c:v>
                </c:pt>
                <c:pt idx="3">
                  <c:v>10.4</c:v>
                </c:pt>
                <c:pt idx="4">
                  <c:v>14.3</c:v>
                </c:pt>
                <c:pt idx="5">
                  <c:v>18</c:v>
                </c:pt>
                <c:pt idx="6">
                  <c:v>22.4</c:v>
                </c:pt>
                <c:pt idx="7">
                  <c:v>28.6</c:v>
                </c:pt>
                <c:pt idx="8">
                  <c:v>35.299999999999997</c:v>
                </c:pt>
                <c:pt idx="9">
                  <c:v>38.299999999999997</c:v>
                </c:pt>
                <c:pt idx="10">
                  <c:v>45.1</c:v>
                </c:pt>
                <c:pt idx="11">
                  <c:v>48.2</c:v>
                </c:pt>
                <c:pt idx="12">
                  <c:v>53.9</c:v>
                </c:pt>
                <c:pt idx="13">
                  <c:v>58.7</c:v>
                </c:pt>
                <c:pt idx="14">
                  <c:v>64.099999999999994</c:v>
                </c:pt>
                <c:pt idx="15">
                  <c:v>67.5</c:v>
                </c:pt>
                <c:pt idx="16">
                  <c:v>70</c:v>
                </c:pt>
                <c:pt idx="17">
                  <c:v>73.400000000000006</c:v>
                </c:pt>
              </c:numCache>
            </c:numRef>
          </c:xVal>
          <c:yVal>
            <c:numRef>
              <c:f>[1]Sheet1!$B$2:$B$19</c:f>
              <c:numCache>
                <c:formatCode>General</c:formatCode>
                <c:ptCount val="18"/>
                <c:pt idx="0">
                  <c:v>43.307000000000002</c:v>
                </c:pt>
                <c:pt idx="1">
                  <c:v>57.962000000000003</c:v>
                </c:pt>
                <c:pt idx="2">
                  <c:v>77.671000000000006</c:v>
                </c:pt>
                <c:pt idx="3">
                  <c:v>92.388999999999996</c:v>
                </c:pt>
                <c:pt idx="4">
                  <c:v>108.815</c:v>
                </c:pt>
                <c:pt idx="5">
                  <c:v>120.03700000000001</c:v>
                </c:pt>
                <c:pt idx="6">
                  <c:v>140.928</c:v>
                </c:pt>
                <c:pt idx="7">
                  <c:v>190.43899999999999</c:v>
                </c:pt>
                <c:pt idx="8">
                  <c:v>241.54</c:v>
                </c:pt>
                <c:pt idx="9">
                  <c:v>233.63399999999999</c:v>
                </c:pt>
                <c:pt idx="10">
                  <c:v>298.69099999999997</c:v>
                </c:pt>
                <c:pt idx="11">
                  <c:v>280.50700000000001</c:v>
                </c:pt>
                <c:pt idx="12">
                  <c:v>303.48599999999999</c:v>
                </c:pt>
                <c:pt idx="13">
                  <c:v>347.96300000000002</c:v>
                </c:pt>
                <c:pt idx="14">
                  <c:v>365.97899999999998</c:v>
                </c:pt>
                <c:pt idx="15">
                  <c:v>435.62700000000001</c:v>
                </c:pt>
                <c:pt idx="16">
                  <c:v>414.73599999999999</c:v>
                </c:pt>
                <c:pt idx="17">
                  <c:v>400.7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2-425F-838A-EA27C90A9F44}"/>
            </c:ext>
          </c:extLst>
        </c:ser>
        <c:ser>
          <c:idx val="1"/>
          <c:order val="1"/>
          <c:tx>
            <c:v>Data+Conf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[1]Sheet1!$A$2:$A$19</c:f>
              <c:numCache>
                <c:formatCode>General</c:formatCode>
                <c:ptCount val="18"/>
                <c:pt idx="0">
                  <c:v>1.4</c:v>
                </c:pt>
                <c:pt idx="1">
                  <c:v>3.6</c:v>
                </c:pt>
                <c:pt idx="2">
                  <c:v>7.8</c:v>
                </c:pt>
                <c:pt idx="3">
                  <c:v>10.4</c:v>
                </c:pt>
                <c:pt idx="4">
                  <c:v>14.3</c:v>
                </c:pt>
                <c:pt idx="5">
                  <c:v>18</c:v>
                </c:pt>
                <c:pt idx="6">
                  <c:v>22.4</c:v>
                </c:pt>
                <c:pt idx="7">
                  <c:v>28.6</c:v>
                </c:pt>
                <c:pt idx="8">
                  <c:v>35.299999999999997</c:v>
                </c:pt>
                <c:pt idx="9">
                  <c:v>38.299999999999997</c:v>
                </c:pt>
                <c:pt idx="10">
                  <c:v>45.1</c:v>
                </c:pt>
                <c:pt idx="11">
                  <c:v>48.2</c:v>
                </c:pt>
                <c:pt idx="12">
                  <c:v>53.9</c:v>
                </c:pt>
                <c:pt idx="13">
                  <c:v>58.7</c:v>
                </c:pt>
                <c:pt idx="14">
                  <c:v>64.099999999999994</c:v>
                </c:pt>
                <c:pt idx="15">
                  <c:v>67.5</c:v>
                </c:pt>
                <c:pt idx="16">
                  <c:v>70</c:v>
                </c:pt>
                <c:pt idx="17">
                  <c:v>73.400000000000006</c:v>
                </c:pt>
              </c:numCache>
            </c:numRef>
          </c:xVal>
          <c:yVal>
            <c:numRef>
              <c:f>[1]Sheet1!$D$2:$D$19</c:f>
              <c:numCache>
                <c:formatCode>General</c:formatCode>
                <c:ptCount val="18"/>
                <c:pt idx="0">
                  <c:v>106.82109361405867</c:v>
                </c:pt>
                <c:pt idx="1">
                  <c:v>121.47609361405867</c:v>
                </c:pt>
                <c:pt idx="2">
                  <c:v>141.18509361405867</c:v>
                </c:pt>
                <c:pt idx="3">
                  <c:v>153.63589361405866</c:v>
                </c:pt>
                <c:pt idx="4">
                  <c:v>172.32909361405865</c:v>
                </c:pt>
                <c:pt idx="5">
                  <c:v>183.55109361405866</c:v>
                </c:pt>
                <c:pt idx="6">
                  <c:v>204.44209361405865</c:v>
                </c:pt>
                <c:pt idx="7">
                  <c:v>253.95309361405864</c:v>
                </c:pt>
                <c:pt idx="8">
                  <c:v>305.05409361405867</c:v>
                </c:pt>
                <c:pt idx="9">
                  <c:v>297.14809361405867</c:v>
                </c:pt>
                <c:pt idx="10">
                  <c:v>362.20509361405863</c:v>
                </c:pt>
                <c:pt idx="11">
                  <c:v>344.02109361405866</c:v>
                </c:pt>
                <c:pt idx="12">
                  <c:v>367.00009361405864</c:v>
                </c:pt>
                <c:pt idx="13">
                  <c:v>411.47709361405867</c:v>
                </c:pt>
                <c:pt idx="14">
                  <c:v>429.49309361405864</c:v>
                </c:pt>
                <c:pt idx="15">
                  <c:v>499.14109361405866</c:v>
                </c:pt>
                <c:pt idx="16">
                  <c:v>478.25009361405864</c:v>
                </c:pt>
                <c:pt idx="17">
                  <c:v>464.21409361405864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E2-425F-838A-EA27C90A9F44}"/>
            </c:ext>
          </c:extLst>
        </c:ser>
        <c:ser>
          <c:idx val="2"/>
          <c:order val="2"/>
          <c:tx>
            <c:v>Data-Conf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[1]Sheet1!$A$2:$A$19</c:f>
              <c:numCache>
                <c:formatCode>General</c:formatCode>
                <c:ptCount val="18"/>
                <c:pt idx="0">
                  <c:v>1.4</c:v>
                </c:pt>
                <c:pt idx="1">
                  <c:v>3.6</c:v>
                </c:pt>
                <c:pt idx="2">
                  <c:v>7.8</c:v>
                </c:pt>
                <c:pt idx="3">
                  <c:v>10.4</c:v>
                </c:pt>
                <c:pt idx="4">
                  <c:v>14.3</c:v>
                </c:pt>
                <c:pt idx="5">
                  <c:v>18</c:v>
                </c:pt>
                <c:pt idx="6">
                  <c:v>22.4</c:v>
                </c:pt>
                <c:pt idx="7">
                  <c:v>28.6</c:v>
                </c:pt>
                <c:pt idx="8">
                  <c:v>35.299999999999997</c:v>
                </c:pt>
                <c:pt idx="9">
                  <c:v>38.299999999999997</c:v>
                </c:pt>
                <c:pt idx="10">
                  <c:v>45.1</c:v>
                </c:pt>
                <c:pt idx="11">
                  <c:v>48.2</c:v>
                </c:pt>
                <c:pt idx="12">
                  <c:v>53.9</c:v>
                </c:pt>
                <c:pt idx="13">
                  <c:v>58.7</c:v>
                </c:pt>
                <c:pt idx="14">
                  <c:v>64.099999999999994</c:v>
                </c:pt>
                <c:pt idx="15">
                  <c:v>67.5</c:v>
                </c:pt>
                <c:pt idx="16">
                  <c:v>70</c:v>
                </c:pt>
                <c:pt idx="17">
                  <c:v>73.400000000000006</c:v>
                </c:pt>
              </c:numCache>
            </c:numRef>
          </c:xVal>
          <c:yVal>
            <c:numRef>
              <c:f>[1]Sheet1!$E$2:$E$19</c:f>
              <c:numCache>
                <c:formatCode>General</c:formatCode>
                <c:ptCount val="18"/>
                <c:pt idx="0">
                  <c:v>-20.207093614058657</c:v>
                </c:pt>
                <c:pt idx="1">
                  <c:v>-5.5520936140586556</c:v>
                </c:pt>
                <c:pt idx="2">
                  <c:v>14.156906385941348</c:v>
                </c:pt>
                <c:pt idx="3">
                  <c:v>28.874906385941337</c:v>
                </c:pt>
                <c:pt idx="4">
                  <c:v>45.300906385941339</c:v>
                </c:pt>
                <c:pt idx="5">
                  <c:v>56.522906385941347</c:v>
                </c:pt>
                <c:pt idx="6">
                  <c:v>77.413906385941345</c:v>
                </c:pt>
                <c:pt idx="7">
                  <c:v>126.92490638594134</c:v>
                </c:pt>
                <c:pt idx="8">
                  <c:v>178.02590638594134</c:v>
                </c:pt>
                <c:pt idx="9">
                  <c:v>175.71925638594132</c:v>
                </c:pt>
                <c:pt idx="10">
                  <c:v>235.17690638594132</c:v>
                </c:pt>
                <c:pt idx="11">
                  <c:v>216.99290638594135</c:v>
                </c:pt>
                <c:pt idx="12">
                  <c:v>259.09345638594135</c:v>
                </c:pt>
                <c:pt idx="13">
                  <c:v>284.44890638594137</c:v>
                </c:pt>
                <c:pt idx="14">
                  <c:v>302.46490638594133</c:v>
                </c:pt>
                <c:pt idx="15">
                  <c:v>372.11290638594136</c:v>
                </c:pt>
                <c:pt idx="16">
                  <c:v>351.22190638594134</c:v>
                </c:pt>
                <c:pt idx="17">
                  <c:v>337.18590638594134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E2-425F-838A-EA27C90A9F44}"/>
            </c:ext>
          </c:extLst>
        </c:ser>
        <c:ser>
          <c:idx val="3"/>
          <c:order val="3"/>
          <c:tx>
            <c:strRef>
              <c:f>[1]Sheet1!$F$1</c:f>
              <c:strCache>
                <c:ptCount val="1"/>
                <c:pt idx="0">
                  <c:v>BF + Conf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[1]Sheet1!$A$2:$A$19</c:f>
              <c:numCache>
                <c:formatCode>General</c:formatCode>
                <c:ptCount val="18"/>
                <c:pt idx="0">
                  <c:v>1.4</c:v>
                </c:pt>
                <c:pt idx="1">
                  <c:v>3.6</c:v>
                </c:pt>
                <c:pt idx="2">
                  <c:v>7.8</c:v>
                </c:pt>
                <c:pt idx="3">
                  <c:v>10.4</c:v>
                </c:pt>
                <c:pt idx="4">
                  <c:v>14.3</c:v>
                </c:pt>
                <c:pt idx="5">
                  <c:v>18</c:v>
                </c:pt>
                <c:pt idx="6">
                  <c:v>22.4</c:v>
                </c:pt>
                <c:pt idx="7">
                  <c:v>28.6</c:v>
                </c:pt>
                <c:pt idx="8">
                  <c:v>35.299999999999997</c:v>
                </c:pt>
                <c:pt idx="9">
                  <c:v>38.299999999999997</c:v>
                </c:pt>
                <c:pt idx="10">
                  <c:v>45.1</c:v>
                </c:pt>
                <c:pt idx="11">
                  <c:v>48.2</c:v>
                </c:pt>
                <c:pt idx="12">
                  <c:v>53.9</c:v>
                </c:pt>
                <c:pt idx="13">
                  <c:v>58.7</c:v>
                </c:pt>
                <c:pt idx="14">
                  <c:v>64.099999999999994</c:v>
                </c:pt>
                <c:pt idx="15">
                  <c:v>67.5</c:v>
                </c:pt>
                <c:pt idx="16">
                  <c:v>70</c:v>
                </c:pt>
                <c:pt idx="17">
                  <c:v>73.400000000000006</c:v>
                </c:pt>
              </c:numCache>
            </c:numRef>
          </c:xVal>
          <c:yVal>
            <c:numRef>
              <c:f>[1]Sheet1!$F$2:$F$19</c:f>
              <c:numCache>
                <c:formatCode>General</c:formatCode>
                <c:ptCount val="18"/>
                <c:pt idx="0">
                  <c:v>105.0788636063499</c:v>
                </c:pt>
                <c:pt idx="1">
                  <c:v>116.8367636063499</c:v>
                </c:pt>
                <c:pt idx="2">
                  <c:v>139.2836636063499</c:v>
                </c:pt>
                <c:pt idx="3">
                  <c:v>153.17936360634991</c:v>
                </c:pt>
                <c:pt idx="4">
                  <c:v>174.0229136063499</c:v>
                </c:pt>
                <c:pt idx="5">
                  <c:v>193.79756360634991</c:v>
                </c:pt>
                <c:pt idx="6">
                  <c:v>217.3133636063499</c:v>
                </c:pt>
                <c:pt idx="7">
                  <c:v>250.44926360634992</c:v>
                </c:pt>
                <c:pt idx="8">
                  <c:v>286.25741360634987</c:v>
                </c:pt>
                <c:pt idx="9">
                  <c:v>302.29091360634987</c:v>
                </c:pt>
                <c:pt idx="10">
                  <c:v>338.63351360634994</c:v>
                </c:pt>
                <c:pt idx="11">
                  <c:v>355.20146360634993</c:v>
                </c:pt>
                <c:pt idx="12">
                  <c:v>385.66511360634991</c:v>
                </c:pt>
                <c:pt idx="13">
                  <c:v>411.31871360634989</c:v>
                </c:pt>
                <c:pt idx="14">
                  <c:v>440.17901360634988</c:v>
                </c:pt>
                <c:pt idx="15">
                  <c:v>458.35031360634991</c:v>
                </c:pt>
                <c:pt idx="16">
                  <c:v>471.7115636063499</c:v>
                </c:pt>
                <c:pt idx="17">
                  <c:v>489.88286360634993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E2-425F-838A-EA27C90A9F44}"/>
            </c:ext>
          </c:extLst>
        </c:ser>
        <c:ser>
          <c:idx val="4"/>
          <c:order val="4"/>
          <c:tx>
            <c:strRef>
              <c:f>[1]Sheet1!$G$1</c:f>
              <c:strCache>
                <c:ptCount val="1"/>
                <c:pt idx="0">
                  <c:v>BF - Conf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[1]Sheet1!$A$2:$A$19</c:f>
              <c:numCache>
                <c:formatCode>General</c:formatCode>
                <c:ptCount val="18"/>
                <c:pt idx="0">
                  <c:v>1.4</c:v>
                </c:pt>
                <c:pt idx="1">
                  <c:v>3.6</c:v>
                </c:pt>
                <c:pt idx="2">
                  <c:v>7.8</c:v>
                </c:pt>
                <c:pt idx="3">
                  <c:v>10.4</c:v>
                </c:pt>
                <c:pt idx="4">
                  <c:v>14.3</c:v>
                </c:pt>
                <c:pt idx="5">
                  <c:v>18</c:v>
                </c:pt>
                <c:pt idx="6">
                  <c:v>22.4</c:v>
                </c:pt>
                <c:pt idx="7">
                  <c:v>28.6</c:v>
                </c:pt>
                <c:pt idx="8">
                  <c:v>35.299999999999997</c:v>
                </c:pt>
                <c:pt idx="9">
                  <c:v>38.299999999999997</c:v>
                </c:pt>
                <c:pt idx="10">
                  <c:v>45.1</c:v>
                </c:pt>
                <c:pt idx="11">
                  <c:v>48.2</c:v>
                </c:pt>
                <c:pt idx="12">
                  <c:v>53.9</c:v>
                </c:pt>
                <c:pt idx="13">
                  <c:v>58.7</c:v>
                </c:pt>
                <c:pt idx="14">
                  <c:v>64.099999999999994</c:v>
                </c:pt>
                <c:pt idx="15">
                  <c:v>67.5</c:v>
                </c:pt>
                <c:pt idx="16">
                  <c:v>70</c:v>
                </c:pt>
                <c:pt idx="17">
                  <c:v>73.400000000000006</c:v>
                </c:pt>
              </c:numCache>
            </c:numRef>
          </c:xVal>
          <c:yVal>
            <c:numRef>
              <c:f>[1]Sheet1!$G$2:$G$19</c:f>
              <c:numCache>
                <c:formatCode>General</c:formatCode>
                <c:ptCount val="18"/>
                <c:pt idx="0">
                  <c:v>-21.036263606349898</c:v>
                </c:pt>
                <c:pt idx="1">
                  <c:v>-9.2783636063498989</c:v>
                </c:pt>
                <c:pt idx="2">
                  <c:v>13.168536393650101</c:v>
                </c:pt>
                <c:pt idx="3">
                  <c:v>27.064236393650106</c:v>
                </c:pt>
                <c:pt idx="4">
                  <c:v>47.907786393650099</c:v>
                </c:pt>
                <c:pt idx="5">
                  <c:v>67.682436393650107</c:v>
                </c:pt>
                <c:pt idx="6">
                  <c:v>91.198236393650092</c:v>
                </c:pt>
                <c:pt idx="7">
                  <c:v>124.33413639365011</c:v>
                </c:pt>
                <c:pt idx="8">
                  <c:v>160.14228639365007</c:v>
                </c:pt>
                <c:pt idx="9">
                  <c:v>176.17578639365007</c:v>
                </c:pt>
                <c:pt idx="10">
                  <c:v>212.51838639365013</c:v>
                </c:pt>
                <c:pt idx="11">
                  <c:v>229.08633639365013</c:v>
                </c:pt>
                <c:pt idx="12">
                  <c:v>259.5499863936501</c:v>
                </c:pt>
                <c:pt idx="13">
                  <c:v>285.20358639365008</c:v>
                </c:pt>
                <c:pt idx="14">
                  <c:v>314.06388639365008</c:v>
                </c:pt>
                <c:pt idx="15">
                  <c:v>332.23518639365011</c:v>
                </c:pt>
                <c:pt idx="16">
                  <c:v>345.59643639365009</c:v>
                </c:pt>
                <c:pt idx="17">
                  <c:v>363.76773639365013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E2-425F-838A-EA27C90A9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037184"/>
        <c:axId val="439037512"/>
      </c:scatterChart>
      <c:valAx>
        <c:axId val="43903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37512"/>
        <c:crosses val="autoZero"/>
        <c:crossBetween val="midCat"/>
      </c:valAx>
      <c:valAx>
        <c:axId val="4390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3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485774</xdr:colOff>
      <xdr:row>5</xdr:row>
      <xdr:rowOff>114299</xdr:rowOff>
    </xdr:from>
    <xdr:to>
      <xdr:col>21</xdr:col>
      <xdr:colOff>523875</xdr:colOff>
      <xdr:row>31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Stuff/Brian%20Jlab/jlabHWo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 t="str">
            <v>BF + Conf</v>
          </cell>
          <cell r="G1" t="str">
            <v>BF - Conf</v>
          </cell>
        </row>
        <row r="2">
          <cell r="A2">
            <v>1.4</v>
          </cell>
          <cell r="B2">
            <v>43.307000000000002</v>
          </cell>
          <cell r="D2">
            <v>106.82109361405867</v>
          </cell>
          <cell r="E2">
            <v>-20.207093614058657</v>
          </cell>
          <cell r="F2">
            <v>105.0788636063499</v>
          </cell>
          <cell r="G2">
            <v>-21.036263606349898</v>
          </cell>
        </row>
        <row r="3">
          <cell r="A3">
            <v>3.6</v>
          </cell>
          <cell r="B3">
            <v>57.962000000000003</v>
          </cell>
          <cell r="D3">
            <v>121.47609361405867</v>
          </cell>
          <cell r="E3">
            <v>-5.5520936140586556</v>
          </cell>
          <cell r="F3">
            <v>116.8367636063499</v>
          </cell>
          <cell r="G3">
            <v>-9.2783636063498989</v>
          </cell>
        </row>
        <row r="4">
          <cell r="A4">
            <v>7.8</v>
          </cell>
          <cell r="B4">
            <v>77.671000000000006</v>
          </cell>
          <cell r="D4">
            <v>141.18509361405867</v>
          </cell>
          <cell r="E4">
            <v>14.156906385941348</v>
          </cell>
          <cell r="F4">
            <v>139.2836636063499</v>
          </cell>
          <cell r="G4">
            <v>13.168536393650101</v>
          </cell>
        </row>
        <row r="5">
          <cell r="A5">
            <v>10.4</v>
          </cell>
          <cell r="B5">
            <v>92.388999999999996</v>
          </cell>
          <cell r="D5">
            <v>153.63589361405866</v>
          </cell>
          <cell r="E5">
            <v>28.874906385941337</v>
          </cell>
          <cell r="F5">
            <v>153.17936360634991</v>
          </cell>
          <cell r="G5">
            <v>27.064236393650106</v>
          </cell>
        </row>
        <row r="6">
          <cell r="A6">
            <v>14.3</v>
          </cell>
          <cell r="B6">
            <v>108.815</v>
          </cell>
          <cell r="D6">
            <v>172.32909361405865</v>
          </cell>
          <cell r="E6">
            <v>45.300906385941339</v>
          </cell>
          <cell r="F6">
            <v>174.0229136063499</v>
          </cell>
          <cell r="G6">
            <v>47.907786393650099</v>
          </cell>
        </row>
        <row r="7">
          <cell r="A7">
            <v>18</v>
          </cell>
          <cell r="B7">
            <v>120.03700000000001</v>
          </cell>
          <cell r="D7">
            <v>183.55109361405866</v>
          </cell>
          <cell r="E7">
            <v>56.522906385941347</v>
          </cell>
          <cell r="F7">
            <v>193.79756360634991</v>
          </cell>
          <cell r="G7">
            <v>67.682436393650107</v>
          </cell>
        </row>
        <row r="8">
          <cell r="A8">
            <v>22.4</v>
          </cell>
          <cell r="B8">
            <v>140.928</v>
          </cell>
          <cell r="D8">
            <v>204.44209361405865</v>
          </cell>
          <cell r="E8">
            <v>77.413906385941345</v>
          </cell>
          <cell r="F8">
            <v>217.3133636063499</v>
          </cell>
          <cell r="G8">
            <v>91.198236393650092</v>
          </cell>
        </row>
        <row r="9">
          <cell r="A9">
            <v>28.6</v>
          </cell>
          <cell r="B9">
            <v>190.43899999999999</v>
          </cell>
          <cell r="D9">
            <v>253.95309361405864</v>
          </cell>
          <cell r="E9">
            <v>126.92490638594134</v>
          </cell>
          <cell r="F9">
            <v>250.44926360634992</v>
          </cell>
          <cell r="G9">
            <v>124.33413639365011</v>
          </cell>
        </row>
        <row r="10">
          <cell r="A10">
            <v>35.299999999999997</v>
          </cell>
          <cell r="B10">
            <v>241.54</v>
          </cell>
          <cell r="D10">
            <v>305.05409361405867</v>
          </cell>
          <cell r="E10">
            <v>178.02590638594134</v>
          </cell>
          <cell r="F10">
            <v>286.25741360634987</v>
          </cell>
          <cell r="G10">
            <v>160.14228639365007</v>
          </cell>
        </row>
        <row r="11">
          <cell r="A11">
            <v>38.299999999999997</v>
          </cell>
          <cell r="B11">
            <v>233.63399999999999</v>
          </cell>
          <cell r="D11">
            <v>297.14809361405867</v>
          </cell>
          <cell r="E11">
            <v>175.71925638594132</v>
          </cell>
          <cell r="F11">
            <v>302.29091360634987</v>
          </cell>
          <cell r="G11">
            <v>176.17578639365007</v>
          </cell>
        </row>
        <row r="12">
          <cell r="A12">
            <v>45.1</v>
          </cell>
          <cell r="B12">
            <v>298.69099999999997</v>
          </cell>
          <cell r="D12">
            <v>362.20509361405863</v>
          </cell>
          <cell r="E12">
            <v>235.17690638594132</v>
          </cell>
          <cell r="F12">
            <v>338.63351360634994</v>
          </cell>
          <cell r="G12">
            <v>212.51838639365013</v>
          </cell>
        </row>
        <row r="13">
          <cell r="A13">
            <v>48.2</v>
          </cell>
          <cell r="B13">
            <v>280.50700000000001</v>
          </cell>
          <cell r="D13">
            <v>344.02109361405866</v>
          </cell>
          <cell r="E13">
            <v>216.99290638594135</v>
          </cell>
          <cell r="F13">
            <v>355.20146360634993</v>
          </cell>
          <cell r="G13">
            <v>229.08633639365013</v>
          </cell>
        </row>
        <row r="14">
          <cell r="A14">
            <v>53.9</v>
          </cell>
          <cell r="B14">
            <v>303.48599999999999</v>
          </cell>
          <cell r="D14">
            <v>367.00009361405864</v>
          </cell>
          <cell r="E14">
            <v>259.09345638594135</v>
          </cell>
          <cell r="F14">
            <v>385.66511360634991</v>
          </cell>
          <cell r="G14">
            <v>259.5499863936501</v>
          </cell>
        </row>
        <row r="15">
          <cell r="A15">
            <v>58.7</v>
          </cell>
          <cell r="B15">
            <v>347.96300000000002</v>
          </cell>
          <cell r="D15">
            <v>411.47709361405867</v>
          </cell>
          <cell r="E15">
            <v>284.44890638594137</v>
          </cell>
          <cell r="F15">
            <v>411.31871360634989</v>
          </cell>
          <cell r="G15">
            <v>285.20358639365008</v>
          </cell>
        </row>
        <row r="16">
          <cell r="A16">
            <v>64.099999999999994</v>
          </cell>
          <cell r="B16">
            <v>365.97899999999998</v>
          </cell>
          <cell r="D16">
            <v>429.49309361405864</v>
          </cell>
          <cell r="E16">
            <v>302.46490638594133</v>
          </cell>
          <cell r="F16">
            <v>440.17901360634988</v>
          </cell>
          <cell r="G16">
            <v>314.06388639365008</v>
          </cell>
        </row>
        <row r="17">
          <cell r="A17">
            <v>67.5</v>
          </cell>
          <cell r="B17">
            <v>435.62700000000001</v>
          </cell>
          <cell r="D17">
            <v>499.14109361405866</v>
          </cell>
          <cell r="E17">
            <v>372.11290638594136</v>
          </cell>
          <cell r="F17">
            <v>458.35031360634991</v>
          </cell>
          <cell r="G17">
            <v>332.23518639365011</v>
          </cell>
        </row>
        <row r="18">
          <cell r="A18">
            <v>70</v>
          </cell>
          <cell r="B18">
            <v>414.73599999999999</v>
          </cell>
          <cell r="D18">
            <v>478.25009361405864</v>
          </cell>
          <cell r="E18">
            <v>351.22190638594134</v>
          </cell>
          <cell r="F18">
            <v>471.7115636063499</v>
          </cell>
          <cell r="G18">
            <v>345.59643639365009</v>
          </cell>
        </row>
        <row r="19">
          <cell r="A19">
            <v>73.400000000000006</v>
          </cell>
          <cell r="B19">
            <v>400.7</v>
          </cell>
          <cell r="D19">
            <v>464.21409361405864</v>
          </cell>
          <cell r="E19">
            <v>337.18590638594134</v>
          </cell>
          <cell r="F19">
            <v>489.88286360634993</v>
          </cell>
          <cell r="G19">
            <v>363.76773639365013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zoomScaleNormal="100" workbookViewId="0">
      <selection activeCell="B32" sqref="B32"/>
    </sheetView>
  </sheetViews>
  <sheetFormatPr defaultRowHeight="15" x14ac:dyDescent="0.25"/>
  <cols>
    <col min="1" max="6" width="18.28515625" style="1" customWidth="1"/>
    <col min="7" max="16384" width="9.140625" style="1"/>
  </cols>
  <sheetData>
    <row r="1" spans="1:14" x14ac:dyDescent="0.25">
      <c r="A1" s="2" t="s">
        <v>0</v>
      </c>
      <c r="B1" s="2" t="s">
        <v>1</v>
      </c>
      <c r="C1" s="1" t="s">
        <v>2</v>
      </c>
      <c r="D1" s="1" t="s">
        <v>3</v>
      </c>
      <c r="E1" s="3" t="s">
        <v>10</v>
      </c>
      <c r="F1" s="3" t="s">
        <v>11</v>
      </c>
      <c r="G1" s="3" t="s">
        <v>12</v>
      </c>
      <c r="L1" t="s">
        <v>13</v>
      </c>
      <c r="M1" t="s">
        <v>14</v>
      </c>
      <c r="N1" t="s">
        <v>15</v>
      </c>
    </row>
    <row r="2" spans="1:14" x14ac:dyDescent="0.25">
      <c r="A2" s="1">
        <v>1.4</v>
      </c>
      <c r="B2" s="1">
        <v>43.307000000000002</v>
      </c>
      <c r="C2" s="1">
        <f>5.3445*(A2)+34.539</f>
        <v>42.021300000000004</v>
      </c>
      <c r="D2" s="1">
        <f t="shared" ref="D2:D19" si="0">B2 + 63.51</f>
        <v>106.81700000000001</v>
      </c>
      <c r="E2" s="1">
        <f>B2 - 63.51</f>
        <v>-20.202999999999996</v>
      </c>
      <c r="F2" s="1">
        <f>C2+63.05</f>
        <v>105.07130000000001</v>
      </c>
      <c r="G2" s="1">
        <f>C2-63.05</f>
        <v>-21.028699999999994</v>
      </c>
      <c r="L2">
        <v>45</v>
      </c>
      <c r="M2">
        <f>(5.3445*(L2)+34.539)+B32</f>
        <v>338.09906360634989</v>
      </c>
      <c r="N2">
        <f>(5.3445*(L2)+34.539)-B32</f>
        <v>211.98393639365008</v>
      </c>
    </row>
    <row r="3" spans="1:14" x14ac:dyDescent="0.25">
      <c r="A3" s="1">
        <v>3.6</v>
      </c>
      <c r="B3" s="1">
        <v>57.962000000000003</v>
      </c>
      <c r="C3" s="1">
        <f t="shared" ref="C3:C19" si="1">5.3445*(A3)+34.539</f>
        <v>53.779200000000003</v>
      </c>
      <c r="D3" s="1">
        <f t="shared" si="0"/>
        <v>121.47200000000001</v>
      </c>
      <c r="E3" s="1">
        <f t="shared" ref="E3:E19" si="2">B3 - 63.51</f>
        <v>-5.5479999999999947</v>
      </c>
      <c r="F3" s="1">
        <f t="shared" ref="F3:F19" si="3">C3+63.05</f>
        <v>116.8292</v>
      </c>
      <c r="G3" s="1">
        <f t="shared" ref="G3:G19" si="4">C3-63.05</f>
        <v>-9.2707999999999942</v>
      </c>
    </row>
    <row r="4" spans="1:14" x14ac:dyDescent="0.25">
      <c r="A4" s="1">
        <v>7.8</v>
      </c>
      <c r="B4" s="1">
        <v>77.671000000000006</v>
      </c>
      <c r="C4" s="1">
        <f t="shared" si="1"/>
        <v>76.226100000000002</v>
      </c>
      <c r="D4" s="1">
        <f t="shared" si="0"/>
        <v>141.18100000000001</v>
      </c>
      <c r="E4" s="1">
        <f t="shared" si="2"/>
        <v>14.161000000000008</v>
      </c>
      <c r="F4" s="1">
        <f t="shared" si="3"/>
        <v>139.27609999999999</v>
      </c>
      <c r="G4" s="1">
        <f t="shared" si="4"/>
        <v>13.176100000000005</v>
      </c>
    </row>
    <row r="5" spans="1:14" x14ac:dyDescent="0.25">
      <c r="A5" s="1">
        <v>10.4</v>
      </c>
      <c r="B5" s="1">
        <v>92.388999999999996</v>
      </c>
      <c r="C5" s="1">
        <f t="shared" si="1"/>
        <v>90.121800000000007</v>
      </c>
      <c r="D5" s="1">
        <f t="shared" si="0"/>
        <v>155.899</v>
      </c>
      <c r="E5" s="1">
        <f t="shared" si="2"/>
        <v>28.878999999999998</v>
      </c>
      <c r="F5" s="1">
        <f t="shared" si="3"/>
        <v>153.17180000000002</v>
      </c>
      <c r="G5" s="1">
        <f t="shared" si="4"/>
        <v>27.07180000000001</v>
      </c>
    </row>
    <row r="6" spans="1:14" x14ac:dyDescent="0.25">
      <c r="A6" s="1">
        <v>14.3</v>
      </c>
      <c r="B6" s="1">
        <v>108.815</v>
      </c>
      <c r="C6" s="1">
        <f t="shared" si="1"/>
        <v>110.96535</v>
      </c>
      <c r="D6" s="1">
        <f t="shared" si="0"/>
        <v>172.32499999999999</v>
      </c>
      <c r="E6" s="1">
        <f t="shared" si="2"/>
        <v>45.305</v>
      </c>
      <c r="F6" s="1">
        <f t="shared" si="3"/>
        <v>174.01535000000001</v>
      </c>
      <c r="G6" s="1">
        <f t="shared" si="4"/>
        <v>47.915350000000004</v>
      </c>
    </row>
    <row r="7" spans="1:14" x14ac:dyDescent="0.25">
      <c r="A7" s="1">
        <v>18</v>
      </c>
      <c r="B7" s="1">
        <v>120.03700000000001</v>
      </c>
      <c r="C7" s="1">
        <f t="shared" si="1"/>
        <v>130.74</v>
      </c>
      <c r="D7" s="1">
        <f t="shared" si="0"/>
        <v>183.547</v>
      </c>
      <c r="E7" s="1">
        <f t="shared" si="2"/>
        <v>56.527000000000008</v>
      </c>
      <c r="F7" s="1">
        <f t="shared" si="3"/>
        <v>193.79000000000002</v>
      </c>
      <c r="G7" s="1">
        <f t="shared" si="4"/>
        <v>67.690000000000012</v>
      </c>
    </row>
    <row r="8" spans="1:14" x14ac:dyDescent="0.25">
      <c r="A8" s="1">
        <v>22.4</v>
      </c>
      <c r="B8" s="1">
        <v>140.928</v>
      </c>
      <c r="C8" s="1">
        <f t="shared" si="1"/>
        <v>154.25579999999999</v>
      </c>
      <c r="D8" s="1">
        <f t="shared" si="0"/>
        <v>204.43799999999999</v>
      </c>
      <c r="E8" s="1">
        <f t="shared" si="2"/>
        <v>77.418000000000006</v>
      </c>
      <c r="F8" s="1">
        <f t="shared" si="3"/>
        <v>217.30579999999998</v>
      </c>
      <c r="G8" s="1">
        <f t="shared" si="4"/>
        <v>91.205799999999996</v>
      </c>
    </row>
    <row r="9" spans="1:14" x14ac:dyDescent="0.25">
      <c r="A9" s="1">
        <v>28.6</v>
      </c>
      <c r="B9" s="1">
        <v>190.43899999999999</v>
      </c>
      <c r="C9" s="1">
        <f t="shared" si="1"/>
        <v>187.39170000000001</v>
      </c>
      <c r="D9" s="1">
        <f t="shared" si="0"/>
        <v>253.94899999999998</v>
      </c>
      <c r="E9" s="1">
        <f t="shared" si="2"/>
        <v>126.929</v>
      </c>
      <c r="F9" s="1">
        <f t="shared" si="3"/>
        <v>250.44170000000003</v>
      </c>
      <c r="G9" s="1">
        <f t="shared" si="4"/>
        <v>124.34170000000002</v>
      </c>
    </row>
    <row r="10" spans="1:14" x14ac:dyDescent="0.25">
      <c r="A10" s="1">
        <v>35.299999999999997</v>
      </c>
      <c r="B10" s="1">
        <v>241.54</v>
      </c>
      <c r="C10" s="1">
        <f t="shared" si="1"/>
        <v>223.19984999999997</v>
      </c>
      <c r="D10" s="1">
        <f t="shared" si="0"/>
        <v>305.05</v>
      </c>
      <c r="E10" s="1">
        <f t="shared" si="2"/>
        <v>178.03</v>
      </c>
      <c r="F10" s="1">
        <f t="shared" si="3"/>
        <v>286.24984999999998</v>
      </c>
      <c r="G10" s="1">
        <f t="shared" si="4"/>
        <v>160.14984999999996</v>
      </c>
    </row>
    <row r="11" spans="1:14" x14ac:dyDescent="0.25">
      <c r="A11" s="1">
        <v>38.299999999999997</v>
      </c>
      <c r="B11" s="1">
        <v>233.63399999999999</v>
      </c>
      <c r="C11" s="1">
        <f t="shared" si="1"/>
        <v>239.23334999999997</v>
      </c>
      <c r="D11" s="1">
        <f t="shared" si="0"/>
        <v>297.14400000000001</v>
      </c>
      <c r="E11" s="1">
        <f t="shared" si="2"/>
        <v>170.124</v>
      </c>
      <c r="F11" s="1">
        <f t="shared" si="3"/>
        <v>302.28334999999998</v>
      </c>
      <c r="G11" s="1">
        <f t="shared" si="4"/>
        <v>176.18334999999996</v>
      </c>
    </row>
    <row r="12" spans="1:14" x14ac:dyDescent="0.25">
      <c r="A12" s="1">
        <v>45.1</v>
      </c>
      <c r="B12" s="1">
        <v>298.69099999999997</v>
      </c>
      <c r="C12" s="1">
        <f t="shared" si="1"/>
        <v>275.57595000000003</v>
      </c>
      <c r="D12" s="1">
        <f t="shared" si="0"/>
        <v>362.20099999999996</v>
      </c>
      <c r="E12" s="1">
        <f t="shared" si="2"/>
        <v>235.18099999999998</v>
      </c>
      <c r="F12" s="1">
        <f t="shared" si="3"/>
        <v>338.62595000000005</v>
      </c>
      <c r="G12" s="1">
        <f t="shared" si="4"/>
        <v>212.52595000000002</v>
      </c>
    </row>
    <row r="13" spans="1:14" x14ac:dyDescent="0.25">
      <c r="A13" s="1">
        <v>48.2</v>
      </c>
      <c r="B13" s="1">
        <v>280.50700000000001</v>
      </c>
      <c r="C13" s="1">
        <f t="shared" si="1"/>
        <v>292.14390000000003</v>
      </c>
      <c r="D13" s="1">
        <f t="shared" si="0"/>
        <v>344.017</v>
      </c>
      <c r="E13" s="1">
        <f t="shared" si="2"/>
        <v>216.99700000000001</v>
      </c>
      <c r="F13" s="1">
        <f t="shared" si="3"/>
        <v>355.19390000000004</v>
      </c>
      <c r="G13" s="1">
        <f t="shared" si="4"/>
        <v>229.09390000000002</v>
      </c>
    </row>
    <row r="14" spans="1:14" x14ac:dyDescent="0.25">
      <c r="A14" s="1">
        <v>53.9</v>
      </c>
      <c r="B14" s="1">
        <v>303.48599999999999</v>
      </c>
      <c r="C14" s="1">
        <f t="shared" si="1"/>
        <v>322.60755</v>
      </c>
      <c r="D14" s="1">
        <f t="shared" si="0"/>
        <v>366.99599999999998</v>
      </c>
      <c r="E14" s="1">
        <f t="shared" si="2"/>
        <v>239.976</v>
      </c>
      <c r="F14" s="1">
        <f t="shared" si="3"/>
        <v>385.65755000000001</v>
      </c>
      <c r="G14" s="1">
        <f t="shared" si="4"/>
        <v>259.55754999999999</v>
      </c>
    </row>
    <row r="15" spans="1:14" x14ac:dyDescent="0.25">
      <c r="A15" s="1">
        <v>58.7</v>
      </c>
      <c r="B15" s="1">
        <v>347.96300000000002</v>
      </c>
      <c r="C15" s="1">
        <f t="shared" si="1"/>
        <v>348.26114999999999</v>
      </c>
      <c r="D15" s="1">
        <f t="shared" si="0"/>
        <v>411.47300000000001</v>
      </c>
      <c r="E15" s="1">
        <f t="shared" si="2"/>
        <v>284.45300000000003</v>
      </c>
      <c r="F15" s="1">
        <f t="shared" si="3"/>
        <v>411.31115</v>
      </c>
      <c r="G15" s="1">
        <f t="shared" si="4"/>
        <v>285.21114999999998</v>
      </c>
    </row>
    <row r="16" spans="1:14" x14ac:dyDescent="0.25">
      <c r="A16" s="1">
        <v>64.099999999999994</v>
      </c>
      <c r="B16" s="1">
        <v>365.97899999999998</v>
      </c>
      <c r="C16" s="1">
        <f t="shared" si="1"/>
        <v>377.12144999999998</v>
      </c>
      <c r="D16" s="1">
        <f t="shared" si="0"/>
        <v>429.48899999999998</v>
      </c>
      <c r="E16" s="1">
        <f t="shared" si="2"/>
        <v>302.46899999999999</v>
      </c>
      <c r="F16" s="1">
        <f t="shared" si="3"/>
        <v>440.17144999999999</v>
      </c>
      <c r="G16" s="1">
        <f t="shared" si="4"/>
        <v>314.07144999999997</v>
      </c>
    </row>
    <row r="17" spans="1:7" x14ac:dyDescent="0.25">
      <c r="A17" s="1">
        <v>67.5</v>
      </c>
      <c r="B17" s="1">
        <v>435.62700000000001</v>
      </c>
      <c r="C17" s="1">
        <f t="shared" si="1"/>
        <v>395.29275000000001</v>
      </c>
      <c r="D17" s="1">
        <f t="shared" si="0"/>
        <v>499.137</v>
      </c>
      <c r="E17" s="1">
        <f t="shared" si="2"/>
        <v>372.11700000000002</v>
      </c>
      <c r="F17" s="1">
        <f t="shared" si="3"/>
        <v>458.34275000000002</v>
      </c>
      <c r="G17" s="1">
        <f t="shared" si="4"/>
        <v>332.24275</v>
      </c>
    </row>
    <row r="18" spans="1:7" x14ac:dyDescent="0.25">
      <c r="A18" s="1">
        <v>70</v>
      </c>
      <c r="B18" s="1">
        <v>414.73599999999999</v>
      </c>
      <c r="C18" s="1">
        <f t="shared" si="1"/>
        <v>408.654</v>
      </c>
      <c r="D18" s="1">
        <f t="shared" si="0"/>
        <v>478.24599999999998</v>
      </c>
      <c r="E18" s="1">
        <f t="shared" si="2"/>
        <v>351.226</v>
      </c>
      <c r="F18" s="1">
        <f t="shared" si="3"/>
        <v>471.70400000000001</v>
      </c>
      <c r="G18" s="1">
        <f t="shared" si="4"/>
        <v>345.60399999999998</v>
      </c>
    </row>
    <row r="19" spans="1:7" x14ac:dyDescent="0.25">
      <c r="A19" s="1">
        <v>73.400000000000006</v>
      </c>
      <c r="B19" s="1">
        <v>400.7</v>
      </c>
      <c r="C19" s="1">
        <f t="shared" si="1"/>
        <v>426.82530000000003</v>
      </c>
      <c r="D19" s="1">
        <f t="shared" si="0"/>
        <v>464.21</v>
      </c>
      <c r="E19" s="1">
        <f t="shared" si="2"/>
        <v>337.19</v>
      </c>
      <c r="F19" s="1">
        <f t="shared" si="3"/>
        <v>489.87530000000004</v>
      </c>
      <c r="G19" s="1">
        <f t="shared" si="4"/>
        <v>363.77530000000002</v>
      </c>
    </row>
    <row r="22" spans="1:7" x14ac:dyDescent="0.25">
      <c r="A22" s="5" t="s">
        <v>4</v>
      </c>
      <c r="B22" s="4"/>
    </row>
    <row r="23" spans="1:7" x14ac:dyDescent="0.25">
      <c r="A23" s="4" t="s">
        <v>5</v>
      </c>
      <c r="B23" s="4">
        <f>_xlfn.STDEV.P(B2:B19)</f>
        <v>127.72086840369197</v>
      </c>
    </row>
    <row r="24" spans="1:7" x14ac:dyDescent="0.25">
      <c r="A24" s="4" t="s">
        <v>6</v>
      </c>
      <c r="B24" s="4">
        <v>2.11</v>
      </c>
    </row>
    <row r="25" spans="1:7" x14ac:dyDescent="0.25">
      <c r="A25" s="4" t="s">
        <v>7</v>
      </c>
      <c r="B25" s="4">
        <f>_xlfn.CONFIDENCE.T(0.05,B23,18)</f>
        <v>63.514093614058659</v>
      </c>
    </row>
    <row r="26" spans="1:7" x14ac:dyDescent="0.25">
      <c r="A26" s="4" t="s">
        <v>8</v>
      </c>
      <c r="B26" s="4">
        <f>AVERAGE(B2:B19)</f>
        <v>230.80061111111112</v>
      </c>
    </row>
    <row r="29" spans="1:7" x14ac:dyDescent="0.25">
      <c r="A29" s="5" t="s">
        <v>9</v>
      </c>
      <c r="B29" s="4"/>
    </row>
    <row r="30" spans="1:7" x14ac:dyDescent="0.25">
      <c r="A30" s="4" t="s">
        <v>5</v>
      </c>
      <c r="B30" s="4">
        <f>_xlfn.STDEV.P(C2:C19)</f>
        <v>126.80282949737907</v>
      </c>
    </row>
    <row r="31" spans="1:7" x14ac:dyDescent="0.25">
      <c r="A31" s="4" t="s">
        <v>6</v>
      </c>
      <c r="B31" s="4">
        <v>2.11</v>
      </c>
    </row>
    <row r="32" spans="1:7" x14ac:dyDescent="0.25">
      <c r="A32" s="4" t="s">
        <v>7</v>
      </c>
      <c r="B32" s="4">
        <f>_xlfn.CONFIDENCE.T(0.05,B30,18)</f>
        <v>63.057563606349902</v>
      </c>
    </row>
    <row r="33" spans="1:2" x14ac:dyDescent="0.25">
      <c r="A33" s="4" t="s">
        <v>8</v>
      </c>
      <c r="B33" s="4">
        <f>AVERAGE(C2:C19)</f>
        <v>230.80091666666669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2019-02-05T00:55:50Z</dcterms:modified>
</cp:coreProperties>
</file>