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B:\Dropbox (Personal)\RPA 2020\FOROM Apr 28\"/>
    </mc:Choice>
  </mc:AlternateContent>
  <xr:revisionPtr revIDLastSave="0" documentId="13_ncr:1_{71D7E46E-DD88-4701-A214-2D7773BB7402}" xr6:coauthVersionLast="45" xr6:coauthVersionMax="45" xr10:uidLastSave="{00000000-0000-0000-0000-000000000000}"/>
  <bookViews>
    <workbookView xWindow="-120" yWindow="-120" windowWidth="29040" windowHeight="15840" firstSheet="21" activeTab="25" xr2:uid="{00000000-000D-0000-FFFF-FFFF00000000}"/>
  </bookViews>
  <sheets>
    <sheet name="Countries" sheetId="27" r:id="rId1"/>
    <sheet name="Keep" sheetId="28" r:id="rId2"/>
    <sheet name="Industrial.roundwood.C" sheetId="1" r:id="rId3"/>
    <sheet name="Industrial.roundwood.NC" sheetId="2" r:id="rId4"/>
    <sheet name="Other.industrial.roundwood" sheetId="3" r:id="rId5"/>
    <sheet name="Roundwood" sheetId="4" r:id="rId6"/>
    <sheet name="Wood.chips.and.particles" sheetId="5" r:id="rId7"/>
    <sheet name="Wood.fuel" sheetId="6" r:id="rId8"/>
    <sheet name="Sawnwood.C" sheetId="7" r:id="rId9"/>
    <sheet name="Sawnwood.NC" sheetId="8" r:id="rId10"/>
    <sheet name="Veneer.sheets" sheetId="9" r:id="rId11"/>
    <sheet name="Plywood" sheetId="10" r:id="rId12"/>
    <sheet name="Particle.board.and.OSB" sheetId="11" r:id="rId13"/>
    <sheet name="Fibreboard" sheetId="12" r:id="rId14"/>
    <sheet name="Mechanical.wood.pulp" sheetId="13" r:id="rId15"/>
    <sheet name="Chemical.wood.pulp" sheetId="14" r:id="rId16"/>
    <sheet name="Other.Pulp" sheetId="15" r:id="rId17"/>
    <sheet name="Recovered.paper" sheetId="16" r:id="rId18"/>
    <sheet name="Newsprint" sheetId="17" r:id="rId19"/>
    <sheet name="Printing.and.writing.papers" sheetId="18" r:id="rId20"/>
    <sheet name="Other.paper.and.paperboard" sheetId="19" r:id="rId21"/>
    <sheet name="Wood.pellets" sheetId="20" r:id="rId22"/>
    <sheet name="Other.industrial.roundwood.C" sheetId="21" r:id="rId23"/>
    <sheet name="Other.industrial.roundwood.NC" sheetId="22" r:id="rId24"/>
    <sheet name="Fuelwood.C" sheetId="29" r:id="rId25"/>
    <sheet name="Fuelwood.NC" sheetId="30" r:id="rId26"/>
    <sheet name="POP1" sheetId="41" r:id="rId27"/>
    <sheet name="POP2" sheetId="38" r:id="rId28"/>
    <sheet name="POP3" sheetId="39" r:id="rId29"/>
    <sheet name="POP4" sheetId="40" r:id="rId30"/>
    <sheet name="POP5" sheetId="37" r:id="rId31"/>
    <sheet name="GDP1" sheetId="36" r:id="rId32"/>
    <sheet name="GDP2" sheetId="32" r:id="rId33"/>
    <sheet name="GDP3" sheetId="35" r:id="rId34"/>
    <sheet name="GDP4" sheetId="34" r:id="rId35"/>
    <sheet name="GDP5" sheetId="33" r:id="rId36"/>
    <sheet name="Forest" sheetId="43" r:id="rId37"/>
    <sheet name="Forest.Planted" sheetId="46" r:id="rId38"/>
    <sheet name="Forest.Natural" sheetId="48" r:id="rId39"/>
    <sheet name="Forest.Primary" sheetId="45" r:id="rId40"/>
    <sheet name="Forest_FAOSTAT" sheetId="47" r:id="rId41"/>
    <sheet name="Stock_FRA_FAO" sheetId="44" r:id="rId42"/>
    <sheet name="GDP_DEFAULT" sheetId="31" r:id="rId43"/>
    <sheet name="Forest_GFPM" sheetId="42" r:id="rId4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2" l="1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202" i="22"/>
  <c r="G203" i="22"/>
  <c r="G204" i="22"/>
  <c r="G205" i="22"/>
  <c r="G206" i="22"/>
  <c r="G207" i="22"/>
  <c r="G208" i="22"/>
  <c r="G209" i="22"/>
  <c r="G210" i="22"/>
  <c r="G211" i="22"/>
  <c r="G212" i="22"/>
  <c r="G213" i="22"/>
  <c r="G214" i="22"/>
  <c r="G215" i="22"/>
  <c r="G216" i="22"/>
  <c r="G217" i="22"/>
  <c r="G218" i="22"/>
  <c r="G219" i="22"/>
  <c r="G220" i="22"/>
  <c r="G221" i="22"/>
  <c r="G222" i="22"/>
  <c r="G223" i="22"/>
  <c r="G224" i="22"/>
  <c r="G225" i="22"/>
  <c r="G226" i="22"/>
  <c r="G2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" i="2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26" i="30"/>
  <c r="H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129" i="30"/>
  <c r="G130" i="30"/>
  <c r="G131" i="30"/>
  <c r="G132" i="30"/>
  <c r="G133" i="30"/>
  <c r="G134" i="30"/>
  <c r="G135" i="30"/>
  <c r="G136" i="30"/>
  <c r="G137" i="30"/>
  <c r="G138" i="30"/>
  <c r="G139" i="30"/>
  <c r="G140" i="30"/>
  <c r="G141" i="30"/>
  <c r="G142" i="30"/>
  <c r="G143" i="30"/>
  <c r="G144" i="30"/>
  <c r="G145" i="30"/>
  <c r="G146" i="30"/>
  <c r="G147" i="30"/>
  <c r="G148" i="30"/>
  <c r="G149" i="30"/>
  <c r="G150" i="30"/>
  <c r="G151" i="30"/>
  <c r="G152" i="30"/>
  <c r="G153" i="30"/>
  <c r="G154" i="30"/>
  <c r="G155" i="30"/>
  <c r="G156" i="30"/>
  <c r="G157" i="30"/>
  <c r="G158" i="30"/>
  <c r="G159" i="30"/>
  <c r="G160" i="30"/>
  <c r="G161" i="30"/>
  <c r="G162" i="30"/>
  <c r="G163" i="30"/>
  <c r="G164" i="30"/>
  <c r="G165" i="30"/>
  <c r="G166" i="30"/>
  <c r="G167" i="30"/>
  <c r="G168" i="30"/>
  <c r="G169" i="30"/>
  <c r="G170" i="30"/>
  <c r="G171" i="30"/>
  <c r="G172" i="30"/>
  <c r="G173" i="30"/>
  <c r="G174" i="30"/>
  <c r="G175" i="30"/>
  <c r="G176" i="30"/>
  <c r="G177" i="30"/>
  <c r="G178" i="30"/>
  <c r="G179" i="30"/>
  <c r="G180" i="30"/>
  <c r="G181" i="30"/>
  <c r="G182" i="30"/>
  <c r="G183" i="30"/>
  <c r="G184" i="30"/>
  <c r="G185" i="30"/>
  <c r="G186" i="30"/>
  <c r="G187" i="30"/>
  <c r="G188" i="30"/>
  <c r="G189" i="30"/>
  <c r="G190" i="30"/>
  <c r="G191" i="30"/>
  <c r="G192" i="30"/>
  <c r="G193" i="30"/>
  <c r="G194" i="30"/>
  <c r="G195" i="30"/>
  <c r="G196" i="30"/>
  <c r="G197" i="30"/>
  <c r="G198" i="30"/>
  <c r="G199" i="30"/>
  <c r="G200" i="30"/>
  <c r="G201" i="30"/>
  <c r="G202" i="30"/>
  <c r="G203" i="30"/>
  <c r="G204" i="30"/>
  <c r="G205" i="30"/>
  <c r="G206" i="30"/>
  <c r="G207" i="30"/>
  <c r="G208" i="30"/>
  <c r="G209" i="30"/>
  <c r="G210" i="30"/>
  <c r="G211" i="30"/>
  <c r="G212" i="30"/>
  <c r="G213" i="30"/>
  <c r="G214" i="30"/>
  <c r="G215" i="30"/>
  <c r="G216" i="30"/>
  <c r="G217" i="30"/>
  <c r="G218" i="30"/>
  <c r="G219" i="30"/>
  <c r="G220" i="30"/>
  <c r="G221" i="30"/>
  <c r="G222" i="30"/>
  <c r="G223" i="30"/>
  <c r="G224" i="30"/>
  <c r="G225" i="30"/>
  <c r="G226" i="30"/>
  <c r="G2" i="30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" i="29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" i="4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" i="20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" i="15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" i="14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" i="1"/>
  <c r="B37" i="28"/>
  <c r="C37" i="28"/>
  <c r="D37" i="28"/>
  <c r="B26" i="28"/>
  <c r="C26" i="28"/>
  <c r="D26" i="28"/>
  <c r="B41" i="28"/>
  <c r="C41" i="28"/>
  <c r="D41" i="28"/>
  <c r="B40" i="28"/>
  <c r="C40" i="28"/>
  <c r="D40" i="28"/>
  <c r="B32" i="28"/>
  <c r="C32" i="28"/>
  <c r="D32" i="28"/>
  <c r="B33" i="28"/>
  <c r="C33" i="28"/>
  <c r="D33" i="28"/>
  <c r="B2" i="31"/>
  <c r="B3" i="31"/>
  <c r="C3" i="31"/>
  <c r="D3" i="31"/>
  <c r="E3" i="31"/>
  <c r="F3" i="31"/>
  <c r="G3" i="31"/>
  <c r="H3" i="31"/>
  <c r="I3" i="31"/>
  <c r="J3" i="31"/>
  <c r="K3" i="31"/>
  <c r="B4" i="31"/>
  <c r="C4" i="31"/>
  <c r="D4" i="31"/>
  <c r="E4" i="31"/>
  <c r="F4" i="31"/>
  <c r="G4" i="31"/>
  <c r="H4" i="31"/>
  <c r="I4" i="31"/>
  <c r="J4" i="31"/>
  <c r="K4" i="31"/>
  <c r="B5" i="31"/>
  <c r="C5" i="31"/>
  <c r="D5" i="31"/>
  <c r="E5" i="31"/>
  <c r="F5" i="31"/>
  <c r="G5" i="31"/>
  <c r="H5" i="31"/>
  <c r="I5" i="31"/>
  <c r="J5" i="31"/>
  <c r="K5" i="31"/>
  <c r="B6" i="31"/>
  <c r="C6" i="31"/>
  <c r="D6" i="31"/>
  <c r="E6" i="31"/>
  <c r="F6" i="31"/>
  <c r="G6" i="31"/>
  <c r="H6" i="31"/>
  <c r="I6" i="31"/>
  <c r="J6" i="31"/>
  <c r="K6" i="31"/>
  <c r="B7" i="31"/>
  <c r="C7" i="31"/>
  <c r="D7" i="31"/>
  <c r="E7" i="31"/>
  <c r="F7" i="31"/>
  <c r="G7" i="31"/>
  <c r="H7" i="31"/>
  <c r="I7" i="31"/>
  <c r="J7" i="31"/>
  <c r="K7" i="31"/>
  <c r="B8" i="31"/>
  <c r="C8" i="31"/>
  <c r="D8" i="31"/>
  <c r="E8" i="31"/>
  <c r="F8" i="31"/>
  <c r="G8" i="31"/>
  <c r="H8" i="31"/>
  <c r="I8" i="31"/>
  <c r="J8" i="31"/>
  <c r="K8" i="31"/>
  <c r="B9" i="31"/>
  <c r="C9" i="31"/>
  <c r="D9" i="31"/>
  <c r="E9" i="31"/>
  <c r="F9" i="31"/>
  <c r="G9" i="31"/>
  <c r="H9" i="31"/>
  <c r="I9" i="31"/>
  <c r="J9" i="31"/>
  <c r="K9" i="31"/>
  <c r="B10" i="31"/>
  <c r="C10" i="31"/>
  <c r="D10" i="31"/>
  <c r="E10" i="31"/>
  <c r="F10" i="31"/>
  <c r="G10" i="31"/>
  <c r="H10" i="31"/>
  <c r="I10" i="31"/>
  <c r="J10" i="31"/>
  <c r="K10" i="31"/>
  <c r="B11" i="31"/>
  <c r="C11" i="31"/>
  <c r="D11" i="31"/>
  <c r="E11" i="31"/>
  <c r="F11" i="31"/>
  <c r="G11" i="31"/>
  <c r="H11" i="31"/>
  <c r="I11" i="31"/>
  <c r="J11" i="31"/>
  <c r="K11" i="31"/>
  <c r="B12" i="31"/>
  <c r="C12" i="31"/>
  <c r="D12" i="31"/>
  <c r="E12" i="31"/>
  <c r="F12" i="31"/>
  <c r="G12" i="31"/>
  <c r="H12" i="31"/>
  <c r="I12" i="31"/>
  <c r="J12" i="31"/>
  <c r="K12" i="31"/>
  <c r="B13" i="31"/>
  <c r="C13" i="31"/>
  <c r="D13" i="31"/>
  <c r="E13" i="31"/>
  <c r="F13" i="31"/>
  <c r="G13" i="31"/>
  <c r="H13" i="31"/>
  <c r="I13" i="31"/>
  <c r="J13" i="31"/>
  <c r="K13" i="31"/>
  <c r="B14" i="31"/>
  <c r="C14" i="31"/>
  <c r="D14" i="31"/>
  <c r="E14" i="31"/>
  <c r="F14" i="31"/>
  <c r="G14" i="31"/>
  <c r="H14" i="31"/>
  <c r="I14" i="31"/>
  <c r="J14" i="31"/>
  <c r="K14" i="31"/>
  <c r="B15" i="31"/>
  <c r="C15" i="31"/>
  <c r="D15" i="31"/>
  <c r="E15" i="31"/>
  <c r="F15" i="31"/>
  <c r="G15" i="31"/>
  <c r="H15" i="31"/>
  <c r="I15" i="31"/>
  <c r="J15" i="31"/>
  <c r="K15" i="31"/>
  <c r="B16" i="31"/>
  <c r="C16" i="31"/>
  <c r="D16" i="31"/>
  <c r="E16" i="31"/>
  <c r="F16" i="31"/>
  <c r="G16" i="31"/>
  <c r="H16" i="31"/>
  <c r="I16" i="31"/>
  <c r="J16" i="31"/>
  <c r="K16" i="31"/>
  <c r="B17" i="31"/>
  <c r="C17" i="31"/>
  <c r="D17" i="31"/>
  <c r="E17" i="31"/>
  <c r="F17" i="31"/>
  <c r="G17" i="31"/>
  <c r="H17" i="31"/>
  <c r="I17" i="31"/>
  <c r="J17" i="31"/>
  <c r="K17" i="31"/>
  <c r="B18" i="31"/>
  <c r="C18" i="31"/>
  <c r="D18" i="31"/>
  <c r="E18" i="31"/>
  <c r="F18" i="31"/>
  <c r="G18" i="31"/>
  <c r="H18" i="31"/>
  <c r="I18" i="31"/>
  <c r="J18" i="31"/>
  <c r="K18" i="31"/>
  <c r="B19" i="31"/>
  <c r="C19" i="31"/>
  <c r="D19" i="31"/>
  <c r="E19" i="31"/>
  <c r="F19" i="31"/>
  <c r="G19" i="31"/>
  <c r="H19" i="31"/>
  <c r="I19" i="31"/>
  <c r="J19" i="31"/>
  <c r="K19" i="31"/>
  <c r="B20" i="31"/>
  <c r="C20" i="31"/>
  <c r="D20" i="31"/>
  <c r="E20" i="31"/>
  <c r="F20" i="31"/>
  <c r="G20" i="31"/>
  <c r="H20" i="31"/>
  <c r="I20" i="31"/>
  <c r="J20" i="31"/>
  <c r="K20" i="31"/>
  <c r="B21" i="31"/>
  <c r="C21" i="31"/>
  <c r="D21" i="31"/>
  <c r="E21" i="31"/>
  <c r="F21" i="31"/>
  <c r="G21" i="31"/>
  <c r="H21" i="31"/>
  <c r="I21" i="31"/>
  <c r="J21" i="31"/>
  <c r="K21" i="31"/>
  <c r="B22" i="31"/>
  <c r="C22" i="31"/>
  <c r="D22" i="31"/>
  <c r="E22" i="31"/>
  <c r="F22" i="31"/>
  <c r="G22" i="31"/>
  <c r="H22" i="31"/>
  <c r="I22" i="31"/>
  <c r="J22" i="31"/>
  <c r="K22" i="31"/>
  <c r="B23" i="31"/>
  <c r="C23" i="31"/>
  <c r="D23" i="31"/>
  <c r="E23" i="31"/>
  <c r="F23" i="31"/>
  <c r="G23" i="31"/>
  <c r="H23" i="31"/>
  <c r="I23" i="31"/>
  <c r="J23" i="31"/>
  <c r="K23" i="31"/>
  <c r="B24" i="31"/>
  <c r="C24" i="31"/>
  <c r="D24" i="31"/>
  <c r="E24" i="31"/>
  <c r="F24" i="31"/>
  <c r="G24" i="31"/>
  <c r="H24" i="31"/>
  <c r="I24" i="31"/>
  <c r="J24" i="31"/>
  <c r="K24" i="31"/>
  <c r="B25" i="31"/>
  <c r="C25" i="31"/>
  <c r="D25" i="31"/>
  <c r="E25" i="31"/>
  <c r="F25" i="31"/>
  <c r="G25" i="31"/>
  <c r="H25" i="31"/>
  <c r="I25" i="31"/>
  <c r="J25" i="31"/>
  <c r="K25" i="31"/>
  <c r="B26" i="31"/>
  <c r="C26" i="31"/>
  <c r="D26" i="31"/>
  <c r="E26" i="31"/>
  <c r="F26" i="31"/>
  <c r="G26" i="31"/>
  <c r="H26" i="31"/>
  <c r="I26" i="31"/>
  <c r="J26" i="31"/>
  <c r="K26" i="31"/>
  <c r="B27" i="31"/>
  <c r="C27" i="31"/>
  <c r="D27" i="31"/>
  <c r="E27" i="31"/>
  <c r="F27" i="31"/>
  <c r="G27" i="31"/>
  <c r="H27" i="31"/>
  <c r="I27" i="31"/>
  <c r="J27" i="31"/>
  <c r="K27" i="31"/>
  <c r="B28" i="31"/>
  <c r="C28" i="31"/>
  <c r="D28" i="31"/>
  <c r="E28" i="31"/>
  <c r="F28" i="31"/>
  <c r="G28" i="31"/>
  <c r="H28" i="31"/>
  <c r="I28" i="31"/>
  <c r="J28" i="31"/>
  <c r="K28" i="31"/>
  <c r="B29" i="31"/>
  <c r="C29" i="31"/>
  <c r="D29" i="31"/>
  <c r="E29" i="31"/>
  <c r="F29" i="31"/>
  <c r="G29" i="31"/>
  <c r="H29" i="31"/>
  <c r="I29" i="31"/>
  <c r="J29" i="31"/>
  <c r="K29" i="31"/>
  <c r="B30" i="31"/>
  <c r="C30" i="31"/>
  <c r="D30" i="31"/>
  <c r="E30" i="31"/>
  <c r="F30" i="31"/>
  <c r="G30" i="31"/>
  <c r="H30" i="31"/>
  <c r="I30" i="31"/>
  <c r="J30" i="31"/>
  <c r="K30" i="31"/>
  <c r="B31" i="31"/>
  <c r="C31" i="31"/>
  <c r="D31" i="31"/>
  <c r="E31" i="31"/>
  <c r="F31" i="31"/>
  <c r="G31" i="31"/>
  <c r="H31" i="31"/>
  <c r="I31" i="31"/>
  <c r="J31" i="31"/>
  <c r="K31" i="31"/>
  <c r="B32" i="31"/>
  <c r="C32" i="31"/>
  <c r="D32" i="31"/>
  <c r="E32" i="31"/>
  <c r="F32" i="31"/>
  <c r="G32" i="31"/>
  <c r="H32" i="31"/>
  <c r="I32" i="31"/>
  <c r="J32" i="31"/>
  <c r="K32" i="31"/>
  <c r="B33" i="31"/>
  <c r="C33" i="31"/>
  <c r="D33" i="31"/>
  <c r="E33" i="31"/>
  <c r="F33" i="31"/>
  <c r="G33" i="31"/>
  <c r="H33" i="31"/>
  <c r="I33" i="31"/>
  <c r="J33" i="31"/>
  <c r="K33" i="31"/>
  <c r="B34" i="31"/>
  <c r="C34" i="31"/>
  <c r="D34" i="31"/>
  <c r="E34" i="31"/>
  <c r="F34" i="31"/>
  <c r="G34" i="31"/>
  <c r="H34" i="31"/>
  <c r="I34" i="31"/>
  <c r="J34" i="31"/>
  <c r="K34" i="31"/>
  <c r="B35" i="31"/>
  <c r="C35" i="31"/>
  <c r="D35" i="31"/>
  <c r="E35" i="31"/>
  <c r="F35" i="31"/>
  <c r="G35" i="31"/>
  <c r="H35" i="31"/>
  <c r="I35" i="31"/>
  <c r="J35" i="31"/>
  <c r="K35" i="31"/>
  <c r="B36" i="31"/>
  <c r="C36" i="31"/>
  <c r="D36" i="31"/>
  <c r="E36" i="31"/>
  <c r="F36" i="31"/>
  <c r="G36" i="31"/>
  <c r="H36" i="31"/>
  <c r="I36" i="31"/>
  <c r="J36" i="31"/>
  <c r="K36" i="31"/>
  <c r="B37" i="31"/>
  <c r="C37" i="31"/>
  <c r="D37" i="31"/>
  <c r="E37" i="31"/>
  <c r="F37" i="31"/>
  <c r="G37" i="31"/>
  <c r="H37" i="31"/>
  <c r="I37" i="31"/>
  <c r="J37" i="31"/>
  <c r="K37" i="31"/>
  <c r="B38" i="31"/>
  <c r="C38" i="31"/>
  <c r="D38" i="31"/>
  <c r="E38" i="31"/>
  <c r="F38" i="31"/>
  <c r="G38" i="31"/>
  <c r="H38" i="31"/>
  <c r="I38" i="31"/>
  <c r="J38" i="31"/>
  <c r="K38" i="31"/>
  <c r="B39" i="31"/>
  <c r="C39" i="31"/>
  <c r="D39" i="31"/>
  <c r="E39" i="31"/>
  <c r="F39" i="31"/>
  <c r="G39" i="31"/>
  <c r="H39" i="31"/>
  <c r="I39" i="31"/>
  <c r="J39" i="31"/>
  <c r="K39" i="31"/>
  <c r="B40" i="31"/>
  <c r="C40" i="31"/>
  <c r="D40" i="31"/>
  <c r="E40" i="31"/>
  <c r="F40" i="31"/>
  <c r="G40" i="31"/>
  <c r="H40" i="31"/>
  <c r="I40" i="31"/>
  <c r="J40" i="31"/>
  <c r="K40" i="31"/>
  <c r="B41" i="31"/>
  <c r="C41" i="31"/>
  <c r="D41" i="31"/>
  <c r="E41" i="31"/>
  <c r="F41" i="31"/>
  <c r="G41" i="31"/>
  <c r="H41" i="31"/>
  <c r="I41" i="31"/>
  <c r="J41" i="31"/>
  <c r="K41" i="31"/>
  <c r="B42" i="31"/>
  <c r="C42" i="31"/>
  <c r="D42" i="31"/>
  <c r="E42" i="31"/>
  <c r="F42" i="31"/>
  <c r="G42" i="31"/>
  <c r="H42" i="31"/>
  <c r="I42" i="31"/>
  <c r="J42" i="31"/>
  <c r="K42" i="31"/>
  <c r="B43" i="31"/>
  <c r="C43" i="31"/>
  <c r="D43" i="31"/>
  <c r="E43" i="31"/>
  <c r="F43" i="31"/>
  <c r="G43" i="31"/>
  <c r="H43" i="31"/>
  <c r="I43" i="31"/>
  <c r="J43" i="31"/>
  <c r="K43" i="31"/>
  <c r="B44" i="31"/>
  <c r="C44" i="31"/>
  <c r="D44" i="31"/>
  <c r="E44" i="31"/>
  <c r="F44" i="31"/>
  <c r="G44" i="31"/>
  <c r="H44" i="31"/>
  <c r="I44" i="31"/>
  <c r="J44" i="31"/>
  <c r="K44" i="31"/>
  <c r="B45" i="31"/>
  <c r="C45" i="31"/>
  <c r="D45" i="31"/>
  <c r="E45" i="31"/>
  <c r="F45" i="31"/>
  <c r="G45" i="31"/>
  <c r="H45" i="31"/>
  <c r="I45" i="31"/>
  <c r="J45" i="31"/>
  <c r="K45" i="31"/>
  <c r="B46" i="31"/>
  <c r="C46" i="31"/>
  <c r="D46" i="31"/>
  <c r="E46" i="31"/>
  <c r="F46" i="31"/>
  <c r="G46" i="31"/>
  <c r="H46" i="31"/>
  <c r="I46" i="31"/>
  <c r="J46" i="31"/>
  <c r="K46" i="31"/>
  <c r="B47" i="31"/>
  <c r="C47" i="31"/>
  <c r="D47" i="31"/>
  <c r="E47" i="31"/>
  <c r="F47" i="31"/>
  <c r="G47" i="31"/>
  <c r="H47" i="31"/>
  <c r="I47" i="31"/>
  <c r="J47" i="31"/>
  <c r="K47" i="31"/>
  <c r="B48" i="31"/>
  <c r="C48" i="31"/>
  <c r="D48" i="31"/>
  <c r="E48" i="31"/>
  <c r="F48" i="31"/>
  <c r="G48" i="31"/>
  <c r="H48" i="31"/>
  <c r="I48" i="31"/>
  <c r="J48" i="31"/>
  <c r="K48" i="31"/>
  <c r="B49" i="31"/>
  <c r="C49" i="31"/>
  <c r="D49" i="31"/>
  <c r="E49" i="31"/>
  <c r="F49" i="31"/>
  <c r="G49" i="31"/>
  <c r="H49" i="31"/>
  <c r="I49" i="31"/>
  <c r="J49" i="31"/>
  <c r="K49" i="31"/>
  <c r="B50" i="31"/>
  <c r="C50" i="31"/>
  <c r="D50" i="31"/>
  <c r="E50" i="31"/>
  <c r="F50" i="31"/>
  <c r="G50" i="31"/>
  <c r="H50" i="31"/>
  <c r="I50" i="31"/>
  <c r="J50" i="31"/>
  <c r="K50" i="31"/>
  <c r="B51" i="31"/>
  <c r="C51" i="31"/>
  <c r="D51" i="31"/>
  <c r="E51" i="31"/>
  <c r="F51" i="31"/>
  <c r="G51" i="31"/>
  <c r="H51" i="31"/>
  <c r="I51" i="31"/>
  <c r="J51" i="31"/>
  <c r="K51" i="31"/>
  <c r="B52" i="31"/>
  <c r="C52" i="31"/>
  <c r="D52" i="31"/>
  <c r="E52" i="31"/>
  <c r="F52" i="31"/>
  <c r="G52" i="31"/>
  <c r="H52" i="31"/>
  <c r="I52" i="31"/>
  <c r="J52" i="31"/>
  <c r="K52" i="31"/>
  <c r="B53" i="31"/>
  <c r="C53" i="31"/>
  <c r="D53" i="31"/>
  <c r="E53" i="31"/>
  <c r="F53" i="31"/>
  <c r="G53" i="31"/>
  <c r="H53" i="31"/>
  <c r="I53" i="31"/>
  <c r="J53" i="31"/>
  <c r="K53" i="31"/>
  <c r="B54" i="31"/>
  <c r="C54" i="31"/>
  <c r="D54" i="31"/>
  <c r="E54" i="31"/>
  <c r="F54" i="31"/>
  <c r="G54" i="31"/>
  <c r="H54" i="31"/>
  <c r="I54" i="31"/>
  <c r="J54" i="31"/>
  <c r="K54" i="31"/>
  <c r="B55" i="31"/>
  <c r="C55" i="31"/>
  <c r="D55" i="31"/>
  <c r="E55" i="31"/>
  <c r="F55" i="31"/>
  <c r="G55" i="31"/>
  <c r="H55" i="31"/>
  <c r="I55" i="31"/>
  <c r="J55" i="31"/>
  <c r="K55" i="31"/>
  <c r="B56" i="31"/>
  <c r="C56" i="31"/>
  <c r="D56" i="31"/>
  <c r="E56" i="31"/>
  <c r="F56" i="31"/>
  <c r="G56" i="31"/>
  <c r="H56" i="31"/>
  <c r="I56" i="31"/>
  <c r="J56" i="31"/>
  <c r="K56" i="31"/>
  <c r="B57" i="31"/>
  <c r="C57" i="31"/>
  <c r="D57" i="31"/>
  <c r="E57" i="31"/>
  <c r="F57" i="31"/>
  <c r="G57" i="31"/>
  <c r="H57" i="31"/>
  <c r="I57" i="31"/>
  <c r="J57" i="31"/>
  <c r="K57" i="31"/>
  <c r="B58" i="31"/>
  <c r="C58" i="31"/>
  <c r="D58" i="31"/>
  <c r="E58" i="31"/>
  <c r="F58" i="31"/>
  <c r="G58" i="31"/>
  <c r="H58" i="31"/>
  <c r="I58" i="31"/>
  <c r="J58" i="31"/>
  <c r="K58" i="31"/>
  <c r="B59" i="31"/>
  <c r="C59" i="31"/>
  <c r="D59" i="31"/>
  <c r="E59" i="31"/>
  <c r="F59" i="31"/>
  <c r="G59" i="31"/>
  <c r="H59" i="31"/>
  <c r="I59" i="31"/>
  <c r="J59" i="31"/>
  <c r="K59" i="31"/>
  <c r="B60" i="31"/>
  <c r="C60" i="31"/>
  <c r="D60" i="31"/>
  <c r="E60" i="31"/>
  <c r="F60" i="31"/>
  <c r="G60" i="31"/>
  <c r="H60" i="31"/>
  <c r="I60" i="31"/>
  <c r="J60" i="31"/>
  <c r="K60" i="31"/>
  <c r="B61" i="31"/>
  <c r="C61" i="31"/>
  <c r="D61" i="31"/>
  <c r="E61" i="31"/>
  <c r="F61" i="31"/>
  <c r="G61" i="31"/>
  <c r="H61" i="31"/>
  <c r="I61" i="31"/>
  <c r="J61" i="31"/>
  <c r="K61" i="31"/>
  <c r="B62" i="31"/>
  <c r="C62" i="31"/>
  <c r="D62" i="31"/>
  <c r="E62" i="31"/>
  <c r="F62" i="31"/>
  <c r="G62" i="31"/>
  <c r="H62" i="31"/>
  <c r="I62" i="31"/>
  <c r="J62" i="31"/>
  <c r="K62" i="31"/>
  <c r="B63" i="31"/>
  <c r="C63" i="31"/>
  <c r="D63" i="31"/>
  <c r="E63" i="31"/>
  <c r="F63" i="31"/>
  <c r="G63" i="31"/>
  <c r="H63" i="31"/>
  <c r="I63" i="31"/>
  <c r="J63" i="31"/>
  <c r="K63" i="31"/>
  <c r="B64" i="31"/>
  <c r="C64" i="31"/>
  <c r="D64" i="31"/>
  <c r="E64" i="31"/>
  <c r="F64" i="31"/>
  <c r="G64" i="31"/>
  <c r="H64" i="31"/>
  <c r="I64" i="31"/>
  <c r="J64" i="31"/>
  <c r="K64" i="31"/>
  <c r="B65" i="31"/>
  <c r="C65" i="31"/>
  <c r="D65" i="31"/>
  <c r="E65" i="31"/>
  <c r="F65" i="31"/>
  <c r="G65" i="31"/>
  <c r="H65" i="31"/>
  <c r="I65" i="31"/>
  <c r="J65" i="31"/>
  <c r="K65" i="31"/>
  <c r="B66" i="31"/>
  <c r="C66" i="31"/>
  <c r="D66" i="31"/>
  <c r="E66" i="31"/>
  <c r="F66" i="31"/>
  <c r="G66" i="31"/>
  <c r="H66" i="31"/>
  <c r="I66" i="31"/>
  <c r="J66" i="31"/>
  <c r="K66" i="31"/>
  <c r="B67" i="31"/>
  <c r="C67" i="31"/>
  <c r="D67" i="31"/>
  <c r="E67" i="31"/>
  <c r="F67" i="31"/>
  <c r="G67" i="31"/>
  <c r="H67" i="31"/>
  <c r="I67" i="31"/>
  <c r="J67" i="31"/>
  <c r="K67" i="31"/>
  <c r="B68" i="31"/>
  <c r="C68" i="31"/>
  <c r="D68" i="31"/>
  <c r="E68" i="31"/>
  <c r="F68" i="31"/>
  <c r="G68" i="31"/>
  <c r="H68" i="31"/>
  <c r="I68" i="31"/>
  <c r="J68" i="31"/>
  <c r="K68" i="31"/>
  <c r="B69" i="31"/>
  <c r="C69" i="31"/>
  <c r="D69" i="31"/>
  <c r="E69" i="31"/>
  <c r="F69" i="31"/>
  <c r="G69" i="31"/>
  <c r="H69" i="31"/>
  <c r="I69" i="31"/>
  <c r="J69" i="31"/>
  <c r="K69" i="31"/>
  <c r="B70" i="31"/>
  <c r="C70" i="31"/>
  <c r="D70" i="31"/>
  <c r="E70" i="31"/>
  <c r="F70" i="31"/>
  <c r="G70" i="31"/>
  <c r="H70" i="31"/>
  <c r="I70" i="31"/>
  <c r="J70" i="31"/>
  <c r="K70" i="31"/>
  <c r="B71" i="31"/>
  <c r="C71" i="31"/>
  <c r="D71" i="31"/>
  <c r="E71" i="31"/>
  <c r="F71" i="31"/>
  <c r="G71" i="31"/>
  <c r="H71" i="31"/>
  <c r="I71" i="31"/>
  <c r="J71" i="31"/>
  <c r="K71" i="31"/>
  <c r="B72" i="31"/>
  <c r="C72" i="31"/>
  <c r="D72" i="31"/>
  <c r="E72" i="31"/>
  <c r="F72" i="31"/>
  <c r="G72" i="31"/>
  <c r="H72" i="31"/>
  <c r="I72" i="31"/>
  <c r="J72" i="31"/>
  <c r="K72" i="31"/>
  <c r="B73" i="31"/>
  <c r="C73" i="31"/>
  <c r="D73" i="31"/>
  <c r="E73" i="31"/>
  <c r="F73" i="31"/>
  <c r="G73" i="31"/>
  <c r="H73" i="31"/>
  <c r="I73" i="31"/>
  <c r="J73" i="31"/>
  <c r="K73" i="31"/>
  <c r="B74" i="31"/>
  <c r="C74" i="31"/>
  <c r="D74" i="31"/>
  <c r="E74" i="31"/>
  <c r="F74" i="31"/>
  <c r="G74" i="31"/>
  <c r="H74" i="31"/>
  <c r="I74" i="31"/>
  <c r="J74" i="31"/>
  <c r="K74" i="31"/>
  <c r="B75" i="31"/>
  <c r="C75" i="31"/>
  <c r="D75" i="31"/>
  <c r="E75" i="31"/>
  <c r="F75" i="31"/>
  <c r="G75" i="31"/>
  <c r="H75" i="31"/>
  <c r="I75" i="31"/>
  <c r="J75" i="31"/>
  <c r="K75" i="31"/>
  <c r="B76" i="31"/>
  <c r="C76" i="31"/>
  <c r="D76" i="31"/>
  <c r="E76" i="31"/>
  <c r="F76" i="31"/>
  <c r="G76" i="31"/>
  <c r="H76" i="31"/>
  <c r="I76" i="31"/>
  <c r="J76" i="31"/>
  <c r="K76" i="31"/>
  <c r="B77" i="31"/>
  <c r="C77" i="31"/>
  <c r="D77" i="31"/>
  <c r="E77" i="31"/>
  <c r="F77" i="31"/>
  <c r="G77" i="31"/>
  <c r="H77" i="31"/>
  <c r="I77" i="31"/>
  <c r="J77" i="31"/>
  <c r="K77" i="31"/>
  <c r="B78" i="31"/>
  <c r="C78" i="31"/>
  <c r="D78" i="31"/>
  <c r="E78" i="31"/>
  <c r="F78" i="31"/>
  <c r="G78" i="31"/>
  <c r="H78" i="31"/>
  <c r="I78" i="31"/>
  <c r="J78" i="31"/>
  <c r="K78" i="31"/>
  <c r="B79" i="31"/>
  <c r="C79" i="31"/>
  <c r="D79" i="31"/>
  <c r="E79" i="31"/>
  <c r="F79" i="31"/>
  <c r="G79" i="31"/>
  <c r="H79" i="31"/>
  <c r="I79" i="31"/>
  <c r="J79" i="31"/>
  <c r="K79" i="31"/>
  <c r="B80" i="31"/>
  <c r="C80" i="31"/>
  <c r="D80" i="31"/>
  <c r="E80" i="31"/>
  <c r="F80" i="31"/>
  <c r="G80" i="31"/>
  <c r="H80" i="31"/>
  <c r="I80" i="31"/>
  <c r="J80" i="31"/>
  <c r="K80" i="31"/>
  <c r="B81" i="31"/>
  <c r="C81" i="31"/>
  <c r="D81" i="31"/>
  <c r="E81" i="31"/>
  <c r="F81" i="31"/>
  <c r="G81" i="31"/>
  <c r="H81" i="31"/>
  <c r="I81" i="31"/>
  <c r="J81" i="31"/>
  <c r="K81" i="31"/>
  <c r="B82" i="31"/>
  <c r="C82" i="31"/>
  <c r="D82" i="31"/>
  <c r="E82" i="31"/>
  <c r="F82" i="31"/>
  <c r="G82" i="31"/>
  <c r="H82" i="31"/>
  <c r="I82" i="31"/>
  <c r="J82" i="31"/>
  <c r="K82" i="31"/>
  <c r="B83" i="31"/>
  <c r="C83" i="31"/>
  <c r="D83" i="31"/>
  <c r="E83" i="31"/>
  <c r="F83" i="31"/>
  <c r="G83" i="31"/>
  <c r="H83" i="31"/>
  <c r="I83" i="31"/>
  <c r="J83" i="31"/>
  <c r="K83" i="31"/>
  <c r="B84" i="31"/>
  <c r="C84" i="31"/>
  <c r="D84" i="31"/>
  <c r="E84" i="31"/>
  <c r="F84" i="31"/>
  <c r="G84" i="31"/>
  <c r="H84" i="31"/>
  <c r="I84" i="31"/>
  <c r="J84" i="31"/>
  <c r="K84" i="31"/>
  <c r="B85" i="31"/>
  <c r="C85" i="31"/>
  <c r="D85" i="31"/>
  <c r="E85" i="31"/>
  <c r="F85" i="31"/>
  <c r="G85" i="31"/>
  <c r="H85" i="31"/>
  <c r="I85" i="31"/>
  <c r="J85" i="31"/>
  <c r="K85" i="31"/>
  <c r="B86" i="31"/>
  <c r="C86" i="31"/>
  <c r="D86" i="31"/>
  <c r="E86" i="31"/>
  <c r="F86" i="31"/>
  <c r="G86" i="31"/>
  <c r="H86" i="31"/>
  <c r="I86" i="31"/>
  <c r="J86" i="31"/>
  <c r="K86" i="31"/>
  <c r="B87" i="31"/>
  <c r="C87" i="31"/>
  <c r="D87" i="31"/>
  <c r="E87" i="31"/>
  <c r="F87" i="31"/>
  <c r="G87" i="31"/>
  <c r="H87" i="31"/>
  <c r="I87" i="31"/>
  <c r="J87" i="31"/>
  <c r="K87" i="31"/>
  <c r="B88" i="31"/>
  <c r="C88" i="31"/>
  <c r="D88" i="31"/>
  <c r="E88" i="31"/>
  <c r="F88" i="31"/>
  <c r="G88" i="31"/>
  <c r="H88" i="31"/>
  <c r="I88" i="31"/>
  <c r="J88" i="31"/>
  <c r="K88" i="31"/>
  <c r="B89" i="31"/>
  <c r="C89" i="31"/>
  <c r="D89" i="31"/>
  <c r="E89" i="31"/>
  <c r="F89" i="31"/>
  <c r="G89" i="31"/>
  <c r="H89" i="31"/>
  <c r="I89" i="31"/>
  <c r="J89" i="31"/>
  <c r="K89" i="31"/>
  <c r="B90" i="31"/>
  <c r="C90" i="31"/>
  <c r="D90" i="31"/>
  <c r="E90" i="31"/>
  <c r="F90" i="31"/>
  <c r="G90" i="31"/>
  <c r="H90" i="31"/>
  <c r="I90" i="31"/>
  <c r="J90" i="31"/>
  <c r="K90" i="31"/>
  <c r="B91" i="31"/>
  <c r="C91" i="31"/>
  <c r="D91" i="31"/>
  <c r="E91" i="31"/>
  <c r="F91" i="31"/>
  <c r="G91" i="31"/>
  <c r="H91" i="31"/>
  <c r="I91" i="31"/>
  <c r="J91" i="31"/>
  <c r="K91" i="31"/>
  <c r="B92" i="31"/>
  <c r="C92" i="31"/>
  <c r="D92" i="31"/>
  <c r="E92" i="31"/>
  <c r="F92" i="31"/>
  <c r="G92" i="31"/>
  <c r="H92" i="31"/>
  <c r="I92" i="31"/>
  <c r="J92" i="31"/>
  <c r="K92" i="31"/>
  <c r="B93" i="31"/>
  <c r="C93" i="31"/>
  <c r="D93" i="31"/>
  <c r="E93" i="31"/>
  <c r="F93" i="31"/>
  <c r="G93" i="31"/>
  <c r="H93" i="31"/>
  <c r="I93" i="31"/>
  <c r="J93" i="31"/>
  <c r="K93" i="31"/>
  <c r="B94" i="31"/>
  <c r="C94" i="31"/>
  <c r="D94" i="31"/>
  <c r="E94" i="31"/>
  <c r="F94" i="31"/>
  <c r="G94" i="31"/>
  <c r="H94" i="31"/>
  <c r="I94" i="31"/>
  <c r="J94" i="31"/>
  <c r="K94" i="31"/>
  <c r="B95" i="31"/>
  <c r="C95" i="31"/>
  <c r="D95" i="31"/>
  <c r="E95" i="31"/>
  <c r="F95" i="31"/>
  <c r="G95" i="31"/>
  <c r="H95" i="31"/>
  <c r="I95" i="31"/>
  <c r="J95" i="31"/>
  <c r="K95" i="31"/>
  <c r="B96" i="31"/>
  <c r="C96" i="31"/>
  <c r="D96" i="31"/>
  <c r="E96" i="31"/>
  <c r="F96" i="31"/>
  <c r="G96" i="31"/>
  <c r="H96" i="31"/>
  <c r="I96" i="31"/>
  <c r="J96" i="31"/>
  <c r="K96" i="31"/>
  <c r="B97" i="31"/>
  <c r="C97" i="31"/>
  <c r="D97" i="31"/>
  <c r="E97" i="31"/>
  <c r="F97" i="31"/>
  <c r="G97" i="31"/>
  <c r="H97" i="31"/>
  <c r="I97" i="31"/>
  <c r="J97" i="31"/>
  <c r="K97" i="31"/>
  <c r="B98" i="31"/>
  <c r="C98" i="31"/>
  <c r="D98" i="31"/>
  <c r="E98" i="31"/>
  <c r="F98" i="31"/>
  <c r="G98" i="31"/>
  <c r="H98" i="31"/>
  <c r="I98" i="31"/>
  <c r="J98" i="31"/>
  <c r="K98" i="31"/>
  <c r="B99" i="31"/>
  <c r="C99" i="31"/>
  <c r="D99" i="31"/>
  <c r="E99" i="31"/>
  <c r="F99" i="31"/>
  <c r="G99" i="31"/>
  <c r="H99" i="31"/>
  <c r="I99" i="31"/>
  <c r="J99" i="31"/>
  <c r="K99" i="31"/>
  <c r="B100" i="31"/>
  <c r="C100" i="31"/>
  <c r="D100" i="31"/>
  <c r="E100" i="31"/>
  <c r="F100" i="31"/>
  <c r="G100" i="31"/>
  <c r="H100" i="31"/>
  <c r="I100" i="31"/>
  <c r="J100" i="31"/>
  <c r="K100" i="31"/>
  <c r="B101" i="31"/>
  <c r="C101" i="31"/>
  <c r="D101" i="31"/>
  <c r="E101" i="31"/>
  <c r="F101" i="31"/>
  <c r="G101" i="31"/>
  <c r="H101" i="31"/>
  <c r="I101" i="31"/>
  <c r="J101" i="31"/>
  <c r="K101" i="31"/>
  <c r="B102" i="31"/>
  <c r="C102" i="31"/>
  <c r="D102" i="31"/>
  <c r="E102" i="31"/>
  <c r="F102" i="31"/>
  <c r="G102" i="31"/>
  <c r="H102" i="31"/>
  <c r="I102" i="31"/>
  <c r="J102" i="31"/>
  <c r="K102" i="31"/>
  <c r="B103" i="31"/>
  <c r="C103" i="31"/>
  <c r="D103" i="31"/>
  <c r="E103" i="31"/>
  <c r="F103" i="31"/>
  <c r="G103" i="31"/>
  <c r="H103" i="31"/>
  <c r="I103" i="31"/>
  <c r="J103" i="31"/>
  <c r="K103" i="31"/>
  <c r="B104" i="31"/>
  <c r="C104" i="31"/>
  <c r="D104" i="31"/>
  <c r="E104" i="31"/>
  <c r="F104" i="31"/>
  <c r="G104" i="31"/>
  <c r="H104" i="31"/>
  <c r="I104" i="31"/>
  <c r="J104" i="31"/>
  <c r="K104" i="31"/>
  <c r="B105" i="31"/>
  <c r="C105" i="31"/>
  <c r="D105" i="31"/>
  <c r="E105" i="31"/>
  <c r="F105" i="31"/>
  <c r="G105" i="31"/>
  <c r="H105" i="31"/>
  <c r="I105" i="31"/>
  <c r="J105" i="31"/>
  <c r="K105" i="31"/>
  <c r="B106" i="31"/>
  <c r="C106" i="31"/>
  <c r="D106" i="31"/>
  <c r="E106" i="31"/>
  <c r="F106" i="31"/>
  <c r="G106" i="31"/>
  <c r="H106" i="31"/>
  <c r="I106" i="31"/>
  <c r="J106" i="31"/>
  <c r="K106" i="31"/>
  <c r="B107" i="31"/>
  <c r="C107" i="31"/>
  <c r="D107" i="31"/>
  <c r="E107" i="31"/>
  <c r="F107" i="31"/>
  <c r="G107" i="31"/>
  <c r="H107" i="31"/>
  <c r="I107" i="31"/>
  <c r="J107" i="31"/>
  <c r="K107" i="31"/>
  <c r="B108" i="31"/>
  <c r="C108" i="31"/>
  <c r="D108" i="31"/>
  <c r="E108" i="31"/>
  <c r="F108" i="31"/>
  <c r="G108" i="31"/>
  <c r="H108" i="31"/>
  <c r="I108" i="31"/>
  <c r="J108" i="31"/>
  <c r="K108" i="31"/>
  <c r="B109" i="31"/>
  <c r="C109" i="31"/>
  <c r="D109" i="31"/>
  <c r="E109" i="31"/>
  <c r="F109" i="31"/>
  <c r="G109" i="31"/>
  <c r="H109" i="31"/>
  <c r="I109" i="31"/>
  <c r="J109" i="31"/>
  <c r="K109" i="31"/>
  <c r="B110" i="31"/>
  <c r="C110" i="31"/>
  <c r="D110" i="31"/>
  <c r="E110" i="31"/>
  <c r="F110" i="31"/>
  <c r="G110" i="31"/>
  <c r="H110" i="31"/>
  <c r="I110" i="31"/>
  <c r="J110" i="31"/>
  <c r="K110" i="31"/>
  <c r="B111" i="31"/>
  <c r="C111" i="31"/>
  <c r="D111" i="31"/>
  <c r="E111" i="31"/>
  <c r="F111" i="31"/>
  <c r="G111" i="31"/>
  <c r="H111" i="31"/>
  <c r="I111" i="31"/>
  <c r="J111" i="31"/>
  <c r="K111" i="31"/>
  <c r="B112" i="31"/>
  <c r="C112" i="31"/>
  <c r="D112" i="31"/>
  <c r="E112" i="31"/>
  <c r="F112" i="31"/>
  <c r="G112" i="31"/>
  <c r="H112" i="31"/>
  <c r="I112" i="31"/>
  <c r="J112" i="31"/>
  <c r="K112" i="31"/>
  <c r="B113" i="31"/>
  <c r="C113" i="31"/>
  <c r="D113" i="31"/>
  <c r="E113" i="31"/>
  <c r="F113" i="31"/>
  <c r="G113" i="31"/>
  <c r="H113" i="31"/>
  <c r="I113" i="31"/>
  <c r="J113" i="31"/>
  <c r="K113" i="31"/>
  <c r="B114" i="31"/>
  <c r="C114" i="31"/>
  <c r="D114" i="31"/>
  <c r="E114" i="31"/>
  <c r="F114" i="31"/>
  <c r="G114" i="31"/>
  <c r="H114" i="31"/>
  <c r="I114" i="31"/>
  <c r="J114" i="31"/>
  <c r="K114" i="31"/>
  <c r="B115" i="31"/>
  <c r="C115" i="31"/>
  <c r="D115" i="31"/>
  <c r="E115" i="31"/>
  <c r="F115" i="31"/>
  <c r="G115" i="31"/>
  <c r="H115" i="31"/>
  <c r="I115" i="31"/>
  <c r="J115" i="31"/>
  <c r="K115" i="31"/>
  <c r="B116" i="31"/>
  <c r="C116" i="31"/>
  <c r="D116" i="31"/>
  <c r="E116" i="31"/>
  <c r="F116" i="31"/>
  <c r="G116" i="31"/>
  <c r="H116" i="31"/>
  <c r="I116" i="31"/>
  <c r="J116" i="31"/>
  <c r="K116" i="31"/>
  <c r="B117" i="31"/>
  <c r="C117" i="31"/>
  <c r="D117" i="31"/>
  <c r="E117" i="31"/>
  <c r="F117" i="31"/>
  <c r="G117" i="31"/>
  <c r="H117" i="31"/>
  <c r="I117" i="31"/>
  <c r="J117" i="31"/>
  <c r="K117" i="31"/>
  <c r="B118" i="31"/>
  <c r="C118" i="31"/>
  <c r="D118" i="31"/>
  <c r="E118" i="31"/>
  <c r="F118" i="31"/>
  <c r="G118" i="31"/>
  <c r="H118" i="31"/>
  <c r="I118" i="31"/>
  <c r="J118" i="31"/>
  <c r="K118" i="31"/>
  <c r="B119" i="31"/>
  <c r="C119" i="31"/>
  <c r="D119" i="31"/>
  <c r="E119" i="31"/>
  <c r="F119" i="31"/>
  <c r="G119" i="31"/>
  <c r="H119" i="31"/>
  <c r="I119" i="31"/>
  <c r="J119" i="31"/>
  <c r="K119" i="31"/>
  <c r="B120" i="31"/>
  <c r="C120" i="31"/>
  <c r="D120" i="31"/>
  <c r="E120" i="31"/>
  <c r="F120" i="31"/>
  <c r="G120" i="31"/>
  <c r="H120" i="31"/>
  <c r="I120" i="31"/>
  <c r="J120" i="31"/>
  <c r="K120" i="31"/>
  <c r="B121" i="31"/>
  <c r="C121" i="31"/>
  <c r="D121" i="31"/>
  <c r="E121" i="31"/>
  <c r="F121" i="31"/>
  <c r="G121" i="31"/>
  <c r="H121" i="31"/>
  <c r="I121" i="31"/>
  <c r="J121" i="31"/>
  <c r="K121" i="31"/>
  <c r="B122" i="31"/>
  <c r="C122" i="31"/>
  <c r="D122" i="31"/>
  <c r="E122" i="31"/>
  <c r="F122" i="31"/>
  <c r="G122" i="31"/>
  <c r="H122" i="31"/>
  <c r="I122" i="31"/>
  <c r="J122" i="31"/>
  <c r="K122" i="31"/>
  <c r="B123" i="31"/>
  <c r="C123" i="31"/>
  <c r="D123" i="31"/>
  <c r="E123" i="31"/>
  <c r="F123" i="31"/>
  <c r="G123" i="31"/>
  <c r="H123" i="31"/>
  <c r="I123" i="31"/>
  <c r="J123" i="31"/>
  <c r="K123" i="31"/>
  <c r="B124" i="31"/>
  <c r="C124" i="31"/>
  <c r="D124" i="31"/>
  <c r="E124" i="31"/>
  <c r="F124" i="31"/>
  <c r="G124" i="31"/>
  <c r="H124" i="31"/>
  <c r="I124" i="31"/>
  <c r="J124" i="31"/>
  <c r="K124" i="31"/>
  <c r="B125" i="31"/>
  <c r="C125" i="31"/>
  <c r="D125" i="31"/>
  <c r="E125" i="31"/>
  <c r="F125" i="31"/>
  <c r="G125" i="31"/>
  <c r="H125" i="31"/>
  <c r="I125" i="31"/>
  <c r="J125" i="31"/>
  <c r="K125" i="31"/>
  <c r="B126" i="31"/>
  <c r="C126" i="31"/>
  <c r="D126" i="31"/>
  <c r="E126" i="31"/>
  <c r="F126" i="31"/>
  <c r="G126" i="31"/>
  <c r="H126" i="31"/>
  <c r="I126" i="31"/>
  <c r="J126" i="31"/>
  <c r="K126" i="31"/>
  <c r="B127" i="31"/>
  <c r="C127" i="31"/>
  <c r="D127" i="31"/>
  <c r="E127" i="31"/>
  <c r="F127" i="31"/>
  <c r="G127" i="31"/>
  <c r="H127" i="31"/>
  <c r="I127" i="31"/>
  <c r="J127" i="31"/>
  <c r="K127" i="31"/>
  <c r="B128" i="31"/>
  <c r="C128" i="31"/>
  <c r="D128" i="31"/>
  <c r="E128" i="31"/>
  <c r="F128" i="31"/>
  <c r="G128" i="31"/>
  <c r="H128" i="31"/>
  <c r="I128" i="31"/>
  <c r="J128" i="31"/>
  <c r="K128" i="31"/>
  <c r="B129" i="31"/>
  <c r="C129" i="31"/>
  <c r="D129" i="31"/>
  <c r="E129" i="31"/>
  <c r="F129" i="31"/>
  <c r="G129" i="31"/>
  <c r="H129" i="31"/>
  <c r="I129" i="31"/>
  <c r="J129" i="31"/>
  <c r="K129" i="31"/>
  <c r="B130" i="31"/>
  <c r="C130" i="31"/>
  <c r="D130" i="31"/>
  <c r="E130" i="31"/>
  <c r="F130" i="31"/>
  <c r="G130" i="31"/>
  <c r="H130" i="31"/>
  <c r="I130" i="31"/>
  <c r="J130" i="31"/>
  <c r="K130" i="31"/>
  <c r="B131" i="31"/>
  <c r="C131" i="31"/>
  <c r="D131" i="31"/>
  <c r="E131" i="31"/>
  <c r="F131" i="31"/>
  <c r="G131" i="31"/>
  <c r="H131" i="31"/>
  <c r="I131" i="31"/>
  <c r="J131" i="31"/>
  <c r="K131" i="31"/>
  <c r="B132" i="31"/>
  <c r="C132" i="31"/>
  <c r="D132" i="31"/>
  <c r="E132" i="31"/>
  <c r="F132" i="31"/>
  <c r="G132" i="31"/>
  <c r="H132" i="31"/>
  <c r="I132" i="31"/>
  <c r="J132" i="31"/>
  <c r="K132" i="31"/>
  <c r="B133" i="31"/>
  <c r="C133" i="31"/>
  <c r="D133" i="31"/>
  <c r="E133" i="31"/>
  <c r="F133" i="31"/>
  <c r="G133" i="31"/>
  <c r="H133" i="31"/>
  <c r="I133" i="31"/>
  <c r="J133" i="31"/>
  <c r="K133" i="31"/>
  <c r="B134" i="31"/>
  <c r="C134" i="31"/>
  <c r="D134" i="31"/>
  <c r="E134" i="31"/>
  <c r="F134" i="31"/>
  <c r="G134" i="31"/>
  <c r="H134" i="31"/>
  <c r="I134" i="31"/>
  <c r="J134" i="31"/>
  <c r="K134" i="31"/>
  <c r="B135" i="31"/>
  <c r="C135" i="31"/>
  <c r="D135" i="31"/>
  <c r="E135" i="31"/>
  <c r="F135" i="31"/>
  <c r="G135" i="31"/>
  <c r="H135" i="31"/>
  <c r="I135" i="31"/>
  <c r="J135" i="31"/>
  <c r="K135" i="31"/>
  <c r="B136" i="31"/>
  <c r="C136" i="31"/>
  <c r="D136" i="31"/>
  <c r="E136" i="31"/>
  <c r="F136" i="31"/>
  <c r="G136" i="31"/>
  <c r="H136" i="31"/>
  <c r="I136" i="31"/>
  <c r="J136" i="31"/>
  <c r="K136" i="31"/>
  <c r="B137" i="31"/>
  <c r="C137" i="31"/>
  <c r="D137" i="31"/>
  <c r="E137" i="31"/>
  <c r="F137" i="31"/>
  <c r="G137" i="31"/>
  <c r="H137" i="31"/>
  <c r="I137" i="31"/>
  <c r="J137" i="31"/>
  <c r="K137" i="31"/>
  <c r="B138" i="31"/>
  <c r="C138" i="31"/>
  <c r="D138" i="31"/>
  <c r="E138" i="31"/>
  <c r="F138" i="31"/>
  <c r="G138" i="31"/>
  <c r="H138" i="31"/>
  <c r="I138" i="31"/>
  <c r="J138" i="31"/>
  <c r="K138" i="31"/>
  <c r="B139" i="31"/>
  <c r="C139" i="31"/>
  <c r="D139" i="31"/>
  <c r="E139" i="31"/>
  <c r="F139" i="31"/>
  <c r="G139" i="31"/>
  <c r="H139" i="31"/>
  <c r="I139" i="31"/>
  <c r="J139" i="31"/>
  <c r="K139" i="31"/>
  <c r="B140" i="31"/>
  <c r="C140" i="31"/>
  <c r="D140" i="31"/>
  <c r="E140" i="31"/>
  <c r="F140" i="31"/>
  <c r="G140" i="31"/>
  <c r="H140" i="31"/>
  <c r="I140" i="31"/>
  <c r="J140" i="31"/>
  <c r="K140" i="31"/>
  <c r="B141" i="31"/>
  <c r="C141" i="31"/>
  <c r="D141" i="31"/>
  <c r="E141" i="31"/>
  <c r="F141" i="31"/>
  <c r="G141" i="31"/>
  <c r="H141" i="31"/>
  <c r="I141" i="31"/>
  <c r="J141" i="31"/>
  <c r="K141" i="31"/>
  <c r="B142" i="31"/>
  <c r="C142" i="31"/>
  <c r="D142" i="31"/>
  <c r="E142" i="31"/>
  <c r="F142" i="31"/>
  <c r="G142" i="31"/>
  <c r="H142" i="31"/>
  <c r="I142" i="31"/>
  <c r="J142" i="31"/>
  <c r="K142" i="31"/>
  <c r="B143" i="31"/>
  <c r="C143" i="31"/>
  <c r="D143" i="31"/>
  <c r="E143" i="31"/>
  <c r="F143" i="31"/>
  <c r="G143" i="31"/>
  <c r="H143" i="31"/>
  <c r="I143" i="31"/>
  <c r="J143" i="31"/>
  <c r="K143" i="31"/>
  <c r="B144" i="31"/>
  <c r="C144" i="31"/>
  <c r="D144" i="31"/>
  <c r="E144" i="31"/>
  <c r="F144" i="31"/>
  <c r="G144" i="31"/>
  <c r="H144" i="31"/>
  <c r="I144" i="31"/>
  <c r="J144" i="31"/>
  <c r="K144" i="31"/>
  <c r="B145" i="31"/>
  <c r="C145" i="31"/>
  <c r="D145" i="31"/>
  <c r="E145" i="31"/>
  <c r="F145" i="31"/>
  <c r="G145" i="31"/>
  <c r="H145" i="31"/>
  <c r="I145" i="31"/>
  <c r="J145" i="31"/>
  <c r="K145" i="31"/>
  <c r="B146" i="31"/>
  <c r="C146" i="31"/>
  <c r="D146" i="31"/>
  <c r="E146" i="31"/>
  <c r="F146" i="31"/>
  <c r="G146" i="31"/>
  <c r="H146" i="31"/>
  <c r="I146" i="31"/>
  <c r="J146" i="31"/>
  <c r="K146" i="31"/>
  <c r="B147" i="31"/>
  <c r="C147" i="31"/>
  <c r="D147" i="31"/>
  <c r="E147" i="31"/>
  <c r="F147" i="31"/>
  <c r="G147" i="31"/>
  <c r="H147" i="31"/>
  <c r="I147" i="31"/>
  <c r="J147" i="31"/>
  <c r="K147" i="31"/>
  <c r="B148" i="31"/>
  <c r="C148" i="31"/>
  <c r="D148" i="31"/>
  <c r="E148" i="31"/>
  <c r="F148" i="31"/>
  <c r="G148" i="31"/>
  <c r="H148" i="31"/>
  <c r="I148" i="31"/>
  <c r="J148" i="31"/>
  <c r="K148" i="31"/>
  <c r="B149" i="31"/>
  <c r="C149" i="31"/>
  <c r="D149" i="31"/>
  <c r="E149" i="31"/>
  <c r="F149" i="31"/>
  <c r="G149" i="31"/>
  <c r="H149" i="31"/>
  <c r="I149" i="31"/>
  <c r="J149" i="31"/>
  <c r="K149" i="31"/>
  <c r="B150" i="31"/>
  <c r="C150" i="31"/>
  <c r="D150" i="31"/>
  <c r="E150" i="31"/>
  <c r="F150" i="31"/>
  <c r="G150" i="31"/>
  <c r="H150" i="31"/>
  <c r="I150" i="31"/>
  <c r="J150" i="31"/>
  <c r="K150" i="31"/>
  <c r="B151" i="31"/>
  <c r="C151" i="31"/>
  <c r="D151" i="31"/>
  <c r="E151" i="31"/>
  <c r="F151" i="31"/>
  <c r="G151" i="31"/>
  <c r="H151" i="31"/>
  <c r="I151" i="31"/>
  <c r="J151" i="31"/>
  <c r="K151" i="31"/>
  <c r="B152" i="31"/>
  <c r="C152" i="31"/>
  <c r="D152" i="31"/>
  <c r="E152" i="31"/>
  <c r="F152" i="31"/>
  <c r="G152" i="31"/>
  <c r="H152" i="31"/>
  <c r="I152" i="31"/>
  <c r="J152" i="31"/>
  <c r="K152" i="31"/>
  <c r="B153" i="31"/>
  <c r="C153" i="31"/>
  <c r="D153" i="31"/>
  <c r="E153" i="31"/>
  <c r="F153" i="31"/>
  <c r="G153" i="31"/>
  <c r="H153" i="31"/>
  <c r="I153" i="31"/>
  <c r="J153" i="31"/>
  <c r="K153" i="31"/>
  <c r="B154" i="31"/>
  <c r="C154" i="31"/>
  <c r="D154" i="31"/>
  <c r="E154" i="31"/>
  <c r="F154" i="31"/>
  <c r="G154" i="31"/>
  <c r="H154" i="31"/>
  <c r="I154" i="31"/>
  <c r="J154" i="31"/>
  <c r="K154" i="31"/>
  <c r="B155" i="31"/>
  <c r="C155" i="31"/>
  <c r="D155" i="31"/>
  <c r="E155" i="31"/>
  <c r="F155" i="31"/>
  <c r="G155" i="31"/>
  <c r="H155" i="31"/>
  <c r="I155" i="31"/>
  <c r="J155" i="31"/>
  <c r="K155" i="31"/>
  <c r="B156" i="31"/>
  <c r="C156" i="31"/>
  <c r="D156" i="31"/>
  <c r="E156" i="31"/>
  <c r="F156" i="31"/>
  <c r="G156" i="31"/>
  <c r="H156" i="31"/>
  <c r="I156" i="31"/>
  <c r="J156" i="31"/>
  <c r="K156" i="31"/>
  <c r="B157" i="31"/>
  <c r="C157" i="31"/>
  <c r="D157" i="31"/>
  <c r="E157" i="31"/>
  <c r="F157" i="31"/>
  <c r="G157" i="31"/>
  <c r="H157" i="31"/>
  <c r="I157" i="31"/>
  <c r="J157" i="31"/>
  <c r="K157" i="31"/>
  <c r="B158" i="31"/>
  <c r="C158" i="31"/>
  <c r="D158" i="31"/>
  <c r="E158" i="31"/>
  <c r="F158" i="31"/>
  <c r="G158" i="31"/>
  <c r="H158" i="31"/>
  <c r="I158" i="31"/>
  <c r="J158" i="31"/>
  <c r="K158" i="31"/>
  <c r="B159" i="31"/>
  <c r="C159" i="31"/>
  <c r="D159" i="31"/>
  <c r="E159" i="31"/>
  <c r="F159" i="31"/>
  <c r="G159" i="31"/>
  <c r="H159" i="31"/>
  <c r="I159" i="31"/>
  <c r="J159" i="31"/>
  <c r="K159" i="31"/>
  <c r="B160" i="31"/>
  <c r="C160" i="31"/>
  <c r="D160" i="31"/>
  <c r="E160" i="31"/>
  <c r="F160" i="31"/>
  <c r="G160" i="31"/>
  <c r="H160" i="31"/>
  <c r="I160" i="31"/>
  <c r="J160" i="31"/>
  <c r="K160" i="31"/>
  <c r="B161" i="31"/>
  <c r="C161" i="31"/>
  <c r="D161" i="31"/>
  <c r="E161" i="31"/>
  <c r="F161" i="31"/>
  <c r="G161" i="31"/>
  <c r="H161" i="31"/>
  <c r="I161" i="31"/>
  <c r="J161" i="31"/>
  <c r="K161" i="31"/>
  <c r="B162" i="31"/>
  <c r="C162" i="31"/>
  <c r="D162" i="31"/>
  <c r="E162" i="31"/>
  <c r="F162" i="31"/>
  <c r="G162" i="31"/>
  <c r="H162" i="31"/>
  <c r="I162" i="31"/>
  <c r="J162" i="31"/>
  <c r="K162" i="31"/>
  <c r="B163" i="31"/>
  <c r="C163" i="31"/>
  <c r="D163" i="31"/>
  <c r="E163" i="31"/>
  <c r="F163" i="31"/>
  <c r="G163" i="31"/>
  <c r="H163" i="31"/>
  <c r="I163" i="31"/>
  <c r="J163" i="31"/>
  <c r="K163" i="31"/>
  <c r="B164" i="31"/>
  <c r="C164" i="31"/>
  <c r="D164" i="31"/>
  <c r="E164" i="31"/>
  <c r="F164" i="31"/>
  <c r="G164" i="31"/>
  <c r="H164" i="31"/>
  <c r="I164" i="31"/>
  <c r="J164" i="31"/>
  <c r="K164" i="31"/>
  <c r="B165" i="31"/>
  <c r="C165" i="31"/>
  <c r="D165" i="31"/>
  <c r="E165" i="31"/>
  <c r="F165" i="31"/>
  <c r="G165" i="31"/>
  <c r="H165" i="31"/>
  <c r="I165" i="31"/>
  <c r="J165" i="31"/>
  <c r="K165" i="31"/>
  <c r="B166" i="31"/>
  <c r="C166" i="31"/>
  <c r="D166" i="31"/>
  <c r="E166" i="31"/>
  <c r="F166" i="31"/>
  <c r="G166" i="31"/>
  <c r="H166" i="31"/>
  <c r="I166" i="31"/>
  <c r="J166" i="31"/>
  <c r="K166" i="31"/>
  <c r="B167" i="31"/>
  <c r="C167" i="31"/>
  <c r="D167" i="31"/>
  <c r="E167" i="31"/>
  <c r="F167" i="31"/>
  <c r="G167" i="31"/>
  <c r="H167" i="31"/>
  <c r="I167" i="31"/>
  <c r="J167" i="31"/>
  <c r="K167" i="31"/>
  <c r="B168" i="31"/>
  <c r="C168" i="31"/>
  <c r="D168" i="31"/>
  <c r="E168" i="31"/>
  <c r="F168" i="31"/>
  <c r="G168" i="31"/>
  <c r="H168" i="31"/>
  <c r="I168" i="31"/>
  <c r="J168" i="31"/>
  <c r="K168" i="31"/>
  <c r="B169" i="31"/>
  <c r="C169" i="31"/>
  <c r="D169" i="31"/>
  <c r="E169" i="31"/>
  <c r="F169" i="31"/>
  <c r="G169" i="31"/>
  <c r="H169" i="31"/>
  <c r="I169" i="31"/>
  <c r="J169" i="31"/>
  <c r="K169" i="31"/>
  <c r="B170" i="31"/>
  <c r="C170" i="31"/>
  <c r="D170" i="31"/>
  <c r="E170" i="31"/>
  <c r="F170" i="31"/>
  <c r="G170" i="31"/>
  <c r="H170" i="31"/>
  <c r="I170" i="31"/>
  <c r="J170" i="31"/>
  <c r="K170" i="31"/>
  <c r="B171" i="31"/>
  <c r="C171" i="31"/>
  <c r="D171" i="31"/>
  <c r="E171" i="31"/>
  <c r="F171" i="31"/>
  <c r="G171" i="31"/>
  <c r="H171" i="31"/>
  <c r="I171" i="31"/>
  <c r="J171" i="31"/>
  <c r="K171" i="31"/>
  <c r="B172" i="31"/>
  <c r="C172" i="31"/>
  <c r="D172" i="31"/>
  <c r="E172" i="31"/>
  <c r="F172" i="31"/>
  <c r="G172" i="31"/>
  <c r="H172" i="31"/>
  <c r="I172" i="31"/>
  <c r="J172" i="31"/>
  <c r="K172" i="31"/>
  <c r="B173" i="31"/>
  <c r="C173" i="31"/>
  <c r="D173" i="31"/>
  <c r="E173" i="31"/>
  <c r="F173" i="31"/>
  <c r="G173" i="31"/>
  <c r="H173" i="31"/>
  <c r="I173" i="31"/>
  <c r="J173" i="31"/>
  <c r="K173" i="31"/>
  <c r="B174" i="31"/>
  <c r="C174" i="31"/>
  <c r="D174" i="31"/>
  <c r="E174" i="31"/>
  <c r="F174" i="31"/>
  <c r="G174" i="31"/>
  <c r="H174" i="31"/>
  <c r="I174" i="31"/>
  <c r="J174" i="31"/>
  <c r="K174" i="31"/>
  <c r="B175" i="31"/>
  <c r="C175" i="31"/>
  <c r="D175" i="31"/>
  <c r="E175" i="31"/>
  <c r="F175" i="31"/>
  <c r="G175" i="31"/>
  <c r="H175" i="31"/>
  <c r="I175" i="31"/>
  <c r="J175" i="31"/>
  <c r="K175" i="31"/>
  <c r="B176" i="31"/>
  <c r="C176" i="31"/>
  <c r="D176" i="31"/>
  <c r="E176" i="31"/>
  <c r="F176" i="31"/>
  <c r="G176" i="31"/>
  <c r="H176" i="31"/>
  <c r="I176" i="31"/>
  <c r="J176" i="31"/>
  <c r="K176" i="31"/>
  <c r="B177" i="31"/>
  <c r="C177" i="31"/>
  <c r="D177" i="31"/>
  <c r="E177" i="31"/>
  <c r="F177" i="31"/>
  <c r="G177" i="31"/>
  <c r="H177" i="31"/>
  <c r="I177" i="31"/>
  <c r="J177" i="31"/>
  <c r="K177" i="31"/>
  <c r="B178" i="31"/>
  <c r="C178" i="31"/>
  <c r="D178" i="31"/>
  <c r="E178" i="31"/>
  <c r="F178" i="31"/>
  <c r="G178" i="31"/>
  <c r="H178" i="31"/>
  <c r="I178" i="31"/>
  <c r="J178" i="31"/>
  <c r="K178" i="31"/>
  <c r="B179" i="31"/>
  <c r="C179" i="31"/>
  <c r="D179" i="31"/>
  <c r="E179" i="31"/>
  <c r="F179" i="31"/>
  <c r="G179" i="31"/>
  <c r="H179" i="31"/>
  <c r="I179" i="31"/>
  <c r="J179" i="31"/>
  <c r="K179" i="31"/>
  <c r="B180" i="31"/>
  <c r="C180" i="31"/>
  <c r="D180" i="31"/>
  <c r="E180" i="31"/>
  <c r="F180" i="31"/>
  <c r="G180" i="31"/>
  <c r="H180" i="31"/>
  <c r="I180" i="31"/>
  <c r="J180" i="31"/>
  <c r="K180" i="31"/>
  <c r="B181" i="31"/>
  <c r="C181" i="31"/>
  <c r="D181" i="31"/>
  <c r="E181" i="31"/>
  <c r="F181" i="31"/>
  <c r="G181" i="31"/>
  <c r="H181" i="31"/>
  <c r="I181" i="31"/>
  <c r="J181" i="31"/>
  <c r="K181" i="31"/>
  <c r="B182" i="31"/>
  <c r="C182" i="31"/>
  <c r="D182" i="31"/>
  <c r="E182" i="31"/>
  <c r="F182" i="31"/>
  <c r="G182" i="31"/>
  <c r="H182" i="31"/>
  <c r="I182" i="31"/>
  <c r="J182" i="31"/>
  <c r="K182" i="31"/>
  <c r="B183" i="31"/>
  <c r="C183" i="31"/>
  <c r="D183" i="31"/>
  <c r="E183" i="31"/>
  <c r="F183" i="31"/>
  <c r="G183" i="31"/>
  <c r="H183" i="31"/>
  <c r="I183" i="31"/>
  <c r="J183" i="31"/>
  <c r="K183" i="31"/>
  <c r="B184" i="31"/>
  <c r="C184" i="31"/>
  <c r="D184" i="31"/>
  <c r="E184" i="31"/>
  <c r="F184" i="31"/>
  <c r="G184" i="31"/>
  <c r="H184" i="31"/>
  <c r="I184" i="31"/>
  <c r="J184" i="31"/>
  <c r="K184" i="31"/>
  <c r="B185" i="31"/>
  <c r="C185" i="31"/>
  <c r="D185" i="31"/>
  <c r="E185" i="31"/>
  <c r="F185" i="31"/>
  <c r="G185" i="31"/>
  <c r="H185" i="31"/>
  <c r="I185" i="31"/>
  <c r="J185" i="31"/>
  <c r="K185" i="31"/>
  <c r="B186" i="31"/>
  <c r="C186" i="31"/>
  <c r="D186" i="31"/>
  <c r="E186" i="31"/>
  <c r="F186" i="31"/>
  <c r="G186" i="31"/>
  <c r="H186" i="31"/>
  <c r="I186" i="31"/>
  <c r="J186" i="31"/>
  <c r="K186" i="31"/>
  <c r="B187" i="31"/>
  <c r="C187" i="31"/>
  <c r="D187" i="31"/>
  <c r="E187" i="31"/>
  <c r="F187" i="31"/>
  <c r="G187" i="31"/>
  <c r="H187" i="31"/>
  <c r="I187" i="31"/>
  <c r="J187" i="31"/>
  <c r="K187" i="31"/>
  <c r="B188" i="31"/>
  <c r="C188" i="31"/>
  <c r="D188" i="31"/>
  <c r="E188" i="31"/>
  <c r="F188" i="31"/>
  <c r="G188" i="31"/>
  <c r="H188" i="31"/>
  <c r="I188" i="31"/>
  <c r="J188" i="31"/>
  <c r="K188" i="31"/>
  <c r="B189" i="31"/>
  <c r="C189" i="31"/>
  <c r="D189" i="31"/>
  <c r="E189" i="31"/>
  <c r="F189" i="31"/>
  <c r="G189" i="31"/>
  <c r="H189" i="31"/>
  <c r="I189" i="31"/>
  <c r="J189" i="31"/>
  <c r="K189" i="31"/>
  <c r="B190" i="31"/>
  <c r="C190" i="31"/>
  <c r="D190" i="31"/>
  <c r="E190" i="31"/>
  <c r="F190" i="31"/>
  <c r="G190" i="31"/>
  <c r="H190" i="31"/>
  <c r="I190" i="31"/>
  <c r="J190" i="31"/>
  <c r="K190" i="31"/>
  <c r="B191" i="31"/>
  <c r="C191" i="31"/>
  <c r="D191" i="31"/>
  <c r="E191" i="31"/>
  <c r="F191" i="31"/>
  <c r="G191" i="31"/>
  <c r="H191" i="31"/>
  <c r="I191" i="31"/>
  <c r="J191" i="31"/>
  <c r="K191" i="31"/>
  <c r="B192" i="31"/>
  <c r="C192" i="31"/>
  <c r="D192" i="31"/>
  <c r="E192" i="31"/>
  <c r="F192" i="31"/>
  <c r="G192" i="31"/>
  <c r="H192" i="31"/>
  <c r="I192" i="31"/>
  <c r="J192" i="31"/>
  <c r="K192" i="31"/>
  <c r="B193" i="31"/>
  <c r="C193" i="31"/>
  <c r="D193" i="31"/>
  <c r="E193" i="31"/>
  <c r="F193" i="31"/>
  <c r="G193" i="31"/>
  <c r="H193" i="31"/>
  <c r="I193" i="31"/>
  <c r="J193" i="31"/>
  <c r="K193" i="31"/>
  <c r="B194" i="31"/>
  <c r="C194" i="31"/>
  <c r="D194" i="31"/>
  <c r="E194" i="31"/>
  <c r="F194" i="31"/>
  <c r="G194" i="31"/>
  <c r="H194" i="31"/>
  <c r="I194" i="31"/>
  <c r="J194" i="31"/>
  <c r="K194" i="31"/>
  <c r="B195" i="31"/>
  <c r="C195" i="31"/>
  <c r="D195" i="31"/>
  <c r="E195" i="31"/>
  <c r="F195" i="31"/>
  <c r="G195" i="31"/>
  <c r="H195" i="31"/>
  <c r="I195" i="31"/>
  <c r="J195" i="31"/>
  <c r="K195" i="31"/>
  <c r="B196" i="31"/>
  <c r="C196" i="31"/>
  <c r="D196" i="31"/>
  <c r="E196" i="31"/>
  <c r="F196" i="31"/>
  <c r="G196" i="31"/>
  <c r="H196" i="31"/>
  <c r="I196" i="31"/>
  <c r="J196" i="31"/>
  <c r="K196" i="31"/>
  <c r="B197" i="31"/>
  <c r="C197" i="31"/>
  <c r="D197" i="31"/>
  <c r="E197" i="31"/>
  <c r="F197" i="31"/>
  <c r="G197" i="31"/>
  <c r="H197" i="31"/>
  <c r="I197" i="31"/>
  <c r="J197" i="31"/>
  <c r="K197" i="31"/>
  <c r="B198" i="31"/>
  <c r="C198" i="31"/>
  <c r="D198" i="31"/>
  <c r="E198" i="31"/>
  <c r="F198" i="31"/>
  <c r="G198" i="31"/>
  <c r="H198" i="31"/>
  <c r="I198" i="31"/>
  <c r="J198" i="31"/>
  <c r="K198" i="31"/>
  <c r="B199" i="31"/>
  <c r="C199" i="31"/>
  <c r="D199" i="31"/>
  <c r="E199" i="31"/>
  <c r="F199" i="31"/>
  <c r="G199" i="31"/>
  <c r="H199" i="31"/>
  <c r="I199" i="31"/>
  <c r="J199" i="31"/>
  <c r="K199" i="31"/>
  <c r="B200" i="31"/>
  <c r="C200" i="31"/>
  <c r="D200" i="31"/>
  <c r="E200" i="31"/>
  <c r="F200" i="31"/>
  <c r="G200" i="31"/>
  <c r="H200" i="31"/>
  <c r="I200" i="31"/>
  <c r="J200" i="31"/>
  <c r="K200" i="31"/>
  <c r="B201" i="31"/>
  <c r="C201" i="31"/>
  <c r="D201" i="31"/>
  <c r="E201" i="31"/>
  <c r="F201" i="31"/>
  <c r="G201" i="31"/>
  <c r="H201" i="31"/>
  <c r="I201" i="31"/>
  <c r="J201" i="31"/>
  <c r="K201" i="31"/>
  <c r="B202" i="31"/>
  <c r="C202" i="31"/>
  <c r="D202" i="31"/>
  <c r="E202" i="31"/>
  <c r="F202" i="31"/>
  <c r="G202" i="31"/>
  <c r="H202" i="31"/>
  <c r="I202" i="31"/>
  <c r="J202" i="31"/>
  <c r="K202" i="31"/>
  <c r="B203" i="31"/>
  <c r="C203" i="31"/>
  <c r="D203" i="31"/>
  <c r="E203" i="31"/>
  <c r="F203" i="31"/>
  <c r="G203" i="31"/>
  <c r="H203" i="31"/>
  <c r="I203" i="31"/>
  <c r="J203" i="31"/>
  <c r="K203" i="31"/>
  <c r="B204" i="31"/>
  <c r="C204" i="31"/>
  <c r="D204" i="31"/>
  <c r="E204" i="31"/>
  <c r="F204" i="31"/>
  <c r="G204" i="31"/>
  <c r="H204" i="31"/>
  <c r="I204" i="31"/>
  <c r="J204" i="31"/>
  <c r="K204" i="31"/>
  <c r="B205" i="31"/>
  <c r="C205" i="31"/>
  <c r="D205" i="31"/>
  <c r="E205" i="31"/>
  <c r="F205" i="31"/>
  <c r="G205" i="31"/>
  <c r="H205" i="31"/>
  <c r="I205" i="31"/>
  <c r="J205" i="31"/>
  <c r="K205" i="31"/>
  <c r="B206" i="31"/>
  <c r="C206" i="31"/>
  <c r="D206" i="31"/>
  <c r="E206" i="31"/>
  <c r="F206" i="31"/>
  <c r="G206" i="31"/>
  <c r="H206" i="31"/>
  <c r="I206" i="31"/>
  <c r="J206" i="31"/>
  <c r="K206" i="31"/>
  <c r="B207" i="31"/>
  <c r="C207" i="31"/>
  <c r="D207" i="31"/>
  <c r="E207" i="31"/>
  <c r="F207" i="31"/>
  <c r="G207" i="31"/>
  <c r="H207" i="31"/>
  <c r="I207" i="31"/>
  <c r="J207" i="31"/>
  <c r="K207" i="31"/>
  <c r="B208" i="31"/>
  <c r="C208" i="31"/>
  <c r="D208" i="31"/>
  <c r="E208" i="31"/>
  <c r="F208" i="31"/>
  <c r="G208" i="31"/>
  <c r="H208" i="31"/>
  <c r="I208" i="31"/>
  <c r="J208" i="31"/>
  <c r="K208" i="31"/>
  <c r="B209" i="31"/>
  <c r="C209" i="31"/>
  <c r="D209" i="31"/>
  <c r="E209" i="31"/>
  <c r="F209" i="31"/>
  <c r="G209" i="31"/>
  <c r="H209" i="31"/>
  <c r="I209" i="31"/>
  <c r="J209" i="31"/>
  <c r="K209" i="31"/>
  <c r="B210" i="31"/>
  <c r="C210" i="31"/>
  <c r="D210" i="31"/>
  <c r="E210" i="31"/>
  <c r="F210" i="31"/>
  <c r="G210" i="31"/>
  <c r="H210" i="31"/>
  <c r="I210" i="31"/>
  <c r="J210" i="31"/>
  <c r="K210" i="31"/>
  <c r="B211" i="31"/>
  <c r="C211" i="31"/>
  <c r="D211" i="31"/>
  <c r="E211" i="31"/>
  <c r="F211" i="31"/>
  <c r="G211" i="31"/>
  <c r="H211" i="31"/>
  <c r="I211" i="31"/>
  <c r="J211" i="31"/>
  <c r="K211" i="31"/>
  <c r="B212" i="31"/>
  <c r="C212" i="31"/>
  <c r="D212" i="31"/>
  <c r="E212" i="31"/>
  <c r="F212" i="31"/>
  <c r="G212" i="31"/>
  <c r="H212" i="31"/>
  <c r="I212" i="31"/>
  <c r="J212" i="31"/>
  <c r="K212" i="31"/>
  <c r="B213" i="31"/>
  <c r="C213" i="31"/>
  <c r="D213" i="31"/>
  <c r="E213" i="31"/>
  <c r="F213" i="31"/>
  <c r="G213" i="31"/>
  <c r="H213" i="31"/>
  <c r="I213" i="31"/>
  <c r="J213" i="31"/>
  <c r="K213" i="31"/>
  <c r="B214" i="31"/>
  <c r="C214" i="31"/>
  <c r="D214" i="31"/>
  <c r="E214" i="31"/>
  <c r="F214" i="31"/>
  <c r="G214" i="31"/>
  <c r="H214" i="31"/>
  <c r="I214" i="31"/>
  <c r="J214" i="31"/>
  <c r="K214" i="31"/>
  <c r="B215" i="31"/>
  <c r="C215" i="31"/>
  <c r="D215" i="31"/>
  <c r="E215" i="31"/>
  <c r="F215" i="31"/>
  <c r="G215" i="31"/>
  <c r="H215" i="31"/>
  <c r="I215" i="31"/>
  <c r="J215" i="31"/>
  <c r="K215" i="31"/>
  <c r="B216" i="31"/>
  <c r="C216" i="31"/>
  <c r="D216" i="31"/>
  <c r="E216" i="31"/>
  <c r="F216" i="31"/>
  <c r="G216" i="31"/>
  <c r="H216" i="31"/>
  <c r="I216" i="31"/>
  <c r="J216" i="31"/>
  <c r="K216" i="31"/>
  <c r="B217" i="31"/>
  <c r="C217" i="31"/>
  <c r="D217" i="31"/>
  <c r="E217" i="31"/>
  <c r="F217" i="31"/>
  <c r="G217" i="31"/>
  <c r="H217" i="31"/>
  <c r="I217" i="31"/>
  <c r="J217" i="31"/>
  <c r="K217" i="31"/>
  <c r="B218" i="31"/>
  <c r="C218" i="31"/>
  <c r="D218" i="31"/>
  <c r="E218" i="31"/>
  <c r="F218" i="31"/>
  <c r="G218" i="31"/>
  <c r="H218" i="31"/>
  <c r="I218" i="31"/>
  <c r="J218" i="31"/>
  <c r="K218" i="31"/>
  <c r="B219" i="31"/>
  <c r="C219" i="31"/>
  <c r="D219" i="31"/>
  <c r="E219" i="31"/>
  <c r="F219" i="31"/>
  <c r="G219" i="31"/>
  <c r="H219" i="31"/>
  <c r="I219" i="31"/>
  <c r="J219" i="31"/>
  <c r="K219" i="31"/>
  <c r="B220" i="31"/>
  <c r="C220" i="31"/>
  <c r="D220" i="31"/>
  <c r="E220" i="31"/>
  <c r="F220" i="31"/>
  <c r="G220" i="31"/>
  <c r="H220" i="31"/>
  <c r="I220" i="31"/>
  <c r="J220" i="31"/>
  <c r="K220" i="31"/>
  <c r="B221" i="31"/>
  <c r="C221" i="31"/>
  <c r="D221" i="31"/>
  <c r="E221" i="31"/>
  <c r="F221" i="31"/>
  <c r="G221" i="31"/>
  <c r="H221" i="31"/>
  <c r="I221" i="31"/>
  <c r="J221" i="31"/>
  <c r="K221" i="31"/>
  <c r="B222" i="31"/>
  <c r="C222" i="31"/>
  <c r="D222" i="31"/>
  <c r="E222" i="31"/>
  <c r="F222" i="31"/>
  <c r="G222" i="31"/>
  <c r="H222" i="31"/>
  <c r="I222" i="31"/>
  <c r="J222" i="31"/>
  <c r="K222" i="31"/>
  <c r="B223" i="31"/>
  <c r="C223" i="31"/>
  <c r="D223" i="31"/>
  <c r="E223" i="31"/>
  <c r="F223" i="31"/>
  <c r="G223" i="31"/>
  <c r="H223" i="31"/>
  <c r="I223" i="31"/>
  <c r="J223" i="31"/>
  <c r="K223" i="31"/>
  <c r="K2" i="31"/>
  <c r="J2" i="31"/>
  <c r="I2" i="31"/>
  <c r="H2" i="31"/>
  <c r="G2" i="31"/>
  <c r="F2" i="31"/>
  <c r="E2" i="31"/>
  <c r="D2" i="31"/>
  <c r="C2" i="31"/>
  <c r="B134" i="28"/>
  <c r="C134" i="28"/>
  <c r="B120" i="28"/>
  <c r="C120" i="28"/>
  <c r="B169" i="28"/>
  <c r="C169" i="28"/>
  <c r="B170" i="28"/>
  <c r="C170" i="28"/>
  <c r="B81" i="28"/>
  <c r="C81" i="28"/>
  <c r="B171" i="28"/>
  <c r="C171" i="28"/>
  <c r="B28" i="28"/>
  <c r="C28" i="28"/>
  <c r="B163" i="28"/>
  <c r="C163" i="28"/>
  <c r="B172" i="28"/>
  <c r="C172" i="28"/>
  <c r="B16" i="28"/>
  <c r="C16" i="28"/>
  <c r="B24" i="28"/>
  <c r="C24" i="28"/>
  <c r="B157" i="28"/>
  <c r="C157" i="28"/>
  <c r="B145" i="28"/>
  <c r="C145" i="28"/>
  <c r="B173" i="28"/>
  <c r="C173" i="28"/>
  <c r="B111" i="28"/>
  <c r="C111" i="28"/>
  <c r="B153" i="28"/>
  <c r="C153" i="28"/>
  <c r="B25" i="28"/>
  <c r="C25" i="28"/>
  <c r="B138" i="28"/>
  <c r="C138" i="28"/>
  <c r="B103" i="28"/>
  <c r="C103" i="28"/>
  <c r="B122" i="28"/>
  <c r="C122" i="28"/>
  <c r="B83" i="28"/>
  <c r="C83" i="28"/>
  <c r="B58" i="28"/>
  <c r="C58" i="28"/>
  <c r="B131" i="28"/>
  <c r="C131" i="28"/>
  <c r="B7" i="28"/>
  <c r="C7" i="28"/>
  <c r="B174" i="28"/>
  <c r="C174" i="28"/>
  <c r="B175" i="28"/>
  <c r="C175" i="28"/>
  <c r="B130" i="28"/>
  <c r="C130" i="28"/>
  <c r="B51" i="28"/>
  <c r="C51" i="28"/>
  <c r="B79" i="28"/>
  <c r="C79" i="28"/>
  <c r="B97" i="28"/>
  <c r="C97" i="28"/>
  <c r="B176" i="28"/>
  <c r="C176" i="28"/>
  <c r="B110" i="28"/>
  <c r="C110" i="28"/>
  <c r="B50" i="28"/>
  <c r="C50" i="28"/>
  <c r="B6" i="28"/>
  <c r="C6" i="28"/>
  <c r="B177" i="28"/>
  <c r="C177" i="28"/>
  <c r="B98" i="28"/>
  <c r="C98" i="28"/>
  <c r="B89" i="28"/>
  <c r="C89" i="28"/>
  <c r="B13" i="28"/>
  <c r="C13" i="28"/>
  <c r="B5" i="28"/>
  <c r="C5" i="28"/>
  <c r="B178" i="28"/>
  <c r="C178" i="28"/>
  <c r="B179" i="28"/>
  <c r="C179" i="28"/>
  <c r="B52" i="28"/>
  <c r="C52" i="28"/>
  <c r="B143" i="28"/>
  <c r="C143" i="28"/>
  <c r="B65" i="28"/>
  <c r="C65" i="28"/>
  <c r="B155" i="28"/>
  <c r="C155" i="28"/>
  <c r="B75" i="28"/>
  <c r="C75" i="28"/>
  <c r="B180" i="28"/>
  <c r="C180" i="28"/>
  <c r="B53" i="28"/>
  <c r="C53" i="28"/>
  <c r="B101" i="28"/>
  <c r="C101" i="28"/>
  <c r="B181" i="28"/>
  <c r="C181" i="28"/>
  <c r="B158" i="28"/>
  <c r="C158" i="28"/>
  <c r="B182" i="28"/>
  <c r="C182" i="28"/>
  <c r="B69" i="28"/>
  <c r="C69" i="28"/>
  <c r="B77" i="28"/>
  <c r="C77" i="28"/>
  <c r="B183" i="28"/>
  <c r="C183" i="28"/>
  <c r="B184" i="28"/>
  <c r="C184" i="28"/>
  <c r="B137" i="28"/>
  <c r="C137" i="28"/>
  <c r="B62" i="28"/>
  <c r="C62" i="28"/>
  <c r="B112" i="28"/>
  <c r="C112" i="28"/>
  <c r="B93" i="28"/>
  <c r="C93" i="28"/>
  <c r="B90" i="28"/>
  <c r="C90" i="28"/>
  <c r="B144" i="28"/>
  <c r="C144" i="28"/>
  <c r="B56" i="28"/>
  <c r="C56" i="28"/>
  <c r="B185" i="28"/>
  <c r="C185" i="28"/>
  <c r="B186" i="28"/>
  <c r="C186" i="28"/>
  <c r="B88" i="28"/>
  <c r="C88" i="28"/>
  <c r="B10" i="28"/>
  <c r="C10" i="28"/>
  <c r="B17" i="28"/>
  <c r="C17" i="28"/>
  <c r="B133" i="28"/>
  <c r="C133" i="28"/>
  <c r="B164" i="28"/>
  <c r="C164" i="28"/>
  <c r="B64" i="28"/>
  <c r="C64" i="28"/>
  <c r="B128" i="28"/>
  <c r="C128" i="28"/>
  <c r="B126" i="28"/>
  <c r="C126" i="28"/>
  <c r="B12" i="28"/>
  <c r="C12" i="28"/>
  <c r="B61" i="28"/>
  <c r="C61" i="28"/>
  <c r="B187" i="28"/>
  <c r="C187" i="28"/>
  <c r="B107" i="28"/>
  <c r="C107" i="28"/>
  <c r="B188" i="28"/>
  <c r="C188" i="28"/>
  <c r="B189" i="28"/>
  <c r="C189" i="28"/>
  <c r="B166" i="28"/>
  <c r="C166" i="28"/>
  <c r="B94" i="28"/>
  <c r="C94" i="28"/>
  <c r="B95" i="28"/>
  <c r="C95" i="28"/>
  <c r="B121" i="28"/>
  <c r="C121" i="28"/>
  <c r="B105" i="28"/>
  <c r="C105" i="28"/>
  <c r="B113" i="28"/>
  <c r="C113" i="28"/>
  <c r="B104" i="28"/>
  <c r="C104" i="28"/>
  <c r="B54" i="28"/>
  <c r="C54" i="28"/>
  <c r="B160" i="28"/>
  <c r="C160" i="28"/>
  <c r="B11" i="28"/>
  <c r="C11" i="28"/>
  <c r="B9" i="28"/>
  <c r="C9" i="28"/>
  <c r="B91" i="28"/>
  <c r="C91" i="28"/>
  <c r="B136" i="28"/>
  <c r="C136" i="28"/>
  <c r="B60" i="28"/>
  <c r="C60" i="28"/>
  <c r="B142" i="28"/>
  <c r="C142" i="28"/>
  <c r="B66" i="28"/>
  <c r="C66" i="28"/>
  <c r="B119" i="28"/>
  <c r="C119" i="28"/>
  <c r="B18" i="28"/>
  <c r="C18" i="28"/>
  <c r="B156" i="28"/>
  <c r="C156" i="28"/>
  <c r="B132" i="28"/>
  <c r="C132" i="28"/>
  <c r="B82" i="28"/>
  <c r="C82" i="28"/>
  <c r="B190" i="28"/>
  <c r="C190" i="28"/>
  <c r="B191" i="28"/>
  <c r="C191" i="28"/>
  <c r="B150" i="28"/>
  <c r="C150" i="28"/>
  <c r="B47" i="28"/>
  <c r="C47" i="28"/>
  <c r="B27" i="28"/>
  <c r="C27" i="28"/>
  <c r="B151" i="28"/>
  <c r="C151" i="28"/>
  <c r="B192" i="28"/>
  <c r="C192" i="28"/>
  <c r="B102" i="28"/>
  <c r="C102" i="28"/>
  <c r="B127" i="28"/>
  <c r="C127" i="28"/>
  <c r="B152" i="28"/>
  <c r="C152" i="28"/>
  <c r="B43" i="28"/>
  <c r="C43" i="28"/>
  <c r="B108" i="28"/>
  <c r="C108" i="28"/>
  <c r="B116" i="28"/>
  <c r="C116" i="28"/>
  <c r="B71" i="28"/>
  <c r="C71" i="28"/>
  <c r="B20" i="28"/>
  <c r="C20" i="28"/>
  <c r="B193" i="28"/>
  <c r="C193" i="28"/>
  <c r="B86" i="28"/>
  <c r="C86" i="28"/>
  <c r="B194" i="28"/>
  <c r="C194" i="28"/>
  <c r="B195" i="28"/>
  <c r="C195" i="28"/>
  <c r="B161" i="28"/>
  <c r="C161" i="28"/>
  <c r="B159" i="28"/>
  <c r="C159" i="28"/>
  <c r="B167" i="28"/>
  <c r="C167" i="28"/>
  <c r="B168" i="28"/>
  <c r="C168" i="28"/>
  <c r="B19" i="28"/>
  <c r="C19" i="28"/>
  <c r="B196" i="28"/>
  <c r="C196" i="28"/>
  <c r="B117" i="28"/>
  <c r="C117" i="28"/>
  <c r="B114" i="28"/>
  <c r="C114" i="28"/>
  <c r="B197" i="28"/>
  <c r="C197" i="28"/>
  <c r="B106" i="28"/>
  <c r="C106" i="28"/>
  <c r="B67" i="28"/>
  <c r="C67" i="28"/>
  <c r="B38" i="28"/>
  <c r="C38" i="28"/>
  <c r="B198" i="28"/>
  <c r="C198" i="28"/>
  <c r="B199" i="28"/>
  <c r="C199" i="28"/>
  <c r="B74" i="28"/>
  <c r="C74" i="28"/>
  <c r="B85" i="28"/>
  <c r="C85" i="28"/>
  <c r="B146" i="28"/>
  <c r="C146" i="28"/>
  <c r="B15" i="28"/>
  <c r="C15" i="28"/>
  <c r="B125" i="28"/>
  <c r="C125" i="28"/>
  <c r="B92" i="28"/>
  <c r="C92" i="28"/>
  <c r="B200" i="28"/>
  <c r="C200" i="28"/>
  <c r="B201" i="28"/>
  <c r="C201" i="28"/>
  <c r="B202" i="28"/>
  <c r="C202" i="28"/>
  <c r="B31" i="28"/>
  <c r="C31" i="28"/>
  <c r="B203" i="28"/>
  <c r="C203" i="28"/>
  <c r="B55" i="28"/>
  <c r="C55" i="28"/>
  <c r="B204" i="28"/>
  <c r="C204" i="28"/>
  <c r="B115" i="28"/>
  <c r="C115" i="28"/>
  <c r="B46" i="28"/>
  <c r="C46" i="28"/>
  <c r="B45" i="28"/>
  <c r="C45" i="28"/>
  <c r="B76" i="28"/>
  <c r="C76" i="28"/>
  <c r="B48" i="28"/>
  <c r="C48" i="28"/>
  <c r="B205" i="28"/>
  <c r="C205" i="28"/>
  <c r="B14" i="28"/>
  <c r="C14" i="28"/>
  <c r="B29" i="28"/>
  <c r="C29" i="28"/>
  <c r="B206" i="28"/>
  <c r="C206" i="28"/>
  <c r="B44" i="28"/>
  <c r="C44" i="28"/>
  <c r="B141" i="28"/>
  <c r="C141" i="28"/>
  <c r="B30" i="28"/>
  <c r="C30" i="28"/>
  <c r="B4" i="28"/>
  <c r="C4" i="28"/>
  <c r="B78" i="28"/>
  <c r="C78" i="28"/>
  <c r="B207" i="28"/>
  <c r="C207" i="28"/>
  <c r="B208" i="28"/>
  <c r="C208" i="28"/>
  <c r="B209" i="28"/>
  <c r="C209" i="28"/>
  <c r="B210" i="28"/>
  <c r="C210" i="28"/>
  <c r="B211" i="28"/>
  <c r="C211" i="28"/>
  <c r="B212" i="28"/>
  <c r="C212" i="28"/>
  <c r="B154" i="28"/>
  <c r="C154" i="28"/>
  <c r="B147" i="28"/>
  <c r="C147" i="28"/>
  <c r="B213" i="28"/>
  <c r="C213" i="28"/>
  <c r="B87" i="28"/>
  <c r="C87" i="28"/>
  <c r="B70" i="28"/>
  <c r="C70" i="28"/>
  <c r="B149" i="28"/>
  <c r="C149" i="28"/>
  <c r="B123" i="28"/>
  <c r="C123" i="28"/>
  <c r="B214" i="28"/>
  <c r="C214" i="28"/>
  <c r="B34" i="28"/>
  <c r="C34" i="28"/>
  <c r="B49" i="28"/>
  <c r="C49" i="28"/>
  <c r="B63" i="28"/>
  <c r="C63" i="28"/>
  <c r="B129" i="28"/>
  <c r="C129" i="28"/>
  <c r="B22" i="28"/>
  <c r="C22" i="28"/>
  <c r="B215" i="28"/>
  <c r="C215" i="28"/>
  <c r="B23" i="28"/>
  <c r="C23" i="28"/>
  <c r="B99" i="28"/>
  <c r="C99" i="28"/>
  <c r="B80" i="28"/>
  <c r="C80" i="28"/>
  <c r="B100" i="28"/>
  <c r="C100" i="28"/>
  <c r="B84" i="28"/>
  <c r="C84" i="28"/>
  <c r="B8" i="28"/>
  <c r="C8" i="28"/>
  <c r="B59" i="28"/>
  <c r="C59" i="28"/>
  <c r="B139" i="28"/>
  <c r="C139" i="28"/>
  <c r="B216" i="28"/>
  <c r="C216" i="28"/>
  <c r="B21" i="28"/>
  <c r="C21" i="28"/>
  <c r="B124" i="28"/>
  <c r="C124" i="28"/>
  <c r="B217" i="28"/>
  <c r="C217" i="28"/>
  <c r="B118" i="28"/>
  <c r="C118" i="28"/>
  <c r="B218" i="28"/>
  <c r="C218" i="28"/>
  <c r="B162" i="28"/>
  <c r="C162" i="28"/>
  <c r="B135" i="28"/>
  <c r="C135" i="28"/>
  <c r="B109" i="28"/>
  <c r="C109" i="28"/>
  <c r="B39" i="28"/>
  <c r="C39" i="28"/>
  <c r="B219" i="28"/>
  <c r="C219" i="28"/>
  <c r="B220" i="28"/>
  <c r="C220" i="28"/>
  <c r="B221" i="28"/>
  <c r="C221" i="28"/>
  <c r="B42" i="28"/>
  <c r="C42" i="28"/>
  <c r="B35" i="28"/>
  <c r="C35" i="28"/>
  <c r="B222" i="28"/>
  <c r="C222" i="28"/>
  <c r="B57" i="28"/>
  <c r="C57" i="28"/>
  <c r="B148" i="28"/>
  <c r="C148" i="28"/>
  <c r="B140" i="28"/>
  <c r="C140" i="28"/>
  <c r="B73" i="28"/>
  <c r="C73" i="28"/>
  <c r="B36" i="28"/>
  <c r="C36" i="28"/>
  <c r="B223" i="28"/>
  <c r="C223" i="28"/>
  <c r="B165" i="28"/>
  <c r="C165" i="28"/>
  <c r="B224" i="28"/>
  <c r="C224" i="28"/>
  <c r="B72" i="28"/>
  <c r="C72" i="28"/>
  <c r="B96" i="28"/>
  <c r="C96" i="28"/>
  <c r="B225" i="28"/>
  <c r="C225" i="28"/>
  <c r="B3" i="28"/>
  <c r="C3" i="28"/>
  <c r="C68" i="28"/>
  <c r="B68" i="28"/>
  <c r="D188" i="28"/>
  <c r="D189" i="28"/>
  <c r="D166" i="28"/>
  <c r="D94" i="28"/>
  <c r="D95" i="28"/>
  <c r="D121" i="28"/>
  <c r="D105" i="28"/>
  <c r="D113" i="28"/>
  <c r="D104" i="28"/>
  <c r="D54" i="28"/>
  <c r="D160" i="28"/>
  <c r="D11" i="28"/>
  <c r="D9" i="28"/>
  <c r="D91" i="28"/>
  <c r="D136" i="28"/>
  <c r="D60" i="28"/>
  <c r="D142" i="28"/>
  <c r="D66" i="28"/>
  <c r="D119" i="28"/>
  <c r="D18" i="28"/>
  <c r="D156" i="28"/>
  <c r="D132" i="28"/>
  <c r="D82" i="28"/>
  <c r="D190" i="28"/>
  <c r="D191" i="28"/>
  <c r="D150" i="28"/>
  <c r="D47" i="28"/>
  <c r="D27" i="28"/>
  <c r="D151" i="28"/>
  <c r="D192" i="28"/>
  <c r="D102" i="28"/>
  <c r="D127" i="28"/>
  <c r="D152" i="28"/>
  <c r="D43" i="28"/>
  <c r="D108" i="28"/>
  <c r="D116" i="28"/>
  <c r="D71" i="28"/>
  <c r="D20" i="28"/>
  <c r="D193" i="28"/>
  <c r="D86" i="28"/>
  <c r="D194" i="28"/>
  <c r="D195" i="28"/>
  <c r="D161" i="28"/>
  <c r="D159" i="28"/>
  <c r="D167" i="28"/>
  <c r="D168" i="28"/>
  <c r="D19" i="28"/>
  <c r="D196" i="28"/>
  <c r="D117" i="28"/>
  <c r="D114" i="28"/>
  <c r="D197" i="28"/>
  <c r="D106" i="28"/>
  <c r="D67" i="28"/>
  <c r="D38" i="28"/>
  <c r="D198" i="28"/>
  <c r="D199" i="28"/>
  <c r="D74" i="28"/>
  <c r="D85" i="28"/>
  <c r="D146" i="28"/>
  <c r="D15" i="28"/>
  <c r="D125" i="28"/>
  <c r="D92" i="28"/>
  <c r="D200" i="28"/>
  <c r="D201" i="28"/>
  <c r="D202" i="28"/>
  <c r="D31" i="28"/>
  <c r="D203" i="28"/>
  <c r="D55" i="28"/>
  <c r="D204" i="28"/>
  <c r="D115" i="28"/>
  <c r="D46" i="28"/>
  <c r="D45" i="28"/>
  <c r="D76" i="28"/>
  <c r="D48" i="28"/>
  <c r="D205" i="28"/>
  <c r="D14" i="28"/>
  <c r="D29" i="28"/>
  <c r="D206" i="28"/>
  <c r="D44" i="28"/>
  <c r="D141" i="28"/>
  <c r="D30" i="28"/>
  <c r="D4" i="28"/>
  <c r="D78" i="28"/>
  <c r="D207" i="28"/>
  <c r="D208" i="28"/>
  <c r="D209" i="28"/>
  <c r="D210" i="28"/>
  <c r="D211" i="28"/>
  <c r="D212" i="28"/>
  <c r="D154" i="28"/>
  <c r="D147" i="28"/>
  <c r="D213" i="28"/>
  <c r="D87" i="28"/>
  <c r="D70" i="28"/>
  <c r="D149" i="28"/>
  <c r="D123" i="28"/>
  <c r="D214" i="28"/>
  <c r="D34" i="28"/>
  <c r="D49" i="28"/>
  <c r="D63" i="28"/>
  <c r="D129" i="28"/>
  <c r="D22" i="28"/>
  <c r="D215" i="28"/>
  <c r="D23" i="28"/>
  <c r="D99" i="28"/>
  <c r="D80" i="28"/>
  <c r="D100" i="28"/>
  <c r="D84" i="28"/>
  <c r="D8" i="28"/>
  <c r="D59" i="28"/>
  <c r="D139" i="28"/>
  <c r="D216" i="28"/>
  <c r="D21" i="28"/>
  <c r="D124" i="28"/>
  <c r="D217" i="28"/>
  <c r="D118" i="28"/>
  <c r="D218" i="28"/>
  <c r="D162" i="28"/>
  <c r="D135" i="28"/>
  <c r="D109" i="28"/>
  <c r="D39" i="28"/>
  <c r="D219" i="28"/>
  <c r="D220" i="28"/>
  <c r="D221" i="28"/>
  <c r="D42" i="28"/>
  <c r="D35" i="28"/>
  <c r="D222" i="28"/>
  <c r="D57" i="28"/>
  <c r="D148" i="28"/>
  <c r="D140" i="28"/>
  <c r="D73" i="28"/>
  <c r="D36" i="28"/>
  <c r="D223" i="28"/>
  <c r="D165" i="28"/>
  <c r="D224" i="28"/>
  <c r="D72" i="28"/>
  <c r="D96" i="28"/>
  <c r="D225" i="28"/>
  <c r="D3" i="28"/>
  <c r="D107" i="28"/>
  <c r="D187" i="28"/>
  <c r="D68" i="28"/>
  <c r="D61" i="28"/>
  <c r="D7" i="28"/>
  <c r="D145" i="28"/>
  <c r="D122" i="28"/>
  <c r="D83" i="28"/>
  <c r="D89" i="28"/>
  <c r="D170" i="28"/>
  <c r="D180" i="28"/>
  <c r="D126" i="28"/>
  <c r="D75" i="28"/>
  <c r="D169" i="28"/>
  <c r="D16" i="28"/>
  <c r="D120" i="28"/>
  <c r="D53" i="28"/>
  <c r="D93" i="28"/>
  <c r="D133" i="28"/>
  <c r="D101" i="28"/>
  <c r="D56" i="28"/>
  <c r="D98" i="28"/>
  <c r="D64" i="28"/>
  <c r="D137" i="28"/>
  <c r="D50" i="28"/>
  <c r="D182" i="28"/>
  <c r="D28" i="28"/>
  <c r="D173" i="28"/>
  <c r="D112" i="28"/>
  <c r="D172" i="28"/>
  <c r="D184" i="28"/>
  <c r="D181" i="28"/>
  <c r="D163" i="28"/>
  <c r="D171" i="28"/>
  <c r="D183" i="28"/>
  <c r="D90" i="28"/>
  <c r="D111" i="28"/>
  <c r="D143" i="28"/>
  <c r="D131" i="28"/>
  <c r="D5" i="28"/>
  <c r="D186" i="28"/>
  <c r="D25" i="28"/>
  <c r="D177" i="28"/>
  <c r="D144" i="28"/>
  <c r="D6" i="28"/>
  <c r="D17" i="28"/>
  <c r="D157" i="28"/>
  <c r="D51" i="28"/>
  <c r="D130" i="28"/>
  <c r="D158" i="28"/>
  <c r="D52" i="28"/>
  <c r="D179" i="28"/>
  <c r="D164" i="28"/>
  <c r="D65" i="28"/>
  <c r="D24" i="28"/>
  <c r="D174" i="28"/>
  <c r="D178" i="28"/>
  <c r="D175" i="28"/>
  <c r="D134" i="28"/>
  <c r="D128" i="28"/>
  <c r="D185" i="28"/>
  <c r="D97" i="28"/>
  <c r="D155" i="28"/>
  <c r="D62" i="28"/>
  <c r="D138" i="28"/>
  <c r="D103" i="28"/>
  <c r="D12" i="28"/>
  <c r="D81" i="28"/>
  <c r="D77" i="28"/>
  <c r="D153" i="28"/>
  <c r="D13" i="28"/>
  <c r="D176" i="28"/>
  <c r="D79" i="28"/>
  <c r="D69" i="28"/>
  <c r="D58" i="28"/>
  <c r="D10" i="28"/>
  <c r="D110" i="28"/>
  <c r="D88" i="28"/>
</calcChain>
</file>

<file path=xl/sharedStrings.xml><?xml version="1.0" encoding="utf-8"?>
<sst xmlns="http://schemas.openxmlformats.org/spreadsheetml/2006/main" count="4103" uniqueCount="335">
  <si>
    <t>row.names</t>
  </si>
  <si>
    <t>Production</t>
  </si>
  <si>
    <t>Import Quantity</t>
  </si>
  <si>
    <t>Import Value</t>
  </si>
  <si>
    <t>Export Quantity</t>
  </si>
  <si>
    <t>Export Value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</si>
  <si>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</si>
  <si>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</si>
  <si>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</si>
  <si>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</si>
  <si>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</si>
  <si>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</si>
  <si>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</si>
  <si>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</si>
  <si>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</si>
  <si>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</si>
  <si>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</si>
  <si>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</si>
  <si>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</si>
  <si>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</si>
  <si>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</si>
  <si>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</si>
  <si>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</si>
  <si>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</si>
  <si>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</si>
  <si>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</si>
  <si>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</si>
  <si>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</si>
  <si>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</si>
  <si>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</si>
  <si>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</si>
  <si>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</si>
  <si>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</si>
  <si>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</si>
  <si>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</si>
  <si>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</si>
  <si>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</si>
  <si>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</si>
  <si>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</si>
  <si>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</si>
  <si>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</si>
  <si>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</si>
  <si>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</si>
  <si>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</si>
  <si>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</si>
  <si>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</si>
  <si>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</si>
  <si>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</si>
  <si>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</si>
  <si>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</si>
  <si>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</si>
  <si>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</si>
  <si>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</si>
  <si>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</si>
  <si>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C么te d'Ivoire</t>
  </si>
  <si>
    <t>Croatia</t>
  </si>
  <si>
    <t>Cuba</t>
  </si>
  <si>
    <t>Cura莽ao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</si>
  <si>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</si>
  <si>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</si>
  <si>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</si>
  <si>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</si>
  <si>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</si>
  <si>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</si>
  <si>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</si>
  <si>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</si>
  <si>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</si>
  <si>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</si>
  <si>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</si>
  <si>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</si>
  <si>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</si>
  <si>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</si>
  <si>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</si>
  <si>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</si>
  <si>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</si>
  <si>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</si>
  <si>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</si>
  <si>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</si>
  <si>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</si>
  <si>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</si>
  <si>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</si>
  <si>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</si>
  <si>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</si>
  <si>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</si>
  <si>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</si>
  <si>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</si>
  <si>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</si>
  <si>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</si>
  <si>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</si>
  <si>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</si>
  <si>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</si>
  <si>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</si>
  <si>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</si>
  <si>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</si>
  <si>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</si>
  <si>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</si>
  <si>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</si>
  <si>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</si>
  <si>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</si>
  <si>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</si>
  <si>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</si>
  <si>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</si>
  <si>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</si>
  <si>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</si>
  <si>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</si>
  <si>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</si>
  <si>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</si>
  <si>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</si>
  <si>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</si>
  <si>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</si>
  <si>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</si>
  <si>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</si>
  <si>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</si>
  <si>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</si>
  <si>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</si>
  <si>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</si>
  <si>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</si>
  <si>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</si>
  <si>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</si>
  <si>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</si>
  <si>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</si>
  <si>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</si>
  <si>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</si>
  <si>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</si>
  <si>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</si>
  <si>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</si>
  <si>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</si>
  <si>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</si>
  <si>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</si>
  <si>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</si>
  <si>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</si>
  <si>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</si>
  <si>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</si>
  <si>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</si>
  <si>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</si>
  <si>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</si>
  <si>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</si>
  <si>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</si>
  <si>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</si>
  <si>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</si>
  <si>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</si>
  <si>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</si>
  <si>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</si>
  <si>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</si>
  <si>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</si>
  <si>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</si>
  <si>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</si>
  <si>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</si>
  <si>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</si>
  <si>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</si>
  <si>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</si>
  <si>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</si>
  <si>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</si>
  <si>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</si>
  <si>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</si>
  <si>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</si>
  <si>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</si>
  <si>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</si>
  <si>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</si>
  <si>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</si>
  <si>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</si>
  <si>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</si>
  <si>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</si>
  <si>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</si>
  <si>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</si>
  <si>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</si>
  <si>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</si>
  <si>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</si>
  <si>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</si>
  <si>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</si>
  <si>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</si>
  <si>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</si>
  <si>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</si>
  <si>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</si>
  <si>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</si>
  <si>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</si>
  <si>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Saint-Martin (French Part)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</si>
  <si>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</si>
  <si>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</si>
  <si>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</si>
  <si>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</si>
  <si>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</si>
  <si>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</si>
  <si>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</si>
  <si>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</si>
  <si>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</si>
  <si>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</si>
  <si>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</si>
  <si>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</si>
  <si>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</si>
  <si>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</si>
  <si>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</si>
  <si>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</si>
  <si>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</si>
  <si>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</si>
  <si>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</si>
  <si>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</si>
  <si>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</si>
  <si>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</si>
  <si>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</si>
  <si>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</si>
  <si>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</si>
  <si>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</si>
  <si>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</si>
  <si>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</si>
  <si>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</si>
  <si>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</si>
  <si>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</si>
  <si>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</si>
  <si>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</si>
  <si>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</si>
  <si>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</si>
  <si>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</si>
  <si>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</si>
  <si>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</si>
  <si>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</si>
  <si>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</si>
  <si>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Uruguay</t>
  </si>
  <si>
    <t>Uzbekistan</t>
  </si>
  <si>
    <t>Vanuatu</t>
  </si>
  <si>
    <t>Venezuela (Bolivarian Republic of)</t>
  </si>
  <si>
    <t>Viet Nam</t>
  </si>
  <si>
    <t>Wake Island</t>
  </si>
  <si>
    <t>Wallis and Futuna Islands</t>
  </si>
  <si>
    <t>Yemen</t>
  </si>
  <si>
    <t>Zambia</t>
  </si>
  <si>
    <t>Zimbabwe</t>
  </si>
  <si>
    <t>ROW</t>
  </si>
  <si>
    <t>Africa</t>
  </si>
  <si>
    <t>Asia</t>
  </si>
  <si>
    <t>Europe</t>
  </si>
  <si>
    <t>North America</t>
  </si>
  <si>
    <t>Antigua and Barbuda </t>
  </si>
  <si>
    <t>Central America</t>
  </si>
  <si>
    <t>South America</t>
  </si>
  <si>
    <t>Flores</t>
  </si>
  <si>
    <t>Lombok</t>
  </si>
  <si>
    <t>Melanesia</t>
  </si>
  <si>
    <t>New Guinea</t>
  </si>
  <si>
    <t>Sulawesi</t>
  </si>
  <si>
    <t>Sumbawa</t>
  </si>
  <si>
    <t>Tasmania</t>
  </si>
  <si>
    <t>Timor</t>
  </si>
  <si>
    <t>Oceania</t>
  </si>
  <si>
    <t>Cape Verde</t>
  </si>
  <si>
    <t>Taiwan</t>
  </si>
  <si>
    <t>Palestine</t>
  </si>
  <si>
    <t>Monaco</t>
  </si>
  <si>
    <t>Russia</t>
  </si>
  <si>
    <t>San Marino</t>
  </si>
  <si>
    <t>Vatican City</t>
  </si>
  <si>
    <t>United States</t>
  </si>
  <si>
    <t>Puerto Rico</t>
  </si>
  <si>
    <t>Total</t>
  </si>
  <si>
    <t>CÃ´te d'Ivoire</t>
  </si>
  <si>
    <t>China, Hong Kong SAR</t>
  </si>
  <si>
    <t>China, Macao SAR</t>
  </si>
  <si>
    <t>China, Taiwan Province of</t>
  </si>
  <si>
    <t>RÃ©union</t>
  </si>
  <si>
    <t>Anguilla</t>
  </si>
  <si>
    <t>number</t>
  </si>
  <si>
    <t>country</t>
  </si>
  <si>
    <t>scenario</t>
  </si>
  <si>
    <t>Côte d`Ivoire</t>
  </si>
  <si>
    <t>SSP5</t>
  </si>
  <si>
    <t># Countries -------&gt;</t>
  </si>
  <si>
    <t>Country</t>
  </si>
  <si>
    <t>Stock (million m3)</t>
  </si>
  <si>
    <t>Stock</t>
  </si>
  <si>
    <t>Stock (annual 
growth rate)</t>
  </si>
  <si>
    <t>elasticity of annual growth rate wrt stock/area</t>
  </si>
  <si>
    <t>Area (000 ha)</t>
  </si>
  <si>
    <t>Area (annual growth rate</t>
  </si>
  <si>
    <t>linear effect of GDP/capita on annual growth rate of forest stock</t>
  </si>
  <si>
    <t>Exponential effect of GDP/capita on annual growth rate of forest stock</t>
  </si>
  <si>
    <t>Area growth</t>
  </si>
  <si>
    <t>Stock growth</t>
  </si>
  <si>
    <t>linear</t>
  </si>
  <si>
    <t>exponential</t>
  </si>
  <si>
    <t>Netherlands Antilles</t>
  </si>
  <si>
    <t>Macedonia, The Fmr Yug Rp</t>
  </si>
  <si>
    <t>Saint Vincent/Grenadines</t>
  </si>
  <si>
    <t>Libyan Arab Jamahiriya</t>
  </si>
  <si>
    <t>Réunion</t>
  </si>
  <si>
    <t>Moldova, Republic of</t>
  </si>
  <si>
    <t>sigma</t>
  </si>
  <si>
    <t>Country/Territory</t>
  </si>
  <si>
    <t>m3/ha</t>
  </si>
  <si>
    <t>Coniferous</t>
  </si>
  <si>
    <t>Broadleaved</t>
  </si>
  <si>
    <t>(million m3)</t>
  </si>
  <si>
    <t>r</t>
  </si>
  <si>
    <t>Côte d’Ivoire</t>
  </si>
  <si>
    <t>Democratic People’s Republic</t>
  </si>
  <si>
    <t>of Korea</t>
  </si>
  <si>
    <t>Falkland Islands (Malvinas)*</t>
  </si>
  <si>
    <t>Guam</t>
  </si>
  <si>
    <t>Holy See</t>
  </si>
  <si>
    <t>Lao People’s Democratic Republic</t>
  </si>
  <si>
    <t>Saint-Barthélemy</t>
  </si>
  <si>
    <t>Svalbard and Jan Mayen Islands</t>
  </si>
  <si>
    <t>The former Yugoslav Republic</t>
  </si>
  <si>
    <t>of Macedonia</t>
  </si>
  <si>
    <t>United States Virgin Islands</t>
  </si>
  <si>
    <t>Western Sahara</t>
  </si>
  <si>
    <t>coniferous</t>
  </si>
  <si>
    <t>non coniferous</t>
  </si>
  <si>
    <t>Row Labels</t>
  </si>
  <si>
    <t>Belgium-Luxembourg</t>
  </si>
  <si>
    <t>Bermuda</t>
  </si>
  <si>
    <t>Channel Islands</t>
  </si>
  <si>
    <t>Czechia</t>
  </si>
  <si>
    <t>Eswatini</t>
  </si>
  <si>
    <t>Ethiopia PDR</t>
  </si>
  <si>
    <t>Isle of Man</t>
  </si>
  <si>
    <t>Netherlands Antilles (former)</t>
  </si>
  <si>
    <t>Occupied Palestinian Territory</t>
  </si>
  <si>
    <t>Pacific Islands Trust Territory</t>
  </si>
  <si>
    <t>Serbia and Montenegro</t>
  </si>
  <si>
    <t>Sudan (former)</t>
  </si>
  <si>
    <t>USSR</t>
  </si>
  <si>
    <t>Yugoslav SFR</t>
  </si>
  <si>
    <t>Primary Forest</t>
  </si>
  <si>
    <t>Planted Forest</t>
  </si>
  <si>
    <t>GDP</t>
  </si>
  <si>
    <t>RWD</t>
  </si>
  <si>
    <t>Rest of Africa</t>
  </si>
  <si>
    <t>Rest of Asia</t>
  </si>
  <si>
    <t>Rest of Europe</t>
  </si>
  <si>
    <t>Rest of North America</t>
  </si>
  <si>
    <t>Rest of Central America</t>
  </si>
  <si>
    <t>Rest of South America</t>
  </si>
  <si>
    <t>Rest of Oceania</t>
  </si>
  <si>
    <t>Import Price</t>
  </si>
  <si>
    <t>Export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</si>
</sst>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000000"/>
  </numFmts>
  <fonts count="18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Roman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666666"/>
      <name val="Lucida Console"/>
      <family val="3"/>
    </font>
    <font>
      <b/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</font>
    <font>
      <sz val="11"/>
      <color rgb="FF373435"/>
      <name val="Calibri"/>
      <family val="2"/>
    </font>
    <font>
      <sz val="11"/>
      <name val="Arial"/>
      <family val="2"/>
    </font>
    <font>
      <sz val="11"/>
      <color rgb="FF373435"/>
      <name val="Arial"/>
      <family val="2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4"/>
        <bgColor theme="4"/>
      </patternFill>
    </fill>
    <fill>
      <patternFill patternType="solid">
        <fgColor indexed="40"/>
        <bgColor indexed="64"/>
      </patternFill>
    </fill>
    <fill>
      <patternFill patternType="solid">
        <fgColor rgb="FF548235"/>
        <bgColor rgb="FF548235"/>
      </patternFill>
    </fill>
  </fills>
  <borders count="25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FDE9D9"/>
      </top>
      <bottom style="thin">
        <color rgb="FFFDE9D9"/>
      </bottom>
      <diagonal/>
    </border>
    <border>
      <left style="thin">
        <color rgb="FF4F81BD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rgb="FF548235"/>
      </top>
      <bottom style="thin">
        <color rgb="FFE2EFDA"/>
      </bottom>
      <diagonal/>
    </border>
    <border>
      <left/>
      <right/>
      <top style="thin">
        <color rgb="FF548235"/>
      </top>
      <bottom style="thin">
        <color rgb="FFC6E0B4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/>
      <right/>
      <top/>
      <bottom style="thin">
        <color rgb="FF548235"/>
      </bottom>
      <diagonal/>
    </border>
  </borders>
  <cellStyleXfs count="54">
    <xf numFmtId="0" fontId="0" fillId="0" borderId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49" fontId="1" fillId="0" borderId="0" xfId="0" applyNumberFormat="1" applyFont="1" applyBorder="1"/>
    <xf numFmtId="0" fontId="2" fillId="0" borderId="0" xfId="0" applyNumberFormat="1" applyFont="1" applyBorder="1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4" fontId="0" fillId="0" borderId="0" xfId="1" applyNumberFormat="1" applyFont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0" borderId="8" xfId="0" applyFont="1" applyBorder="1"/>
    <xf numFmtId="0" fontId="1" fillId="0" borderId="10" xfId="0" applyFont="1" applyBorder="1"/>
    <xf numFmtId="0" fontId="2" fillId="0" borderId="0" xfId="0" applyFont="1"/>
    <xf numFmtId="0" fontId="0" fillId="0" borderId="12" xfId="0" applyBorder="1" applyAlignment="1">
      <alignment horizontal="left"/>
    </xf>
    <xf numFmtId="3" fontId="0" fillId="0" borderId="0" xfId="0" applyNumberFormat="1"/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right"/>
    </xf>
    <xf numFmtId="0" fontId="0" fillId="0" borderId="13" xfId="0" applyFill="1" applyBorder="1"/>
    <xf numFmtId="0" fontId="0" fillId="0" borderId="0" xfId="0" applyNumberFormat="1"/>
    <xf numFmtId="0" fontId="8" fillId="0" borderId="0" xfId="0" applyFont="1"/>
    <xf numFmtId="0" fontId="1" fillId="0" borderId="7" xfId="0" applyFont="1" applyBorder="1"/>
    <xf numFmtId="0" fontId="1" fillId="0" borderId="9" xfId="0" applyFont="1" applyBorder="1"/>
    <xf numFmtId="0" fontId="0" fillId="0" borderId="1" xfId="0" applyFill="1" applyBorder="1"/>
    <xf numFmtId="0" fontId="0" fillId="0" borderId="13" xfId="0" applyBorder="1"/>
    <xf numFmtId="0" fontId="0" fillId="0" borderId="14" xfId="0" applyBorder="1" applyAlignment="1">
      <alignment horizontal="center"/>
    </xf>
    <xf numFmtId="1" fontId="0" fillId="0" borderId="0" xfId="0" applyNumberFormat="1"/>
    <xf numFmtId="165" fontId="0" fillId="0" borderId="0" xfId="0" applyNumberFormat="1"/>
    <xf numFmtId="2" fontId="0" fillId="4" borderId="0" xfId="0" applyNumberFormat="1" applyFill="1"/>
    <xf numFmtId="166" fontId="0" fillId="4" borderId="0" xfId="0" applyNumberFormat="1" applyFill="1"/>
    <xf numFmtId="0" fontId="0" fillId="0" borderId="0" xfId="0" applyAlignment="1">
      <alignment wrapText="1"/>
    </xf>
    <xf numFmtId="0" fontId="10" fillId="0" borderId="0" xfId="0" applyFont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9" fillId="0" borderId="0" xfId="0" applyNumberFormat="1" applyFont="1"/>
    <xf numFmtId="0" fontId="0" fillId="0" borderId="20" xfId="0" applyBorder="1" applyAlignment="1">
      <alignment horizontal="left"/>
    </xf>
    <xf numFmtId="2" fontId="0" fillId="0" borderId="0" xfId="0" applyNumberFormat="1"/>
    <xf numFmtId="0" fontId="11" fillId="0" borderId="0" xfId="0" applyFont="1"/>
    <xf numFmtId="0" fontId="12" fillId="0" borderId="0" xfId="0" applyFont="1"/>
    <xf numFmtId="1" fontId="12" fillId="0" borderId="0" xfId="0" applyNumberFormat="1" applyFont="1"/>
    <xf numFmtId="0" fontId="13" fillId="0" borderId="0" xfId="0" applyFont="1"/>
    <xf numFmtId="0" fontId="0" fillId="0" borderId="0" xfId="0" applyFont="1"/>
    <xf numFmtId="0" fontId="14" fillId="0" borderId="0" xfId="0" applyFont="1"/>
    <xf numFmtId="1" fontId="14" fillId="0" borderId="0" xfId="0" applyNumberFormat="1" applyFont="1"/>
    <xf numFmtId="0" fontId="15" fillId="5" borderId="21" xfId="0" applyFont="1" applyFill="1" applyBorder="1"/>
    <xf numFmtId="0" fontId="15" fillId="5" borderId="22" xfId="0" applyFont="1" applyFill="1" applyBorder="1"/>
    <xf numFmtId="0" fontId="16" fillId="0" borderId="23" xfId="0" applyFont="1" applyBorder="1" applyAlignment="1">
      <alignment horizontal="left"/>
    </xf>
    <xf numFmtId="0" fontId="16" fillId="0" borderId="23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0" xfId="0" applyAlignment="1">
      <alignment horizontal="right"/>
    </xf>
    <xf numFmtId="0" fontId="0" fillId="0" borderId="19" xfId="0" applyBorder="1" applyAlignment="1">
      <alignment horizontal="right"/>
    </xf>
    <xf numFmtId="0" fontId="0" fillId="0" borderId="0" xfId="0" applyNumberFormat="1" applyAlignment="1">
      <alignment horizontal="right"/>
    </xf>
    <xf numFmtId="0" fontId="17" fillId="0" borderId="24" xfId="0" applyFont="1" applyBorder="1" applyAlignment="1">
      <alignment horizontal="center"/>
    </xf>
  </cellXfs>
  <cellStyles count="5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246"/>
  <sheetViews>
    <sheetView workbookViewId="0">
      <selection activeCell="A14" sqref="A14"/>
    </sheetView>
  </sheetViews>
  <sheetFormatPr defaultColWidth="10.85546875" defaultRowHeight="15.75"/>
  <cols>
    <col min="1" max="1" width="48.85546875" style="3" customWidth="1"/>
    <col min="2" max="2" width="10.85546875" style="3"/>
    <col min="3" max="16384" width="10.85546875" style="4"/>
  </cols>
  <sheetData>
    <row r="1" spans="1:2">
      <c r="A1" s="3" t="s">
        <v>8</v>
      </c>
      <c r="B1" s="3" t="s">
        <v>228</v>
      </c>
    </row>
    <row r="2" spans="1:2">
      <c r="A2" s="3" t="s">
        <v>11</v>
      </c>
      <c r="B2" s="3" t="s">
        <v>228</v>
      </c>
    </row>
    <row r="3" spans="1:2">
      <c r="A3" s="3" t="s">
        <v>26</v>
      </c>
      <c r="B3" s="3" t="s">
        <v>228</v>
      </c>
    </row>
    <row r="4" spans="1:2">
      <c r="A4" s="3" t="s">
        <v>30</v>
      </c>
      <c r="B4" s="3" t="s">
        <v>228</v>
      </c>
    </row>
    <row r="5" spans="1:2">
      <c r="A5" s="3" t="s">
        <v>36</v>
      </c>
      <c r="B5" s="3" t="s">
        <v>228</v>
      </c>
    </row>
    <row r="6" spans="1:2">
      <c r="A6" s="3" t="s">
        <v>37</v>
      </c>
      <c r="B6" s="3" t="s">
        <v>228</v>
      </c>
    </row>
    <row r="7" spans="1:2">
      <c r="A7" s="3" t="s">
        <v>38</v>
      </c>
      <c r="B7" s="3" t="s">
        <v>228</v>
      </c>
    </row>
    <row r="8" spans="1:2">
      <c r="A8" s="3" t="s">
        <v>40</v>
      </c>
      <c r="B8" s="3" t="s">
        <v>228</v>
      </c>
    </row>
    <row r="9" spans="1:2">
      <c r="A9" s="3" t="s">
        <v>244</v>
      </c>
      <c r="B9" s="3" t="s">
        <v>228</v>
      </c>
    </row>
    <row r="10" spans="1:2">
      <c r="A10" s="3" t="s">
        <v>44</v>
      </c>
      <c r="B10" s="3" t="s">
        <v>228</v>
      </c>
    </row>
    <row r="11" spans="1:2">
      <c r="A11" s="3" t="s">
        <v>43</v>
      </c>
      <c r="B11" s="3" t="s">
        <v>228</v>
      </c>
    </row>
    <row r="12" spans="1:2">
      <c r="A12" s="3" t="s">
        <v>50</v>
      </c>
      <c r="B12" s="3" t="s">
        <v>228</v>
      </c>
    </row>
    <row r="13" spans="1:2">
      <c r="A13" s="3" t="s">
        <v>51</v>
      </c>
      <c r="B13" s="3" t="s">
        <v>228</v>
      </c>
    </row>
    <row r="14" spans="1:2">
      <c r="A14" s="3" t="s">
        <v>61</v>
      </c>
      <c r="B14" s="3" t="s">
        <v>228</v>
      </c>
    </row>
    <row r="15" spans="1:2">
      <c r="A15" s="3" t="s">
        <v>54</v>
      </c>
      <c r="B15" s="3" t="s">
        <v>228</v>
      </c>
    </row>
    <row r="16" spans="1:2">
      <c r="A16" s="21" t="s">
        <v>254</v>
      </c>
      <c r="B16" s="3" t="s">
        <v>228</v>
      </c>
    </row>
    <row r="17" spans="1:2">
      <c r="A17" s="3" t="s">
        <v>63</v>
      </c>
      <c r="B17" s="3" t="s">
        <v>228</v>
      </c>
    </row>
    <row r="18" spans="1:2">
      <c r="A18" s="3" t="s">
        <v>67</v>
      </c>
      <c r="B18" s="3" t="s">
        <v>228</v>
      </c>
    </row>
    <row r="19" spans="1:2">
      <c r="A19" s="3" t="s">
        <v>69</v>
      </c>
      <c r="B19" s="3" t="s">
        <v>228</v>
      </c>
    </row>
    <row r="20" spans="1:2">
      <c r="A20" s="3" t="s">
        <v>70</v>
      </c>
      <c r="B20" s="3" t="s">
        <v>228</v>
      </c>
    </row>
    <row r="21" spans="1:2">
      <c r="A21" s="3" t="s">
        <v>72</v>
      </c>
      <c r="B21" s="3" t="s">
        <v>228</v>
      </c>
    </row>
    <row r="22" spans="1:2">
      <c r="A22" s="3" t="s">
        <v>80</v>
      </c>
      <c r="B22" s="3" t="s">
        <v>228</v>
      </c>
    </row>
    <row r="23" spans="1:2">
      <c r="A23" s="3" t="s">
        <v>81</v>
      </c>
      <c r="B23" s="3" t="s">
        <v>228</v>
      </c>
    </row>
    <row r="24" spans="1:2">
      <c r="A24" s="3" t="s">
        <v>84</v>
      </c>
      <c r="B24" s="3" t="s">
        <v>228</v>
      </c>
    </row>
    <row r="25" spans="1:2">
      <c r="A25" s="3" t="s">
        <v>91</v>
      </c>
      <c r="B25" s="3" t="s">
        <v>228</v>
      </c>
    </row>
    <row r="26" spans="1:2">
      <c r="A26" s="3" t="s">
        <v>92</v>
      </c>
      <c r="B26" s="3" t="s">
        <v>228</v>
      </c>
    </row>
    <row r="27" spans="1:2">
      <c r="A27" s="3" t="s">
        <v>109</v>
      </c>
      <c r="B27" s="3" t="s">
        <v>228</v>
      </c>
    </row>
    <row r="28" spans="1:2">
      <c r="A28" s="3" t="s">
        <v>116</v>
      </c>
      <c r="B28" s="3" t="s">
        <v>228</v>
      </c>
    </row>
    <row r="29" spans="1:2">
      <c r="A29" s="3" t="s">
        <v>117</v>
      </c>
      <c r="B29" s="3" t="s">
        <v>228</v>
      </c>
    </row>
    <row r="30" spans="1:2">
      <c r="A30" s="3" t="s">
        <v>118</v>
      </c>
      <c r="B30" s="3" t="s">
        <v>228</v>
      </c>
    </row>
    <row r="31" spans="1:2">
      <c r="A31" s="3" t="s">
        <v>122</v>
      </c>
      <c r="B31" s="3" t="s">
        <v>228</v>
      </c>
    </row>
    <row r="32" spans="1:2">
      <c r="A32" s="3" t="s">
        <v>123</v>
      </c>
      <c r="B32" s="3" t="s">
        <v>228</v>
      </c>
    </row>
    <row r="33" spans="1:2">
      <c r="A33" s="3" t="s">
        <v>126</v>
      </c>
      <c r="B33" s="3" t="s">
        <v>228</v>
      </c>
    </row>
    <row r="34" spans="1:2">
      <c r="A34" s="3" t="s">
        <v>130</v>
      </c>
      <c r="B34" s="3" t="s">
        <v>228</v>
      </c>
    </row>
    <row r="35" spans="1:2">
      <c r="A35" s="3" t="s">
        <v>131</v>
      </c>
      <c r="B35" s="3" t="s">
        <v>228</v>
      </c>
    </row>
    <row r="36" spans="1:2">
      <c r="A36" s="3" t="s">
        <v>138</v>
      </c>
      <c r="B36" s="3" t="s">
        <v>228</v>
      </c>
    </row>
    <row r="37" spans="1:2">
      <c r="A37" s="3" t="s">
        <v>139</v>
      </c>
      <c r="B37" s="3" t="s">
        <v>228</v>
      </c>
    </row>
    <row r="38" spans="1:2">
      <c r="A38" s="3" t="s">
        <v>132</v>
      </c>
      <c r="B38" s="3" t="s">
        <v>228</v>
      </c>
    </row>
    <row r="39" spans="1:2">
      <c r="A39" s="3" t="s">
        <v>141</v>
      </c>
      <c r="B39" s="3" t="s">
        <v>228</v>
      </c>
    </row>
    <row r="40" spans="1:2">
      <c r="A40" s="3" t="s">
        <v>148</v>
      </c>
      <c r="B40" s="3" t="s">
        <v>228</v>
      </c>
    </row>
    <row r="41" spans="1:2">
      <c r="A41" s="3" t="s">
        <v>149</v>
      </c>
      <c r="B41" s="3" t="s">
        <v>228</v>
      </c>
    </row>
    <row r="42" spans="1:2">
      <c r="A42" s="3" t="s">
        <v>170</v>
      </c>
      <c r="B42" s="3" t="s">
        <v>228</v>
      </c>
    </row>
    <row r="43" spans="1:2">
      <c r="A43" s="21" t="s">
        <v>258</v>
      </c>
      <c r="B43" s="3" t="s">
        <v>228</v>
      </c>
    </row>
    <row r="44" spans="1:2">
      <c r="A44" s="3" t="s">
        <v>178</v>
      </c>
      <c r="B44" s="3" t="s">
        <v>228</v>
      </c>
    </row>
    <row r="45" spans="1:2">
      <c r="A45" s="3" t="s">
        <v>180</v>
      </c>
      <c r="B45" s="3" t="s">
        <v>228</v>
      </c>
    </row>
    <row r="46" spans="1:2">
      <c r="A46" s="3" t="s">
        <v>182</v>
      </c>
      <c r="B46" s="3" t="s">
        <v>228</v>
      </c>
    </row>
    <row r="47" spans="1:2">
      <c r="A47" s="3" t="s">
        <v>183</v>
      </c>
      <c r="B47" s="3" t="s">
        <v>228</v>
      </c>
    </row>
    <row r="48" spans="1:2">
      <c r="A48" s="3" t="s">
        <v>188</v>
      </c>
      <c r="B48" s="3" t="s">
        <v>228</v>
      </c>
    </row>
    <row r="49" spans="1:2">
      <c r="A49" s="3" t="s">
        <v>189</v>
      </c>
      <c r="B49" s="3" t="s">
        <v>228</v>
      </c>
    </row>
    <row r="50" spans="1:2">
      <c r="A50" s="3" t="s">
        <v>190</v>
      </c>
      <c r="B50" s="3" t="s">
        <v>228</v>
      </c>
    </row>
    <row r="51" spans="1:2">
      <c r="A51" s="3" t="s">
        <v>193</v>
      </c>
      <c r="B51" s="3" t="s">
        <v>228</v>
      </c>
    </row>
    <row r="52" spans="1:2">
      <c r="A52" s="3" t="s">
        <v>195</v>
      </c>
      <c r="B52" s="3" t="s">
        <v>228</v>
      </c>
    </row>
    <row r="53" spans="1:2">
      <c r="A53" s="3" t="s">
        <v>216</v>
      </c>
      <c r="B53" s="3" t="s">
        <v>228</v>
      </c>
    </row>
    <row r="54" spans="1:2">
      <c r="A54" s="3" t="s">
        <v>203</v>
      </c>
      <c r="B54" s="3" t="s">
        <v>228</v>
      </c>
    </row>
    <row r="55" spans="1:2">
      <c r="A55" s="3" t="s">
        <v>207</v>
      </c>
      <c r="B55" s="3" t="s">
        <v>228</v>
      </c>
    </row>
    <row r="56" spans="1:2">
      <c r="A56" s="3" t="s">
        <v>212</v>
      </c>
      <c r="B56" s="3" t="s">
        <v>228</v>
      </c>
    </row>
    <row r="57" spans="1:2">
      <c r="A57" s="3" t="s">
        <v>225</v>
      </c>
      <c r="B57" s="3" t="s">
        <v>228</v>
      </c>
    </row>
    <row r="58" spans="1:2">
      <c r="A58" s="3" t="s">
        <v>226</v>
      </c>
      <c r="B58" s="3" t="s">
        <v>228</v>
      </c>
    </row>
    <row r="59" spans="1:2">
      <c r="A59" s="3" t="s">
        <v>6</v>
      </c>
      <c r="B59" s="3" t="s">
        <v>229</v>
      </c>
    </row>
    <row r="60" spans="1:2">
      <c r="A60" s="3" t="s">
        <v>14</v>
      </c>
      <c r="B60" s="3" t="s">
        <v>229</v>
      </c>
    </row>
    <row r="61" spans="1:2">
      <c r="A61" s="3" t="s">
        <v>18</v>
      </c>
      <c r="B61" s="3" t="s">
        <v>229</v>
      </c>
    </row>
    <row r="62" spans="1:2">
      <c r="A62" s="3" t="s">
        <v>20</v>
      </c>
      <c r="B62" s="3" t="s">
        <v>229</v>
      </c>
    </row>
    <row r="63" spans="1:2">
      <c r="A63" s="3" t="s">
        <v>21</v>
      </c>
      <c r="B63" s="3" t="s">
        <v>229</v>
      </c>
    </row>
    <row r="64" spans="1:2">
      <c r="A64" s="3" t="s">
        <v>27</v>
      </c>
      <c r="B64" s="3" t="s">
        <v>229</v>
      </c>
    </row>
    <row r="65" spans="1:2">
      <c r="A65" s="3" t="s">
        <v>34</v>
      </c>
      <c r="B65" s="3" t="s">
        <v>229</v>
      </c>
    </row>
    <row r="66" spans="1:2">
      <c r="A66" s="3" t="s">
        <v>39</v>
      </c>
      <c r="B66" s="3" t="s">
        <v>229</v>
      </c>
    </row>
    <row r="67" spans="1:2">
      <c r="A67" s="3" t="s">
        <v>46</v>
      </c>
      <c r="B67" s="3" t="s">
        <v>229</v>
      </c>
    </row>
    <row r="68" spans="1:2">
      <c r="A68" s="3" t="s">
        <v>256</v>
      </c>
      <c r="B68" s="3" t="s">
        <v>229</v>
      </c>
    </row>
    <row r="69" spans="1:2">
      <c r="A69" s="3" t="s">
        <v>257</v>
      </c>
      <c r="B69" s="3" t="s">
        <v>229</v>
      </c>
    </row>
    <row r="70" spans="1:2">
      <c r="A70" s="3" t="s">
        <v>255</v>
      </c>
      <c r="B70" s="3" t="s">
        <v>229</v>
      </c>
    </row>
    <row r="71" spans="1:2">
      <c r="A71" s="3" t="s">
        <v>245</v>
      </c>
      <c r="B71" s="3" t="s">
        <v>229</v>
      </c>
    </row>
    <row r="72" spans="1:2">
      <c r="A72" s="3" t="s">
        <v>202</v>
      </c>
      <c r="B72" s="3" t="s">
        <v>229</v>
      </c>
    </row>
    <row r="73" spans="1:2">
      <c r="A73" s="3" t="s">
        <v>98</v>
      </c>
      <c r="B73" s="3" t="s">
        <v>229</v>
      </c>
    </row>
    <row r="74" spans="1:2">
      <c r="A74" s="3" t="s">
        <v>99</v>
      </c>
      <c r="B74" s="3" t="s">
        <v>229</v>
      </c>
    </row>
    <row r="75" spans="1:2">
      <c r="A75" s="3" t="s">
        <v>100</v>
      </c>
      <c r="B75" s="3" t="s">
        <v>229</v>
      </c>
    </row>
    <row r="76" spans="1:2">
      <c r="A76" s="3" t="s">
        <v>101</v>
      </c>
      <c r="B76" s="3" t="s">
        <v>229</v>
      </c>
    </row>
    <row r="77" spans="1:2">
      <c r="A77" s="3" t="s">
        <v>103</v>
      </c>
      <c r="B77" s="3" t="s">
        <v>229</v>
      </c>
    </row>
    <row r="78" spans="1:2">
      <c r="A78" s="3" t="s">
        <v>246</v>
      </c>
      <c r="B78" s="3" t="s">
        <v>229</v>
      </c>
    </row>
    <row r="79" spans="1:2">
      <c r="A79" s="3" t="s">
        <v>106</v>
      </c>
      <c r="B79" s="3" t="s">
        <v>229</v>
      </c>
    </row>
    <row r="80" spans="1:2">
      <c r="A80" s="3" t="s">
        <v>107</v>
      </c>
      <c r="B80" s="3" t="s">
        <v>229</v>
      </c>
    </row>
    <row r="81" spans="1:2">
      <c r="A81" s="3" t="s">
        <v>108</v>
      </c>
      <c r="B81" s="3" t="s">
        <v>229</v>
      </c>
    </row>
    <row r="82" spans="1:2">
      <c r="A82" s="3" t="s">
        <v>111</v>
      </c>
      <c r="B82" s="3" t="s">
        <v>229</v>
      </c>
    </row>
    <row r="83" spans="1:2">
      <c r="A83" s="3" t="s">
        <v>112</v>
      </c>
      <c r="B83" s="3" t="s">
        <v>229</v>
      </c>
    </row>
    <row r="84" spans="1:2">
      <c r="A84" s="3" t="s">
        <v>113</v>
      </c>
      <c r="B84" s="3" t="s">
        <v>229</v>
      </c>
    </row>
    <row r="85" spans="1:2">
      <c r="A85" s="3" t="s">
        <v>115</v>
      </c>
      <c r="B85" s="3" t="s">
        <v>229</v>
      </c>
    </row>
    <row r="86" spans="1:2">
      <c r="A86" s="3" t="s">
        <v>124</v>
      </c>
      <c r="B86" s="3" t="s">
        <v>229</v>
      </c>
    </row>
    <row r="87" spans="1:2">
      <c r="A87" s="3" t="s">
        <v>125</v>
      </c>
      <c r="B87" s="3" t="s">
        <v>229</v>
      </c>
    </row>
    <row r="88" spans="1:2">
      <c r="A88" s="3" t="s">
        <v>135</v>
      </c>
      <c r="B88" s="3" t="s">
        <v>229</v>
      </c>
    </row>
    <row r="89" spans="1:2">
      <c r="A89" s="3" t="s">
        <v>140</v>
      </c>
      <c r="B89" s="3" t="s">
        <v>229</v>
      </c>
    </row>
    <row r="90" spans="1:2">
      <c r="A90" s="3" t="s">
        <v>143</v>
      </c>
      <c r="B90" s="3" t="s">
        <v>229</v>
      </c>
    </row>
    <row r="91" spans="1:2">
      <c r="A91" s="3" t="s">
        <v>152</v>
      </c>
      <c r="B91" s="3" t="s">
        <v>229</v>
      </c>
    </row>
    <row r="92" spans="1:2">
      <c r="A92" s="3" t="s">
        <v>166</v>
      </c>
      <c r="B92" s="3" t="s">
        <v>229</v>
      </c>
    </row>
    <row r="93" spans="1:2">
      <c r="A93" s="3" t="s">
        <v>154</v>
      </c>
      <c r="B93" s="3" t="s">
        <v>229</v>
      </c>
    </row>
    <row r="94" spans="1:2">
      <c r="A94" s="3" t="s">
        <v>155</v>
      </c>
      <c r="B94" s="3" t="s">
        <v>229</v>
      </c>
    </row>
    <row r="95" spans="1:2">
      <c r="A95" s="3" t="s">
        <v>161</v>
      </c>
      <c r="B95" s="3" t="s">
        <v>229</v>
      </c>
    </row>
    <row r="96" spans="1:2">
      <c r="A96" s="3" t="s">
        <v>165</v>
      </c>
      <c r="B96" s="3" t="s">
        <v>229</v>
      </c>
    </row>
    <row r="97" spans="1:2">
      <c r="A97" s="3" t="s">
        <v>169</v>
      </c>
      <c r="B97" s="3" t="s">
        <v>229</v>
      </c>
    </row>
    <row r="98" spans="1:2">
      <c r="A98" s="3" t="s">
        <v>179</v>
      </c>
      <c r="B98" s="3" t="s">
        <v>229</v>
      </c>
    </row>
    <row r="99" spans="1:2">
      <c r="A99" s="3" t="s">
        <v>184</v>
      </c>
      <c r="B99" s="3" t="s">
        <v>229</v>
      </c>
    </row>
    <row r="100" spans="1:2">
      <c r="A100" s="3" t="s">
        <v>60</v>
      </c>
      <c r="B100" s="3" t="s">
        <v>229</v>
      </c>
    </row>
    <row r="101" spans="1:2">
      <c r="A101" s="3" t="s">
        <v>192</v>
      </c>
      <c r="B101" s="3" t="s">
        <v>229</v>
      </c>
    </row>
    <row r="102" spans="1:2">
      <c r="A102" s="3" t="s">
        <v>198</v>
      </c>
      <c r="B102" s="3" t="s">
        <v>229</v>
      </c>
    </row>
    <row r="103" spans="1:2">
      <c r="A103" s="3" t="s">
        <v>199</v>
      </c>
      <c r="B103" s="3" t="s">
        <v>229</v>
      </c>
    </row>
    <row r="104" spans="1:2">
      <c r="A104" s="3" t="s">
        <v>200</v>
      </c>
      <c r="B104" s="3" t="s">
        <v>229</v>
      </c>
    </row>
    <row r="105" spans="1:2">
      <c r="A105" s="3" t="s">
        <v>208</v>
      </c>
      <c r="B105" s="3" t="s">
        <v>229</v>
      </c>
    </row>
    <row r="106" spans="1:2">
      <c r="A106" s="3" t="s">
        <v>209</v>
      </c>
      <c r="B106" s="3" t="s">
        <v>229</v>
      </c>
    </row>
    <row r="107" spans="1:2">
      <c r="A107" s="3" t="s">
        <v>214</v>
      </c>
      <c r="B107" s="3" t="s">
        <v>229</v>
      </c>
    </row>
    <row r="108" spans="1:2">
      <c r="A108" s="3" t="s">
        <v>218</v>
      </c>
      <c r="B108" s="3" t="s">
        <v>229</v>
      </c>
    </row>
    <row r="109" spans="1:2">
      <c r="A109" s="3" t="s">
        <v>221</v>
      </c>
      <c r="B109" s="3" t="s">
        <v>229</v>
      </c>
    </row>
    <row r="110" spans="1:2">
      <c r="A110" s="3" t="s">
        <v>224</v>
      </c>
      <c r="B110" s="3" t="s">
        <v>229</v>
      </c>
    </row>
    <row r="111" spans="1:2">
      <c r="A111" s="3" t="s">
        <v>7</v>
      </c>
      <c r="B111" s="3" t="s">
        <v>230</v>
      </c>
    </row>
    <row r="112" spans="1:2">
      <c r="A112" s="3" t="s">
        <v>10</v>
      </c>
      <c r="B112" s="3" t="s">
        <v>230</v>
      </c>
    </row>
    <row r="113" spans="1:16384">
      <c r="A113" s="3" t="s">
        <v>17</v>
      </c>
      <c r="B113" s="3" t="s">
        <v>230</v>
      </c>
    </row>
    <row r="114" spans="1:16384">
      <c r="A114" s="3" t="s">
        <v>23</v>
      </c>
      <c r="B114" s="3" t="s">
        <v>230</v>
      </c>
    </row>
    <row r="115" spans="1:16384">
      <c r="A115" s="3" t="s">
        <v>24</v>
      </c>
      <c r="B115" s="3" t="s">
        <v>230</v>
      </c>
    </row>
    <row r="116" spans="1:16384">
      <c r="A116" s="3" t="s">
        <v>29</v>
      </c>
      <c r="B116" s="3" t="s">
        <v>230</v>
      </c>
    </row>
    <row r="117" spans="1:16384">
      <c r="A117" s="3" t="s">
        <v>35</v>
      </c>
      <c r="B117" s="3" t="s">
        <v>230</v>
      </c>
    </row>
    <row r="118" spans="1:16384">
      <c r="A118" s="3" t="s">
        <v>55</v>
      </c>
      <c r="B118" s="3" t="s">
        <v>230</v>
      </c>
    </row>
    <row r="119" spans="1:16384">
      <c r="A119" s="3" t="s">
        <v>58</v>
      </c>
      <c r="B119" s="3" t="s">
        <v>230</v>
      </c>
    </row>
    <row r="120" spans="1:16384">
      <c r="A120" s="3" t="s">
        <v>59</v>
      </c>
      <c r="B120" s="3" t="s">
        <v>230</v>
      </c>
    </row>
    <row r="121" spans="1:16384">
      <c r="A121" s="3" t="s">
        <v>62</v>
      </c>
      <c r="B121" s="3" t="s">
        <v>230</v>
      </c>
    </row>
    <row r="122" spans="1:16384">
      <c r="A122" s="3" t="s">
        <v>71</v>
      </c>
      <c r="B122" s="3" t="s">
        <v>230</v>
      </c>
    </row>
    <row r="123" spans="1:16384">
      <c r="A123" s="3" t="s">
        <v>74</v>
      </c>
      <c r="B123" s="3" t="s">
        <v>230</v>
      </c>
    </row>
    <row r="124" spans="1:16384">
      <c r="A124" s="3" t="s">
        <v>76</v>
      </c>
      <c r="B124" s="3" t="s">
        <v>230</v>
      </c>
    </row>
    <row r="125" spans="1:16384">
      <c r="A125" s="3" t="s">
        <v>77</v>
      </c>
      <c r="B125" s="3" t="s">
        <v>230</v>
      </c>
    </row>
    <row r="126" spans="1:16384">
      <c r="A126" s="3" t="s">
        <v>85</v>
      </c>
      <c r="B126" s="3" t="s">
        <v>230</v>
      </c>
    </row>
    <row r="127" spans="1:16384">
      <c r="A127" s="3" t="s">
        <v>87</v>
      </c>
      <c r="B127" s="3" t="s">
        <v>230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 s="2"/>
      <c r="QE127" s="2"/>
      <c r="QF127" s="2"/>
      <c r="QG127" s="2"/>
      <c r="QH127" s="2"/>
      <c r="QI127" s="2"/>
      <c r="QJ127" s="2"/>
      <c r="QK127" s="2"/>
      <c r="QL127" s="2"/>
      <c r="QM127" s="2"/>
      <c r="QN127" s="2"/>
      <c r="QO127" s="2"/>
      <c r="QP127" s="2"/>
      <c r="QQ127" s="2"/>
      <c r="QR127" s="2"/>
      <c r="QS127" s="2"/>
      <c r="QT127" s="2"/>
      <c r="QU127" s="2"/>
      <c r="QV127" s="2"/>
      <c r="QW127" s="2"/>
      <c r="QX127" s="2"/>
      <c r="QY127" s="2"/>
      <c r="QZ127" s="2"/>
      <c r="RA127" s="2"/>
      <c r="RB127" s="2"/>
      <c r="RC127" s="2"/>
      <c r="RD127" s="2"/>
      <c r="RE127" s="2"/>
      <c r="RF127" s="2"/>
      <c r="RG127" s="2"/>
      <c r="RH127" s="2"/>
      <c r="RI127" s="2"/>
      <c r="RJ127" s="2"/>
      <c r="RK127" s="2"/>
      <c r="RL127" s="2"/>
      <c r="RM127" s="2"/>
      <c r="RN127" s="2"/>
      <c r="RO127" s="2"/>
      <c r="RP127" s="2"/>
      <c r="RQ127" s="2"/>
      <c r="RR127" s="2"/>
      <c r="RS127" s="2"/>
      <c r="RT127" s="2"/>
      <c r="RU127" s="2"/>
      <c r="RV127" s="2"/>
      <c r="RW127" s="2"/>
      <c r="RX127" s="2"/>
      <c r="RY127" s="2"/>
      <c r="RZ127" s="2"/>
      <c r="SA127" s="2"/>
      <c r="SB127" s="2"/>
      <c r="SC127" s="2"/>
      <c r="SD127" s="2"/>
      <c r="SE127" s="2"/>
      <c r="SF127" s="2"/>
      <c r="SG127" s="2"/>
      <c r="SH127" s="2"/>
      <c r="SI127" s="2"/>
      <c r="SJ127" s="2"/>
      <c r="SK127" s="2"/>
      <c r="SL127" s="2"/>
      <c r="SM127" s="2"/>
      <c r="SN127" s="2"/>
      <c r="SO127" s="2"/>
      <c r="SP127" s="2"/>
      <c r="SQ127" s="2"/>
      <c r="SR127" s="2"/>
      <c r="SS127" s="2"/>
      <c r="ST127" s="2"/>
      <c r="SU127" s="2"/>
      <c r="SV127" s="2"/>
      <c r="SW127" s="2"/>
      <c r="SX127" s="2"/>
      <c r="SY127" s="2"/>
      <c r="SZ127" s="2"/>
      <c r="TA127" s="2"/>
      <c r="TB127" s="2"/>
      <c r="TC127" s="2"/>
      <c r="TD127" s="2"/>
      <c r="TE127" s="2"/>
      <c r="TF127" s="2"/>
      <c r="TG127" s="2"/>
      <c r="TH127" s="2"/>
      <c r="TI127" s="2"/>
      <c r="TJ127" s="2"/>
      <c r="TK127" s="2"/>
      <c r="TL127" s="2"/>
      <c r="TM127" s="2"/>
      <c r="TN127" s="2"/>
      <c r="TO127" s="2"/>
      <c r="TP127" s="2"/>
      <c r="TQ127" s="2"/>
      <c r="TR127" s="2"/>
      <c r="TS127" s="2"/>
      <c r="TT127" s="2"/>
      <c r="TU127" s="2"/>
      <c r="TV127" s="2"/>
      <c r="TW127" s="2"/>
      <c r="TX127" s="2"/>
      <c r="TY127" s="2"/>
      <c r="TZ127" s="2"/>
      <c r="UA127" s="2"/>
      <c r="UB127" s="2"/>
      <c r="UC127" s="2"/>
      <c r="UD127" s="2"/>
      <c r="UE127" s="2"/>
      <c r="UF127" s="2"/>
      <c r="UG127" s="2"/>
      <c r="UH127" s="2"/>
      <c r="UI127" s="2"/>
      <c r="UJ127" s="2"/>
      <c r="UK127" s="2"/>
      <c r="UL127" s="2"/>
      <c r="UM127" s="2"/>
      <c r="UN127" s="2"/>
      <c r="UO127" s="2"/>
      <c r="UP127" s="2"/>
      <c r="UQ127" s="2"/>
      <c r="UR127" s="2"/>
      <c r="US127" s="2"/>
      <c r="UT127" s="2"/>
      <c r="UU127" s="2"/>
      <c r="UV127" s="2"/>
      <c r="UW127" s="2"/>
      <c r="UX127" s="2"/>
      <c r="UY127" s="2"/>
      <c r="UZ127" s="2"/>
      <c r="VA127" s="2"/>
      <c r="VB127" s="2"/>
      <c r="VC127" s="2"/>
      <c r="VD127" s="2"/>
      <c r="VE127" s="2"/>
      <c r="VF127" s="2"/>
      <c r="VG127" s="2"/>
      <c r="VH127" s="2"/>
      <c r="VI127" s="2"/>
      <c r="VJ127" s="2"/>
      <c r="VK127" s="2"/>
      <c r="VL127" s="2"/>
      <c r="VM127" s="2"/>
      <c r="VN127" s="2"/>
      <c r="VO127" s="2"/>
      <c r="VP127" s="2"/>
      <c r="VQ127" s="2"/>
      <c r="VR127" s="2"/>
      <c r="VS127" s="2"/>
      <c r="VT127" s="2"/>
      <c r="VU127" s="2"/>
      <c r="VV127" s="2"/>
      <c r="VW127" s="2"/>
      <c r="VX127" s="2"/>
      <c r="VY127" s="2"/>
      <c r="VZ127" s="2"/>
      <c r="WA127" s="2"/>
      <c r="WB127" s="2"/>
      <c r="WC127" s="2"/>
      <c r="WD127" s="2"/>
      <c r="WE127" s="2"/>
      <c r="WF127" s="2"/>
      <c r="WG127" s="2"/>
      <c r="WH127" s="2"/>
      <c r="WI127" s="2"/>
      <c r="WJ127" s="2"/>
      <c r="WK127" s="2"/>
      <c r="WL127" s="2"/>
      <c r="WM127" s="2"/>
      <c r="WN127" s="2"/>
      <c r="WO127" s="2"/>
      <c r="WP127" s="2"/>
      <c r="WQ127" s="2"/>
      <c r="WR127" s="2"/>
      <c r="WS127" s="2"/>
      <c r="WT127" s="2"/>
      <c r="WU127" s="2"/>
      <c r="WV127" s="2"/>
      <c r="WW127" s="2"/>
      <c r="WX127" s="2"/>
      <c r="WY127" s="2"/>
      <c r="WZ127" s="2"/>
      <c r="XA127" s="2"/>
      <c r="XB127" s="2"/>
      <c r="XC127" s="2"/>
      <c r="XD127" s="2"/>
      <c r="XE127" s="2"/>
      <c r="XF127" s="2"/>
      <c r="XG127" s="2"/>
      <c r="XH127" s="2"/>
      <c r="XI127" s="2"/>
      <c r="XJ127" s="2"/>
      <c r="XK127" s="2"/>
      <c r="XL127" s="2"/>
      <c r="XM127" s="2"/>
      <c r="XN127" s="2"/>
      <c r="XO127" s="2"/>
      <c r="XP127" s="2"/>
      <c r="XQ127" s="2"/>
      <c r="XR127" s="2"/>
      <c r="XS127" s="2"/>
      <c r="XT127" s="2"/>
      <c r="XU127" s="2"/>
      <c r="XV127" s="2"/>
      <c r="XW127" s="2"/>
      <c r="XX127" s="2"/>
      <c r="XY127" s="2"/>
      <c r="XZ127" s="2"/>
      <c r="YA127" s="2"/>
      <c r="YB127" s="2"/>
      <c r="YC127" s="2"/>
      <c r="YD127" s="2"/>
      <c r="YE127" s="2"/>
      <c r="YF127" s="2"/>
      <c r="YG127" s="2"/>
      <c r="YH127" s="2"/>
      <c r="YI127" s="2"/>
      <c r="YJ127" s="2"/>
      <c r="YK127" s="2"/>
      <c r="YL127" s="2"/>
      <c r="YM127" s="2"/>
      <c r="YN127" s="2"/>
      <c r="YO127" s="2"/>
      <c r="YP127" s="2"/>
      <c r="YQ127" s="2"/>
      <c r="YR127" s="2"/>
      <c r="YS127" s="2"/>
      <c r="YT127" s="2"/>
      <c r="YU127" s="2"/>
      <c r="YV127" s="2"/>
      <c r="YW127" s="2"/>
      <c r="YX127" s="2"/>
      <c r="YY127" s="2"/>
      <c r="YZ127" s="2"/>
      <c r="ZA127" s="2"/>
      <c r="ZB127" s="2"/>
      <c r="ZC127" s="2"/>
      <c r="ZD127" s="2"/>
      <c r="ZE127" s="2"/>
      <c r="ZF127" s="2"/>
      <c r="ZG127" s="2"/>
      <c r="ZH127" s="2"/>
      <c r="ZI127" s="2"/>
      <c r="ZJ127" s="2"/>
      <c r="ZK127" s="2"/>
      <c r="ZL127" s="2"/>
      <c r="ZM127" s="2"/>
      <c r="ZN127" s="2"/>
      <c r="ZO127" s="2"/>
      <c r="ZP127" s="2"/>
      <c r="ZQ127" s="2"/>
      <c r="ZR127" s="2"/>
      <c r="ZS127" s="2"/>
      <c r="ZT127" s="2"/>
      <c r="ZU127" s="2"/>
      <c r="ZV127" s="2"/>
      <c r="ZW127" s="2"/>
      <c r="ZX127" s="2"/>
      <c r="ZY127" s="2"/>
      <c r="ZZ127" s="2"/>
      <c r="AAA127" s="2"/>
      <c r="AAB127" s="2"/>
      <c r="AAC127" s="2"/>
      <c r="AAD127" s="2"/>
      <c r="AAE127" s="2"/>
      <c r="AAF127" s="2"/>
      <c r="AAG127" s="2"/>
      <c r="AAH127" s="2"/>
      <c r="AAI127" s="2"/>
      <c r="AAJ127" s="2"/>
      <c r="AAK127" s="2"/>
      <c r="AAL127" s="2"/>
      <c r="AAM127" s="2"/>
      <c r="AAN127" s="2"/>
      <c r="AAO127" s="2"/>
      <c r="AAP127" s="2"/>
      <c r="AAQ127" s="2"/>
      <c r="AAR127" s="2"/>
      <c r="AAS127" s="2"/>
      <c r="AAT127" s="2"/>
      <c r="AAU127" s="2"/>
      <c r="AAV127" s="2"/>
      <c r="AAW127" s="2"/>
      <c r="AAX127" s="2"/>
      <c r="AAY127" s="2"/>
      <c r="AAZ127" s="2"/>
      <c r="ABA127" s="2"/>
      <c r="ABB127" s="2"/>
      <c r="ABC127" s="2"/>
      <c r="ABD127" s="2"/>
      <c r="ABE127" s="2"/>
      <c r="ABF127" s="2"/>
      <c r="ABG127" s="2"/>
      <c r="ABH127" s="2"/>
      <c r="ABI127" s="2"/>
      <c r="ABJ127" s="2"/>
      <c r="ABK127" s="2"/>
      <c r="ABL127" s="2"/>
      <c r="ABM127" s="2"/>
      <c r="ABN127" s="2"/>
      <c r="ABO127" s="2"/>
      <c r="ABP127" s="2"/>
      <c r="ABQ127" s="2"/>
      <c r="ABR127" s="2"/>
      <c r="ABS127" s="2"/>
      <c r="ABT127" s="2"/>
      <c r="ABU127" s="2"/>
      <c r="ABV127" s="2"/>
      <c r="ABW127" s="2"/>
      <c r="ABX127" s="2"/>
      <c r="ABY127" s="2"/>
      <c r="ABZ127" s="2"/>
      <c r="ACA127" s="2"/>
      <c r="ACB127" s="2"/>
      <c r="ACC127" s="2"/>
      <c r="ACD127" s="2"/>
      <c r="ACE127" s="2"/>
      <c r="ACF127" s="2"/>
      <c r="ACG127" s="2"/>
      <c r="ACH127" s="2"/>
      <c r="ACI127" s="2"/>
      <c r="ACJ127" s="2"/>
      <c r="ACK127" s="2"/>
      <c r="ACL127" s="2"/>
      <c r="ACM127" s="2"/>
      <c r="ACN127" s="2"/>
      <c r="ACO127" s="2"/>
      <c r="ACP127" s="2"/>
      <c r="ACQ127" s="2"/>
      <c r="ACR127" s="2"/>
      <c r="ACS127" s="2"/>
      <c r="ACT127" s="2"/>
      <c r="ACU127" s="2"/>
      <c r="ACV127" s="2"/>
      <c r="ACW127" s="2"/>
      <c r="ACX127" s="2"/>
      <c r="ACY127" s="2"/>
      <c r="ACZ127" s="2"/>
      <c r="ADA127" s="2"/>
      <c r="ADB127" s="2"/>
      <c r="ADC127" s="2"/>
      <c r="ADD127" s="2"/>
      <c r="ADE127" s="2"/>
      <c r="ADF127" s="2"/>
      <c r="ADG127" s="2"/>
      <c r="ADH127" s="2"/>
      <c r="ADI127" s="2"/>
      <c r="ADJ127" s="2"/>
      <c r="ADK127" s="2"/>
      <c r="ADL127" s="2"/>
      <c r="ADM127" s="2"/>
      <c r="ADN127" s="2"/>
      <c r="ADO127" s="2"/>
      <c r="ADP127" s="2"/>
      <c r="ADQ127" s="2"/>
      <c r="ADR127" s="2"/>
      <c r="ADS127" s="2"/>
      <c r="ADT127" s="2"/>
      <c r="ADU127" s="2"/>
      <c r="ADV127" s="2"/>
      <c r="ADW127" s="2"/>
      <c r="ADX127" s="2"/>
      <c r="ADY127" s="2"/>
      <c r="ADZ127" s="2"/>
      <c r="AEA127" s="2"/>
      <c r="AEB127" s="2"/>
      <c r="AEC127" s="2"/>
      <c r="AED127" s="2"/>
      <c r="AEE127" s="2"/>
      <c r="AEF127" s="2"/>
      <c r="AEG127" s="2"/>
      <c r="AEH127" s="2"/>
      <c r="AEI127" s="2"/>
      <c r="AEJ127" s="2"/>
      <c r="AEK127" s="2"/>
      <c r="AEL127" s="2"/>
      <c r="AEM127" s="2"/>
      <c r="AEN127" s="2"/>
      <c r="AEO127" s="2"/>
      <c r="AEP127" s="2"/>
      <c r="AEQ127" s="2"/>
      <c r="AER127" s="2"/>
      <c r="AES127" s="2"/>
      <c r="AET127" s="2"/>
      <c r="AEU127" s="2"/>
      <c r="AEV127" s="2"/>
      <c r="AEW127" s="2"/>
      <c r="AEX127" s="2"/>
      <c r="AEY127" s="2"/>
      <c r="AEZ127" s="2"/>
      <c r="AFA127" s="2"/>
      <c r="AFB127" s="2"/>
      <c r="AFC127" s="2"/>
      <c r="AFD127" s="2"/>
      <c r="AFE127" s="2"/>
      <c r="AFF127" s="2"/>
      <c r="AFG127" s="2"/>
      <c r="AFH127" s="2"/>
      <c r="AFI127" s="2"/>
      <c r="AFJ127" s="2"/>
      <c r="AFK127" s="2"/>
      <c r="AFL127" s="2"/>
      <c r="AFM127" s="2"/>
      <c r="AFN127" s="2"/>
      <c r="AFO127" s="2"/>
      <c r="AFP127" s="2"/>
      <c r="AFQ127" s="2"/>
      <c r="AFR127" s="2"/>
      <c r="AFS127" s="2"/>
      <c r="AFT127" s="2"/>
      <c r="AFU127" s="2"/>
      <c r="AFV127" s="2"/>
      <c r="AFW127" s="2"/>
      <c r="AFX127" s="2"/>
      <c r="AFY127" s="2"/>
      <c r="AFZ127" s="2"/>
      <c r="AGA127" s="2"/>
      <c r="AGB127" s="2"/>
      <c r="AGC127" s="2"/>
      <c r="AGD127" s="2"/>
      <c r="AGE127" s="2"/>
      <c r="AGF127" s="2"/>
      <c r="AGG127" s="2"/>
      <c r="AGH127" s="2"/>
      <c r="AGI127" s="2"/>
      <c r="AGJ127" s="2"/>
      <c r="AGK127" s="2"/>
      <c r="AGL127" s="2"/>
      <c r="AGM127" s="2"/>
      <c r="AGN127" s="2"/>
      <c r="AGO127" s="2"/>
      <c r="AGP127" s="2"/>
      <c r="AGQ127" s="2"/>
      <c r="AGR127" s="2"/>
      <c r="AGS127" s="2"/>
      <c r="AGT127" s="2"/>
      <c r="AGU127" s="2"/>
      <c r="AGV127" s="2"/>
      <c r="AGW127" s="2"/>
      <c r="AGX127" s="2"/>
      <c r="AGY127" s="2"/>
      <c r="AGZ127" s="2"/>
      <c r="AHA127" s="2"/>
      <c r="AHB127" s="2"/>
      <c r="AHC127" s="2"/>
      <c r="AHD127" s="2"/>
      <c r="AHE127" s="2"/>
      <c r="AHF127" s="2"/>
      <c r="AHG127" s="2"/>
      <c r="AHH127" s="2"/>
      <c r="AHI127" s="2"/>
      <c r="AHJ127" s="2"/>
      <c r="AHK127" s="2"/>
      <c r="AHL127" s="2"/>
      <c r="AHM127" s="2"/>
      <c r="AHN127" s="2"/>
      <c r="AHO127" s="2"/>
      <c r="AHP127" s="2"/>
      <c r="AHQ127" s="2"/>
      <c r="AHR127" s="2"/>
      <c r="AHS127" s="2"/>
      <c r="AHT127" s="2"/>
      <c r="AHU127" s="2"/>
      <c r="AHV127" s="2"/>
      <c r="AHW127" s="2"/>
      <c r="AHX127" s="2"/>
      <c r="AHY127" s="2"/>
      <c r="AHZ127" s="2"/>
      <c r="AIA127" s="2"/>
      <c r="AIB127" s="2"/>
      <c r="AIC127" s="2"/>
      <c r="AID127" s="2"/>
      <c r="AIE127" s="2"/>
      <c r="AIF127" s="2"/>
      <c r="AIG127" s="2"/>
      <c r="AIH127" s="2"/>
      <c r="AII127" s="2"/>
      <c r="AIJ127" s="2"/>
      <c r="AIK127" s="2"/>
      <c r="AIL127" s="2"/>
      <c r="AIM127" s="2"/>
      <c r="AIN127" s="2"/>
      <c r="AIO127" s="2"/>
      <c r="AIP127" s="2"/>
      <c r="AIQ127" s="2"/>
      <c r="AIR127" s="2"/>
      <c r="AIS127" s="2"/>
      <c r="AIT127" s="2"/>
      <c r="AIU127" s="2"/>
      <c r="AIV127" s="2"/>
      <c r="AIW127" s="2"/>
      <c r="AIX127" s="2"/>
      <c r="AIY127" s="2"/>
      <c r="AIZ127" s="2"/>
      <c r="AJA127" s="2"/>
      <c r="AJB127" s="2"/>
      <c r="AJC127" s="2"/>
      <c r="AJD127" s="2"/>
      <c r="AJE127" s="2"/>
      <c r="AJF127" s="2"/>
      <c r="AJG127" s="2"/>
      <c r="AJH127" s="2"/>
      <c r="AJI127" s="2"/>
      <c r="AJJ127" s="2"/>
      <c r="AJK127" s="2"/>
      <c r="AJL127" s="2"/>
      <c r="AJM127" s="2"/>
      <c r="AJN127" s="2"/>
      <c r="AJO127" s="2"/>
      <c r="AJP127" s="2"/>
      <c r="AJQ127" s="2"/>
      <c r="AJR127" s="2"/>
      <c r="AJS127" s="2"/>
      <c r="AJT127" s="2"/>
      <c r="AJU127" s="2"/>
      <c r="AJV127" s="2"/>
      <c r="AJW127" s="2"/>
      <c r="AJX127" s="2"/>
      <c r="AJY127" s="2"/>
      <c r="AJZ127" s="2"/>
      <c r="AKA127" s="2"/>
      <c r="AKB127" s="2"/>
      <c r="AKC127" s="2"/>
      <c r="AKD127" s="2"/>
      <c r="AKE127" s="2"/>
      <c r="AKF127" s="2"/>
      <c r="AKG127" s="2"/>
      <c r="AKH127" s="2"/>
      <c r="AKI127" s="2"/>
      <c r="AKJ127" s="2"/>
      <c r="AKK127" s="2"/>
      <c r="AKL127" s="2"/>
      <c r="AKM127" s="2"/>
      <c r="AKN127" s="2"/>
      <c r="AKO127" s="2"/>
      <c r="AKP127" s="2"/>
      <c r="AKQ127" s="2"/>
      <c r="AKR127" s="2"/>
      <c r="AKS127" s="2"/>
      <c r="AKT127" s="2"/>
      <c r="AKU127" s="2"/>
      <c r="AKV127" s="2"/>
      <c r="AKW127" s="2"/>
      <c r="AKX127" s="2"/>
      <c r="AKY127" s="2"/>
      <c r="AKZ127" s="2"/>
      <c r="ALA127" s="2"/>
      <c r="ALB127" s="2"/>
      <c r="ALC127" s="2"/>
      <c r="ALD127" s="2"/>
      <c r="ALE127" s="2"/>
      <c r="ALF127" s="2"/>
      <c r="ALG127" s="2"/>
      <c r="ALH127" s="2"/>
      <c r="ALI127" s="2"/>
      <c r="ALJ127" s="2"/>
      <c r="ALK127" s="2"/>
      <c r="ALL127" s="2"/>
      <c r="ALM127" s="2"/>
      <c r="ALN127" s="2"/>
      <c r="ALO127" s="2"/>
      <c r="ALP127" s="2"/>
      <c r="ALQ127" s="2"/>
      <c r="ALR127" s="2"/>
      <c r="ALS127" s="2"/>
      <c r="ALT127" s="2"/>
      <c r="ALU127" s="2"/>
      <c r="ALV127" s="2"/>
      <c r="ALW127" s="2"/>
      <c r="ALX127" s="2"/>
      <c r="ALY127" s="2"/>
      <c r="ALZ127" s="2"/>
      <c r="AMA127" s="2"/>
      <c r="AMB127" s="2"/>
      <c r="AMC127" s="2"/>
      <c r="AMD127" s="2"/>
      <c r="AME127" s="2"/>
      <c r="AMF127" s="2"/>
      <c r="AMG127" s="2"/>
      <c r="AMH127" s="2"/>
      <c r="AMI127" s="2"/>
      <c r="AMJ127" s="2"/>
      <c r="AMK127" s="2"/>
      <c r="AML127" s="2"/>
      <c r="AMM127" s="2"/>
      <c r="AMN127" s="2"/>
      <c r="AMO127" s="2"/>
      <c r="AMP127" s="2"/>
      <c r="AMQ127" s="2"/>
      <c r="AMR127" s="2"/>
      <c r="AMS127" s="2"/>
      <c r="AMT127" s="2"/>
      <c r="AMU127" s="2"/>
      <c r="AMV127" s="2"/>
      <c r="AMW127" s="2"/>
      <c r="AMX127" s="2"/>
      <c r="AMY127" s="2"/>
      <c r="AMZ127" s="2"/>
      <c r="ANA127" s="2"/>
      <c r="ANB127" s="2"/>
      <c r="ANC127" s="2"/>
      <c r="AND127" s="2"/>
      <c r="ANE127" s="2"/>
      <c r="ANF127" s="2"/>
      <c r="ANG127" s="2"/>
      <c r="ANH127" s="2"/>
      <c r="ANI127" s="2"/>
      <c r="ANJ127" s="2"/>
      <c r="ANK127" s="2"/>
      <c r="ANL127" s="2"/>
      <c r="ANM127" s="2"/>
      <c r="ANN127" s="2"/>
      <c r="ANO127" s="2"/>
      <c r="ANP127" s="2"/>
      <c r="ANQ127" s="2"/>
      <c r="ANR127" s="2"/>
      <c r="ANS127" s="2"/>
      <c r="ANT127" s="2"/>
      <c r="ANU127" s="2"/>
      <c r="ANV127" s="2"/>
      <c r="ANW127" s="2"/>
      <c r="ANX127" s="2"/>
      <c r="ANY127" s="2"/>
      <c r="ANZ127" s="2"/>
      <c r="AOA127" s="2"/>
      <c r="AOB127" s="2"/>
      <c r="AOC127" s="2"/>
      <c r="AOD127" s="2"/>
      <c r="AOE127" s="2"/>
      <c r="AOF127" s="2"/>
      <c r="AOG127" s="2"/>
      <c r="AOH127" s="2"/>
      <c r="AOI127" s="2"/>
      <c r="AOJ127" s="2"/>
      <c r="AOK127" s="2"/>
      <c r="AOL127" s="2"/>
      <c r="AOM127" s="2"/>
      <c r="AON127" s="2"/>
      <c r="AOO127" s="2"/>
      <c r="AOP127" s="2"/>
      <c r="AOQ127" s="2"/>
      <c r="AOR127" s="2"/>
      <c r="AOS127" s="2"/>
      <c r="AOT127" s="2"/>
      <c r="AOU127" s="2"/>
      <c r="AOV127" s="2"/>
      <c r="AOW127" s="2"/>
      <c r="AOX127" s="2"/>
      <c r="AOY127" s="2"/>
      <c r="AOZ127" s="2"/>
      <c r="APA127" s="2"/>
      <c r="APB127" s="2"/>
      <c r="APC127" s="2"/>
      <c r="APD127" s="2"/>
      <c r="APE127" s="2"/>
      <c r="APF127" s="2"/>
      <c r="APG127" s="2"/>
      <c r="APH127" s="2"/>
      <c r="API127" s="2"/>
      <c r="APJ127" s="2"/>
      <c r="APK127" s="2"/>
      <c r="APL127" s="2"/>
      <c r="APM127" s="2"/>
      <c r="APN127" s="2"/>
      <c r="APO127" s="2"/>
      <c r="APP127" s="2"/>
      <c r="APQ127" s="2"/>
      <c r="APR127" s="2"/>
      <c r="APS127" s="2"/>
      <c r="APT127" s="2"/>
      <c r="APU127" s="2"/>
      <c r="APV127" s="2"/>
      <c r="APW127" s="2"/>
      <c r="APX127" s="2"/>
      <c r="APY127" s="2"/>
      <c r="APZ127" s="2"/>
      <c r="AQA127" s="2"/>
      <c r="AQB127" s="2"/>
      <c r="AQC127" s="2"/>
      <c r="AQD127" s="2"/>
      <c r="AQE127" s="2"/>
      <c r="AQF127" s="2"/>
      <c r="AQG127" s="2"/>
      <c r="AQH127" s="2"/>
      <c r="AQI127" s="2"/>
      <c r="AQJ127" s="2"/>
      <c r="AQK127" s="2"/>
      <c r="AQL127" s="2"/>
      <c r="AQM127" s="2"/>
      <c r="AQN127" s="2"/>
      <c r="AQO127" s="2"/>
      <c r="AQP127" s="2"/>
      <c r="AQQ127" s="2"/>
      <c r="AQR127" s="2"/>
      <c r="AQS127" s="2"/>
      <c r="AQT127" s="2"/>
      <c r="AQU127" s="2"/>
      <c r="AQV127" s="2"/>
      <c r="AQW127" s="2"/>
      <c r="AQX127" s="2"/>
      <c r="AQY127" s="2"/>
      <c r="AQZ127" s="2"/>
      <c r="ARA127" s="2"/>
      <c r="ARB127" s="2"/>
      <c r="ARC127" s="2"/>
      <c r="ARD127" s="2"/>
      <c r="ARE127" s="2"/>
      <c r="ARF127" s="2"/>
      <c r="ARG127" s="2"/>
      <c r="ARH127" s="2"/>
      <c r="ARI127" s="2"/>
      <c r="ARJ127" s="2"/>
      <c r="ARK127" s="2"/>
      <c r="ARL127" s="2"/>
      <c r="ARM127" s="2"/>
      <c r="ARN127" s="2"/>
      <c r="ARO127" s="2"/>
      <c r="ARP127" s="2"/>
      <c r="ARQ127" s="2"/>
      <c r="ARR127" s="2"/>
      <c r="ARS127" s="2"/>
      <c r="ART127" s="2"/>
      <c r="ARU127" s="2"/>
      <c r="ARV127" s="2"/>
      <c r="ARW127" s="2"/>
      <c r="ARX127" s="2"/>
      <c r="ARY127" s="2"/>
      <c r="ARZ127" s="2"/>
      <c r="ASA127" s="2"/>
      <c r="ASB127" s="2"/>
      <c r="ASC127" s="2"/>
      <c r="ASD127" s="2"/>
      <c r="ASE127" s="2"/>
      <c r="ASF127" s="2"/>
      <c r="ASG127" s="2"/>
      <c r="ASH127" s="2"/>
      <c r="ASI127" s="2"/>
      <c r="ASJ127" s="2"/>
      <c r="ASK127" s="2"/>
      <c r="ASL127" s="2"/>
      <c r="ASM127" s="2"/>
      <c r="ASN127" s="2"/>
      <c r="ASO127" s="2"/>
      <c r="ASP127" s="2"/>
      <c r="ASQ127" s="2"/>
      <c r="ASR127" s="2"/>
      <c r="ASS127" s="2"/>
      <c r="AST127" s="2"/>
      <c r="ASU127" s="2"/>
      <c r="ASV127" s="2"/>
      <c r="ASW127" s="2"/>
      <c r="ASX127" s="2"/>
      <c r="ASY127" s="2"/>
      <c r="ASZ127" s="2"/>
      <c r="ATA127" s="2"/>
      <c r="ATB127" s="2"/>
      <c r="ATC127" s="2"/>
      <c r="ATD127" s="2"/>
      <c r="ATE127" s="2"/>
      <c r="ATF127" s="2"/>
      <c r="ATG127" s="2"/>
      <c r="ATH127" s="2"/>
      <c r="ATI127" s="2"/>
      <c r="ATJ127" s="2"/>
      <c r="ATK127" s="2"/>
      <c r="ATL127" s="2"/>
      <c r="ATM127" s="2"/>
      <c r="ATN127" s="2"/>
      <c r="ATO127" s="2"/>
      <c r="ATP127" s="2"/>
      <c r="ATQ127" s="2"/>
      <c r="ATR127" s="2"/>
      <c r="ATS127" s="2"/>
      <c r="ATT127" s="2"/>
      <c r="ATU127" s="2"/>
      <c r="ATV127" s="2"/>
      <c r="ATW127" s="2"/>
      <c r="ATX127" s="2"/>
      <c r="ATY127" s="2"/>
      <c r="ATZ127" s="2"/>
      <c r="AUA127" s="2"/>
      <c r="AUB127" s="2"/>
      <c r="AUC127" s="2"/>
      <c r="AUD127" s="2"/>
      <c r="AUE127" s="2"/>
      <c r="AUF127" s="2"/>
      <c r="AUG127" s="2"/>
      <c r="AUH127" s="2"/>
      <c r="AUI127" s="2"/>
      <c r="AUJ127" s="2"/>
      <c r="AUK127" s="2"/>
      <c r="AUL127" s="2"/>
      <c r="AUM127" s="2"/>
      <c r="AUN127" s="2"/>
      <c r="AUO127" s="2"/>
      <c r="AUP127" s="2"/>
      <c r="AUQ127" s="2"/>
      <c r="AUR127" s="2"/>
      <c r="AUS127" s="2"/>
      <c r="AUT127" s="2"/>
      <c r="AUU127" s="2"/>
      <c r="AUV127" s="2"/>
      <c r="AUW127" s="2"/>
      <c r="AUX127" s="2"/>
      <c r="AUY127" s="2"/>
      <c r="AUZ127" s="2"/>
      <c r="AVA127" s="2"/>
      <c r="AVB127" s="2"/>
      <c r="AVC127" s="2"/>
      <c r="AVD127" s="2"/>
      <c r="AVE127" s="2"/>
      <c r="AVF127" s="2"/>
      <c r="AVG127" s="2"/>
      <c r="AVH127" s="2"/>
      <c r="AVI127" s="2"/>
      <c r="AVJ127" s="2"/>
      <c r="AVK127" s="2"/>
      <c r="AVL127" s="2"/>
      <c r="AVM127" s="2"/>
      <c r="AVN127" s="2"/>
      <c r="AVO127" s="2"/>
      <c r="AVP127" s="2"/>
      <c r="AVQ127" s="2"/>
      <c r="AVR127" s="2"/>
      <c r="AVS127" s="2"/>
      <c r="AVT127" s="2"/>
      <c r="AVU127" s="2"/>
      <c r="AVV127" s="2"/>
      <c r="AVW127" s="2"/>
      <c r="AVX127" s="2"/>
      <c r="AVY127" s="2"/>
      <c r="AVZ127" s="2"/>
      <c r="AWA127" s="2"/>
      <c r="AWB127" s="2"/>
      <c r="AWC127" s="2"/>
      <c r="AWD127" s="2"/>
      <c r="AWE127" s="2"/>
      <c r="AWF127" s="2"/>
      <c r="AWG127" s="2"/>
      <c r="AWH127" s="2"/>
      <c r="AWI127" s="2"/>
      <c r="AWJ127" s="2"/>
      <c r="AWK127" s="2"/>
      <c r="AWL127" s="2"/>
      <c r="AWM127" s="2"/>
      <c r="AWN127" s="2"/>
      <c r="AWO127" s="2"/>
      <c r="AWP127" s="2"/>
      <c r="AWQ127" s="2"/>
      <c r="AWR127" s="2"/>
      <c r="AWS127" s="2"/>
      <c r="AWT127" s="2"/>
      <c r="AWU127" s="2"/>
      <c r="AWV127" s="2"/>
      <c r="AWW127" s="2"/>
      <c r="AWX127" s="2"/>
      <c r="AWY127" s="2"/>
      <c r="AWZ127" s="2"/>
      <c r="AXA127" s="2"/>
      <c r="AXB127" s="2"/>
      <c r="AXC127" s="2"/>
      <c r="AXD127" s="2"/>
      <c r="AXE127" s="2"/>
      <c r="AXF127" s="2"/>
      <c r="AXG127" s="2"/>
      <c r="AXH127" s="2"/>
      <c r="AXI127" s="2"/>
      <c r="AXJ127" s="2"/>
      <c r="AXK127" s="2"/>
      <c r="AXL127" s="2"/>
      <c r="AXM127" s="2"/>
      <c r="AXN127" s="2"/>
      <c r="AXO127" s="2"/>
      <c r="AXP127" s="2"/>
      <c r="AXQ127" s="2"/>
      <c r="AXR127" s="2"/>
      <c r="AXS127" s="2"/>
      <c r="AXT127" s="2"/>
      <c r="AXU127" s="2"/>
      <c r="AXV127" s="2"/>
      <c r="AXW127" s="2"/>
      <c r="AXX127" s="2"/>
      <c r="AXY127" s="2"/>
      <c r="AXZ127" s="2"/>
      <c r="AYA127" s="2"/>
      <c r="AYB127" s="2"/>
      <c r="AYC127" s="2"/>
      <c r="AYD127" s="2"/>
      <c r="AYE127" s="2"/>
      <c r="AYF127" s="2"/>
      <c r="AYG127" s="2"/>
      <c r="AYH127" s="2"/>
      <c r="AYI127" s="2"/>
      <c r="AYJ127" s="2"/>
      <c r="AYK127" s="2"/>
      <c r="AYL127" s="2"/>
      <c r="AYM127" s="2"/>
      <c r="AYN127" s="2"/>
      <c r="AYO127" s="2"/>
      <c r="AYP127" s="2"/>
      <c r="AYQ127" s="2"/>
      <c r="AYR127" s="2"/>
      <c r="AYS127" s="2"/>
      <c r="AYT127" s="2"/>
      <c r="AYU127" s="2"/>
      <c r="AYV127" s="2"/>
      <c r="AYW127" s="2"/>
      <c r="AYX127" s="2"/>
      <c r="AYY127" s="2"/>
      <c r="AYZ127" s="2"/>
      <c r="AZA127" s="2"/>
      <c r="AZB127" s="2"/>
      <c r="AZC127" s="2"/>
      <c r="AZD127" s="2"/>
      <c r="AZE127" s="2"/>
      <c r="AZF127" s="2"/>
      <c r="AZG127" s="2"/>
      <c r="AZH127" s="2"/>
      <c r="AZI127" s="2"/>
      <c r="AZJ127" s="2"/>
      <c r="AZK127" s="2"/>
      <c r="AZL127" s="2"/>
      <c r="AZM127" s="2"/>
      <c r="AZN127" s="2"/>
      <c r="AZO127" s="2"/>
      <c r="AZP127" s="2"/>
      <c r="AZQ127" s="2"/>
      <c r="AZR127" s="2"/>
      <c r="AZS127" s="2"/>
      <c r="AZT127" s="2"/>
      <c r="AZU127" s="2"/>
      <c r="AZV127" s="2"/>
      <c r="AZW127" s="2"/>
      <c r="AZX127" s="2"/>
      <c r="AZY127" s="2"/>
      <c r="AZZ127" s="2"/>
      <c r="BAA127" s="2"/>
      <c r="BAB127" s="2"/>
      <c r="BAC127" s="2"/>
      <c r="BAD127" s="2"/>
      <c r="BAE127" s="2"/>
      <c r="BAF127" s="2"/>
      <c r="BAG127" s="2"/>
      <c r="BAH127" s="2"/>
      <c r="BAI127" s="2"/>
      <c r="BAJ127" s="2"/>
      <c r="BAK127" s="2"/>
      <c r="BAL127" s="2"/>
      <c r="BAM127" s="2"/>
      <c r="BAN127" s="2"/>
      <c r="BAO127" s="2"/>
      <c r="BAP127" s="2"/>
      <c r="BAQ127" s="2"/>
      <c r="BAR127" s="2"/>
      <c r="BAS127" s="2"/>
      <c r="BAT127" s="2"/>
      <c r="BAU127" s="2"/>
      <c r="BAV127" s="2"/>
      <c r="BAW127" s="2"/>
      <c r="BAX127" s="2"/>
      <c r="BAY127" s="2"/>
      <c r="BAZ127" s="2"/>
      <c r="BBA127" s="2"/>
      <c r="BBB127" s="2"/>
      <c r="BBC127" s="2"/>
      <c r="BBD127" s="2"/>
      <c r="BBE127" s="2"/>
      <c r="BBF127" s="2"/>
      <c r="BBG127" s="2"/>
      <c r="BBH127" s="2"/>
      <c r="BBI127" s="2"/>
      <c r="BBJ127" s="2"/>
      <c r="BBK127" s="2"/>
      <c r="BBL127" s="2"/>
      <c r="BBM127" s="2"/>
      <c r="BBN127" s="2"/>
      <c r="BBO127" s="2"/>
      <c r="BBP127" s="2"/>
      <c r="BBQ127" s="2"/>
      <c r="BBR127" s="2"/>
      <c r="BBS127" s="2"/>
      <c r="BBT127" s="2"/>
      <c r="BBU127" s="2"/>
      <c r="BBV127" s="2"/>
      <c r="BBW127" s="2"/>
      <c r="BBX127" s="2"/>
      <c r="BBY127" s="2"/>
      <c r="BBZ127" s="2"/>
      <c r="BCA127" s="2"/>
      <c r="BCB127" s="2"/>
      <c r="BCC127" s="2"/>
      <c r="BCD127" s="2"/>
      <c r="BCE127" s="2"/>
      <c r="BCF127" s="2"/>
      <c r="BCG127" s="2"/>
      <c r="BCH127" s="2"/>
      <c r="BCI127" s="2"/>
      <c r="BCJ127" s="2"/>
      <c r="BCK127" s="2"/>
      <c r="BCL127" s="2"/>
      <c r="BCM127" s="2"/>
      <c r="BCN127" s="2"/>
      <c r="BCO127" s="2"/>
      <c r="BCP127" s="2"/>
      <c r="BCQ127" s="2"/>
      <c r="BCR127" s="2"/>
      <c r="BCS127" s="2"/>
      <c r="BCT127" s="2"/>
      <c r="BCU127" s="2"/>
      <c r="BCV127" s="2"/>
      <c r="BCW127" s="2"/>
      <c r="BCX127" s="2"/>
      <c r="BCY127" s="2"/>
      <c r="BCZ127" s="2"/>
      <c r="BDA127" s="2"/>
      <c r="BDB127" s="2"/>
      <c r="BDC127" s="2"/>
      <c r="BDD127" s="2"/>
      <c r="BDE127" s="2"/>
      <c r="BDF127" s="2"/>
      <c r="BDG127" s="2"/>
      <c r="BDH127" s="2"/>
      <c r="BDI127" s="2"/>
      <c r="BDJ127" s="2"/>
      <c r="BDK127" s="2"/>
      <c r="BDL127" s="2"/>
      <c r="BDM127" s="2"/>
      <c r="BDN127" s="2"/>
      <c r="BDO127" s="2"/>
      <c r="BDP127" s="2"/>
      <c r="BDQ127" s="2"/>
      <c r="BDR127" s="2"/>
      <c r="BDS127" s="2"/>
      <c r="BDT127" s="2"/>
      <c r="BDU127" s="2"/>
      <c r="BDV127" s="2"/>
      <c r="BDW127" s="2"/>
      <c r="BDX127" s="2"/>
      <c r="BDY127" s="2"/>
      <c r="BDZ127" s="2"/>
      <c r="BEA127" s="2"/>
      <c r="BEB127" s="2"/>
      <c r="BEC127" s="2"/>
      <c r="BED127" s="2"/>
      <c r="BEE127" s="2"/>
      <c r="BEF127" s="2"/>
      <c r="BEG127" s="2"/>
      <c r="BEH127" s="2"/>
      <c r="BEI127" s="2"/>
      <c r="BEJ127" s="2"/>
      <c r="BEK127" s="2"/>
      <c r="BEL127" s="2"/>
      <c r="BEM127" s="2"/>
      <c r="BEN127" s="2"/>
      <c r="BEO127" s="2"/>
      <c r="BEP127" s="2"/>
      <c r="BEQ127" s="2"/>
      <c r="BER127" s="2"/>
      <c r="BES127" s="2"/>
      <c r="BET127" s="2"/>
      <c r="BEU127" s="2"/>
      <c r="BEV127" s="2"/>
      <c r="BEW127" s="2"/>
      <c r="BEX127" s="2"/>
      <c r="BEY127" s="2"/>
      <c r="BEZ127" s="2"/>
      <c r="BFA127" s="2"/>
      <c r="BFB127" s="2"/>
      <c r="BFC127" s="2"/>
      <c r="BFD127" s="2"/>
      <c r="BFE127" s="2"/>
      <c r="BFF127" s="2"/>
      <c r="BFG127" s="2"/>
      <c r="BFH127" s="2"/>
      <c r="BFI127" s="2"/>
      <c r="BFJ127" s="2"/>
      <c r="BFK127" s="2"/>
      <c r="BFL127" s="2"/>
      <c r="BFM127" s="2"/>
      <c r="BFN127" s="2"/>
      <c r="BFO127" s="2"/>
      <c r="BFP127" s="2"/>
      <c r="BFQ127" s="2"/>
      <c r="BFR127" s="2"/>
      <c r="BFS127" s="2"/>
      <c r="BFT127" s="2"/>
      <c r="BFU127" s="2"/>
      <c r="BFV127" s="2"/>
      <c r="BFW127" s="2"/>
      <c r="BFX127" s="2"/>
      <c r="BFY127" s="2"/>
      <c r="BFZ127" s="2"/>
      <c r="BGA127" s="2"/>
      <c r="BGB127" s="2"/>
      <c r="BGC127" s="2"/>
      <c r="BGD127" s="2"/>
      <c r="BGE127" s="2"/>
      <c r="BGF127" s="2"/>
      <c r="BGG127" s="2"/>
      <c r="BGH127" s="2"/>
      <c r="BGI127" s="2"/>
      <c r="BGJ127" s="2"/>
      <c r="BGK127" s="2"/>
      <c r="BGL127" s="2"/>
      <c r="BGM127" s="2"/>
      <c r="BGN127" s="2"/>
      <c r="BGO127" s="2"/>
      <c r="BGP127" s="2"/>
      <c r="BGQ127" s="2"/>
      <c r="BGR127" s="2"/>
      <c r="BGS127" s="2"/>
      <c r="BGT127" s="2"/>
      <c r="BGU127" s="2"/>
      <c r="BGV127" s="2"/>
      <c r="BGW127" s="2"/>
      <c r="BGX127" s="2"/>
      <c r="BGY127" s="2"/>
      <c r="BGZ127" s="2"/>
      <c r="BHA127" s="2"/>
      <c r="BHB127" s="2"/>
      <c r="BHC127" s="2"/>
      <c r="BHD127" s="2"/>
      <c r="BHE127" s="2"/>
      <c r="BHF127" s="2"/>
      <c r="BHG127" s="2"/>
      <c r="BHH127" s="2"/>
      <c r="BHI127" s="2"/>
      <c r="BHJ127" s="2"/>
      <c r="BHK127" s="2"/>
      <c r="BHL127" s="2"/>
      <c r="BHM127" s="2"/>
      <c r="BHN127" s="2"/>
      <c r="BHO127" s="2"/>
      <c r="BHP127" s="2"/>
      <c r="BHQ127" s="2"/>
      <c r="BHR127" s="2"/>
      <c r="BHS127" s="2"/>
      <c r="BHT127" s="2"/>
      <c r="BHU127" s="2"/>
      <c r="BHV127" s="2"/>
      <c r="BHW127" s="2"/>
      <c r="BHX127" s="2"/>
      <c r="BHY127" s="2"/>
      <c r="BHZ127" s="2"/>
      <c r="BIA127" s="2"/>
      <c r="BIB127" s="2"/>
      <c r="BIC127" s="2"/>
      <c r="BID127" s="2"/>
      <c r="BIE127" s="2"/>
      <c r="BIF127" s="2"/>
      <c r="BIG127" s="2"/>
      <c r="BIH127" s="2"/>
      <c r="BII127" s="2"/>
      <c r="BIJ127" s="2"/>
      <c r="BIK127" s="2"/>
      <c r="BIL127" s="2"/>
      <c r="BIM127" s="2"/>
      <c r="BIN127" s="2"/>
      <c r="BIO127" s="2"/>
      <c r="BIP127" s="2"/>
      <c r="BIQ127" s="2"/>
      <c r="BIR127" s="2"/>
      <c r="BIS127" s="2"/>
      <c r="BIT127" s="2"/>
      <c r="BIU127" s="2"/>
      <c r="BIV127" s="2"/>
      <c r="BIW127" s="2"/>
      <c r="BIX127" s="2"/>
      <c r="BIY127" s="2"/>
      <c r="BIZ127" s="2"/>
      <c r="BJA127" s="2"/>
      <c r="BJB127" s="2"/>
      <c r="BJC127" s="2"/>
      <c r="BJD127" s="2"/>
      <c r="BJE127" s="2"/>
      <c r="BJF127" s="2"/>
      <c r="BJG127" s="2"/>
      <c r="BJH127" s="2"/>
      <c r="BJI127" s="2"/>
      <c r="BJJ127" s="2"/>
      <c r="BJK127" s="2"/>
      <c r="BJL127" s="2"/>
      <c r="BJM127" s="2"/>
      <c r="BJN127" s="2"/>
      <c r="BJO127" s="2"/>
      <c r="BJP127" s="2"/>
      <c r="BJQ127" s="2"/>
      <c r="BJR127" s="2"/>
      <c r="BJS127" s="2"/>
      <c r="BJT127" s="2"/>
      <c r="BJU127" s="2"/>
      <c r="BJV127" s="2"/>
      <c r="BJW127" s="2"/>
      <c r="BJX127" s="2"/>
      <c r="BJY127" s="2"/>
      <c r="BJZ127" s="2"/>
      <c r="BKA127" s="2"/>
      <c r="BKB127" s="2"/>
      <c r="BKC127" s="2"/>
      <c r="BKD127" s="2"/>
      <c r="BKE127" s="2"/>
      <c r="BKF127" s="2"/>
      <c r="BKG127" s="2"/>
      <c r="BKH127" s="2"/>
      <c r="BKI127" s="2"/>
      <c r="BKJ127" s="2"/>
      <c r="BKK127" s="2"/>
      <c r="BKL127" s="2"/>
      <c r="BKM127" s="2"/>
      <c r="BKN127" s="2"/>
      <c r="BKO127" s="2"/>
      <c r="BKP127" s="2"/>
      <c r="BKQ127" s="2"/>
      <c r="BKR127" s="2"/>
      <c r="BKS127" s="2"/>
      <c r="BKT127" s="2"/>
      <c r="BKU127" s="2"/>
      <c r="BKV127" s="2"/>
      <c r="BKW127" s="2"/>
      <c r="BKX127" s="2"/>
      <c r="BKY127" s="2"/>
      <c r="BKZ127" s="2"/>
      <c r="BLA127" s="2"/>
      <c r="BLB127" s="2"/>
      <c r="BLC127" s="2"/>
      <c r="BLD127" s="2"/>
      <c r="BLE127" s="2"/>
      <c r="BLF127" s="2"/>
      <c r="BLG127" s="2"/>
      <c r="BLH127" s="2"/>
      <c r="BLI127" s="2"/>
      <c r="BLJ127" s="2"/>
      <c r="BLK127" s="2"/>
      <c r="BLL127" s="2"/>
      <c r="BLM127" s="2"/>
      <c r="BLN127" s="2"/>
      <c r="BLO127" s="2"/>
      <c r="BLP127" s="2"/>
      <c r="BLQ127" s="2"/>
      <c r="BLR127" s="2"/>
      <c r="BLS127" s="2"/>
      <c r="BLT127" s="2"/>
      <c r="BLU127" s="2"/>
      <c r="BLV127" s="2"/>
      <c r="BLW127" s="2"/>
      <c r="BLX127" s="2"/>
      <c r="BLY127" s="2"/>
      <c r="BLZ127" s="2"/>
      <c r="BMA127" s="2"/>
      <c r="BMB127" s="2"/>
      <c r="BMC127" s="2"/>
      <c r="BMD127" s="2"/>
      <c r="BME127" s="2"/>
      <c r="BMF127" s="2"/>
      <c r="BMG127" s="2"/>
      <c r="BMH127" s="2"/>
      <c r="BMI127" s="2"/>
      <c r="BMJ127" s="2"/>
      <c r="BMK127" s="2"/>
      <c r="BML127" s="2"/>
      <c r="BMM127" s="2"/>
      <c r="BMN127" s="2"/>
      <c r="BMO127" s="2"/>
      <c r="BMP127" s="2"/>
      <c r="BMQ127" s="2"/>
      <c r="BMR127" s="2"/>
      <c r="BMS127" s="2"/>
      <c r="BMT127" s="2"/>
      <c r="BMU127" s="2"/>
      <c r="BMV127" s="2"/>
      <c r="BMW127" s="2"/>
      <c r="BMX127" s="2"/>
      <c r="BMY127" s="2"/>
      <c r="BMZ127" s="2"/>
      <c r="BNA127" s="2"/>
      <c r="BNB127" s="2"/>
      <c r="BNC127" s="2"/>
      <c r="BND127" s="2"/>
      <c r="BNE127" s="2"/>
      <c r="BNF127" s="2"/>
      <c r="BNG127" s="2"/>
      <c r="BNH127" s="2"/>
      <c r="BNI127" s="2"/>
      <c r="BNJ127" s="2"/>
      <c r="BNK127" s="2"/>
      <c r="BNL127" s="2"/>
      <c r="BNM127" s="2"/>
      <c r="BNN127" s="2"/>
      <c r="BNO127" s="2"/>
      <c r="BNP127" s="2"/>
      <c r="BNQ127" s="2"/>
      <c r="BNR127" s="2"/>
      <c r="BNS127" s="2"/>
      <c r="BNT127" s="2"/>
      <c r="BNU127" s="2"/>
      <c r="BNV127" s="2"/>
      <c r="BNW127" s="2"/>
      <c r="BNX127" s="2"/>
      <c r="BNY127" s="2"/>
      <c r="BNZ127" s="2"/>
      <c r="BOA127" s="2"/>
      <c r="BOB127" s="2"/>
      <c r="BOC127" s="2"/>
      <c r="BOD127" s="2"/>
      <c r="BOE127" s="2"/>
      <c r="BOF127" s="2"/>
      <c r="BOG127" s="2"/>
      <c r="BOH127" s="2"/>
      <c r="BOI127" s="2"/>
      <c r="BOJ127" s="2"/>
      <c r="BOK127" s="2"/>
      <c r="BOL127" s="2"/>
      <c r="BOM127" s="2"/>
      <c r="BON127" s="2"/>
      <c r="BOO127" s="2"/>
      <c r="BOP127" s="2"/>
      <c r="BOQ127" s="2"/>
      <c r="BOR127" s="2"/>
      <c r="BOS127" s="2"/>
      <c r="BOT127" s="2"/>
      <c r="BOU127" s="2"/>
      <c r="BOV127" s="2"/>
      <c r="BOW127" s="2"/>
      <c r="BOX127" s="2"/>
      <c r="BOY127" s="2"/>
      <c r="BOZ127" s="2"/>
      <c r="BPA127" s="2"/>
      <c r="BPB127" s="2"/>
      <c r="BPC127" s="2"/>
      <c r="BPD127" s="2"/>
      <c r="BPE127" s="2"/>
      <c r="BPF127" s="2"/>
      <c r="BPG127" s="2"/>
      <c r="BPH127" s="2"/>
      <c r="BPI127" s="2"/>
      <c r="BPJ127" s="2"/>
      <c r="BPK127" s="2"/>
      <c r="BPL127" s="2"/>
      <c r="BPM127" s="2"/>
      <c r="BPN127" s="2"/>
      <c r="BPO127" s="2"/>
      <c r="BPP127" s="2"/>
      <c r="BPQ127" s="2"/>
      <c r="BPR127" s="2"/>
      <c r="BPS127" s="2"/>
      <c r="BPT127" s="2"/>
      <c r="BPU127" s="2"/>
      <c r="BPV127" s="2"/>
      <c r="BPW127" s="2"/>
      <c r="BPX127" s="2"/>
      <c r="BPY127" s="2"/>
      <c r="BPZ127" s="2"/>
      <c r="BQA127" s="2"/>
      <c r="BQB127" s="2"/>
      <c r="BQC127" s="2"/>
      <c r="BQD127" s="2"/>
      <c r="BQE127" s="2"/>
      <c r="BQF127" s="2"/>
      <c r="BQG127" s="2"/>
      <c r="BQH127" s="2"/>
      <c r="BQI127" s="2"/>
      <c r="BQJ127" s="2"/>
      <c r="BQK127" s="2"/>
      <c r="BQL127" s="2"/>
      <c r="BQM127" s="2"/>
      <c r="BQN127" s="2"/>
      <c r="BQO127" s="2"/>
      <c r="BQP127" s="2"/>
      <c r="BQQ127" s="2"/>
      <c r="BQR127" s="2"/>
      <c r="BQS127" s="2"/>
      <c r="BQT127" s="2"/>
      <c r="BQU127" s="2"/>
      <c r="BQV127" s="2"/>
      <c r="BQW127" s="2"/>
      <c r="BQX127" s="2"/>
      <c r="BQY127" s="2"/>
      <c r="BQZ127" s="2"/>
      <c r="BRA127" s="2"/>
      <c r="BRB127" s="2"/>
      <c r="BRC127" s="2"/>
      <c r="BRD127" s="2"/>
      <c r="BRE127" s="2"/>
      <c r="BRF127" s="2"/>
      <c r="BRG127" s="2"/>
      <c r="BRH127" s="2"/>
      <c r="BRI127" s="2"/>
      <c r="BRJ127" s="2"/>
      <c r="BRK127" s="2"/>
      <c r="BRL127" s="2"/>
      <c r="BRM127" s="2"/>
      <c r="BRN127" s="2"/>
      <c r="BRO127" s="2"/>
      <c r="BRP127" s="2"/>
      <c r="BRQ127" s="2"/>
      <c r="BRR127" s="2"/>
      <c r="BRS127" s="2"/>
      <c r="BRT127" s="2"/>
      <c r="BRU127" s="2"/>
      <c r="BRV127" s="2"/>
      <c r="BRW127" s="2"/>
      <c r="BRX127" s="2"/>
      <c r="BRY127" s="2"/>
      <c r="BRZ127" s="2"/>
      <c r="BSA127" s="2"/>
      <c r="BSB127" s="2"/>
      <c r="BSC127" s="2"/>
      <c r="BSD127" s="2"/>
      <c r="BSE127" s="2"/>
      <c r="BSF127" s="2"/>
      <c r="BSG127" s="2"/>
      <c r="BSH127" s="2"/>
      <c r="BSI127" s="2"/>
      <c r="BSJ127" s="2"/>
      <c r="BSK127" s="2"/>
      <c r="BSL127" s="2"/>
      <c r="BSM127" s="2"/>
      <c r="BSN127" s="2"/>
      <c r="BSO127" s="2"/>
      <c r="BSP127" s="2"/>
      <c r="BSQ127" s="2"/>
      <c r="BSR127" s="2"/>
      <c r="BSS127" s="2"/>
      <c r="BST127" s="2"/>
      <c r="BSU127" s="2"/>
      <c r="BSV127" s="2"/>
      <c r="BSW127" s="2"/>
      <c r="BSX127" s="2"/>
      <c r="BSY127" s="2"/>
      <c r="BSZ127" s="2"/>
      <c r="BTA127" s="2"/>
      <c r="BTB127" s="2"/>
      <c r="BTC127" s="2"/>
      <c r="BTD127" s="2"/>
      <c r="BTE127" s="2"/>
      <c r="BTF127" s="2"/>
      <c r="BTG127" s="2"/>
      <c r="BTH127" s="2"/>
      <c r="BTI127" s="2"/>
      <c r="BTJ127" s="2"/>
      <c r="BTK127" s="2"/>
      <c r="BTL127" s="2"/>
      <c r="BTM127" s="2"/>
      <c r="BTN127" s="2"/>
      <c r="BTO127" s="2"/>
      <c r="BTP127" s="2"/>
      <c r="BTQ127" s="2"/>
      <c r="BTR127" s="2"/>
      <c r="BTS127" s="2"/>
      <c r="BTT127" s="2"/>
      <c r="BTU127" s="2"/>
      <c r="BTV127" s="2"/>
      <c r="BTW127" s="2"/>
      <c r="BTX127" s="2"/>
      <c r="BTY127" s="2"/>
      <c r="BTZ127" s="2"/>
      <c r="BUA127" s="2"/>
      <c r="BUB127" s="2"/>
      <c r="BUC127" s="2"/>
      <c r="BUD127" s="2"/>
      <c r="BUE127" s="2"/>
      <c r="BUF127" s="2"/>
      <c r="BUG127" s="2"/>
      <c r="BUH127" s="2"/>
      <c r="BUI127" s="2"/>
      <c r="BUJ127" s="2"/>
      <c r="BUK127" s="2"/>
      <c r="BUL127" s="2"/>
      <c r="BUM127" s="2"/>
      <c r="BUN127" s="2"/>
      <c r="BUO127" s="2"/>
      <c r="BUP127" s="2"/>
      <c r="BUQ127" s="2"/>
      <c r="BUR127" s="2"/>
      <c r="BUS127" s="2"/>
      <c r="BUT127" s="2"/>
      <c r="BUU127" s="2"/>
      <c r="BUV127" s="2"/>
      <c r="BUW127" s="2"/>
      <c r="BUX127" s="2"/>
      <c r="BUY127" s="2"/>
      <c r="BUZ127" s="2"/>
      <c r="BVA127" s="2"/>
      <c r="BVB127" s="2"/>
      <c r="BVC127" s="2"/>
      <c r="BVD127" s="2"/>
      <c r="BVE127" s="2"/>
      <c r="BVF127" s="2"/>
      <c r="BVG127" s="2"/>
      <c r="BVH127" s="2"/>
      <c r="BVI127" s="2"/>
      <c r="BVJ127" s="2"/>
      <c r="BVK127" s="2"/>
      <c r="BVL127" s="2"/>
      <c r="BVM127" s="2"/>
      <c r="BVN127" s="2"/>
      <c r="BVO127" s="2"/>
      <c r="BVP127" s="2"/>
      <c r="BVQ127" s="2"/>
      <c r="BVR127" s="2"/>
      <c r="BVS127" s="2"/>
      <c r="BVT127" s="2"/>
      <c r="BVU127" s="2"/>
      <c r="BVV127" s="2"/>
      <c r="BVW127" s="2"/>
      <c r="BVX127" s="2"/>
      <c r="BVY127" s="2"/>
      <c r="BVZ127" s="2"/>
      <c r="BWA127" s="2"/>
      <c r="BWB127" s="2"/>
      <c r="BWC127" s="2"/>
      <c r="BWD127" s="2"/>
      <c r="BWE127" s="2"/>
      <c r="BWF127" s="2"/>
      <c r="BWG127" s="2"/>
      <c r="BWH127" s="2"/>
      <c r="BWI127" s="2"/>
      <c r="BWJ127" s="2"/>
      <c r="BWK127" s="2"/>
      <c r="BWL127" s="2"/>
      <c r="BWM127" s="2"/>
      <c r="BWN127" s="2"/>
      <c r="BWO127" s="2"/>
      <c r="BWP127" s="2"/>
      <c r="BWQ127" s="2"/>
      <c r="BWR127" s="2"/>
      <c r="BWS127" s="2"/>
      <c r="BWT127" s="2"/>
      <c r="BWU127" s="2"/>
      <c r="BWV127" s="2"/>
      <c r="BWW127" s="2"/>
      <c r="BWX127" s="2"/>
      <c r="BWY127" s="2"/>
      <c r="BWZ127" s="2"/>
      <c r="BXA127" s="2"/>
      <c r="BXB127" s="2"/>
      <c r="BXC127" s="2"/>
      <c r="BXD127" s="2"/>
      <c r="BXE127" s="2"/>
      <c r="BXF127" s="2"/>
      <c r="BXG127" s="2"/>
      <c r="BXH127" s="2"/>
      <c r="BXI127" s="2"/>
      <c r="BXJ127" s="2"/>
      <c r="BXK127" s="2"/>
      <c r="BXL127" s="2"/>
      <c r="BXM127" s="2"/>
      <c r="BXN127" s="2"/>
      <c r="BXO127" s="2"/>
      <c r="BXP127" s="2"/>
      <c r="BXQ127" s="2"/>
      <c r="BXR127" s="2"/>
      <c r="BXS127" s="2"/>
      <c r="BXT127" s="2"/>
      <c r="BXU127" s="2"/>
      <c r="BXV127" s="2"/>
      <c r="BXW127" s="2"/>
      <c r="BXX127" s="2"/>
      <c r="BXY127" s="2"/>
      <c r="BXZ127" s="2"/>
      <c r="BYA127" s="2"/>
      <c r="BYB127" s="2"/>
      <c r="BYC127" s="2"/>
      <c r="BYD127" s="2"/>
      <c r="BYE127" s="2"/>
      <c r="BYF127" s="2"/>
      <c r="BYG127" s="2"/>
      <c r="BYH127" s="2"/>
      <c r="BYI127" s="2"/>
      <c r="BYJ127" s="2"/>
      <c r="BYK127" s="2"/>
      <c r="BYL127" s="2"/>
      <c r="BYM127" s="2"/>
      <c r="BYN127" s="2"/>
      <c r="BYO127" s="2"/>
      <c r="BYP127" s="2"/>
      <c r="BYQ127" s="2"/>
      <c r="BYR127" s="2"/>
      <c r="BYS127" s="2"/>
      <c r="BYT127" s="2"/>
      <c r="BYU127" s="2"/>
      <c r="BYV127" s="2"/>
      <c r="BYW127" s="2"/>
      <c r="BYX127" s="2"/>
      <c r="BYY127" s="2"/>
      <c r="BYZ127" s="2"/>
      <c r="BZA127" s="2"/>
      <c r="BZB127" s="2"/>
      <c r="BZC127" s="2"/>
      <c r="BZD127" s="2"/>
      <c r="BZE127" s="2"/>
      <c r="BZF127" s="2"/>
      <c r="BZG127" s="2"/>
      <c r="BZH127" s="2"/>
      <c r="BZI127" s="2"/>
      <c r="BZJ127" s="2"/>
      <c r="BZK127" s="2"/>
      <c r="BZL127" s="2"/>
      <c r="BZM127" s="2"/>
      <c r="BZN127" s="2"/>
      <c r="BZO127" s="2"/>
      <c r="BZP127" s="2"/>
      <c r="BZQ127" s="2"/>
      <c r="BZR127" s="2"/>
      <c r="BZS127" s="2"/>
      <c r="BZT127" s="2"/>
      <c r="BZU127" s="2"/>
      <c r="BZV127" s="2"/>
      <c r="BZW127" s="2"/>
      <c r="BZX127" s="2"/>
      <c r="BZY127" s="2"/>
      <c r="BZZ127" s="2"/>
      <c r="CAA127" s="2"/>
      <c r="CAB127" s="2"/>
      <c r="CAC127" s="2"/>
      <c r="CAD127" s="2"/>
      <c r="CAE127" s="2"/>
      <c r="CAF127" s="2"/>
      <c r="CAG127" s="2"/>
      <c r="CAH127" s="2"/>
      <c r="CAI127" s="2"/>
      <c r="CAJ127" s="2"/>
      <c r="CAK127" s="2"/>
      <c r="CAL127" s="2"/>
      <c r="CAM127" s="2"/>
      <c r="CAN127" s="2"/>
      <c r="CAO127" s="2"/>
      <c r="CAP127" s="2"/>
      <c r="CAQ127" s="2"/>
      <c r="CAR127" s="2"/>
      <c r="CAS127" s="2"/>
      <c r="CAT127" s="2"/>
      <c r="CAU127" s="2"/>
      <c r="CAV127" s="2"/>
      <c r="CAW127" s="2"/>
      <c r="CAX127" s="2"/>
      <c r="CAY127" s="2"/>
      <c r="CAZ127" s="2"/>
      <c r="CBA127" s="2"/>
      <c r="CBB127" s="2"/>
      <c r="CBC127" s="2"/>
      <c r="CBD127" s="2"/>
      <c r="CBE127" s="2"/>
      <c r="CBF127" s="2"/>
      <c r="CBG127" s="2"/>
      <c r="CBH127" s="2"/>
      <c r="CBI127" s="2"/>
      <c r="CBJ127" s="2"/>
      <c r="CBK127" s="2"/>
      <c r="CBL127" s="2"/>
      <c r="CBM127" s="2"/>
      <c r="CBN127" s="2"/>
      <c r="CBO127" s="2"/>
      <c r="CBP127" s="2"/>
      <c r="CBQ127" s="2"/>
      <c r="CBR127" s="2"/>
      <c r="CBS127" s="2"/>
      <c r="CBT127" s="2"/>
      <c r="CBU127" s="2"/>
      <c r="CBV127" s="2"/>
      <c r="CBW127" s="2"/>
      <c r="CBX127" s="2"/>
      <c r="CBY127" s="2"/>
      <c r="CBZ127" s="2"/>
      <c r="CCA127" s="2"/>
      <c r="CCB127" s="2"/>
      <c r="CCC127" s="2"/>
      <c r="CCD127" s="2"/>
      <c r="CCE127" s="2"/>
      <c r="CCF127" s="2"/>
      <c r="CCG127" s="2"/>
      <c r="CCH127" s="2"/>
      <c r="CCI127" s="2"/>
      <c r="CCJ127" s="2"/>
      <c r="CCK127" s="2"/>
      <c r="CCL127" s="2"/>
      <c r="CCM127" s="2"/>
      <c r="CCN127" s="2"/>
      <c r="CCO127" s="2"/>
      <c r="CCP127" s="2"/>
      <c r="CCQ127" s="2"/>
      <c r="CCR127" s="2"/>
      <c r="CCS127" s="2"/>
      <c r="CCT127" s="2"/>
      <c r="CCU127" s="2"/>
      <c r="CCV127" s="2"/>
      <c r="CCW127" s="2"/>
      <c r="CCX127" s="2"/>
      <c r="CCY127" s="2"/>
      <c r="CCZ127" s="2"/>
      <c r="CDA127" s="2"/>
      <c r="CDB127" s="2"/>
      <c r="CDC127" s="2"/>
      <c r="CDD127" s="2"/>
      <c r="CDE127" s="2"/>
      <c r="CDF127" s="2"/>
      <c r="CDG127" s="2"/>
      <c r="CDH127" s="2"/>
      <c r="CDI127" s="2"/>
      <c r="CDJ127" s="2"/>
      <c r="CDK127" s="2"/>
      <c r="CDL127" s="2"/>
      <c r="CDM127" s="2"/>
      <c r="CDN127" s="2"/>
      <c r="CDO127" s="2"/>
      <c r="CDP127" s="2"/>
      <c r="CDQ127" s="2"/>
      <c r="CDR127" s="2"/>
      <c r="CDS127" s="2"/>
      <c r="CDT127" s="2"/>
      <c r="CDU127" s="2"/>
      <c r="CDV127" s="2"/>
      <c r="CDW127" s="2"/>
      <c r="CDX127" s="2"/>
      <c r="CDY127" s="2"/>
      <c r="CDZ127" s="2"/>
      <c r="CEA127" s="2"/>
      <c r="CEB127" s="2"/>
      <c r="CEC127" s="2"/>
      <c r="CED127" s="2"/>
      <c r="CEE127" s="2"/>
      <c r="CEF127" s="2"/>
      <c r="CEG127" s="2"/>
      <c r="CEH127" s="2"/>
      <c r="CEI127" s="2"/>
      <c r="CEJ127" s="2"/>
      <c r="CEK127" s="2"/>
      <c r="CEL127" s="2"/>
      <c r="CEM127" s="2"/>
      <c r="CEN127" s="2"/>
      <c r="CEO127" s="2"/>
      <c r="CEP127" s="2"/>
      <c r="CEQ127" s="2"/>
      <c r="CER127" s="2"/>
      <c r="CES127" s="2"/>
      <c r="CET127" s="2"/>
      <c r="CEU127" s="2"/>
      <c r="CEV127" s="2"/>
      <c r="CEW127" s="2"/>
      <c r="CEX127" s="2"/>
      <c r="CEY127" s="2"/>
      <c r="CEZ127" s="2"/>
      <c r="CFA127" s="2"/>
      <c r="CFB127" s="2"/>
      <c r="CFC127" s="2"/>
      <c r="CFD127" s="2"/>
      <c r="CFE127" s="2"/>
      <c r="CFF127" s="2"/>
      <c r="CFG127" s="2"/>
      <c r="CFH127" s="2"/>
      <c r="CFI127" s="2"/>
      <c r="CFJ127" s="2"/>
      <c r="CFK127" s="2"/>
      <c r="CFL127" s="2"/>
      <c r="CFM127" s="2"/>
      <c r="CFN127" s="2"/>
      <c r="CFO127" s="2"/>
      <c r="CFP127" s="2"/>
      <c r="CFQ127" s="2"/>
      <c r="CFR127" s="2"/>
      <c r="CFS127" s="2"/>
      <c r="CFT127" s="2"/>
      <c r="CFU127" s="2"/>
      <c r="CFV127" s="2"/>
      <c r="CFW127" s="2"/>
      <c r="CFX127" s="2"/>
      <c r="CFY127" s="2"/>
      <c r="CFZ127" s="2"/>
      <c r="CGA127" s="2"/>
      <c r="CGB127" s="2"/>
      <c r="CGC127" s="2"/>
      <c r="CGD127" s="2"/>
      <c r="CGE127" s="2"/>
      <c r="CGF127" s="2"/>
      <c r="CGG127" s="2"/>
      <c r="CGH127" s="2"/>
      <c r="CGI127" s="2"/>
      <c r="CGJ127" s="2"/>
      <c r="CGK127" s="2"/>
      <c r="CGL127" s="2"/>
      <c r="CGM127" s="2"/>
      <c r="CGN127" s="2"/>
      <c r="CGO127" s="2"/>
      <c r="CGP127" s="2"/>
      <c r="CGQ127" s="2"/>
      <c r="CGR127" s="2"/>
      <c r="CGS127" s="2"/>
      <c r="CGT127" s="2"/>
      <c r="CGU127" s="2"/>
      <c r="CGV127" s="2"/>
      <c r="CGW127" s="2"/>
      <c r="CGX127" s="2"/>
      <c r="CGY127" s="2"/>
      <c r="CGZ127" s="2"/>
      <c r="CHA127" s="2"/>
      <c r="CHB127" s="2"/>
      <c r="CHC127" s="2"/>
      <c r="CHD127" s="2"/>
      <c r="CHE127" s="2"/>
      <c r="CHF127" s="2"/>
      <c r="CHG127" s="2"/>
      <c r="CHH127" s="2"/>
      <c r="CHI127" s="2"/>
      <c r="CHJ127" s="2"/>
      <c r="CHK127" s="2"/>
      <c r="CHL127" s="2"/>
      <c r="CHM127" s="2"/>
      <c r="CHN127" s="2"/>
      <c r="CHO127" s="2"/>
      <c r="CHP127" s="2"/>
      <c r="CHQ127" s="2"/>
      <c r="CHR127" s="2"/>
      <c r="CHS127" s="2"/>
      <c r="CHT127" s="2"/>
      <c r="CHU127" s="2"/>
      <c r="CHV127" s="2"/>
      <c r="CHW127" s="2"/>
      <c r="CHX127" s="2"/>
      <c r="CHY127" s="2"/>
      <c r="CHZ127" s="2"/>
      <c r="CIA127" s="2"/>
      <c r="CIB127" s="2"/>
      <c r="CIC127" s="2"/>
      <c r="CID127" s="2"/>
      <c r="CIE127" s="2"/>
      <c r="CIF127" s="2"/>
      <c r="CIG127" s="2"/>
      <c r="CIH127" s="2"/>
      <c r="CII127" s="2"/>
      <c r="CIJ127" s="2"/>
      <c r="CIK127" s="2"/>
      <c r="CIL127" s="2"/>
      <c r="CIM127" s="2"/>
      <c r="CIN127" s="2"/>
      <c r="CIO127" s="2"/>
      <c r="CIP127" s="2"/>
      <c r="CIQ127" s="2"/>
      <c r="CIR127" s="2"/>
      <c r="CIS127" s="2"/>
      <c r="CIT127" s="2"/>
      <c r="CIU127" s="2"/>
      <c r="CIV127" s="2"/>
      <c r="CIW127" s="2"/>
      <c r="CIX127" s="2"/>
      <c r="CIY127" s="2"/>
      <c r="CIZ127" s="2"/>
      <c r="CJA127" s="2"/>
      <c r="CJB127" s="2"/>
      <c r="CJC127" s="2"/>
      <c r="CJD127" s="2"/>
      <c r="CJE127" s="2"/>
      <c r="CJF127" s="2"/>
      <c r="CJG127" s="2"/>
      <c r="CJH127" s="2"/>
      <c r="CJI127" s="2"/>
      <c r="CJJ127" s="2"/>
      <c r="CJK127" s="2"/>
      <c r="CJL127" s="2"/>
      <c r="CJM127" s="2"/>
      <c r="CJN127" s="2"/>
      <c r="CJO127" s="2"/>
      <c r="CJP127" s="2"/>
      <c r="CJQ127" s="2"/>
      <c r="CJR127" s="2"/>
      <c r="CJS127" s="2"/>
      <c r="CJT127" s="2"/>
      <c r="CJU127" s="2"/>
      <c r="CJV127" s="2"/>
      <c r="CJW127" s="2"/>
      <c r="CJX127" s="2"/>
      <c r="CJY127" s="2"/>
      <c r="CJZ127" s="2"/>
      <c r="CKA127" s="2"/>
      <c r="CKB127" s="2"/>
      <c r="CKC127" s="2"/>
      <c r="CKD127" s="2"/>
      <c r="CKE127" s="2"/>
      <c r="CKF127" s="2"/>
      <c r="CKG127" s="2"/>
      <c r="CKH127" s="2"/>
      <c r="CKI127" s="2"/>
      <c r="CKJ127" s="2"/>
      <c r="CKK127" s="2"/>
      <c r="CKL127" s="2"/>
      <c r="CKM127" s="2"/>
      <c r="CKN127" s="2"/>
      <c r="CKO127" s="2"/>
      <c r="CKP127" s="2"/>
      <c r="CKQ127" s="2"/>
      <c r="CKR127" s="2"/>
      <c r="CKS127" s="2"/>
      <c r="CKT127" s="2"/>
      <c r="CKU127" s="2"/>
      <c r="CKV127" s="2"/>
      <c r="CKW127" s="2"/>
      <c r="CKX127" s="2"/>
      <c r="CKY127" s="2"/>
      <c r="CKZ127" s="2"/>
      <c r="CLA127" s="2"/>
      <c r="CLB127" s="2"/>
      <c r="CLC127" s="2"/>
      <c r="CLD127" s="2"/>
      <c r="CLE127" s="2"/>
      <c r="CLF127" s="2"/>
      <c r="CLG127" s="2"/>
      <c r="CLH127" s="2"/>
      <c r="CLI127" s="2"/>
      <c r="CLJ127" s="2"/>
      <c r="CLK127" s="2"/>
      <c r="CLL127" s="2"/>
      <c r="CLM127" s="2"/>
      <c r="CLN127" s="2"/>
      <c r="CLO127" s="2"/>
      <c r="CLP127" s="2"/>
      <c r="CLQ127" s="2"/>
      <c r="CLR127" s="2"/>
      <c r="CLS127" s="2"/>
      <c r="CLT127" s="2"/>
      <c r="CLU127" s="2"/>
      <c r="CLV127" s="2"/>
      <c r="CLW127" s="2"/>
      <c r="CLX127" s="2"/>
      <c r="CLY127" s="2"/>
      <c r="CLZ127" s="2"/>
      <c r="CMA127" s="2"/>
      <c r="CMB127" s="2"/>
      <c r="CMC127" s="2"/>
      <c r="CMD127" s="2"/>
      <c r="CME127" s="2"/>
      <c r="CMF127" s="2"/>
      <c r="CMG127" s="2"/>
      <c r="CMH127" s="2"/>
      <c r="CMI127" s="2"/>
      <c r="CMJ127" s="2"/>
      <c r="CMK127" s="2"/>
      <c r="CML127" s="2"/>
      <c r="CMM127" s="2"/>
      <c r="CMN127" s="2"/>
      <c r="CMO127" s="2"/>
      <c r="CMP127" s="2"/>
      <c r="CMQ127" s="2"/>
      <c r="CMR127" s="2"/>
      <c r="CMS127" s="2"/>
      <c r="CMT127" s="2"/>
      <c r="CMU127" s="2"/>
      <c r="CMV127" s="2"/>
      <c r="CMW127" s="2"/>
      <c r="CMX127" s="2"/>
      <c r="CMY127" s="2"/>
      <c r="CMZ127" s="2"/>
      <c r="CNA127" s="2"/>
      <c r="CNB127" s="2"/>
      <c r="CNC127" s="2"/>
      <c r="CND127" s="2"/>
      <c r="CNE127" s="2"/>
      <c r="CNF127" s="2"/>
      <c r="CNG127" s="2"/>
      <c r="CNH127" s="2"/>
      <c r="CNI127" s="2"/>
      <c r="CNJ127" s="2"/>
      <c r="CNK127" s="2"/>
      <c r="CNL127" s="2"/>
      <c r="CNM127" s="2"/>
      <c r="CNN127" s="2"/>
      <c r="CNO127" s="2"/>
      <c r="CNP127" s="2"/>
      <c r="CNQ127" s="2"/>
      <c r="CNR127" s="2"/>
      <c r="CNS127" s="2"/>
      <c r="CNT127" s="2"/>
      <c r="CNU127" s="2"/>
      <c r="CNV127" s="2"/>
      <c r="CNW127" s="2"/>
      <c r="CNX127" s="2"/>
      <c r="CNY127" s="2"/>
      <c r="CNZ127" s="2"/>
      <c r="COA127" s="2"/>
      <c r="COB127" s="2"/>
      <c r="COC127" s="2"/>
      <c r="COD127" s="2"/>
      <c r="COE127" s="2"/>
      <c r="COF127" s="2"/>
      <c r="COG127" s="2"/>
      <c r="COH127" s="2"/>
      <c r="COI127" s="2"/>
      <c r="COJ127" s="2"/>
      <c r="COK127" s="2"/>
      <c r="COL127" s="2"/>
      <c r="COM127" s="2"/>
      <c r="CON127" s="2"/>
      <c r="COO127" s="2"/>
      <c r="COP127" s="2"/>
      <c r="COQ127" s="2"/>
      <c r="COR127" s="2"/>
      <c r="COS127" s="2"/>
      <c r="COT127" s="2"/>
      <c r="COU127" s="2"/>
      <c r="COV127" s="2"/>
      <c r="COW127" s="2"/>
      <c r="COX127" s="2"/>
      <c r="COY127" s="2"/>
      <c r="COZ127" s="2"/>
      <c r="CPA127" s="2"/>
      <c r="CPB127" s="2"/>
      <c r="CPC127" s="2"/>
      <c r="CPD127" s="2"/>
      <c r="CPE127" s="2"/>
      <c r="CPF127" s="2"/>
      <c r="CPG127" s="2"/>
      <c r="CPH127" s="2"/>
      <c r="CPI127" s="2"/>
      <c r="CPJ127" s="2"/>
      <c r="CPK127" s="2"/>
      <c r="CPL127" s="2"/>
      <c r="CPM127" s="2"/>
      <c r="CPN127" s="2"/>
      <c r="CPO127" s="2"/>
      <c r="CPP127" s="2"/>
      <c r="CPQ127" s="2"/>
      <c r="CPR127" s="2"/>
      <c r="CPS127" s="2"/>
      <c r="CPT127" s="2"/>
      <c r="CPU127" s="2"/>
      <c r="CPV127" s="2"/>
      <c r="CPW127" s="2"/>
      <c r="CPX127" s="2"/>
      <c r="CPY127" s="2"/>
      <c r="CPZ127" s="2"/>
      <c r="CQA127" s="2"/>
      <c r="CQB127" s="2"/>
      <c r="CQC127" s="2"/>
      <c r="CQD127" s="2"/>
      <c r="CQE127" s="2"/>
      <c r="CQF127" s="2"/>
      <c r="CQG127" s="2"/>
      <c r="CQH127" s="2"/>
      <c r="CQI127" s="2"/>
      <c r="CQJ127" s="2"/>
      <c r="CQK127" s="2"/>
      <c r="CQL127" s="2"/>
      <c r="CQM127" s="2"/>
      <c r="CQN127" s="2"/>
      <c r="CQO127" s="2"/>
      <c r="CQP127" s="2"/>
      <c r="CQQ127" s="2"/>
      <c r="CQR127" s="2"/>
      <c r="CQS127" s="2"/>
      <c r="CQT127" s="2"/>
      <c r="CQU127" s="2"/>
      <c r="CQV127" s="2"/>
      <c r="CQW127" s="2"/>
      <c r="CQX127" s="2"/>
      <c r="CQY127" s="2"/>
      <c r="CQZ127" s="2"/>
      <c r="CRA127" s="2"/>
      <c r="CRB127" s="2"/>
      <c r="CRC127" s="2"/>
      <c r="CRD127" s="2"/>
      <c r="CRE127" s="2"/>
      <c r="CRF127" s="2"/>
      <c r="CRG127" s="2"/>
      <c r="CRH127" s="2"/>
      <c r="CRI127" s="2"/>
      <c r="CRJ127" s="2"/>
      <c r="CRK127" s="2"/>
      <c r="CRL127" s="2"/>
      <c r="CRM127" s="2"/>
      <c r="CRN127" s="2"/>
      <c r="CRO127" s="2"/>
      <c r="CRP127" s="2"/>
      <c r="CRQ127" s="2"/>
      <c r="CRR127" s="2"/>
      <c r="CRS127" s="2"/>
      <c r="CRT127" s="2"/>
      <c r="CRU127" s="2"/>
      <c r="CRV127" s="2"/>
      <c r="CRW127" s="2"/>
      <c r="CRX127" s="2"/>
      <c r="CRY127" s="2"/>
      <c r="CRZ127" s="2"/>
      <c r="CSA127" s="2"/>
      <c r="CSB127" s="2"/>
      <c r="CSC127" s="2"/>
      <c r="CSD127" s="2"/>
      <c r="CSE127" s="2"/>
      <c r="CSF127" s="2"/>
      <c r="CSG127" s="2"/>
      <c r="CSH127" s="2"/>
      <c r="CSI127" s="2"/>
      <c r="CSJ127" s="2"/>
      <c r="CSK127" s="2"/>
      <c r="CSL127" s="2"/>
      <c r="CSM127" s="2"/>
      <c r="CSN127" s="2"/>
      <c r="CSO127" s="2"/>
      <c r="CSP127" s="2"/>
      <c r="CSQ127" s="2"/>
      <c r="CSR127" s="2"/>
      <c r="CSS127" s="2"/>
      <c r="CST127" s="2"/>
      <c r="CSU127" s="2"/>
      <c r="CSV127" s="2"/>
      <c r="CSW127" s="2"/>
      <c r="CSX127" s="2"/>
      <c r="CSY127" s="2"/>
      <c r="CSZ127" s="2"/>
      <c r="CTA127" s="2"/>
      <c r="CTB127" s="2"/>
      <c r="CTC127" s="2"/>
      <c r="CTD127" s="2"/>
      <c r="CTE127" s="2"/>
      <c r="CTF127" s="2"/>
      <c r="CTG127" s="2"/>
      <c r="CTH127" s="2"/>
      <c r="CTI127" s="2"/>
      <c r="CTJ127" s="2"/>
      <c r="CTK127" s="2"/>
      <c r="CTL127" s="2"/>
      <c r="CTM127" s="2"/>
      <c r="CTN127" s="2"/>
      <c r="CTO127" s="2"/>
      <c r="CTP127" s="2"/>
      <c r="CTQ127" s="2"/>
      <c r="CTR127" s="2"/>
      <c r="CTS127" s="2"/>
      <c r="CTT127" s="2"/>
      <c r="CTU127" s="2"/>
      <c r="CTV127" s="2"/>
      <c r="CTW127" s="2"/>
      <c r="CTX127" s="2"/>
      <c r="CTY127" s="2"/>
      <c r="CTZ127" s="2"/>
      <c r="CUA127" s="2"/>
      <c r="CUB127" s="2"/>
      <c r="CUC127" s="2"/>
      <c r="CUD127" s="2"/>
      <c r="CUE127" s="2"/>
      <c r="CUF127" s="2"/>
      <c r="CUG127" s="2"/>
      <c r="CUH127" s="2"/>
      <c r="CUI127" s="2"/>
      <c r="CUJ127" s="2"/>
      <c r="CUK127" s="2"/>
      <c r="CUL127" s="2"/>
      <c r="CUM127" s="2"/>
      <c r="CUN127" s="2"/>
      <c r="CUO127" s="2"/>
      <c r="CUP127" s="2"/>
      <c r="CUQ127" s="2"/>
      <c r="CUR127" s="2"/>
      <c r="CUS127" s="2"/>
      <c r="CUT127" s="2"/>
      <c r="CUU127" s="2"/>
      <c r="CUV127" s="2"/>
      <c r="CUW127" s="2"/>
      <c r="CUX127" s="2"/>
      <c r="CUY127" s="2"/>
      <c r="CUZ127" s="2"/>
      <c r="CVA127" s="2"/>
      <c r="CVB127" s="2"/>
      <c r="CVC127" s="2"/>
      <c r="CVD127" s="2"/>
      <c r="CVE127" s="2"/>
      <c r="CVF127" s="2"/>
      <c r="CVG127" s="2"/>
      <c r="CVH127" s="2"/>
      <c r="CVI127" s="2"/>
      <c r="CVJ127" s="2"/>
      <c r="CVK127" s="2"/>
      <c r="CVL127" s="2"/>
      <c r="CVM127" s="2"/>
      <c r="CVN127" s="2"/>
      <c r="CVO127" s="2"/>
      <c r="CVP127" s="2"/>
      <c r="CVQ127" s="2"/>
      <c r="CVR127" s="2"/>
      <c r="CVS127" s="2"/>
      <c r="CVT127" s="2"/>
      <c r="CVU127" s="2"/>
      <c r="CVV127" s="2"/>
      <c r="CVW127" s="2"/>
      <c r="CVX127" s="2"/>
      <c r="CVY127" s="2"/>
      <c r="CVZ127" s="2"/>
      <c r="CWA127" s="2"/>
      <c r="CWB127" s="2"/>
      <c r="CWC127" s="2"/>
      <c r="CWD127" s="2"/>
      <c r="CWE127" s="2"/>
      <c r="CWF127" s="2"/>
      <c r="CWG127" s="2"/>
      <c r="CWH127" s="2"/>
      <c r="CWI127" s="2"/>
      <c r="CWJ127" s="2"/>
      <c r="CWK127" s="2"/>
      <c r="CWL127" s="2"/>
      <c r="CWM127" s="2"/>
      <c r="CWN127" s="2"/>
      <c r="CWO127" s="2"/>
      <c r="CWP127" s="2"/>
      <c r="CWQ127" s="2"/>
      <c r="CWR127" s="2"/>
      <c r="CWS127" s="2"/>
      <c r="CWT127" s="2"/>
      <c r="CWU127" s="2"/>
      <c r="CWV127" s="2"/>
      <c r="CWW127" s="2"/>
      <c r="CWX127" s="2"/>
      <c r="CWY127" s="2"/>
      <c r="CWZ127" s="2"/>
      <c r="CXA127" s="2"/>
      <c r="CXB127" s="2"/>
      <c r="CXC127" s="2"/>
      <c r="CXD127" s="2"/>
      <c r="CXE127" s="2"/>
      <c r="CXF127" s="2"/>
      <c r="CXG127" s="2"/>
      <c r="CXH127" s="2"/>
      <c r="CXI127" s="2"/>
      <c r="CXJ127" s="2"/>
      <c r="CXK127" s="2"/>
      <c r="CXL127" s="2"/>
      <c r="CXM127" s="2"/>
      <c r="CXN127" s="2"/>
      <c r="CXO127" s="2"/>
      <c r="CXP127" s="2"/>
      <c r="CXQ127" s="2"/>
      <c r="CXR127" s="2"/>
      <c r="CXS127" s="2"/>
      <c r="CXT127" s="2"/>
      <c r="CXU127" s="2"/>
      <c r="CXV127" s="2"/>
      <c r="CXW127" s="2"/>
      <c r="CXX127" s="2"/>
      <c r="CXY127" s="2"/>
      <c r="CXZ127" s="2"/>
      <c r="CYA127" s="2"/>
      <c r="CYB127" s="2"/>
      <c r="CYC127" s="2"/>
      <c r="CYD127" s="2"/>
      <c r="CYE127" s="2"/>
      <c r="CYF127" s="2"/>
      <c r="CYG127" s="2"/>
      <c r="CYH127" s="2"/>
      <c r="CYI127" s="2"/>
      <c r="CYJ127" s="2"/>
      <c r="CYK127" s="2"/>
      <c r="CYL127" s="2"/>
      <c r="CYM127" s="2"/>
      <c r="CYN127" s="2"/>
      <c r="CYO127" s="2"/>
      <c r="CYP127" s="2"/>
      <c r="CYQ127" s="2"/>
      <c r="CYR127" s="2"/>
      <c r="CYS127" s="2"/>
      <c r="CYT127" s="2"/>
      <c r="CYU127" s="2"/>
      <c r="CYV127" s="2"/>
      <c r="CYW127" s="2"/>
      <c r="CYX127" s="2"/>
      <c r="CYY127" s="2"/>
      <c r="CYZ127" s="2"/>
      <c r="CZA127" s="2"/>
      <c r="CZB127" s="2"/>
      <c r="CZC127" s="2"/>
      <c r="CZD127" s="2"/>
      <c r="CZE127" s="2"/>
      <c r="CZF127" s="2"/>
      <c r="CZG127" s="2"/>
      <c r="CZH127" s="2"/>
      <c r="CZI127" s="2"/>
      <c r="CZJ127" s="2"/>
      <c r="CZK127" s="2"/>
      <c r="CZL127" s="2"/>
      <c r="CZM127" s="2"/>
      <c r="CZN127" s="2"/>
      <c r="CZO127" s="2"/>
      <c r="CZP127" s="2"/>
      <c r="CZQ127" s="2"/>
      <c r="CZR127" s="2"/>
      <c r="CZS127" s="2"/>
      <c r="CZT127" s="2"/>
      <c r="CZU127" s="2"/>
      <c r="CZV127" s="2"/>
      <c r="CZW127" s="2"/>
      <c r="CZX127" s="2"/>
      <c r="CZY127" s="2"/>
      <c r="CZZ127" s="2"/>
      <c r="DAA127" s="2"/>
      <c r="DAB127" s="2"/>
      <c r="DAC127" s="2"/>
      <c r="DAD127" s="2"/>
      <c r="DAE127" s="2"/>
      <c r="DAF127" s="2"/>
      <c r="DAG127" s="2"/>
      <c r="DAH127" s="2"/>
      <c r="DAI127" s="2"/>
      <c r="DAJ127" s="2"/>
      <c r="DAK127" s="2"/>
      <c r="DAL127" s="2"/>
      <c r="DAM127" s="2"/>
      <c r="DAN127" s="2"/>
      <c r="DAO127" s="2"/>
      <c r="DAP127" s="2"/>
      <c r="DAQ127" s="2"/>
      <c r="DAR127" s="2"/>
      <c r="DAS127" s="2"/>
      <c r="DAT127" s="2"/>
      <c r="DAU127" s="2"/>
      <c r="DAV127" s="2"/>
      <c r="DAW127" s="2"/>
      <c r="DAX127" s="2"/>
      <c r="DAY127" s="2"/>
      <c r="DAZ127" s="2"/>
      <c r="DBA127" s="2"/>
      <c r="DBB127" s="2"/>
      <c r="DBC127" s="2"/>
      <c r="DBD127" s="2"/>
      <c r="DBE127" s="2"/>
      <c r="DBF127" s="2"/>
      <c r="DBG127" s="2"/>
      <c r="DBH127" s="2"/>
      <c r="DBI127" s="2"/>
      <c r="DBJ127" s="2"/>
      <c r="DBK127" s="2"/>
      <c r="DBL127" s="2"/>
      <c r="DBM127" s="2"/>
      <c r="DBN127" s="2"/>
      <c r="DBO127" s="2"/>
      <c r="DBP127" s="2"/>
      <c r="DBQ127" s="2"/>
      <c r="DBR127" s="2"/>
      <c r="DBS127" s="2"/>
      <c r="DBT127" s="2"/>
      <c r="DBU127" s="2"/>
      <c r="DBV127" s="2"/>
      <c r="DBW127" s="2"/>
      <c r="DBX127" s="2"/>
      <c r="DBY127" s="2"/>
      <c r="DBZ127" s="2"/>
      <c r="DCA127" s="2"/>
      <c r="DCB127" s="2"/>
      <c r="DCC127" s="2"/>
      <c r="DCD127" s="2"/>
      <c r="DCE127" s="2"/>
      <c r="DCF127" s="2"/>
      <c r="DCG127" s="2"/>
      <c r="DCH127" s="2"/>
      <c r="DCI127" s="2"/>
      <c r="DCJ127" s="2"/>
      <c r="DCK127" s="2"/>
      <c r="DCL127" s="2"/>
      <c r="DCM127" s="2"/>
      <c r="DCN127" s="2"/>
      <c r="DCO127" s="2"/>
      <c r="DCP127" s="2"/>
      <c r="DCQ127" s="2"/>
      <c r="DCR127" s="2"/>
      <c r="DCS127" s="2"/>
      <c r="DCT127" s="2"/>
      <c r="DCU127" s="2"/>
      <c r="DCV127" s="2"/>
      <c r="DCW127" s="2"/>
      <c r="DCX127" s="2"/>
      <c r="DCY127" s="2"/>
      <c r="DCZ127" s="2"/>
      <c r="DDA127" s="2"/>
      <c r="DDB127" s="2"/>
      <c r="DDC127" s="2"/>
      <c r="DDD127" s="2"/>
      <c r="DDE127" s="2"/>
      <c r="DDF127" s="2"/>
      <c r="DDG127" s="2"/>
      <c r="DDH127" s="2"/>
      <c r="DDI127" s="2"/>
      <c r="DDJ127" s="2"/>
      <c r="DDK127" s="2"/>
      <c r="DDL127" s="2"/>
      <c r="DDM127" s="2"/>
      <c r="DDN127" s="2"/>
      <c r="DDO127" s="2"/>
      <c r="DDP127" s="2"/>
      <c r="DDQ127" s="2"/>
      <c r="DDR127" s="2"/>
      <c r="DDS127" s="2"/>
      <c r="DDT127" s="2"/>
      <c r="DDU127" s="2"/>
      <c r="DDV127" s="2"/>
      <c r="DDW127" s="2"/>
      <c r="DDX127" s="2"/>
      <c r="DDY127" s="2"/>
      <c r="DDZ127" s="2"/>
      <c r="DEA127" s="2"/>
      <c r="DEB127" s="2"/>
      <c r="DEC127" s="2"/>
      <c r="DED127" s="2"/>
      <c r="DEE127" s="2"/>
      <c r="DEF127" s="2"/>
      <c r="DEG127" s="2"/>
      <c r="DEH127" s="2"/>
      <c r="DEI127" s="2"/>
      <c r="DEJ127" s="2"/>
      <c r="DEK127" s="2"/>
      <c r="DEL127" s="2"/>
      <c r="DEM127" s="2"/>
      <c r="DEN127" s="2"/>
      <c r="DEO127" s="2"/>
      <c r="DEP127" s="2"/>
      <c r="DEQ127" s="2"/>
      <c r="DER127" s="2"/>
      <c r="DES127" s="2"/>
      <c r="DET127" s="2"/>
      <c r="DEU127" s="2"/>
      <c r="DEV127" s="2"/>
      <c r="DEW127" s="2"/>
      <c r="DEX127" s="2"/>
      <c r="DEY127" s="2"/>
      <c r="DEZ127" s="2"/>
      <c r="DFA127" s="2"/>
      <c r="DFB127" s="2"/>
      <c r="DFC127" s="2"/>
      <c r="DFD127" s="2"/>
      <c r="DFE127" s="2"/>
      <c r="DFF127" s="2"/>
      <c r="DFG127" s="2"/>
      <c r="DFH127" s="2"/>
      <c r="DFI127" s="2"/>
      <c r="DFJ127" s="2"/>
      <c r="DFK127" s="2"/>
      <c r="DFL127" s="2"/>
      <c r="DFM127" s="2"/>
      <c r="DFN127" s="2"/>
      <c r="DFO127" s="2"/>
      <c r="DFP127" s="2"/>
      <c r="DFQ127" s="2"/>
      <c r="DFR127" s="2"/>
      <c r="DFS127" s="2"/>
      <c r="DFT127" s="2"/>
      <c r="DFU127" s="2"/>
      <c r="DFV127" s="2"/>
      <c r="DFW127" s="2"/>
      <c r="DFX127" s="2"/>
      <c r="DFY127" s="2"/>
      <c r="DFZ127" s="2"/>
      <c r="DGA127" s="2"/>
      <c r="DGB127" s="2"/>
      <c r="DGC127" s="2"/>
      <c r="DGD127" s="2"/>
      <c r="DGE127" s="2"/>
      <c r="DGF127" s="2"/>
      <c r="DGG127" s="2"/>
      <c r="DGH127" s="2"/>
      <c r="DGI127" s="2"/>
      <c r="DGJ127" s="2"/>
      <c r="DGK127" s="2"/>
      <c r="DGL127" s="2"/>
      <c r="DGM127" s="2"/>
      <c r="DGN127" s="2"/>
      <c r="DGO127" s="2"/>
      <c r="DGP127" s="2"/>
      <c r="DGQ127" s="2"/>
      <c r="DGR127" s="2"/>
      <c r="DGS127" s="2"/>
      <c r="DGT127" s="2"/>
      <c r="DGU127" s="2"/>
      <c r="DGV127" s="2"/>
      <c r="DGW127" s="2"/>
      <c r="DGX127" s="2"/>
      <c r="DGY127" s="2"/>
      <c r="DGZ127" s="2"/>
      <c r="DHA127" s="2"/>
      <c r="DHB127" s="2"/>
      <c r="DHC127" s="2"/>
      <c r="DHD127" s="2"/>
      <c r="DHE127" s="2"/>
      <c r="DHF127" s="2"/>
      <c r="DHG127" s="2"/>
      <c r="DHH127" s="2"/>
      <c r="DHI127" s="2"/>
      <c r="DHJ127" s="2"/>
      <c r="DHK127" s="2"/>
      <c r="DHL127" s="2"/>
      <c r="DHM127" s="2"/>
      <c r="DHN127" s="2"/>
      <c r="DHO127" s="2"/>
      <c r="DHP127" s="2"/>
      <c r="DHQ127" s="2"/>
      <c r="DHR127" s="2"/>
      <c r="DHS127" s="2"/>
      <c r="DHT127" s="2"/>
      <c r="DHU127" s="2"/>
      <c r="DHV127" s="2"/>
      <c r="DHW127" s="2"/>
      <c r="DHX127" s="2"/>
      <c r="DHY127" s="2"/>
      <c r="DHZ127" s="2"/>
      <c r="DIA127" s="2"/>
      <c r="DIB127" s="2"/>
      <c r="DIC127" s="2"/>
      <c r="DID127" s="2"/>
      <c r="DIE127" s="2"/>
      <c r="DIF127" s="2"/>
      <c r="DIG127" s="2"/>
      <c r="DIH127" s="2"/>
      <c r="DII127" s="2"/>
      <c r="DIJ127" s="2"/>
      <c r="DIK127" s="2"/>
      <c r="DIL127" s="2"/>
      <c r="DIM127" s="2"/>
      <c r="DIN127" s="2"/>
      <c r="DIO127" s="2"/>
      <c r="DIP127" s="2"/>
      <c r="DIQ127" s="2"/>
      <c r="DIR127" s="2"/>
      <c r="DIS127" s="2"/>
      <c r="DIT127" s="2"/>
      <c r="DIU127" s="2"/>
      <c r="DIV127" s="2"/>
      <c r="DIW127" s="2"/>
      <c r="DIX127" s="2"/>
      <c r="DIY127" s="2"/>
      <c r="DIZ127" s="2"/>
      <c r="DJA127" s="2"/>
      <c r="DJB127" s="2"/>
      <c r="DJC127" s="2"/>
      <c r="DJD127" s="2"/>
      <c r="DJE127" s="2"/>
      <c r="DJF127" s="2"/>
      <c r="DJG127" s="2"/>
      <c r="DJH127" s="2"/>
      <c r="DJI127" s="2"/>
      <c r="DJJ127" s="2"/>
      <c r="DJK127" s="2"/>
      <c r="DJL127" s="2"/>
      <c r="DJM127" s="2"/>
      <c r="DJN127" s="2"/>
      <c r="DJO127" s="2"/>
      <c r="DJP127" s="2"/>
      <c r="DJQ127" s="2"/>
      <c r="DJR127" s="2"/>
      <c r="DJS127" s="2"/>
      <c r="DJT127" s="2"/>
      <c r="DJU127" s="2"/>
      <c r="DJV127" s="2"/>
      <c r="DJW127" s="2"/>
      <c r="DJX127" s="2"/>
      <c r="DJY127" s="2"/>
      <c r="DJZ127" s="2"/>
      <c r="DKA127" s="2"/>
      <c r="DKB127" s="2"/>
      <c r="DKC127" s="2"/>
      <c r="DKD127" s="2"/>
      <c r="DKE127" s="2"/>
      <c r="DKF127" s="2"/>
      <c r="DKG127" s="2"/>
      <c r="DKH127" s="2"/>
      <c r="DKI127" s="2"/>
      <c r="DKJ127" s="2"/>
      <c r="DKK127" s="2"/>
      <c r="DKL127" s="2"/>
      <c r="DKM127" s="2"/>
      <c r="DKN127" s="2"/>
      <c r="DKO127" s="2"/>
      <c r="DKP127" s="2"/>
      <c r="DKQ127" s="2"/>
      <c r="DKR127" s="2"/>
      <c r="DKS127" s="2"/>
      <c r="DKT127" s="2"/>
      <c r="DKU127" s="2"/>
      <c r="DKV127" s="2"/>
      <c r="DKW127" s="2"/>
      <c r="DKX127" s="2"/>
      <c r="DKY127" s="2"/>
      <c r="DKZ127" s="2"/>
      <c r="DLA127" s="2"/>
      <c r="DLB127" s="2"/>
      <c r="DLC127" s="2"/>
      <c r="DLD127" s="2"/>
      <c r="DLE127" s="2"/>
      <c r="DLF127" s="2"/>
      <c r="DLG127" s="2"/>
      <c r="DLH127" s="2"/>
      <c r="DLI127" s="2"/>
      <c r="DLJ127" s="2"/>
      <c r="DLK127" s="2"/>
      <c r="DLL127" s="2"/>
      <c r="DLM127" s="2"/>
      <c r="DLN127" s="2"/>
      <c r="DLO127" s="2"/>
      <c r="DLP127" s="2"/>
      <c r="DLQ127" s="2"/>
      <c r="DLR127" s="2"/>
      <c r="DLS127" s="2"/>
      <c r="DLT127" s="2"/>
      <c r="DLU127" s="2"/>
      <c r="DLV127" s="2"/>
      <c r="DLW127" s="2"/>
      <c r="DLX127" s="2"/>
      <c r="DLY127" s="2"/>
      <c r="DLZ127" s="2"/>
      <c r="DMA127" s="2"/>
      <c r="DMB127" s="2"/>
      <c r="DMC127" s="2"/>
      <c r="DMD127" s="2"/>
      <c r="DME127" s="2"/>
      <c r="DMF127" s="2"/>
      <c r="DMG127" s="2"/>
      <c r="DMH127" s="2"/>
      <c r="DMI127" s="2"/>
      <c r="DMJ127" s="2"/>
      <c r="DMK127" s="2"/>
      <c r="DML127" s="2"/>
      <c r="DMM127" s="2"/>
      <c r="DMN127" s="2"/>
      <c r="DMO127" s="2"/>
      <c r="DMP127" s="2"/>
      <c r="DMQ127" s="2"/>
      <c r="DMR127" s="2"/>
      <c r="DMS127" s="2"/>
      <c r="DMT127" s="2"/>
      <c r="DMU127" s="2"/>
      <c r="DMV127" s="2"/>
      <c r="DMW127" s="2"/>
      <c r="DMX127" s="2"/>
      <c r="DMY127" s="2"/>
      <c r="DMZ127" s="2"/>
      <c r="DNA127" s="2"/>
      <c r="DNB127" s="2"/>
      <c r="DNC127" s="2"/>
      <c r="DND127" s="2"/>
      <c r="DNE127" s="2"/>
      <c r="DNF127" s="2"/>
      <c r="DNG127" s="2"/>
      <c r="DNH127" s="2"/>
      <c r="DNI127" s="2"/>
      <c r="DNJ127" s="2"/>
      <c r="DNK127" s="2"/>
      <c r="DNL127" s="2"/>
      <c r="DNM127" s="2"/>
      <c r="DNN127" s="2"/>
      <c r="DNO127" s="2"/>
      <c r="DNP127" s="2"/>
      <c r="DNQ127" s="2"/>
      <c r="DNR127" s="2"/>
      <c r="DNS127" s="2"/>
      <c r="DNT127" s="2"/>
      <c r="DNU127" s="2"/>
      <c r="DNV127" s="2"/>
      <c r="DNW127" s="2"/>
      <c r="DNX127" s="2"/>
      <c r="DNY127" s="2"/>
      <c r="DNZ127" s="2"/>
      <c r="DOA127" s="2"/>
      <c r="DOB127" s="2"/>
      <c r="DOC127" s="2"/>
      <c r="DOD127" s="2"/>
      <c r="DOE127" s="2"/>
      <c r="DOF127" s="2"/>
      <c r="DOG127" s="2"/>
      <c r="DOH127" s="2"/>
      <c r="DOI127" s="2"/>
      <c r="DOJ127" s="2"/>
      <c r="DOK127" s="2"/>
      <c r="DOL127" s="2"/>
      <c r="DOM127" s="2"/>
      <c r="DON127" s="2"/>
      <c r="DOO127" s="2"/>
      <c r="DOP127" s="2"/>
      <c r="DOQ127" s="2"/>
      <c r="DOR127" s="2"/>
      <c r="DOS127" s="2"/>
      <c r="DOT127" s="2"/>
      <c r="DOU127" s="2"/>
      <c r="DOV127" s="2"/>
      <c r="DOW127" s="2"/>
      <c r="DOX127" s="2"/>
      <c r="DOY127" s="2"/>
      <c r="DOZ127" s="2"/>
      <c r="DPA127" s="2"/>
      <c r="DPB127" s="2"/>
      <c r="DPC127" s="2"/>
      <c r="DPD127" s="2"/>
      <c r="DPE127" s="2"/>
      <c r="DPF127" s="2"/>
      <c r="DPG127" s="2"/>
      <c r="DPH127" s="2"/>
      <c r="DPI127" s="2"/>
      <c r="DPJ127" s="2"/>
      <c r="DPK127" s="2"/>
      <c r="DPL127" s="2"/>
      <c r="DPM127" s="2"/>
      <c r="DPN127" s="2"/>
      <c r="DPO127" s="2"/>
      <c r="DPP127" s="2"/>
      <c r="DPQ127" s="2"/>
      <c r="DPR127" s="2"/>
      <c r="DPS127" s="2"/>
      <c r="DPT127" s="2"/>
      <c r="DPU127" s="2"/>
      <c r="DPV127" s="2"/>
      <c r="DPW127" s="2"/>
      <c r="DPX127" s="2"/>
      <c r="DPY127" s="2"/>
      <c r="DPZ127" s="2"/>
      <c r="DQA127" s="2"/>
      <c r="DQB127" s="2"/>
      <c r="DQC127" s="2"/>
      <c r="DQD127" s="2"/>
      <c r="DQE127" s="2"/>
      <c r="DQF127" s="2"/>
      <c r="DQG127" s="2"/>
      <c r="DQH127" s="2"/>
      <c r="DQI127" s="2"/>
      <c r="DQJ127" s="2"/>
      <c r="DQK127" s="2"/>
      <c r="DQL127" s="2"/>
      <c r="DQM127" s="2"/>
      <c r="DQN127" s="2"/>
      <c r="DQO127" s="2"/>
      <c r="DQP127" s="2"/>
      <c r="DQQ127" s="2"/>
      <c r="DQR127" s="2"/>
      <c r="DQS127" s="2"/>
      <c r="DQT127" s="2"/>
      <c r="DQU127" s="2"/>
      <c r="DQV127" s="2"/>
      <c r="DQW127" s="2"/>
      <c r="DQX127" s="2"/>
      <c r="DQY127" s="2"/>
      <c r="DQZ127" s="2"/>
      <c r="DRA127" s="2"/>
      <c r="DRB127" s="2"/>
      <c r="DRC127" s="2"/>
      <c r="DRD127" s="2"/>
      <c r="DRE127" s="2"/>
      <c r="DRF127" s="2"/>
      <c r="DRG127" s="2"/>
      <c r="DRH127" s="2"/>
      <c r="DRI127" s="2"/>
      <c r="DRJ127" s="2"/>
      <c r="DRK127" s="2"/>
      <c r="DRL127" s="2"/>
      <c r="DRM127" s="2"/>
      <c r="DRN127" s="2"/>
      <c r="DRO127" s="2"/>
      <c r="DRP127" s="2"/>
      <c r="DRQ127" s="2"/>
      <c r="DRR127" s="2"/>
      <c r="DRS127" s="2"/>
      <c r="DRT127" s="2"/>
      <c r="DRU127" s="2"/>
      <c r="DRV127" s="2"/>
      <c r="DRW127" s="2"/>
      <c r="DRX127" s="2"/>
      <c r="DRY127" s="2"/>
      <c r="DRZ127" s="2"/>
      <c r="DSA127" s="2"/>
      <c r="DSB127" s="2"/>
      <c r="DSC127" s="2"/>
      <c r="DSD127" s="2"/>
      <c r="DSE127" s="2"/>
      <c r="DSF127" s="2"/>
      <c r="DSG127" s="2"/>
      <c r="DSH127" s="2"/>
      <c r="DSI127" s="2"/>
      <c r="DSJ127" s="2"/>
      <c r="DSK127" s="2"/>
      <c r="DSL127" s="2"/>
      <c r="DSM127" s="2"/>
      <c r="DSN127" s="2"/>
      <c r="DSO127" s="2"/>
      <c r="DSP127" s="2"/>
      <c r="DSQ127" s="2"/>
      <c r="DSR127" s="2"/>
      <c r="DSS127" s="2"/>
      <c r="DST127" s="2"/>
      <c r="DSU127" s="2"/>
      <c r="DSV127" s="2"/>
      <c r="DSW127" s="2"/>
      <c r="DSX127" s="2"/>
      <c r="DSY127" s="2"/>
      <c r="DSZ127" s="2"/>
      <c r="DTA127" s="2"/>
      <c r="DTB127" s="2"/>
      <c r="DTC127" s="2"/>
      <c r="DTD127" s="2"/>
      <c r="DTE127" s="2"/>
      <c r="DTF127" s="2"/>
      <c r="DTG127" s="2"/>
      <c r="DTH127" s="2"/>
      <c r="DTI127" s="2"/>
      <c r="DTJ127" s="2"/>
      <c r="DTK127" s="2"/>
      <c r="DTL127" s="2"/>
      <c r="DTM127" s="2"/>
      <c r="DTN127" s="2"/>
      <c r="DTO127" s="2"/>
      <c r="DTP127" s="2"/>
      <c r="DTQ127" s="2"/>
      <c r="DTR127" s="2"/>
      <c r="DTS127" s="2"/>
      <c r="DTT127" s="2"/>
      <c r="DTU127" s="2"/>
      <c r="DTV127" s="2"/>
      <c r="DTW127" s="2"/>
      <c r="DTX127" s="2"/>
      <c r="DTY127" s="2"/>
      <c r="DTZ127" s="2"/>
      <c r="DUA127" s="2"/>
      <c r="DUB127" s="2"/>
      <c r="DUC127" s="2"/>
      <c r="DUD127" s="2"/>
      <c r="DUE127" s="2"/>
      <c r="DUF127" s="2"/>
      <c r="DUG127" s="2"/>
      <c r="DUH127" s="2"/>
      <c r="DUI127" s="2"/>
      <c r="DUJ127" s="2"/>
      <c r="DUK127" s="2"/>
      <c r="DUL127" s="2"/>
      <c r="DUM127" s="2"/>
      <c r="DUN127" s="2"/>
      <c r="DUO127" s="2"/>
      <c r="DUP127" s="2"/>
      <c r="DUQ127" s="2"/>
      <c r="DUR127" s="2"/>
      <c r="DUS127" s="2"/>
      <c r="DUT127" s="2"/>
      <c r="DUU127" s="2"/>
      <c r="DUV127" s="2"/>
      <c r="DUW127" s="2"/>
      <c r="DUX127" s="2"/>
      <c r="DUY127" s="2"/>
      <c r="DUZ127" s="2"/>
      <c r="DVA127" s="2"/>
      <c r="DVB127" s="2"/>
      <c r="DVC127" s="2"/>
      <c r="DVD127" s="2"/>
      <c r="DVE127" s="2"/>
      <c r="DVF127" s="2"/>
      <c r="DVG127" s="2"/>
      <c r="DVH127" s="2"/>
      <c r="DVI127" s="2"/>
      <c r="DVJ127" s="2"/>
      <c r="DVK127" s="2"/>
      <c r="DVL127" s="2"/>
      <c r="DVM127" s="2"/>
      <c r="DVN127" s="2"/>
      <c r="DVO127" s="2"/>
      <c r="DVP127" s="2"/>
      <c r="DVQ127" s="2"/>
      <c r="DVR127" s="2"/>
      <c r="DVS127" s="2"/>
      <c r="DVT127" s="2"/>
      <c r="DVU127" s="2"/>
      <c r="DVV127" s="2"/>
      <c r="DVW127" s="2"/>
      <c r="DVX127" s="2"/>
      <c r="DVY127" s="2"/>
      <c r="DVZ127" s="2"/>
      <c r="DWA127" s="2"/>
      <c r="DWB127" s="2"/>
      <c r="DWC127" s="2"/>
      <c r="DWD127" s="2"/>
      <c r="DWE127" s="2"/>
      <c r="DWF127" s="2"/>
      <c r="DWG127" s="2"/>
      <c r="DWH127" s="2"/>
      <c r="DWI127" s="2"/>
      <c r="DWJ127" s="2"/>
      <c r="DWK127" s="2"/>
      <c r="DWL127" s="2"/>
      <c r="DWM127" s="2"/>
      <c r="DWN127" s="2"/>
      <c r="DWO127" s="2"/>
      <c r="DWP127" s="2"/>
      <c r="DWQ127" s="2"/>
      <c r="DWR127" s="2"/>
      <c r="DWS127" s="2"/>
      <c r="DWT127" s="2"/>
      <c r="DWU127" s="2"/>
      <c r="DWV127" s="2"/>
      <c r="DWW127" s="2"/>
      <c r="DWX127" s="2"/>
      <c r="DWY127" s="2"/>
      <c r="DWZ127" s="2"/>
      <c r="DXA127" s="2"/>
      <c r="DXB127" s="2"/>
      <c r="DXC127" s="2"/>
      <c r="DXD127" s="2"/>
      <c r="DXE127" s="2"/>
      <c r="DXF127" s="2"/>
      <c r="DXG127" s="2"/>
      <c r="DXH127" s="2"/>
      <c r="DXI127" s="2"/>
      <c r="DXJ127" s="2"/>
      <c r="DXK127" s="2"/>
      <c r="DXL127" s="2"/>
      <c r="DXM127" s="2"/>
      <c r="DXN127" s="2"/>
      <c r="DXO127" s="2"/>
      <c r="DXP127" s="2"/>
      <c r="DXQ127" s="2"/>
      <c r="DXR127" s="2"/>
      <c r="DXS127" s="2"/>
      <c r="DXT127" s="2"/>
      <c r="DXU127" s="2"/>
      <c r="DXV127" s="2"/>
      <c r="DXW127" s="2"/>
      <c r="DXX127" s="2"/>
      <c r="DXY127" s="2"/>
      <c r="DXZ127" s="2"/>
      <c r="DYA127" s="2"/>
      <c r="DYB127" s="2"/>
      <c r="DYC127" s="2"/>
      <c r="DYD127" s="2"/>
      <c r="DYE127" s="2"/>
      <c r="DYF127" s="2"/>
      <c r="DYG127" s="2"/>
      <c r="DYH127" s="2"/>
      <c r="DYI127" s="2"/>
      <c r="DYJ127" s="2"/>
      <c r="DYK127" s="2"/>
      <c r="DYL127" s="2"/>
      <c r="DYM127" s="2"/>
      <c r="DYN127" s="2"/>
      <c r="DYO127" s="2"/>
      <c r="DYP127" s="2"/>
      <c r="DYQ127" s="2"/>
      <c r="DYR127" s="2"/>
      <c r="DYS127" s="2"/>
      <c r="DYT127" s="2"/>
      <c r="DYU127" s="2"/>
      <c r="DYV127" s="2"/>
      <c r="DYW127" s="2"/>
      <c r="DYX127" s="2"/>
      <c r="DYY127" s="2"/>
      <c r="DYZ127" s="2"/>
      <c r="DZA127" s="2"/>
      <c r="DZB127" s="2"/>
      <c r="DZC127" s="2"/>
      <c r="DZD127" s="2"/>
      <c r="DZE127" s="2"/>
      <c r="DZF127" s="2"/>
      <c r="DZG127" s="2"/>
      <c r="DZH127" s="2"/>
      <c r="DZI127" s="2"/>
      <c r="DZJ127" s="2"/>
      <c r="DZK127" s="2"/>
      <c r="DZL127" s="2"/>
      <c r="DZM127" s="2"/>
      <c r="DZN127" s="2"/>
      <c r="DZO127" s="2"/>
      <c r="DZP127" s="2"/>
      <c r="DZQ127" s="2"/>
      <c r="DZR127" s="2"/>
      <c r="DZS127" s="2"/>
      <c r="DZT127" s="2"/>
      <c r="DZU127" s="2"/>
      <c r="DZV127" s="2"/>
      <c r="DZW127" s="2"/>
      <c r="DZX127" s="2"/>
      <c r="DZY127" s="2"/>
      <c r="DZZ127" s="2"/>
      <c r="EAA127" s="2"/>
      <c r="EAB127" s="2"/>
      <c r="EAC127" s="2"/>
      <c r="EAD127" s="2"/>
      <c r="EAE127" s="2"/>
      <c r="EAF127" s="2"/>
      <c r="EAG127" s="2"/>
      <c r="EAH127" s="2"/>
      <c r="EAI127" s="2"/>
      <c r="EAJ127" s="2"/>
      <c r="EAK127" s="2"/>
      <c r="EAL127" s="2"/>
      <c r="EAM127" s="2"/>
      <c r="EAN127" s="2"/>
      <c r="EAO127" s="2"/>
      <c r="EAP127" s="2"/>
      <c r="EAQ127" s="2"/>
      <c r="EAR127" s="2"/>
      <c r="EAS127" s="2"/>
      <c r="EAT127" s="2"/>
      <c r="EAU127" s="2"/>
      <c r="EAV127" s="2"/>
      <c r="EAW127" s="2"/>
      <c r="EAX127" s="2"/>
      <c r="EAY127" s="2"/>
      <c r="EAZ127" s="2"/>
      <c r="EBA127" s="2"/>
      <c r="EBB127" s="2"/>
      <c r="EBC127" s="2"/>
      <c r="EBD127" s="2"/>
      <c r="EBE127" s="2"/>
      <c r="EBF127" s="2"/>
      <c r="EBG127" s="2"/>
      <c r="EBH127" s="2"/>
      <c r="EBI127" s="2"/>
      <c r="EBJ127" s="2"/>
      <c r="EBK127" s="2"/>
      <c r="EBL127" s="2"/>
      <c r="EBM127" s="2"/>
      <c r="EBN127" s="2"/>
      <c r="EBO127" s="2"/>
      <c r="EBP127" s="2"/>
      <c r="EBQ127" s="2"/>
      <c r="EBR127" s="2"/>
      <c r="EBS127" s="2"/>
      <c r="EBT127" s="2"/>
      <c r="EBU127" s="2"/>
      <c r="EBV127" s="2"/>
      <c r="EBW127" s="2"/>
      <c r="EBX127" s="2"/>
      <c r="EBY127" s="2"/>
      <c r="EBZ127" s="2"/>
      <c r="ECA127" s="2"/>
      <c r="ECB127" s="2"/>
      <c r="ECC127" s="2"/>
      <c r="ECD127" s="2"/>
      <c r="ECE127" s="2"/>
      <c r="ECF127" s="2"/>
      <c r="ECG127" s="2"/>
      <c r="ECH127" s="2"/>
      <c r="ECI127" s="2"/>
      <c r="ECJ127" s="2"/>
      <c r="ECK127" s="2"/>
      <c r="ECL127" s="2"/>
      <c r="ECM127" s="2"/>
      <c r="ECN127" s="2"/>
      <c r="ECO127" s="2"/>
      <c r="ECP127" s="2"/>
      <c r="ECQ127" s="2"/>
      <c r="ECR127" s="2"/>
      <c r="ECS127" s="2"/>
      <c r="ECT127" s="2"/>
      <c r="ECU127" s="2"/>
      <c r="ECV127" s="2"/>
      <c r="ECW127" s="2"/>
      <c r="ECX127" s="2"/>
      <c r="ECY127" s="2"/>
      <c r="ECZ127" s="2"/>
      <c r="EDA127" s="2"/>
      <c r="EDB127" s="2"/>
      <c r="EDC127" s="2"/>
      <c r="EDD127" s="2"/>
      <c r="EDE127" s="2"/>
      <c r="EDF127" s="2"/>
      <c r="EDG127" s="2"/>
      <c r="EDH127" s="2"/>
      <c r="EDI127" s="2"/>
      <c r="EDJ127" s="2"/>
      <c r="EDK127" s="2"/>
      <c r="EDL127" s="2"/>
      <c r="EDM127" s="2"/>
      <c r="EDN127" s="2"/>
      <c r="EDO127" s="2"/>
      <c r="EDP127" s="2"/>
      <c r="EDQ127" s="2"/>
      <c r="EDR127" s="2"/>
      <c r="EDS127" s="2"/>
      <c r="EDT127" s="2"/>
      <c r="EDU127" s="2"/>
      <c r="EDV127" s="2"/>
      <c r="EDW127" s="2"/>
      <c r="EDX127" s="2"/>
      <c r="EDY127" s="2"/>
      <c r="EDZ127" s="2"/>
      <c r="EEA127" s="2"/>
      <c r="EEB127" s="2"/>
      <c r="EEC127" s="2"/>
      <c r="EED127" s="2"/>
      <c r="EEE127" s="2"/>
      <c r="EEF127" s="2"/>
      <c r="EEG127" s="2"/>
      <c r="EEH127" s="2"/>
      <c r="EEI127" s="2"/>
      <c r="EEJ127" s="2"/>
      <c r="EEK127" s="2"/>
      <c r="EEL127" s="2"/>
      <c r="EEM127" s="2"/>
      <c r="EEN127" s="2"/>
      <c r="EEO127" s="2"/>
      <c r="EEP127" s="2"/>
      <c r="EEQ127" s="2"/>
      <c r="EER127" s="2"/>
      <c r="EES127" s="2"/>
      <c r="EET127" s="2"/>
      <c r="EEU127" s="2"/>
      <c r="EEV127" s="2"/>
      <c r="EEW127" s="2"/>
      <c r="EEX127" s="2"/>
      <c r="EEY127" s="2"/>
      <c r="EEZ127" s="2"/>
      <c r="EFA127" s="2"/>
      <c r="EFB127" s="2"/>
      <c r="EFC127" s="2"/>
      <c r="EFD127" s="2"/>
      <c r="EFE127" s="2"/>
      <c r="EFF127" s="2"/>
      <c r="EFG127" s="2"/>
      <c r="EFH127" s="2"/>
      <c r="EFI127" s="2"/>
      <c r="EFJ127" s="2"/>
      <c r="EFK127" s="2"/>
      <c r="EFL127" s="2"/>
      <c r="EFM127" s="2"/>
      <c r="EFN127" s="2"/>
      <c r="EFO127" s="2"/>
      <c r="EFP127" s="2"/>
      <c r="EFQ127" s="2"/>
      <c r="EFR127" s="2"/>
      <c r="EFS127" s="2"/>
      <c r="EFT127" s="2"/>
      <c r="EFU127" s="2"/>
      <c r="EFV127" s="2"/>
      <c r="EFW127" s="2"/>
      <c r="EFX127" s="2"/>
      <c r="EFY127" s="2"/>
      <c r="EFZ127" s="2"/>
      <c r="EGA127" s="2"/>
      <c r="EGB127" s="2"/>
      <c r="EGC127" s="2"/>
      <c r="EGD127" s="2"/>
      <c r="EGE127" s="2"/>
      <c r="EGF127" s="2"/>
      <c r="EGG127" s="2"/>
      <c r="EGH127" s="2"/>
      <c r="EGI127" s="2"/>
      <c r="EGJ127" s="2"/>
      <c r="EGK127" s="2"/>
      <c r="EGL127" s="2"/>
      <c r="EGM127" s="2"/>
      <c r="EGN127" s="2"/>
      <c r="EGO127" s="2"/>
      <c r="EGP127" s="2"/>
      <c r="EGQ127" s="2"/>
      <c r="EGR127" s="2"/>
      <c r="EGS127" s="2"/>
      <c r="EGT127" s="2"/>
      <c r="EGU127" s="2"/>
      <c r="EGV127" s="2"/>
      <c r="EGW127" s="2"/>
      <c r="EGX127" s="2"/>
      <c r="EGY127" s="2"/>
      <c r="EGZ127" s="2"/>
      <c r="EHA127" s="2"/>
      <c r="EHB127" s="2"/>
      <c r="EHC127" s="2"/>
      <c r="EHD127" s="2"/>
      <c r="EHE127" s="2"/>
      <c r="EHF127" s="2"/>
      <c r="EHG127" s="2"/>
      <c r="EHH127" s="2"/>
      <c r="EHI127" s="2"/>
      <c r="EHJ127" s="2"/>
      <c r="EHK127" s="2"/>
      <c r="EHL127" s="2"/>
      <c r="EHM127" s="2"/>
      <c r="EHN127" s="2"/>
      <c r="EHO127" s="2"/>
      <c r="EHP127" s="2"/>
      <c r="EHQ127" s="2"/>
      <c r="EHR127" s="2"/>
      <c r="EHS127" s="2"/>
      <c r="EHT127" s="2"/>
      <c r="EHU127" s="2"/>
      <c r="EHV127" s="2"/>
      <c r="EHW127" s="2"/>
      <c r="EHX127" s="2"/>
      <c r="EHY127" s="2"/>
      <c r="EHZ127" s="2"/>
      <c r="EIA127" s="2"/>
      <c r="EIB127" s="2"/>
      <c r="EIC127" s="2"/>
      <c r="EID127" s="2"/>
      <c r="EIE127" s="2"/>
      <c r="EIF127" s="2"/>
      <c r="EIG127" s="2"/>
      <c r="EIH127" s="2"/>
      <c r="EII127" s="2"/>
      <c r="EIJ127" s="2"/>
      <c r="EIK127" s="2"/>
      <c r="EIL127" s="2"/>
      <c r="EIM127" s="2"/>
      <c r="EIN127" s="2"/>
      <c r="EIO127" s="2"/>
      <c r="EIP127" s="2"/>
      <c r="EIQ127" s="2"/>
      <c r="EIR127" s="2"/>
      <c r="EIS127" s="2"/>
      <c r="EIT127" s="2"/>
      <c r="EIU127" s="2"/>
      <c r="EIV127" s="2"/>
      <c r="EIW127" s="2"/>
      <c r="EIX127" s="2"/>
      <c r="EIY127" s="2"/>
      <c r="EIZ127" s="2"/>
      <c r="EJA127" s="2"/>
      <c r="EJB127" s="2"/>
      <c r="EJC127" s="2"/>
      <c r="EJD127" s="2"/>
      <c r="EJE127" s="2"/>
      <c r="EJF127" s="2"/>
      <c r="EJG127" s="2"/>
      <c r="EJH127" s="2"/>
      <c r="EJI127" s="2"/>
      <c r="EJJ127" s="2"/>
      <c r="EJK127" s="2"/>
      <c r="EJL127" s="2"/>
      <c r="EJM127" s="2"/>
      <c r="EJN127" s="2"/>
      <c r="EJO127" s="2"/>
      <c r="EJP127" s="2"/>
      <c r="EJQ127" s="2"/>
      <c r="EJR127" s="2"/>
      <c r="EJS127" s="2"/>
      <c r="EJT127" s="2"/>
      <c r="EJU127" s="2"/>
      <c r="EJV127" s="2"/>
      <c r="EJW127" s="2"/>
      <c r="EJX127" s="2"/>
      <c r="EJY127" s="2"/>
      <c r="EJZ127" s="2"/>
      <c r="EKA127" s="2"/>
      <c r="EKB127" s="2"/>
      <c r="EKC127" s="2"/>
      <c r="EKD127" s="2"/>
      <c r="EKE127" s="2"/>
      <c r="EKF127" s="2"/>
      <c r="EKG127" s="2"/>
      <c r="EKH127" s="2"/>
      <c r="EKI127" s="2"/>
      <c r="EKJ127" s="2"/>
      <c r="EKK127" s="2"/>
      <c r="EKL127" s="2"/>
      <c r="EKM127" s="2"/>
      <c r="EKN127" s="2"/>
      <c r="EKO127" s="2"/>
      <c r="EKP127" s="2"/>
      <c r="EKQ127" s="2"/>
      <c r="EKR127" s="2"/>
      <c r="EKS127" s="2"/>
      <c r="EKT127" s="2"/>
      <c r="EKU127" s="2"/>
      <c r="EKV127" s="2"/>
      <c r="EKW127" s="2"/>
      <c r="EKX127" s="2"/>
      <c r="EKY127" s="2"/>
      <c r="EKZ127" s="2"/>
      <c r="ELA127" s="2"/>
      <c r="ELB127" s="2"/>
      <c r="ELC127" s="2"/>
      <c r="ELD127" s="2"/>
      <c r="ELE127" s="2"/>
      <c r="ELF127" s="2"/>
      <c r="ELG127" s="2"/>
      <c r="ELH127" s="2"/>
      <c r="ELI127" s="2"/>
      <c r="ELJ127" s="2"/>
      <c r="ELK127" s="2"/>
      <c r="ELL127" s="2"/>
      <c r="ELM127" s="2"/>
      <c r="ELN127" s="2"/>
      <c r="ELO127" s="2"/>
      <c r="ELP127" s="2"/>
      <c r="ELQ127" s="2"/>
      <c r="ELR127" s="2"/>
      <c r="ELS127" s="2"/>
      <c r="ELT127" s="2"/>
      <c r="ELU127" s="2"/>
      <c r="ELV127" s="2"/>
      <c r="ELW127" s="2"/>
      <c r="ELX127" s="2"/>
      <c r="ELY127" s="2"/>
      <c r="ELZ127" s="2"/>
      <c r="EMA127" s="2"/>
      <c r="EMB127" s="2"/>
      <c r="EMC127" s="2"/>
      <c r="EMD127" s="2"/>
      <c r="EME127" s="2"/>
      <c r="EMF127" s="2"/>
      <c r="EMG127" s="2"/>
      <c r="EMH127" s="2"/>
      <c r="EMI127" s="2"/>
      <c r="EMJ127" s="2"/>
      <c r="EMK127" s="2"/>
      <c r="EML127" s="2"/>
      <c r="EMM127" s="2"/>
      <c r="EMN127" s="2"/>
      <c r="EMO127" s="2"/>
      <c r="EMP127" s="2"/>
      <c r="EMQ127" s="2"/>
      <c r="EMR127" s="2"/>
      <c r="EMS127" s="2"/>
      <c r="EMT127" s="2"/>
      <c r="EMU127" s="2"/>
      <c r="EMV127" s="2"/>
      <c r="EMW127" s="2"/>
      <c r="EMX127" s="2"/>
      <c r="EMY127" s="2"/>
      <c r="EMZ127" s="2"/>
      <c r="ENA127" s="2"/>
      <c r="ENB127" s="2"/>
      <c r="ENC127" s="2"/>
      <c r="END127" s="2"/>
      <c r="ENE127" s="2"/>
      <c r="ENF127" s="2"/>
      <c r="ENG127" s="2"/>
      <c r="ENH127" s="2"/>
      <c r="ENI127" s="2"/>
      <c r="ENJ127" s="2"/>
      <c r="ENK127" s="2"/>
      <c r="ENL127" s="2"/>
      <c r="ENM127" s="2"/>
      <c r="ENN127" s="2"/>
      <c r="ENO127" s="2"/>
      <c r="ENP127" s="2"/>
      <c r="ENQ127" s="2"/>
      <c r="ENR127" s="2"/>
      <c r="ENS127" s="2"/>
      <c r="ENT127" s="2"/>
      <c r="ENU127" s="2"/>
      <c r="ENV127" s="2"/>
      <c r="ENW127" s="2"/>
      <c r="ENX127" s="2"/>
      <c r="ENY127" s="2"/>
      <c r="ENZ127" s="2"/>
      <c r="EOA127" s="2"/>
      <c r="EOB127" s="2"/>
      <c r="EOC127" s="2"/>
      <c r="EOD127" s="2"/>
      <c r="EOE127" s="2"/>
      <c r="EOF127" s="2"/>
      <c r="EOG127" s="2"/>
      <c r="EOH127" s="2"/>
      <c r="EOI127" s="2"/>
      <c r="EOJ127" s="2"/>
      <c r="EOK127" s="2"/>
      <c r="EOL127" s="2"/>
      <c r="EOM127" s="2"/>
      <c r="EON127" s="2"/>
      <c r="EOO127" s="2"/>
      <c r="EOP127" s="2"/>
      <c r="EOQ127" s="2"/>
      <c r="EOR127" s="2"/>
      <c r="EOS127" s="2"/>
      <c r="EOT127" s="2"/>
      <c r="EOU127" s="2"/>
      <c r="EOV127" s="2"/>
      <c r="EOW127" s="2"/>
      <c r="EOX127" s="2"/>
      <c r="EOY127" s="2"/>
      <c r="EOZ127" s="2"/>
      <c r="EPA127" s="2"/>
      <c r="EPB127" s="2"/>
      <c r="EPC127" s="2"/>
      <c r="EPD127" s="2"/>
      <c r="EPE127" s="2"/>
      <c r="EPF127" s="2"/>
      <c r="EPG127" s="2"/>
      <c r="EPH127" s="2"/>
      <c r="EPI127" s="2"/>
      <c r="EPJ127" s="2"/>
      <c r="EPK127" s="2"/>
      <c r="EPL127" s="2"/>
      <c r="EPM127" s="2"/>
      <c r="EPN127" s="2"/>
      <c r="EPO127" s="2"/>
      <c r="EPP127" s="2"/>
      <c r="EPQ127" s="2"/>
      <c r="EPR127" s="2"/>
      <c r="EPS127" s="2"/>
      <c r="EPT127" s="2"/>
      <c r="EPU127" s="2"/>
      <c r="EPV127" s="2"/>
      <c r="EPW127" s="2"/>
      <c r="EPX127" s="2"/>
      <c r="EPY127" s="2"/>
      <c r="EPZ127" s="2"/>
      <c r="EQA127" s="2"/>
      <c r="EQB127" s="2"/>
      <c r="EQC127" s="2"/>
      <c r="EQD127" s="2"/>
      <c r="EQE127" s="2"/>
      <c r="EQF127" s="2"/>
      <c r="EQG127" s="2"/>
      <c r="EQH127" s="2"/>
      <c r="EQI127" s="2"/>
      <c r="EQJ127" s="2"/>
      <c r="EQK127" s="2"/>
      <c r="EQL127" s="2"/>
      <c r="EQM127" s="2"/>
      <c r="EQN127" s="2"/>
      <c r="EQO127" s="2"/>
      <c r="EQP127" s="2"/>
      <c r="EQQ127" s="2"/>
      <c r="EQR127" s="2"/>
      <c r="EQS127" s="2"/>
      <c r="EQT127" s="2"/>
      <c r="EQU127" s="2"/>
      <c r="EQV127" s="2"/>
      <c r="EQW127" s="2"/>
      <c r="EQX127" s="2"/>
      <c r="EQY127" s="2"/>
      <c r="EQZ127" s="2"/>
      <c r="ERA127" s="2"/>
      <c r="ERB127" s="2"/>
      <c r="ERC127" s="2"/>
      <c r="ERD127" s="2"/>
      <c r="ERE127" s="2"/>
      <c r="ERF127" s="2"/>
      <c r="ERG127" s="2"/>
      <c r="ERH127" s="2"/>
      <c r="ERI127" s="2"/>
      <c r="ERJ127" s="2"/>
      <c r="ERK127" s="2"/>
      <c r="ERL127" s="2"/>
      <c r="ERM127" s="2"/>
      <c r="ERN127" s="2"/>
      <c r="ERO127" s="2"/>
      <c r="ERP127" s="2"/>
      <c r="ERQ127" s="2"/>
      <c r="ERR127" s="2"/>
      <c r="ERS127" s="2"/>
      <c r="ERT127" s="2"/>
      <c r="ERU127" s="2"/>
      <c r="ERV127" s="2"/>
      <c r="ERW127" s="2"/>
      <c r="ERX127" s="2"/>
      <c r="ERY127" s="2"/>
      <c r="ERZ127" s="2"/>
      <c r="ESA127" s="2"/>
      <c r="ESB127" s="2"/>
      <c r="ESC127" s="2"/>
      <c r="ESD127" s="2"/>
      <c r="ESE127" s="2"/>
      <c r="ESF127" s="2"/>
      <c r="ESG127" s="2"/>
      <c r="ESH127" s="2"/>
      <c r="ESI127" s="2"/>
      <c r="ESJ127" s="2"/>
      <c r="ESK127" s="2"/>
      <c r="ESL127" s="2"/>
      <c r="ESM127" s="2"/>
      <c r="ESN127" s="2"/>
      <c r="ESO127" s="2"/>
      <c r="ESP127" s="2"/>
      <c r="ESQ127" s="2"/>
      <c r="ESR127" s="2"/>
      <c r="ESS127" s="2"/>
      <c r="EST127" s="2"/>
      <c r="ESU127" s="2"/>
      <c r="ESV127" s="2"/>
      <c r="ESW127" s="2"/>
      <c r="ESX127" s="2"/>
      <c r="ESY127" s="2"/>
      <c r="ESZ127" s="2"/>
      <c r="ETA127" s="2"/>
      <c r="ETB127" s="2"/>
      <c r="ETC127" s="2"/>
      <c r="ETD127" s="2"/>
      <c r="ETE127" s="2"/>
      <c r="ETF127" s="2"/>
      <c r="ETG127" s="2"/>
      <c r="ETH127" s="2"/>
      <c r="ETI127" s="2"/>
      <c r="ETJ127" s="2"/>
      <c r="ETK127" s="2"/>
      <c r="ETL127" s="2"/>
      <c r="ETM127" s="2"/>
      <c r="ETN127" s="2"/>
      <c r="ETO127" s="2"/>
      <c r="ETP127" s="2"/>
      <c r="ETQ127" s="2"/>
      <c r="ETR127" s="2"/>
      <c r="ETS127" s="2"/>
      <c r="ETT127" s="2"/>
      <c r="ETU127" s="2"/>
      <c r="ETV127" s="2"/>
      <c r="ETW127" s="2"/>
      <c r="ETX127" s="2"/>
      <c r="ETY127" s="2"/>
      <c r="ETZ127" s="2"/>
      <c r="EUA127" s="2"/>
      <c r="EUB127" s="2"/>
      <c r="EUC127" s="2"/>
      <c r="EUD127" s="2"/>
      <c r="EUE127" s="2"/>
      <c r="EUF127" s="2"/>
      <c r="EUG127" s="2"/>
      <c r="EUH127" s="2"/>
      <c r="EUI127" s="2"/>
      <c r="EUJ127" s="2"/>
      <c r="EUK127" s="2"/>
      <c r="EUL127" s="2"/>
      <c r="EUM127" s="2"/>
      <c r="EUN127" s="2"/>
      <c r="EUO127" s="2"/>
      <c r="EUP127" s="2"/>
      <c r="EUQ127" s="2"/>
      <c r="EUR127" s="2"/>
      <c r="EUS127" s="2"/>
      <c r="EUT127" s="2"/>
      <c r="EUU127" s="2"/>
      <c r="EUV127" s="2"/>
      <c r="EUW127" s="2"/>
      <c r="EUX127" s="2"/>
      <c r="EUY127" s="2"/>
      <c r="EUZ127" s="2"/>
      <c r="EVA127" s="2"/>
      <c r="EVB127" s="2"/>
      <c r="EVC127" s="2"/>
      <c r="EVD127" s="2"/>
      <c r="EVE127" s="2"/>
      <c r="EVF127" s="2"/>
      <c r="EVG127" s="2"/>
      <c r="EVH127" s="2"/>
      <c r="EVI127" s="2"/>
      <c r="EVJ127" s="2"/>
      <c r="EVK127" s="2"/>
      <c r="EVL127" s="2"/>
      <c r="EVM127" s="2"/>
      <c r="EVN127" s="2"/>
      <c r="EVO127" s="2"/>
      <c r="EVP127" s="2"/>
      <c r="EVQ127" s="2"/>
      <c r="EVR127" s="2"/>
      <c r="EVS127" s="2"/>
      <c r="EVT127" s="2"/>
      <c r="EVU127" s="2"/>
      <c r="EVV127" s="2"/>
      <c r="EVW127" s="2"/>
      <c r="EVX127" s="2"/>
      <c r="EVY127" s="2"/>
      <c r="EVZ127" s="2"/>
      <c r="EWA127" s="2"/>
      <c r="EWB127" s="2"/>
      <c r="EWC127" s="2"/>
      <c r="EWD127" s="2"/>
      <c r="EWE127" s="2"/>
      <c r="EWF127" s="2"/>
      <c r="EWG127" s="2"/>
      <c r="EWH127" s="2"/>
      <c r="EWI127" s="2"/>
      <c r="EWJ127" s="2"/>
      <c r="EWK127" s="2"/>
      <c r="EWL127" s="2"/>
      <c r="EWM127" s="2"/>
      <c r="EWN127" s="2"/>
      <c r="EWO127" s="2"/>
      <c r="EWP127" s="2"/>
      <c r="EWQ127" s="2"/>
      <c r="EWR127" s="2"/>
      <c r="EWS127" s="2"/>
      <c r="EWT127" s="2"/>
      <c r="EWU127" s="2"/>
      <c r="EWV127" s="2"/>
      <c r="EWW127" s="2"/>
      <c r="EWX127" s="2"/>
      <c r="EWY127" s="2"/>
      <c r="EWZ127" s="2"/>
      <c r="EXA127" s="2"/>
      <c r="EXB127" s="2"/>
      <c r="EXC127" s="2"/>
      <c r="EXD127" s="2"/>
      <c r="EXE127" s="2"/>
      <c r="EXF127" s="2"/>
      <c r="EXG127" s="2"/>
      <c r="EXH127" s="2"/>
      <c r="EXI127" s="2"/>
      <c r="EXJ127" s="2"/>
      <c r="EXK127" s="2"/>
      <c r="EXL127" s="2"/>
      <c r="EXM127" s="2"/>
      <c r="EXN127" s="2"/>
      <c r="EXO127" s="2"/>
      <c r="EXP127" s="2"/>
      <c r="EXQ127" s="2"/>
      <c r="EXR127" s="2"/>
      <c r="EXS127" s="2"/>
      <c r="EXT127" s="2"/>
      <c r="EXU127" s="2"/>
      <c r="EXV127" s="2"/>
      <c r="EXW127" s="2"/>
      <c r="EXX127" s="2"/>
      <c r="EXY127" s="2"/>
      <c r="EXZ127" s="2"/>
      <c r="EYA127" s="2"/>
      <c r="EYB127" s="2"/>
      <c r="EYC127" s="2"/>
      <c r="EYD127" s="2"/>
      <c r="EYE127" s="2"/>
      <c r="EYF127" s="2"/>
      <c r="EYG127" s="2"/>
      <c r="EYH127" s="2"/>
      <c r="EYI127" s="2"/>
      <c r="EYJ127" s="2"/>
      <c r="EYK127" s="2"/>
      <c r="EYL127" s="2"/>
      <c r="EYM127" s="2"/>
      <c r="EYN127" s="2"/>
      <c r="EYO127" s="2"/>
      <c r="EYP127" s="2"/>
      <c r="EYQ127" s="2"/>
      <c r="EYR127" s="2"/>
      <c r="EYS127" s="2"/>
      <c r="EYT127" s="2"/>
      <c r="EYU127" s="2"/>
      <c r="EYV127" s="2"/>
      <c r="EYW127" s="2"/>
      <c r="EYX127" s="2"/>
      <c r="EYY127" s="2"/>
      <c r="EYZ127" s="2"/>
      <c r="EZA127" s="2"/>
      <c r="EZB127" s="2"/>
      <c r="EZC127" s="2"/>
      <c r="EZD127" s="2"/>
      <c r="EZE127" s="2"/>
      <c r="EZF127" s="2"/>
      <c r="EZG127" s="2"/>
      <c r="EZH127" s="2"/>
      <c r="EZI127" s="2"/>
      <c r="EZJ127" s="2"/>
      <c r="EZK127" s="2"/>
      <c r="EZL127" s="2"/>
      <c r="EZM127" s="2"/>
      <c r="EZN127" s="2"/>
      <c r="EZO127" s="2"/>
      <c r="EZP127" s="2"/>
      <c r="EZQ127" s="2"/>
      <c r="EZR127" s="2"/>
      <c r="EZS127" s="2"/>
      <c r="EZT127" s="2"/>
      <c r="EZU127" s="2"/>
      <c r="EZV127" s="2"/>
      <c r="EZW127" s="2"/>
      <c r="EZX127" s="2"/>
      <c r="EZY127" s="2"/>
      <c r="EZZ127" s="2"/>
      <c r="FAA127" s="2"/>
      <c r="FAB127" s="2"/>
      <c r="FAC127" s="2"/>
      <c r="FAD127" s="2"/>
      <c r="FAE127" s="2"/>
      <c r="FAF127" s="2"/>
      <c r="FAG127" s="2"/>
      <c r="FAH127" s="2"/>
      <c r="FAI127" s="2"/>
      <c r="FAJ127" s="2"/>
      <c r="FAK127" s="2"/>
      <c r="FAL127" s="2"/>
      <c r="FAM127" s="2"/>
      <c r="FAN127" s="2"/>
      <c r="FAO127" s="2"/>
      <c r="FAP127" s="2"/>
      <c r="FAQ127" s="2"/>
      <c r="FAR127" s="2"/>
      <c r="FAS127" s="2"/>
      <c r="FAT127" s="2"/>
      <c r="FAU127" s="2"/>
      <c r="FAV127" s="2"/>
      <c r="FAW127" s="2"/>
      <c r="FAX127" s="2"/>
      <c r="FAY127" s="2"/>
      <c r="FAZ127" s="2"/>
      <c r="FBA127" s="2"/>
      <c r="FBB127" s="2"/>
      <c r="FBC127" s="2"/>
      <c r="FBD127" s="2"/>
      <c r="FBE127" s="2"/>
      <c r="FBF127" s="2"/>
      <c r="FBG127" s="2"/>
      <c r="FBH127" s="2"/>
      <c r="FBI127" s="2"/>
      <c r="FBJ127" s="2"/>
      <c r="FBK127" s="2"/>
      <c r="FBL127" s="2"/>
      <c r="FBM127" s="2"/>
      <c r="FBN127" s="2"/>
      <c r="FBO127" s="2"/>
      <c r="FBP127" s="2"/>
      <c r="FBQ127" s="2"/>
      <c r="FBR127" s="2"/>
      <c r="FBS127" s="2"/>
      <c r="FBT127" s="2"/>
      <c r="FBU127" s="2"/>
      <c r="FBV127" s="2"/>
      <c r="FBW127" s="2"/>
      <c r="FBX127" s="2"/>
      <c r="FBY127" s="2"/>
      <c r="FBZ127" s="2"/>
      <c r="FCA127" s="2"/>
      <c r="FCB127" s="2"/>
      <c r="FCC127" s="2"/>
      <c r="FCD127" s="2"/>
      <c r="FCE127" s="2"/>
      <c r="FCF127" s="2"/>
      <c r="FCG127" s="2"/>
      <c r="FCH127" s="2"/>
      <c r="FCI127" s="2"/>
      <c r="FCJ127" s="2"/>
      <c r="FCK127" s="2"/>
      <c r="FCL127" s="2"/>
      <c r="FCM127" s="2"/>
      <c r="FCN127" s="2"/>
      <c r="FCO127" s="2"/>
      <c r="FCP127" s="2"/>
      <c r="FCQ127" s="2"/>
      <c r="FCR127" s="2"/>
      <c r="FCS127" s="2"/>
      <c r="FCT127" s="2"/>
      <c r="FCU127" s="2"/>
      <c r="FCV127" s="2"/>
      <c r="FCW127" s="2"/>
      <c r="FCX127" s="2"/>
      <c r="FCY127" s="2"/>
      <c r="FCZ127" s="2"/>
      <c r="FDA127" s="2"/>
      <c r="FDB127" s="2"/>
      <c r="FDC127" s="2"/>
      <c r="FDD127" s="2"/>
      <c r="FDE127" s="2"/>
      <c r="FDF127" s="2"/>
      <c r="FDG127" s="2"/>
      <c r="FDH127" s="2"/>
      <c r="FDI127" s="2"/>
      <c r="FDJ127" s="2"/>
      <c r="FDK127" s="2"/>
      <c r="FDL127" s="2"/>
      <c r="FDM127" s="2"/>
      <c r="FDN127" s="2"/>
      <c r="FDO127" s="2"/>
      <c r="FDP127" s="2"/>
      <c r="FDQ127" s="2"/>
      <c r="FDR127" s="2"/>
      <c r="FDS127" s="2"/>
      <c r="FDT127" s="2"/>
      <c r="FDU127" s="2"/>
      <c r="FDV127" s="2"/>
      <c r="FDW127" s="2"/>
      <c r="FDX127" s="2"/>
      <c r="FDY127" s="2"/>
      <c r="FDZ127" s="2"/>
      <c r="FEA127" s="2"/>
      <c r="FEB127" s="2"/>
      <c r="FEC127" s="2"/>
      <c r="FED127" s="2"/>
      <c r="FEE127" s="2"/>
      <c r="FEF127" s="2"/>
      <c r="FEG127" s="2"/>
      <c r="FEH127" s="2"/>
      <c r="FEI127" s="2"/>
      <c r="FEJ127" s="2"/>
      <c r="FEK127" s="2"/>
      <c r="FEL127" s="2"/>
      <c r="FEM127" s="2"/>
      <c r="FEN127" s="2"/>
      <c r="FEO127" s="2"/>
      <c r="FEP127" s="2"/>
      <c r="FEQ127" s="2"/>
      <c r="FER127" s="2"/>
      <c r="FES127" s="2"/>
      <c r="FET127" s="2"/>
      <c r="FEU127" s="2"/>
      <c r="FEV127" s="2"/>
      <c r="FEW127" s="2"/>
      <c r="FEX127" s="2"/>
      <c r="FEY127" s="2"/>
      <c r="FEZ127" s="2"/>
      <c r="FFA127" s="2"/>
      <c r="FFB127" s="2"/>
      <c r="FFC127" s="2"/>
      <c r="FFD127" s="2"/>
      <c r="FFE127" s="2"/>
      <c r="FFF127" s="2"/>
      <c r="FFG127" s="2"/>
      <c r="FFH127" s="2"/>
      <c r="FFI127" s="2"/>
      <c r="FFJ127" s="2"/>
      <c r="FFK127" s="2"/>
      <c r="FFL127" s="2"/>
      <c r="FFM127" s="2"/>
      <c r="FFN127" s="2"/>
      <c r="FFO127" s="2"/>
      <c r="FFP127" s="2"/>
      <c r="FFQ127" s="2"/>
      <c r="FFR127" s="2"/>
      <c r="FFS127" s="2"/>
      <c r="FFT127" s="2"/>
      <c r="FFU127" s="2"/>
      <c r="FFV127" s="2"/>
      <c r="FFW127" s="2"/>
      <c r="FFX127" s="2"/>
      <c r="FFY127" s="2"/>
      <c r="FFZ127" s="2"/>
      <c r="FGA127" s="2"/>
      <c r="FGB127" s="2"/>
      <c r="FGC127" s="2"/>
      <c r="FGD127" s="2"/>
      <c r="FGE127" s="2"/>
      <c r="FGF127" s="2"/>
      <c r="FGG127" s="2"/>
      <c r="FGH127" s="2"/>
      <c r="FGI127" s="2"/>
      <c r="FGJ127" s="2"/>
      <c r="FGK127" s="2"/>
      <c r="FGL127" s="2"/>
      <c r="FGM127" s="2"/>
      <c r="FGN127" s="2"/>
      <c r="FGO127" s="2"/>
      <c r="FGP127" s="2"/>
      <c r="FGQ127" s="2"/>
      <c r="FGR127" s="2"/>
      <c r="FGS127" s="2"/>
      <c r="FGT127" s="2"/>
      <c r="FGU127" s="2"/>
      <c r="FGV127" s="2"/>
      <c r="FGW127" s="2"/>
      <c r="FGX127" s="2"/>
      <c r="FGY127" s="2"/>
      <c r="FGZ127" s="2"/>
      <c r="FHA127" s="2"/>
      <c r="FHB127" s="2"/>
      <c r="FHC127" s="2"/>
      <c r="FHD127" s="2"/>
      <c r="FHE127" s="2"/>
      <c r="FHF127" s="2"/>
      <c r="FHG127" s="2"/>
      <c r="FHH127" s="2"/>
      <c r="FHI127" s="2"/>
      <c r="FHJ127" s="2"/>
      <c r="FHK127" s="2"/>
      <c r="FHL127" s="2"/>
      <c r="FHM127" s="2"/>
      <c r="FHN127" s="2"/>
      <c r="FHO127" s="2"/>
      <c r="FHP127" s="2"/>
      <c r="FHQ127" s="2"/>
      <c r="FHR127" s="2"/>
      <c r="FHS127" s="2"/>
      <c r="FHT127" s="2"/>
      <c r="FHU127" s="2"/>
      <c r="FHV127" s="2"/>
      <c r="FHW127" s="2"/>
      <c r="FHX127" s="2"/>
      <c r="FHY127" s="2"/>
      <c r="FHZ127" s="2"/>
      <c r="FIA127" s="2"/>
      <c r="FIB127" s="2"/>
      <c r="FIC127" s="2"/>
      <c r="FID127" s="2"/>
      <c r="FIE127" s="2"/>
      <c r="FIF127" s="2"/>
      <c r="FIG127" s="2"/>
      <c r="FIH127" s="2"/>
      <c r="FII127" s="2"/>
      <c r="FIJ127" s="2"/>
      <c r="FIK127" s="2"/>
      <c r="FIL127" s="2"/>
      <c r="FIM127" s="2"/>
      <c r="FIN127" s="2"/>
      <c r="FIO127" s="2"/>
      <c r="FIP127" s="2"/>
      <c r="FIQ127" s="2"/>
      <c r="FIR127" s="2"/>
      <c r="FIS127" s="2"/>
      <c r="FIT127" s="2"/>
      <c r="FIU127" s="2"/>
      <c r="FIV127" s="2"/>
      <c r="FIW127" s="2"/>
      <c r="FIX127" s="2"/>
      <c r="FIY127" s="2"/>
      <c r="FIZ127" s="2"/>
      <c r="FJA127" s="2"/>
      <c r="FJB127" s="2"/>
      <c r="FJC127" s="2"/>
      <c r="FJD127" s="2"/>
      <c r="FJE127" s="2"/>
      <c r="FJF127" s="2"/>
      <c r="FJG127" s="2"/>
      <c r="FJH127" s="2"/>
      <c r="FJI127" s="2"/>
      <c r="FJJ127" s="2"/>
      <c r="FJK127" s="2"/>
      <c r="FJL127" s="2"/>
      <c r="FJM127" s="2"/>
      <c r="FJN127" s="2"/>
      <c r="FJO127" s="2"/>
      <c r="FJP127" s="2"/>
      <c r="FJQ127" s="2"/>
      <c r="FJR127" s="2"/>
      <c r="FJS127" s="2"/>
      <c r="FJT127" s="2"/>
      <c r="FJU127" s="2"/>
      <c r="FJV127" s="2"/>
      <c r="FJW127" s="2"/>
      <c r="FJX127" s="2"/>
      <c r="FJY127" s="2"/>
      <c r="FJZ127" s="2"/>
      <c r="FKA127" s="2"/>
      <c r="FKB127" s="2"/>
      <c r="FKC127" s="2"/>
      <c r="FKD127" s="2"/>
      <c r="FKE127" s="2"/>
      <c r="FKF127" s="2"/>
      <c r="FKG127" s="2"/>
      <c r="FKH127" s="2"/>
      <c r="FKI127" s="2"/>
      <c r="FKJ127" s="2"/>
      <c r="FKK127" s="2"/>
      <c r="FKL127" s="2"/>
      <c r="FKM127" s="2"/>
      <c r="FKN127" s="2"/>
      <c r="FKO127" s="2"/>
      <c r="FKP127" s="2"/>
      <c r="FKQ127" s="2"/>
      <c r="FKR127" s="2"/>
      <c r="FKS127" s="2"/>
      <c r="FKT127" s="2"/>
      <c r="FKU127" s="2"/>
      <c r="FKV127" s="2"/>
      <c r="FKW127" s="2"/>
      <c r="FKX127" s="2"/>
      <c r="FKY127" s="2"/>
      <c r="FKZ127" s="2"/>
      <c r="FLA127" s="2"/>
      <c r="FLB127" s="2"/>
      <c r="FLC127" s="2"/>
      <c r="FLD127" s="2"/>
      <c r="FLE127" s="2"/>
      <c r="FLF127" s="2"/>
      <c r="FLG127" s="2"/>
      <c r="FLH127" s="2"/>
      <c r="FLI127" s="2"/>
      <c r="FLJ127" s="2"/>
      <c r="FLK127" s="2"/>
      <c r="FLL127" s="2"/>
      <c r="FLM127" s="2"/>
      <c r="FLN127" s="2"/>
      <c r="FLO127" s="2"/>
      <c r="FLP127" s="2"/>
      <c r="FLQ127" s="2"/>
      <c r="FLR127" s="2"/>
      <c r="FLS127" s="2"/>
      <c r="FLT127" s="2"/>
      <c r="FLU127" s="2"/>
      <c r="FLV127" s="2"/>
      <c r="FLW127" s="2"/>
      <c r="FLX127" s="2"/>
      <c r="FLY127" s="2"/>
      <c r="FLZ127" s="2"/>
      <c r="FMA127" s="2"/>
      <c r="FMB127" s="2"/>
      <c r="FMC127" s="2"/>
      <c r="FMD127" s="2"/>
      <c r="FME127" s="2"/>
      <c r="FMF127" s="2"/>
      <c r="FMG127" s="2"/>
      <c r="FMH127" s="2"/>
      <c r="FMI127" s="2"/>
      <c r="FMJ127" s="2"/>
      <c r="FMK127" s="2"/>
      <c r="FML127" s="2"/>
      <c r="FMM127" s="2"/>
      <c r="FMN127" s="2"/>
      <c r="FMO127" s="2"/>
      <c r="FMP127" s="2"/>
      <c r="FMQ127" s="2"/>
      <c r="FMR127" s="2"/>
      <c r="FMS127" s="2"/>
      <c r="FMT127" s="2"/>
      <c r="FMU127" s="2"/>
      <c r="FMV127" s="2"/>
      <c r="FMW127" s="2"/>
      <c r="FMX127" s="2"/>
      <c r="FMY127" s="2"/>
      <c r="FMZ127" s="2"/>
      <c r="FNA127" s="2"/>
      <c r="FNB127" s="2"/>
      <c r="FNC127" s="2"/>
      <c r="FND127" s="2"/>
      <c r="FNE127" s="2"/>
      <c r="FNF127" s="2"/>
      <c r="FNG127" s="2"/>
      <c r="FNH127" s="2"/>
      <c r="FNI127" s="2"/>
      <c r="FNJ127" s="2"/>
      <c r="FNK127" s="2"/>
      <c r="FNL127" s="2"/>
      <c r="FNM127" s="2"/>
      <c r="FNN127" s="2"/>
      <c r="FNO127" s="2"/>
      <c r="FNP127" s="2"/>
      <c r="FNQ127" s="2"/>
      <c r="FNR127" s="2"/>
      <c r="FNS127" s="2"/>
      <c r="FNT127" s="2"/>
      <c r="FNU127" s="2"/>
      <c r="FNV127" s="2"/>
      <c r="FNW127" s="2"/>
      <c r="FNX127" s="2"/>
      <c r="FNY127" s="2"/>
      <c r="FNZ127" s="2"/>
      <c r="FOA127" s="2"/>
      <c r="FOB127" s="2"/>
      <c r="FOC127" s="2"/>
      <c r="FOD127" s="2"/>
      <c r="FOE127" s="2"/>
      <c r="FOF127" s="2"/>
      <c r="FOG127" s="2"/>
      <c r="FOH127" s="2"/>
      <c r="FOI127" s="2"/>
      <c r="FOJ127" s="2"/>
      <c r="FOK127" s="2"/>
      <c r="FOL127" s="2"/>
      <c r="FOM127" s="2"/>
      <c r="FON127" s="2"/>
      <c r="FOO127" s="2"/>
      <c r="FOP127" s="2"/>
      <c r="FOQ127" s="2"/>
      <c r="FOR127" s="2"/>
      <c r="FOS127" s="2"/>
      <c r="FOT127" s="2"/>
      <c r="FOU127" s="2"/>
      <c r="FOV127" s="2"/>
      <c r="FOW127" s="2"/>
      <c r="FOX127" s="2"/>
      <c r="FOY127" s="2"/>
      <c r="FOZ127" s="2"/>
      <c r="FPA127" s="2"/>
      <c r="FPB127" s="2"/>
      <c r="FPC127" s="2"/>
      <c r="FPD127" s="2"/>
      <c r="FPE127" s="2"/>
      <c r="FPF127" s="2"/>
      <c r="FPG127" s="2"/>
      <c r="FPH127" s="2"/>
      <c r="FPI127" s="2"/>
      <c r="FPJ127" s="2"/>
      <c r="FPK127" s="2"/>
      <c r="FPL127" s="2"/>
      <c r="FPM127" s="2"/>
      <c r="FPN127" s="2"/>
      <c r="FPO127" s="2"/>
      <c r="FPP127" s="2"/>
      <c r="FPQ127" s="2"/>
      <c r="FPR127" s="2"/>
      <c r="FPS127" s="2"/>
      <c r="FPT127" s="2"/>
      <c r="FPU127" s="2"/>
      <c r="FPV127" s="2"/>
      <c r="FPW127" s="2"/>
      <c r="FPX127" s="2"/>
      <c r="FPY127" s="2"/>
      <c r="FPZ127" s="2"/>
      <c r="FQA127" s="2"/>
      <c r="FQB127" s="2"/>
      <c r="FQC127" s="2"/>
      <c r="FQD127" s="2"/>
      <c r="FQE127" s="2"/>
      <c r="FQF127" s="2"/>
      <c r="FQG127" s="2"/>
      <c r="FQH127" s="2"/>
      <c r="FQI127" s="2"/>
      <c r="FQJ127" s="2"/>
      <c r="FQK127" s="2"/>
      <c r="FQL127" s="2"/>
      <c r="FQM127" s="2"/>
      <c r="FQN127" s="2"/>
      <c r="FQO127" s="2"/>
      <c r="FQP127" s="2"/>
      <c r="FQQ127" s="2"/>
      <c r="FQR127" s="2"/>
      <c r="FQS127" s="2"/>
      <c r="FQT127" s="2"/>
      <c r="FQU127" s="2"/>
      <c r="FQV127" s="2"/>
      <c r="FQW127" s="2"/>
      <c r="FQX127" s="2"/>
      <c r="FQY127" s="2"/>
      <c r="FQZ127" s="2"/>
      <c r="FRA127" s="2"/>
      <c r="FRB127" s="2"/>
      <c r="FRC127" s="2"/>
      <c r="FRD127" s="2"/>
      <c r="FRE127" s="2"/>
      <c r="FRF127" s="2"/>
      <c r="FRG127" s="2"/>
      <c r="FRH127" s="2"/>
      <c r="FRI127" s="2"/>
      <c r="FRJ127" s="2"/>
      <c r="FRK127" s="2"/>
      <c r="FRL127" s="2"/>
      <c r="FRM127" s="2"/>
      <c r="FRN127" s="2"/>
      <c r="FRO127" s="2"/>
      <c r="FRP127" s="2"/>
      <c r="FRQ127" s="2"/>
      <c r="FRR127" s="2"/>
      <c r="FRS127" s="2"/>
      <c r="FRT127" s="2"/>
      <c r="FRU127" s="2"/>
      <c r="FRV127" s="2"/>
      <c r="FRW127" s="2"/>
      <c r="FRX127" s="2"/>
      <c r="FRY127" s="2"/>
      <c r="FRZ127" s="2"/>
      <c r="FSA127" s="2"/>
      <c r="FSB127" s="2"/>
      <c r="FSC127" s="2"/>
      <c r="FSD127" s="2"/>
      <c r="FSE127" s="2"/>
      <c r="FSF127" s="2"/>
      <c r="FSG127" s="2"/>
      <c r="FSH127" s="2"/>
      <c r="FSI127" s="2"/>
      <c r="FSJ127" s="2"/>
      <c r="FSK127" s="2"/>
      <c r="FSL127" s="2"/>
      <c r="FSM127" s="2"/>
      <c r="FSN127" s="2"/>
      <c r="FSO127" s="2"/>
      <c r="FSP127" s="2"/>
      <c r="FSQ127" s="2"/>
      <c r="FSR127" s="2"/>
      <c r="FSS127" s="2"/>
      <c r="FST127" s="2"/>
      <c r="FSU127" s="2"/>
      <c r="FSV127" s="2"/>
      <c r="FSW127" s="2"/>
      <c r="FSX127" s="2"/>
      <c r="FSY127" s="2"/>
      <c r="FSZ127" s="2"/>
      <c r="FTA127" s="2"/>
      <c r="FTB127" s="2"/>
      <c r="FTC127" s="2"/>
      <c r="FTD127" s="2"/>
      <c r="FTE127" s="2"/>
      <c r="FTF127" s="2"/>
      <c r="FTG127" s="2"/>
      <c r="FTH127" s="2"/>
      <c r="FTI127" s="2"/>
      <c r="FTJ127" s="2"/>
      <c r="FTK127" s="2"/>
      <c r="FTL127" s="2"/>
      <c r="FTM127" s="2"/>
      <c r="FTN127" s="2"/>
      <c r="FTO127" s="2"/>
      <c r="FTP127" s="2"/>
      <c r="FTQ127" s="2"/>
      <c r="FTR127" s="2"/>
      <c r="FTS127" s="2"/>
      <c r="FTT127" s="2"/>
      <c r="FTU127" s="2"/>
      <c r="FTV127" s="2"/>
      <c r="FTW127" s="2"/>
      <c r="FTX127" s="2"/>
      <c r="FTY127" s="2"/>
      <c r="FTZ127" s="2"/>
      <c r="FUA127" s="2"/>
      <c r="FUB127" s="2"/>
      <c r="FUC127" s="2"/>
      <c r="FUD127" s="2"/>
      <c r="FUE127" s="2"/>
      <c r="FUF127" s="2"/>
      <c r="FUG127" s="2"/>
      <c r="FUH127" s="2"/>
      <c r="FUI127" s="2"/>
      <c r="FUJ127" s="2"/>
      <c r="FUK127" s="2"/>
      <c r="FUL127" s="2"/>
      <c r="FUM127" s="2"/>
      <c r="FUN127" s="2"/>
      <c r="FUO127" s="2"/>
      <c r="FUP127" s="2"/>
      <c r="FUQ127" s="2"/>
      <c r="FUR127" s="2"/>
      <c r="FUS127" s="2"/>
      <c r="FUT127" s="2"/>
      <c r="FUU127" s="2"/>
      <c r="FUV127" s="2"/>
      <c r="FUW127" s="2"/>
      <c r="FUX127" s="2"/>
      <c r="FUY127" s="2"/>
      <c r="FUZ127" s="2"/>
      <c r="FVA127" s="2"/>
      <c r="FVB127" s="2"/>
      <c r="FVC127" s="2"/>
      <c r="FVD127" s="2"/>
      <c r="FVE127" s="2"/>
      <c r="FVF127" s="2"/>
      <c r="FVG127" s="2"/>
      <c r="FVH127" s="2"/>
      <c r="FVI127" s="2"/>
      <c r="FVJ127" s="2"/>
      <c r="FVK127" s="2"/>
      <c r="FVL127" s="2"/>
      <c r="FVM127" s="2"/>
      <c r="FVN127" s="2"/>
      <c r="FVO127" s="2"/>
      <c r="FVP127" s="2"/>
      <c r="FVQ127" s="2"/>
      <c r="FVR127" s="2"/>
      <c r="FVS127" s="2"/>
      <c r="FVT127" s="2"/>
      <c r="FVU127" s="2"/>
      <c r="FVV127" s="2"/>
      <c r="FVW127" s="2"/>
      <c r="FVX127" s="2"/>
      <c r="FVY127" s="2"/>
      <c r="FVZ127" s="2"/>
      <c r="FWA127" s="2"/>
      <c r="FWB127" s="2"/>
      <c r="FWC127" s="2"/>
      <c r="FWD127" s="2"/>
      <c r="FWE127" s="2"/>
      <c r="FWF127" s="2"/>
      <c r="FWG127" s="2"/>
      <c r="FWH127" s="2"/>
      <c r="FWI127" s="2"/>
      <c r="FWJ127" s="2"/>
      <c r="FWK127" s="2"/>
      <c r="FWL127" s="2"/>
      <c r="FWM127" s="2"/>
      <c r="FWN127" s="2"/>
      <c r="FWO127" s="2"/>
      <c r="FWP127" s="2"/>
      <c r="FWQ127" s="2"/>
      <c r="FWR127" s="2"/>
      <c r="FWS127" s="2"/>
      <c r="FWT127" s="2"/>
      <c r="FWU127" s="2"/>
      <c r="FWV127" s="2"/>
      <c r="FWW127" s="2"/>
      <c r="FWX127" s="2"/>
      <c r="FWY127" s="2"/>
      <c r="FWZ127" s="2"/>
      <c r="FXA127" s="2"/>
      <c r="FXB127" s="2"/>
      <c r="FXC127" s="2"/>
      <c r="FXD127" s="2"/>
      <c r="FXE127" s="2"/>
      <c r="FXF127" s="2"/>
      <c r="FXG127" s="2"/>
      <c r="FXH127" s="2"/>
      <c r="FXI127" s="2"/>
      <c r="FXJ127" s="2"/>
      <c r="FXK127" s="2"/>
      <c r="FXL127" s="2"/>
      <c r="FXM127" s="2"/>
      <c r="FXN127" s="2"/>
      <c r="FXO127" s="2"/>
      <c r="FXP127" s="2"/>
      <c r="FXQ127" s="2"/>
      <c r="FXR127" s="2"/>
      <c r="FXS127" s="2"/>
      <c r="FXT127" s="2"/>
      <c r="FXU127" s="2"/>
      <c r="FXV127" s="2"/>
      <c r="FXW127" s="2"/>
      <c r="FXX127" s="2"/>
      <c r="FXY127" s="2"/>
      <c r="FXZ127" s="2"/>
      <c r="FYA127" s="2"/>
      <c r="FYB127" s="2"/>
      <c r="FYC127" s="2"/>
      <c r="FYD127" s="2"/>
      <c r="FYE127" s="2"/>
      <c r="FYF127" s="2"/>
      <c r="FYG127" s="2"/>
      <c r="FYH127" s="2"/>
      <c r="FYI127" s="2"/>
      <c r="FYJ127" s="2"/>
      <c r="FYK127" s="2"/>
      <c r="FYL127" s="2"/>
      <c r="FYM127" s="2"/>
      <c r="FYN127" s="2"/>
      <c r="FYO127" s="2"/>
      <c r="FYP127" s="2"/>
      <c r="FYQ127" s="2"/>
      <c r="FYR127" s="2"/>
      <c r="FYS127" s="2"/>
      <c r="FYT127" s="2"/>
      <c r="FYU127" s="2"/>
      <c r="FYV127" s="2"/>
      <c r="FYW127" s="2"/>
      <c r="FYX127" s="2"/>
      <c r="FYY127" s="2"/>
      <c r="FYZ127" s="2"/>
      <c r="FZA127" s="2"/>
      <c r="FZB127" s="2"/>
      <c r="FZC127" s="2"/>
      <c r="FZD127" s="2"/>
      <c r="FZE127" s="2"/>
      <c r="FZF127" s="2"/>
      <c r="FZG127" s="2"/>
      <c r="FZH127" s="2"/>
      <c r="FZI127" s="2"/>
      <c r="FZJ127" s="2"/>
      <c r="FZK127" s="2"/>
      <c r="FZL127" s="2"/>
      <c r="FZM127" s="2"/>
      <c r="FZN127" s="2"/>
      <c r="FZO127" s="2"/>
      <c r="FZP127" s="2"/>
      <c r="FZQ127" s="2"/>
      <c r="FZR127" s="2"/>
      <c r="FZS127" s="2"/>
      <c r="FZT127" s="2"/>
      <c r="FZU127" s="2"/>
      <c r="FZV127" s="2"/>
      <c r="FZW127" s="2"/>
      <c r="FZX127" s="2"/>
      <c r="FZY127" s="2"/>
      <c r="FZZ127" s="2"/>
      <c r="GAA127" s="2"/>
      <c r="GAB127" s="2"/>
      <c r="GAC127" s="2"/>
      <c r="GAD127" s="2"/>
      <c r="GAE127" s="2"/>
      <c r="GAF127" s="2"/>
      <c r="GAG127" s="2"/>
      <c r="GAH127" s="2"/>
      <c r="GAI127" s="2"/>
      <c r="GAJ127" s="2"/>
      <c r="GAK127" s="2"/>
      <c r="GAL127" s="2"/>
      <c r="GAM127" s="2"/>
      <c r="GAN127" s="2"/>
      <c r="GAO127" s="2"/>
      <c r="GAP127" s="2"/>
      <c r="GAQ127" s="2"/>
      <c r="GAR127" s="2"/>
      <c r="GAS127" s="2"/>
      <c r="GAT127" s="2"/>
      <c r="GAU127" s="2"/>
      <c r="GAV127" s="2"/>
      <c r="GAW127" s="2"/>
      <c r="GAX127" s="2"/>
      <c r="GAY127" s="2"/>
      <c r="GAZ127" s="2"/>
      <c r="GBA127" s="2"/>
      <c r="GBB127" s="2"/>
      <c r="GBC127" s="2"/>
      <c r="GBD127" s="2"/>
      <c r="GBE127" s="2"/>
      <c r="GBF127" s="2"/>
      <c r="GBG127" s="2"/>
      <c r="GBH127" s="2"/>
      <c r="GBI127" s="2"/>
      <c r="GBJ127" s="2"/>
      <c r="GBK127" s="2"/>
      <c r="GBL127" s="2"/>
      <c r="GBM127" s="2"/>
      <c r="GBN127" s="2"/>
      <c r="GBO127" s="2"/>
      <c r="GBP127" s="2"/>
      <c r="GBQ127" s="2"/>
      <c r="GBR127" s="2"/>
      <c r="GBS127" s="2"/>
      <c r="GBT127" s="2"/>
      <c r="GBU127" s="2"/>
      <c r="GBV127" s="2"/>
      <c r="GBW127" s="2"/>
      <c r="GBX127" s="2"/>
      <c r="GBY127" s="2"/>
      <c r="GBZ127" s="2"/>
      <c r="GCA127" s="2"/>
      <c r="GCB127" s="2"/>
      <c r="GCC127" s="2"/>
      <c r="GCD127" s="2"/>
      <c r="GCE127" s="2"/>
      <c r="GCF127" s="2"/>
      <c r="GCG127" s="2"/>
      <c r="GCH127" s="2"/>
      <c r="GCI127" s="2"/>
      <c r="GCJ127" s="2"/>
      <c r="GCK127" s="2"/>
      <c r="GCL127" s="2"/>
      <c r="GCM127" s="2"/>
      <c r="GCN127" s="2"/>
      <c r="GCO127" s="2"/>
      <c r="GCP127" s="2"/>
      <c r="GCQ127" s="2"/>
      <c r="GCR127" s="2"/>
      <c r="GCS127" s="2"/>
      <c r="GCT127" s="2"/>
      <c r="GCU127" s="2"/>
      <c r="GCV127" s="2"/>
      <c r="GCW127" s="2"/>
      <c r="GCX127" s="2"/>
      <c r="GCY127" s="2"/>
      <c r="GCZ127" s="2"/>
      <c r="GDA127" s="2"/>
      <c r="GDB127" s="2"/>
      <c r="GDC127" s="2"/>
      <c r="GDD127" s="2"/>
      <c r="GDE127" s="2"/>
      <c r="GDF127" s="2"/>
      <c r="GDG127" s="2"/>
      <c r="GDH127" s="2"/>
      <c r="GDI127" s="2"/>
      <c r="GDJ127" s="2"/>
      <c r="GDK127" s="2"/>
      <c r="GDL127" s="2"/>
      <c r="GDM127" s="2"/>
      <c r="GDN127" s="2"/>
      <c r="GDO127" s="2"/>
      <c r="GDP127" s="2"/>
      <c r="GDQ127" s="2"/>
      <c r="GDR127" s="2"/>
      <c r="GDS127" s="2"/>
      <c r="GDT127" s="2"/>
      <c r="GDU127" s="2"/>
      <c r="GDV127" s="2"/>
      <c r="GDW127" s="2"/>
      <c r="GDX127" s="2"/>
      <c r="GDY127" s="2"/>
      <c r="GDZ127" s="2"/>
      <c r="GEA127" s="2"/>
      <c r="GEB127" s="2"/>
      <c r="GEC127" s="2"/>
      <c r="GED127" s="2"/>
      <c r="GEE127" s="2"/>
      <c r="GEF127" s="2"/>
      <c r="GEG127" s="2"/>
      <c r="GEH127" s="2"/>
      <c r="GEI127" s="2"/>
      <c r="GEJ127" s="2"/>
      <c r="GEK127" s="2"/>
      <c r="GEL127" s="2"/>
      <c r="GEM127" s="2"/>
      <c r="GEN127" s="2"/>
      <c r="GEO127" s="2"/>
      <c r="GEP127" s="2"/>
      <c r="GEQ127" s="2"/>
      <c r="GER127" s="2"/>
      <c r="GES127" s="2"/>
      <c r="GET127" s="2"/>
      <c r="GEU127" s="2"/>
      <c r="GEV127" s="2"/>
      <c r="GEW127" s="2"/>
      <c r="GEX127" s="2"/>
      <c r="GEY127" s="2"/>
      <c r="GEZ127" s="2"/>
      <c r="GFA127" s="2"/>
      <c r="GFB127" s="2"/>
      <c r="GFC127" s="2"/>
      <c r="GFD127" s="2"/>
      <c r="GFE127" s="2"/>
      <c r="GFF127" s="2"/>
      <c r="GFG127" s="2"/>
      <c r="GFH127" s="2"/>
      <c r="GFI127" s="2"/>
      <c r="GFJ127" s="2"/>
      <c r="GFK127" s="2"/>
      <c r="GFL127" s="2"/>
      <c r="GFM127" s="2"/>
      <c r="GFN127" s="2"/>
      <c r="GFO127" s="2"/>
      <c r="GFP127" s="2"/>
      <c r="GFQ127" s="2"/>
      <c r="GFR127" s="2"/>
      <c r="GFS127" s="2"/>
      <c r="GFT127" s="2"/>
      <c r="GFU127" s="2"/>
      <c r="GFV127" s="2"/>
      <c r="GFW127" s="2"/>
      <c r="GFX127" s="2"/>
      <c r="GFY127" s="2"/>
      <c r="GFZ127" s="2"/>
      <c r="GGA127" s="2"/>
      <c r="GGB127" s="2"/>
      <c r="GGC127" s="2"/>
      <c r="GGD127" s="2"/>
      <c r="GGE127" s="2"/>
      <c r="GGF127" s="2"/>
      <c r="GGG127" s="2"/>
      <c r="GGH127" s="2"/>
      <c r="GGI127" s="2"/>
      <c r="GGJ127" s="2"/>
      <c r="GGK127" s="2"/>
      <c r="GGL127" s="2"/>
      <c r="GGM127" s="2"/>
      <c r="GGN127" s="2"/>
      <c r="GGO127" s="2"/>
      <c r="GGP127" s="2"/>
      <c r="GGQ127" s="2"/>
      <c r="GGR127" s="2"/>
      <c r="GGS127" s="2"/>
      <c r="GGT127" s="2"/>
      <c r="GGU127" s="2"/>
      <c r="GGV127" s="2"/>
      <c r="GGW127" s="2"/>
      <c r="GGX127" s="2"/>
      <c r="GGY127" s="2"/>
      <c r="GGZ127" s="2"/>
      <c r="GHA127" s="2"/>
      <c r="GHB127" s="2"/>
      <c r="GHC127" s="2"/>
      <c r="GHD127" s="2"/>
      <c r="GHE127" s="2"/>
      <c r="GHF127" s="2"/>
      <c r="GHG127" s="2"/>
      <c r="GHH127" s="2"/>
      <c r="GHI127" s="2"/>
      <c r="GHJ127" s="2"/>
      <c r="GHK127" s="2"/>
      <c r="GHL127" s="2"/>
      <c r="GHM127" s="2"/>
      <c r="GHN127" s="2"/>
      <c r="GHO127" s="2"/>
      <c r="GHP127" s="2"/>
      <c r="GHQ127" s="2"/>
      <c r="GHR127" s="2"/>
      <c r="GHS127" s="2"/>
      <c r="GHT127" s="2"/>
      <c r="GHU127" s="2"/>
      <c r="GHV127" s="2"/>
      <c r="GHW127" s="2"/>
      <c r="GHX127" s="2"/>
      <c r="GHY127" s="2"/>
      <c r="GHZ127" s="2"/>
      <c r="GIA127" s="2"/>
      <c r="GIB127" s="2"/>
      <c r="GIC127" s="2"/>
      <c r="GID127" s="2"/>
      <c r="GIE127" s="2"/>
      <c r="GIF127" s="2"/>
      <c r="GIG127" s="2"/>
      <c r="GIH127" s="2"/>
      <c r="GII127" s="2"/>
      <c r="GIJ127" s="2"/>
      <c r="GIK127" s="2"/>
      <c r="GIL127" s="2"/>
      <c r="GIM127" s="2"/>
      <c r="GIN127" s="2"/>
      <c r="GIO127" s="2"/>
      <c r="GIP127" s="2"/>
      <c r="GIQ127" s="2"/>
      <c r="GIR127" s="2"/>
      <c r="GIS127" s="2"/>
      <c r="GIT127" s="2"/>
      <c r="GIU127" s="2"/>
      <c r="GIV127" s="2"/>
      <c r="GIW127" s="2"/>
      <c r="GIX127" s="2"/>
      <c r="GIY127" s="2"/>
      <c r="GIZ127" s="2"/>
      <c r="GJA127" s="2"/>
      <c r="GJB127" s="2"/>
      <c r="GJC127" s="2"/>
      <c r="GJD127" s="2"/>
      <c r="GJE127" s="2"/>
      <c r="GJF127" s="2"/>
      <c r="GJG127" s="2"/>
      <c r="GJH127" s="2"/>
      <c r="GJI127" s="2"/>
      <c r="GJJ127" s="2"/>
      <c r="GJK127" s="2"/>
      <c r="GJL127" s="2"/>
      <c r="GJM127" s="2"/>
      <c r="GJN127" s="2"/>
      <c r="GJO127" s="2"/>
      <c r="GJP127" s="2"/>
      <c r="GJQ127" s="2"/>
      <c r="GJR127" s="2"/>
      <c r="GJS127" s="2"/>
      <c r="GJT127" s="2"/>
      <c r="GJU127" s="2"/>
      <c r="GJV127" s="2"/>
      <c r="GJW127" s="2"/>
      <c r="GJX127" s="2"/>
      <c r="GJY127" s="2"/>
      <c r="GJZ127" s="2"/>
      <c r="GKA127" s="2"/>
      <c r="GKB127" s="2"/>
      <c r="GKC127" s="2"/>
      <c r="GKD127" s="2"/>
      <c r="GKE127" s="2"/>
      <c r="GKF127" s="2"/>
      <c r="GKG127" s="2"/>
      <c r="GKH127" s="2"/>
      <c r="GKI127" s="2"/>
      <c r="GKJ127" s="2"/>
      <c r="GKK127" s="2"/>
      <c r="GKL127" s="2"/>
      <c r="GKM127" s="2"/>
      <c r="GKN127" s="2"/>
      <c r="GKO127" s="2"/>
      <c r="GKP127" s="2"/>
      <c r="GKQ127" s="2"/>
      <c r="GKR127" s="2"/>
      <c r="GKS127" s="2"/>
      <c r="GKT127" s="2"/>
      <c r="GKU127" s="2"/>
      <c r="GKV127" s="2"/>
      <c r="GKW127" s="2"/>
      <c r="GKX127" s="2"/>
      <c r="GKY127" s="2"/>
      <c r="GKZ127" s="2"/>
      <c r="GLA127" s="2"/>
      <c r="GLB127" s="2"/>
      <c r="GLC127" s="2"/>
      <c r="GLD127" s="2"/>
      <c r="GLE127" s="2"/>
      <c r="GLF127" s="2"/>
      <c r="GLG127" s="2"/>
      <c r="GLH127" s="2"/>
      <c r="GLI127" s="2"/>
      <c r="GLJ127" s="2"/>
      <c r="GLK127" s="2"/>
      <c r="GLL127" s="2"/>
      <c r="GLM127" s="2"/>
      <c r="GLN127" s="2"/>
      <c r="GLO127" s="2"/>
      <c r="GLP127" s="2"/>
      <c r="GLQ127" s="2"/>
      <c r="GLR127" s="2"/>
      <c r="GLS127" s="2"/>
      <c r="GLT127" s="2"/>
      <c r="GLU127" s="2"/>
      <c r="GLV127" s="2"/>
      <c r="GLW127" s="2"/>
      <c r="GLX127" s="2"/>
      <c r="GLY127" s="2"/>
      <c r="GLZ127" s="2"/>
      <c r="GMA127" s="2"/>
      <c r="GMB127" s="2"/>
      <c r="GMC127" s="2"/>
      <c r="GMD127" s="2"/>
      <c r="GME127" s="2"/>
      <c r="GMF127" s="2"/>
      <c r="GMG127" s="2"/>
      <c r="GMH127" s="2"/>
      <c r="GMI127" s="2"/>
      <c r="GMJ127" s="2"/>
      <c r="GMK127" s="2"/>
      <c r="GML127" s="2"/>
      <c r="GMM127" s="2"/>
      <c r="GMN127" s="2"/>
      <c r="GMO127" s="2"/>
      <c r="GMP127" s="2"/>
      <c r="GMQ127" s="2"/>
      <c r="GMR127" s="2"/>
      <c r="GMS127" s="2"/>
      <c r="GMT127" s="2"/>
      <c r="GMU127" s="2"/>
      <c r="GMV127" s="2"/>
      <c r="GMW127" s="2"/>
      <c r="GMX127" s="2"/>
      <c r="GMY127" s="2"/>
      <c r="GMZ127" s="2"/>
      <c r="GNA127" s="2"/>
      <c r="GNB127" s="2"/>
      <c r="GNC127" s="2"/>
      <c r="GND127" s="2"/>
      <c r="GNE127" s="2"/>
      <c r="GNF127" s="2"/>
      <c r="GNG127" s="2"/>
      <c r="GNH127" s="2"/>
      <c r="GNI127" s="2"/>
      <c r="GNJ127" s="2"/>
      <c r="GNK127" s="2"/>
      <c r="GNL127" s="2"/>
      <c r="GNM127" s="2"/>
      <c r="GNN127" s="2"/>
      <c r="GNO127" s="2"/>
      <c r="GNP127" s="2"/>
      <c r="GNQ127" s="2"/>
      <c r="GNR127" s="2"/>
      <c r="GNS127" s="2"/>
      <c r="GNT127" s="2"/>
      <c r="GNU127" s="2"/>
      <c r="GNV127" s="2"/>
      <c r="GNW127" s="2"/>
      <c r="GNX127" s="2"/>
      <c r="GNY127" s="2"/>
      <c r="GNZ127" s="2"/>
      <c r="GOA127" s="2"/>
      <c r="GOB127" s="2"/>
      <c r="GOC127" s="2"/>
      <c r="GOD127" s="2"/>
      <c r="GOE127" s="2"/>
      <c r="GOF127" s="2"/>
      <c r="GOG127" s="2"/>
      <c r="GOH127" s="2"/>
      <c r="GOI127" s="2"/>
      <c r="GOJ127" s="2"/>
      <c r="GOK127" s="2"/>
      <c r="GOL127" s="2"/>
      <c r="GOM127" s="2"/>
      <c r="GON127" s="2"/>
      <c r="GOO127" s="2"/>
      <c r="GOP127" s="2"/>
      <c r="GOQ127" s="2"/>
      <c r="GOR127" s="2"/>
      <c r="GOS127" s="2"/>
      <c r="GOT127" s="2"/>
      <c r="GOU127" s="2"/>
      <c r="GOV127" s="2"/>
      <c r="GOW127" s="2"/>
      <c r="GOX127" s="2"/>
      <c r="GOY127" s="2"/>
      <c r="GOZ127" s="2"/>
      <c r="GPA127" s="2"/>
      <c r="GPB127" s="2"/>
      <c r="GPC127" s="2"/>
      <c r="GPD127" s="2"/>
      <c r="GPE127" s="2"/>
      <c r="GPF127" s="2"/>
      <c r="GPG127" s="2"/>
      <c r="GPH127" s="2"/>
      <c r="GPI127" s="2"/>
      <c r="GPJ127" s="2"/>
      <c r="GPK127" s="2"/>
      <c r="GPL127" s="2"/>
      <c r="GPM127" s="2"/>
      <c r="GPN127" s="2"/>
      <c r="GPO127" s="2"/>
      <c r="GPP127" s="2"/>
      <c r="GPQ127" s="2"/>
      <c r="GPR127" s="2"/>
      <c r="GPS127" s="2"/>
      <c r="GPT127" s="2"/>
      <c r="GPU127" s="2"/>
      <c r="GPV127" s="2"/>
      <c r="GPW127" s="2"/>
      <c r="GPX127" s="2"/>
      <c r="GPY127" s="2"/>
      <c r="GPZ127" s="2"/>
      <c r="GQA127" s="2"/>
      <c r="GQB127" s="2"/>
      <c r="GQC127" s="2"/>
      <c r="GQD127" s="2"/>
      <c r="GQE127" s="2"/>
      <c r="GQF127" s="2"/>
      <c r="GQG127" s="2"/>
      <c r="GQH127" s="2"/>
      <c r="GQI127" s="2"/>
      <c r="GQJ127" s="2"/>
      <c r="GQK127" s="2"/>
      <c r="GQL127" s="2"/>
      <c r="GQM127" s="2"/>
      <c r="GQN127" s="2"/>
      <c r="GQO127" s="2"/>
      <c r="GQP127" s="2"/>
      <c r="GQQ127" s="2"/>
      <c r="GQR127" s="2"/>
      <c r="GQS127" s="2"/>
      <c r="GQT127" s="2"/>
      <c r="GQU127" s="2"/>
      <c r="GQV127" s="2"/>
      <c r="GQW127" s="2"/>
      <c r="GQX127" s="2"/>
      <c r="GQY127" s="2"/>
      <c r="GQZ127" s="2"/>
      <c r="GRA127" s="2"/>
      <c r="GRB127" s="2"/>
      <c r="GRC127" s="2"/>
      <c r="GRD127" s="2"/>
      <c r="GRE127" s="2"/>
      <c r="GRF127" s="2"/>
      <c r="GRG127" s="2"/>
      <c r="GRH127" s="2"/>
      <c r="GRI127" s="2"/>
      <c r="GRJ127" s="2"/>
      <c r="GRK127" s="2"/>
      <c r="GRL127" s="2"/>
      <c r="GRM127" s="2"/>
      <c r="GRN127" s="2"/>
      <c r="GRO127" s="2"/>
      <c r="GRP127" s="2"/>
      <c r="GRQ127" s="2"/>
      <c r="GRR127" s="2"/>
      <c r="GRS127" s="2"/>
      <c r="GRT127" s="2"/>
      <c r="GRU127" s="2"/>
      <c r="GRV127" s="2"/>
      <c r="GRW127" s="2"/>
      <c r="GRX127" s="2"/>
      <c r="GRY127" s="2"/>
      <c r="GRZ127" s="2"/>
      <c r="GSA127" s="2"/>
      <c r="GSB127" s="2"/>
      <c r="GSC127" s="2"/>
      <c r="GSD127" s="2"/>
      <c r="GSE127" s="2"/>
      <c r="GSF127" s="2"/>
      <c r="GSG127" s="2"/>
      <c r="GSH127" s="2"/>
      <c r="GSI127" s="2"/>
      <c r="GSJ127" s="2"/>
      <c r="GSK127" s="2"/>
      <c r="GSL127" s="2"/>
      <c r="GSM127" s="2"/>
      <c r="GSN127" s="2"/>
      <c r="GSO127" s="2"/>
      <c r="GSP127" s="2"/>
      <c r="GSQ127" s="2"/>
      <c r="GSR127" s="2"/>
      <c r="GSS127" s="2"/>
      <c r="GST127" s="2"/>
      <c r="GSU127" s="2"/>
      <c r="GSV127" s="2"/>
      <c r="GSW127" s="2"/>
      <c r="GSX127" s="2"/>
      <c r="GSY127" s="2"/>
      <c r="GSZ127" s="2"/>
      <c r="GTA127" s="2"/>
      <c r="GTB127" s="2"/>
      <c r="GTC127" s="2"/>
      <c r="GTD127" s="2"/>
      <c r="GTE127" s="2"/>
      <c r="GTF127" s="2"/>
      <c r="GTG127" s="2"/>
      <c r="GTH127" s="2"/>
      <c r="GTI127" s="2"/>
      <c r="GTJ127" s="2"/>
      <c r="GTK127" s="2"/>
      <c r="GTL127" s="2"/>
      <c r="GTM127" s="2"/>
      <c r="GTN127" s="2"/>
      <c r="GTO127" s="2"/>
      <c r="GTP127" s="2"/>
      <c r="GTQ127" s="2"/>
      <c r="GTR127" s="2"/>
      <c r="GTS127" s="2"/>
      <c r="GTT127" s="2"/>
      <c r="GTU127" s="2"/>
      <c r="GTV127" s="2"/>
      <c r="GTW127" s="2"/>
      <c r="GTX127" s="2"/>
      <c r="GTY127" s="2"/>
      <c r="GTZ127" s="2"/>
      <c r="GUA127" s="2"/>
      <c r="GUB127" s="2"/>
      <c r="GUC127" s="2"/>
      <c r="GUD127" s="2"/>
      <c r="GUE127" s="2"/>
      <c r="GUF127" s="2"/>
      <c r="GUG127" s="2"/>
      <c r="GUH127" s="2"/>
      <c r="GUI127" s="2"/>
      <c r="GUJ127" s="2"/>
      <c r="GUK127" s="2"/>
      <c r="GUL127" s="2"/>
      <c r="GUM127" s="2"/>
      <c r="GUN127" s="2"/>
      <c r="GUO127" s="2"/>
      <c r="GUP127" s="2"/>
      <c r="GUQ127" s="2"/>
      <c r="GUR127" s="2"/>
      <c r="GUS127" s="2"/>
      <c r="GUT127" s="2"/>
      <c r="GUU127" s="2"/>
      <c r="GUV127" s="2"/>
      <c r="GUW127" s="2"/>
      <c r="GUX127" s="2"/>
      <c r="GUY127" s="2"/>
      <c r="GUZ127" s="2"/>
      <c r="GVA127" s="2"/>
      <c r="GVB127" s="2"/>
      <c r="GVC127" s="2"/>
      <c r="GVD127" s="2"/>
      <c r="GVE127" s="2"/>
      <c r="GVF127" s="2"/>
      <c r="GVG127" s="2"/>
      <c r="GVH127" s="2"/>
      <c r="GVI127" s="2"/>
      <c r="GVJ127" s="2"/>
      <c r="GVK127" s="2"/>
      <c r="GVL127" s="2"/>
      <c r="GVM127" s="2"/>
      <c r="GVN127" s="2"/>
      <c r="GVO127" s="2"/>
      <c r="GVP127" s="2"/>
      <c r="GVQ127" s="2"/>
      <c r="GVR127" s="2"/>
      <c r="GVS127" s="2"/>
      <c r="GVT127" s="2"/>
      <c r="GVU127" s="2"/>
      <c r="GVV127" s="2"/>
      <c r="GVW127" s="2"/>
      <c r="GVX127" s="2"/>
      <c r="GVY127" s="2"/>
      <c r="GVZ127" s="2"/>
      <c r="GWA127" s="2"/>
      <c r="GWB127" s="2"/>
      <c r="GWC127" s="2"/>
      <c r="GWD127" s="2"/>
      <c r="GWE127" s="2"/>
      <c r="GWF127" s="2"/>
      <c r="GWG127" s="2"/>
      <c r="GWH127" s="2"/>
      <c r="GWI127" s="2"/>
      <c r="GWJ127" s="2"/>
      <c r="GWK127" s="2"/>
      <c r="GWL127" s="2"/>
      <c r="GWM127" s="2"/>
      <c r="GWN127" s="2"/>
      <c r="GWO127" s="2"/>
      <c r="GWP127" s="2"/>
      <c r="GWQ127" s="2"/>
      <c r="GWR127" s="2"/>
      <c r="GWS127" s="2"/>
      <c r="GWT127" s="2"/>
      <c r="GWU127" s="2"/>
      <c r="GWV127" s="2"/>
      <c r="GWW127" s="2"/>
      <c r="GWX127" s="2"/>
      <c r="GWY127" s="2"/>
      <c r="GWZ127" s="2"/>
      <c r="GXA127" s="2"/>
      <c r="GXB127" s="2"/>
      <c r="GXC127" s="2"/>
      <c r="GXD127" s="2"/>
      <c r="GXE127" s="2"/>
      <c r="GXF127" s="2"/>
      <c r="GXG127" s="2"/>
      <c r="GXH127" s="2"/>
      <c r="GXI127" s="2"/>
      <c r="GXJ127" s="2"/>
      <c r="GXK127" s="2"/>
      <c r="GXL127" s="2"/>
      <c r="GXM127" s="2"/>
      <c r="GXN127" s="2"/>
      <c r="GXO127" s="2"/>
      <c r="GXP127" s="2"/>
      <c r="GXQ127" s="2"/>
      <c r="GXR127" s="2"/>
      <c r="GXS127" s="2"/>
      <c r="GXT127" s="2"/>
      <c r="GXU127" s="2"/>
      <c r="GXV127" s="2"/>
      <c r="GXW127" s="2"/>
      <c r="GXX127" s="2"/>
      <c r="GXY127" s="2"/>
      <c r="GXZ127" s="2"/>
      <c r="GYA127" s="2"/>
      <c r="GYB127" s="2"/>
      <c r="GYC127" s="2"/>
      <c r="GYD127" s="2"/>
      <c r="GYE127" s="2"/>
      <c r="GYF127" s="2"/>
      <c r="GYG127" s="2"/>
      <c r="GYH127" s="2"/>
      <c r="GYI127" s="2"/>
      <c r="GYJ127" s="2"/>
      <c r="GYK127" s="2"/>
      <c r="GYL127" s="2"/>
      <c r="GYM127" s="2"/>
      <c r="GYN127" s="2"/>
      <c r="GYO127" s="2"/>
      <c r="GYP127" s="2"/>
      <c r="GYQ127" s="2"/>
      <c r="GYR127" s="2"/>
      <c r="GYS127" s="2"/>
      <c r="GYT127" s="2"/>
      <c r="GYU127" s="2"/>
      <c r="GYV127" s="2"/>
      <c r="GYW127" s="2"/>
      <c r="GYX127" s="2"/>
      <c r="GYY127" s="2"/>
      <c r="GYZ127" s="2"/>
      <c r="GZA127" s="2"/>
      <c r="GZB127" s="2"/>
      <c r="GZC127" s="2"/>
      <c r="GZD127" s="2"/>
      <c r="GZE127" s="2"/>
      <c r="GZF127" s="2"/>
      <c r="GZG127" s="2"/>
      <c r="GZH127" s="2"/>
      <c r="GZI127" s="2"/>
      <c r="GZJ127" s="2"/>
      <c r="GZK127" s="2"/>
      <c r="GZL127" s="2"/>
      <c r="GZM127" s="2"/>
      <c r="GZN127" s="2"/>
      <c r="GZO127" s="2"/>
      <c r="GZP127" s="2"/>
      <c r="GZQ127" s="2"/>
      <c r="GZR127" s="2"/>
      <c r="GZS127" s="2"/>
      <c r="GZT127" s="2"/>
      <c r="GZU127" s="2"/>
      <c r="GZV127" s="2"/>
      <c r="GZW127" s="2"/>
      <c r="GZX127" s="2"/>
      <c r="GZY127" s="2"/>
      <c r="GZZ127" s="2"/>
      <c r="HAA127" s="2"/>
      <c r="HAB127" s="2"/>
      <c r="HAC127" s="2"/>
      <c r="HAD127" s="2"/>
      <c r="HAE127" s="2"/>
      <c r="HAF127" s="2"/>
      <c r="HAG127" s="2"/>
      <c r="HAH127" s="2"/>
      <c r="HAI127" s="2"/>
      <c r="HAJ127" s="2"/>
      <c r="HAK127" s="2"/>
      <c r="HAL127" s="2"/>
      <c r="HAM127" s="2"/>
      <c r="HAN127" s="2"/>
      <c r="HAO127" s="2"/>
      <c r="HAP127" s="2"/>
      <c r="HAQ127" s="2"/>
      <c r="HAR127" s="2"/>
      <c r="HAS127" s="2"/>
      <c r="HAT127" s="2"/>
      <c r="HAU127" s="2"/>
      <c r="HAV127" s="2"/>
      <c r="HAW127" s="2"/>
      <c r="HAX127" s="2"/>
      <c r="HAY127" s="2"/>
      <c r="HAZ127" s="2"/>
      <c r="HBA127" s="2"/>
      <c r="HBB127" s="2"/>
      <c r="HBC127" s="2"/>
      <c r="HBD127" s="2"/>
      <c r="HBE127" s="2"/>
      <c r="HBF127" s="2"/>
      <c r="HBG127" s="2"/>
      <c r="HBH127" s="2"/>
      <c r="HBI127" s="2"/>
      <c r="HBJ127" s="2"/>
      <c r="HBK127" s="2"/>
      <c r="HBL127" s="2"/>
      <c r="HBM127" s="2"/>
      <c r="HBN127" s="2"/>
      <c r="HBO127" s="2"/>
      <c r="HBP127" s="2"/>
      <c r="HBQ127" s="2"/>
      <c r="HBR127" s="2"/>
      <c r="HBS127" s="2"/>
      <c r="HBT127" s="2"/>
      <c r="HBU127" s="2"/>
      <c r="HBV127" s="2"/>
      <c r="HBW127" s="2"/>
      <c r="HBX127" s="2"/>
      <c r="HBY127" s="2"/>
      <c r="HBZ127" s="2"/>
      <c r="HCA127" s="2"/>
      <c r="HCB127" s="2"/>
      <c r="HCC127" s="2"/>
      <c r="HCD127" s="2"/>
      <c r="HCE127" s="2"/>
      <c r="HCF127" s="2"/>
      <c r="HCG127" s="2"/>
      <c r="HCH127" s="2"/>
      <c r="HCI127" s="2"/>
      <c r="HCJ127" s="2"/>
      <c r="HCK127" s="2"/>
      <c r="HCL127" s="2"/>
      <c r="HCM127" s="2"/>
      <c r="HCN127" s="2"/>
      <c r="HCO127" s="2"/>
      <c r="HCP127" s="2"/>
      <c r="HCQ127" s="2"/>
      <c r="HCR127" s="2"/>
      <c r="HCS127" s="2"/>
      <c r="HCT127" s="2"/>
      <c r="HCU127" s="2"/>
      <c r="HCV127" s="2"/>
      <c r="HCW127" s="2"/>
      <c r="HCX127" s="2"/>
      <c r="HCY127" s="2"/>
      <c r="HCZ127" s="2"/>
      <c r="HDA127" s="2"/>
      <c r="HDB127" s="2"/>
      <c r="HDC127" s="2"/>
      <c r="HDD127" s="2"/>
      <c r="HDE127" s="2"/>
      <c r="HDF127" s="2"/>
      <c r="HDG127" s="2"/>
      <c r="HDH127" s="2"/>
      <c r="HDI127" s="2"/>
      <c r="HDJ127" s="2"/>
      <c r="HDK127" s="2"/>
      <c r="HDL127" s="2"/>
      <c r="HDM127" s="2"/>
      <c r="HDN127" s="2"/>
      <c r="HDO127" s="2"/>
      <c r="HDP127" s="2"/>
      <c r="HDQ127" s="2"/>
      <c r="HDR127" s="2"/>
      <c r="HDS127" s="2"/>
      <c r="HDT127" s="2"/>
      <c r="HDU127" s="2"/>
      <c r="HDV127" s="2"/>
      <c r="HDW127" s="2"/>
      <c r="HDX127" s="2"/>
      <c r="HDY127" s="2"/>
      <c r="HDZ127" s="2"/>
      <c r="HEA127" s="2"/>
      <c r="HEB127" s="2"/>
      <c r="HEC127" s="2"/>
      <c r="HED127" s="2"/>
      <c r="HEE127" s="2"/>
      <c r="HEF127" s="2"/>
      <c r="HEG127" s="2"/>
      <c r="HEH127" s="2"/>
      <c r="HEI127" s="2"/>
      <c r="HEJ127" s="2"/>
      <c r="HEK127" s="2"/>
      <c r="HEL127" s="2"/>
      <c r="HEM127" s="2"/>
      <c r="HEN127" s="2"/>
      <c r="HEO127" s="2"/>
      <c r="HEP127" s="2"/>
      <c r="HEQ127" s="2"/>
      <c r="HER127" s="2"/>
      <c r="HES127" s="2"/>
      <c r="HET127" s="2"/>
      <c r="HEU127" s="2"/>
      <c r="HEV127" s="2"/>
      <c r="HEW127" s="2"/>
      <c r="HEX127" s="2"/>
      <c r="HEY127" s="2"/>
      <c r="HEZ127" s="2"/>
      <c r="HFA127" s="2"/>
      <c r="HFB127" s="2"/>
      <c r="HFC127" s="2"/>
      <c r="HFD127" s="2"/>
      <c r="HFE127" s="2"/>
      <c r="HFF127" s="2"/>
      <c r="HFG127" s="2"/>
      <c r="HFH127" s="2"/>
      <c r="HFI127" s="2"/>
      <c r="HFJ127" s="2"/>
      <c r="HFK127" s="2"/>
      <c r="HFL127" s="2"/>
      <c r="HFM127" s="2"/>
      <c r="HFN127" s="2"/>
      <c r="HFO127" s="2"/>
      <c r="HFP127" s="2"/>
      <c r="HFQ127" s="2"/>
      <c r="HFR127" s="2"/>
      <c r="HFS127" s="2"/>
      <c r="HFT127" s="2"/>
      <c r="HFU127" s="2"/>
      <c r="HFV127" s="2"/>
      <c r="HFW127" s="2"/>
      <c r="HFX127" s="2"/>
      <c r="HFY127" s="2"/>
      <c r="HFZ127" s="2"/>
      <c r="HGA127" s="2"/>
      <c r="HGB127" s="2"/>
      <c r="HGC127" s="2"/>
      <c r="HGD127" s="2"/>
      <c r="HGE127" s="2"/>
      <c r="HGF127" s="2"/>
      <c r="HGG127" s="2"/>
      <c r="HGH127" s="2"/>
      <c r="HGI127" s="2"/>
      <c r="HGJ127" s="2"/>
      <c r="HGK127" s="2"/>
      <c r="HGL127" s="2"/>
      <c r="HGM127" s="2"/>
      <c r="HGN127" s="2"/>
      <c r="HGO127" s="2"/>
      <c r="HGP127" s="2"/>
      <c r="HGQ127" s="2"/>
      <c r="HGR127" s="2"/>
      <c r="HGS127" s="2"/>
      <c r="HGT127" s="2"/>
      <c r="HGU127" s="2"/>
      <c r="HGV127" s="2"/>
      <c r="HGW127" s="2"/>
      <c r="HGX127" s="2"/>
      <c r="HGY127" s="2"/>
      <c r="HGZ127" s="2"/>
      <c r="HHA127" s="2"/>
      <c r="HHB127" s="2"/>
      <c r="HHC127" s="2"/>
      <c r="HHD127" s="2"/>
      <c r="HHE127" s="2"/>
      <c r="HHF127" s="2"/>
      <c r="HHG127" s="2"/>
      <c r="HHH127" s="2"/>
      <c r="HHI127" s="2"/>
      <c r="HHJ127" s="2"/>
      <c r="HHK127" s="2"/>
      <c r="HHL127" s="2"/>
      <c r="HHM127" s="2"/>
      <c r="HHN127" s="2"/>
      <c r="HHO127" s="2"/>
      <c r="HHP127" s="2"/>
      <c r="HHQ127" s="2"/>
      <c r="HHR127" s="2"/>
      <c r="HHS127" s="2"/>
      <c r="HHT127" s="2"/>
      <c r="HHU127" s="2"/>
      <c r="HHV127" s="2"/>
      <c r="HHW127" s="2"/>
      <c r="HHX127" s="2"/>
      <c r="HHY127" s="2"/>
      <c r="HHZ127" s="2"/>
      <c r="HIA127" s="2"/>
      <c r="HIB127" s="2"/>
      <c r="HIC127" s="2"/>
      <c r="HID127" s="2"/>
      <c r="HIE127" s="2"/>
      <c r="HIF127" s="2"/>
      <c r="HIG127" s="2"/>
      <c r="HIH127" s="2"/>
      <c r="HII127" s="2"/>
      <c r="HIJ127" s="2"/>
      <c r="HIK127" s="2"/>
      <c r="HIL127" s="2"/>
      <c r="HIM127" s="2"/>
      <c r="HIN127" s="2"/>
      <c r="HIO127" s="2"/>
      <c r="HIP127" s="2"/>
      <c r="HIQ127" s="2"/>
      <c r="HIR127" s="2"/>
      <c r="HIS127" s="2"/>
      <c r="HIT127" s="2"/>
      <c r="HIU127" s="2"/>
      <c r="HIV127" s="2"/>
      <c r="HIW127" s="2"/>
      <c r="HIX127" s="2"/>
      <c r="HIY127" s="2"/>
      <c r="HIZ127" s="2"/>
      <c r="HJA127" s="2"/>
      <c r="HJB127" s="2"/>
      <c r="HJC127" s="2"/>
      <c r="HJD127" s="2"/>
      <c r="HJE127" s="2"/>
      <c r="HJF127" s="2"/>
      <c r="HJG127" s="2"/>
      <c r="HJH127" s="2"/>
      <c r="HJI127" s="2"/>
      <c r="HJJ127" s="2"/>
      <c r="HJK127" s="2"/>
      <c r="HJL127" s="2"/>
      <c r="HJM127" s="2"/>
      <c r="HJN127" s="2"/>
      <c r="HJO127" s="2"/>
      <c r="HJP127" s="2"/>
      <c r="HJQ127" s="2"/>
      <c r="HJR127" s="2"/>
      <c r="HJS127" s="2"/>
      <c r="HJT127" s="2"/>
      <c r="HJU127" s="2"/>
      <c r="HJV127" s="2"/>
      <c r="HJW127" s="2"/>
      <c r="HJX127" s="2"/>
      <c r="HJY127" s="2"/>
      <c r="HJZ127" s="2"/>
      <c r="HKA127" s="2"/>
      <c r="HKB127" s="2"/>
      <c r="HKC127" s="2"/>
      <c r="HKD127" s="2"/>
      <c r="HKE127" s="2"/>
      <c r="HKF127" s="2"/>
      <c r="HKG127" s="2"/>
      <c r="HKH127" s="2"/>
      <c r="HKI127" s="2"/>
      <c r="HKJ127" s="2"/>
      <c r="HKK127" s="2"/>
      <c r="HKL127" s="2"/>
      <c r="HKM127" s="2"/>
      <c r="HKN127" s="2"/>
      <c r="HKO127" s="2"/>
      <c r="HKP127" s="2"/>
      <c r="HKQ127" s="2"/>
      <c r="HKR127" s="2"/>
      <c r="HKS127" s="2"/>
      <c r="HKT127" s="2"/>
      <c r="HKU127" s="2"/>
      <c r="HKV127" s="2"/>
      <c r="HKW127" s="2"/>
      <c r="HKX127" s="2"/>
      <c r="HKY127" s="2"/>
      <c r="HKZ127" s="2"/>
      <c r="HLA127" s="2"/>
      <c r="HLB127" s="2"/>
      <c r="HLC127" s="2"/>
      <c r="HLD127" s="2"/>
      <c r="HLE127" s="2"/>
      <c r="HLF127" s="2"/>
      <c r="HLG127" s="2"/>
      <c r="HLH127" s="2"/>
      <c r="HLI127" s="2"/>
      <c r="HLJ127" s="2"/>
      <c r="HLK127" s="2"/>
      <c r="HLL127" s="2"/>
      <c r="HLM127" s="2"/>
      <c r="HLN127" s="2"/>
      <c r="HLO127" s="2"/>
      <c r="HLP127" s="2"/>
      <c r="HLQ127" s="2"/>
      <c r="HLR127" s="2"/>
      <c r="HLS127" s="2"/>
      <c r="HLT127" s="2"/>
      <c r="HLU127" s="2"/>
      <c r="HLV127" s="2"/>
      <c r="HLW127" s="2"/>
      <c r="HLX127" s="2"/>
      <c r="HLY127" s="2"/>
      <c r="HLZ127" s="2"/>
      <c r="HMA127" s="2"/>
      <c r="HMB127" s="2"/>
      <c r="HMC127" s="2"/>
      <c r="HMD127" s="2"/>
      <c r="HME127" s="2"/>
      <c r="HMF127" s="2"/>
      <c r="HMG127" s="2"/>
      <c r="HMH127" s="2"/>
      <c r="HMI127" s="2"/>
      <c r="HMJ127" s="2"/>
      <c r="HMK127" s="2"/>
      <c r="HML127" s="2"/>
      <c r="HMM127" s="2"/>
      <c r="HMN127" s="2"/>
      <c r="HMO127" s="2"/>
      <c r="HMP127" s="2"/>
      <c r="HMQ127" s="2"/>
      <c r="HMR127" s="2"/>
      <c r="HMS127" s="2"/>
      <c r="HMT127" s="2"/>
      <c r="HMU127" s="2"/>
      <c r="HMV127" s="2"/>
      <c r="HMW127" s="2"/>
      <c r="HMX127" s="2"/>
      <c r="HMY127" s="2"/>
      <c r="HMZ127" s="2"/>
      <c r="HNA127" s="2"/>
      <c r="HNB127" s="2"/>
      <c r="HNC127" s="2"/>
      <c r="HND127" s="2"/>
      <c r="HNE127" s="2"/>
      <c r="HNF127" s="2"/>
      <c r="HNG127" s="2"/>
      <c r="HNH127" s="2"/>
      <c r="HNI127" s="2"/>
      <c r="HNJ127" s="2"/>
      <c r="HNK127" s="2"/>
      <c r="HNL127" s="2"/>
      <c r="HNM127" s="2"/>
      <c r="HNN127" s="2"/>
      <c r="HNO127" s="2"/>
      <c r="HNP127" s="2"/>
      <c r="HNQ127" s="2"/>
      <c r="HNR127" s="2"/>
      <c r="HNS127" s="2"/>
      <c r="HNT127" s="2"/>
      <c r="HNU127" s="2"/>
      <c r="HNV127" s="2"/>
      <c r="HNW127" s="2"/>
      <c r="HNX127" s="2"/>
      <c r="HNY127" s="2"/>
      <c r="HNZ127" s="2"/>
      <c r="HOA127" s="2"/>
      <c r="HOB127" s="2"/>
      <c r="HOC127" s="2"/>
      <c r="HOD127" s="2"/>
      <c r="HOE127" s="2"/>
      <c r="HOF127" s="2"/>
      <c r="HOG127" s="2"/>
      <c r="HOH127" s="2"/>
      <c r="HOI127" s="2"/>
      <c r="HOJ127" s="2"/>
      <c r="HOK127" s="2"/>
      <c r="HOL127" s="2"/>
      <c r="HOM127" s="2"/>
      <c r="HON127" s="2"/>
      <c r="HOO127" s="2"/>
      <c r="HOP127" s="2"/>
      <c r="HOQ127" s="2"/>
      <c r="HOR127" s="2"/>
      <c r="HOS127" s="2"/>
      <c r="HOT127" s="2"/>
      <c r="HOU127" s="2"/>
      <c r="HOV127" s="2"/>
      <c r="HOW127" s="2"/>
      <c r="HOX127" s="2"/>
      <c r="HOY127" s="2"/>
      <c r="HOZ127" s="2"/>
      <c r="HPA127" s="2"/>
      <c r="HPB127" s="2"/>
      <c r="HPC127" s="2"/>
      <c r="HPD127" s="2"/>
      <c r="HPE127" s="2"/>
      <c r="HPF127" s="2"/>
      <c r="HPG127" s="2"/>
      <c r="HPH127" s="2"/>
      <c r="HPI127" s="2"/>
      <c r="HPJ127" s="2"/>
      <c r="HPK127" s="2"/>
      <c r="HPL127" s="2"/>
      <c r="HPM127" s="2"/>
      <c r="HPN127" s="2"/>
      <c r="HPO127" s="2"/>
      <c r="HPP127" s="2"/>
      <c r="HPQ127" s="2"/>
      <c r="HPR127" s="2"/>
      <c r="HPS127" s="2"/>
      <c r="HPT127" s="2"/>
      <c r="HPU127" s="2"/>
      <c r="HPV127" s="2"/>
      <c r="HPW127" s="2"/>
      <c r="HPX127" s="2"/>
      <c r="HPY127" s="2"/>
      <c r="HPZ127" s="2"/>
      <c r="HQA127" s="2"/>
      <c r="HQB127" s="2"/>
      <c r="HQC127" s="2"/>
      <c r="HQD127" s="2"/>
      <c r="HQE127" s="2"/>
      <c r="HQF127" s="2"/>
      <c r="HQG127" s="2"/>
      <c r="HQH127" s="2"/>
      <c r="HQI127" s="2"/>
      <c r="HQJ127" s="2"/>
      <c r="HQK127" s="2"/>
      <c r="HQL127" s="2"/>
      <c r="HQM127" s="2"/>
      <c r="HQN127" s="2"/>
      <c r="HQO127" s="2"/>
      <c r="HQP127" s="2"/>
      <c r="HQQ127" s="2"/>
      <c r="HQR127" s="2"/>
      <c r="HQS127" s="2"/>
      <c r="HQT127" s="2"/>
      <c r="HQU127" s="2"/>
      <c r="HQV127" s="2"/>
      <c r="HQW127" s="2"/>
      <c r="HQX127" s="2"/>
      <c r="HQY127" s="2"/>
      <c r="HQZ127" s="2"/>
      <c r="HRA127" s="2"/>
      <c r="HRB127" s="2"/>
      <c r="HRC127" s="2"/>
      <c r="HRD127" s="2"/>
      <c r="HRE127" s="2"/>
      <c r="HRF127" s="2"/>
      <c r="HRG127" s="2"/>
      <c r="HRH127" s="2"/>
      <c r="HRI127" s="2"/>
      <c r="HRJ127" s="2"/>
      <c r="HRK127" s="2"/>
      <c r="HRL127" s="2"/>
      <c r="HRM127" s="2"/>
      <c r="HRN127" s="2"/>
      <c r="HRO127" s="2"/>
      <c r="HRP127" s="2"/>
      <c r="HRQ127" s="2"/>
      <c r="HRR127" s="2"/>
      <c r="HRS127" s="2"/>
      <c r="HRT127" s="2"/>
      <c r="HRU127" s="2"/>
      <c r="HRV127" s="2"/>
      <c r="HRW127" s="2"/>
      <c r="HRX127" s="2"/>
      <c r="HRY127" s="2"/>
      <c r="HRZ127" s="2"/>
      <c r="HSA127" s="2"/>
      <c r="HSB127" s="2"/>
      <c r="HSC127" s="2"/>
      <c r="HSD127" s="2"/>
      <c r="HSE127" s="2"/>
      <c r="HSF127" s="2"/>
      <c r="HSG127" s="2"/>
      <c r="HSH127" s="2"/>
      <c r="HSI127" s="2"/>
      <c r="HSJ127" s="2"/>
      <c r="HSK127" s="2"/>
      <c r="HSL127" s="2"/>
      <c r="HSM127" s="2"/>
      <c r="HSN127" s="2"/>
      <c r="HSO127" s="2"/>
      <c r="HSP127" s="2"/>
      <c r="HSQ127" s="2"/>
      <c r="HSR127" s="2"/>
      <c r="HSS127" s="2"/>
      <c r="HST127" s="2"/>
      <c r="HSU127" s="2"/>
      <c r="HSV127" s="2"/>
      <c r="HSW127" s="2"/>
      <c r="HSX127" s="2"/>
      <c r="HSY127" s="2"/>
      <c r="HSZ127" s="2"/>
      <c r="HTA127" s="2"/>
      <c r="HTB127" s="2"/>
      <c r="HTC127" s="2"/>
      <c r="HTD127" s="2"/>
      <c r="HTE127" s="2"/>
      <c r="HTF127" s="2"/>
      <c r="HTG127" s="2"/>
      <c r="HTH127" s="2"/>
      <c r="HTI127" s="2"/>
      <c r="HTJ127" s="2"/>
      <c r="HTK127" s="2"/>
      <c r="HTL127" s="2"/>
      <c r="HTM127" s="2"/>
      <c r="HTN127" s="2"/>
      <c r="HTO127" s="2"/>
      <c r="HTP127" s="2"/>
      <c r="HTQ127" s="2"/>
      <c r="HTR127" s="2"/>
      <c r="HTS127" s="2"/>
      <c r="HTT127" s="2"/>
      <c r="HTU127" s="2"/>
      <c r="HTV127" s="2"/>
      <c r="HTW127" s="2"/>
      <c r="HTX127" s="2"/>
      <c r="HTY127" s="2"/>
      <c r="HTZ127" s="2"/>
      <c r="HUA127" s="2"/>
      <c r="HUB127" s="2"/>
      <c r="HUC127" s="2"/>
      <c r="HUD127" s="2"/>
      <c r="HUE127" s="2"/>
      <c r="HUF127" s="2"/>
      <c r="HUG127" s="2"/>
      <c r="HUH127" s="2"/>
      <c r="HUI127" s="2"/>
      <c r="HUJ127" s="2"/>
      <c r="HUK127" s="2"/>
      <c r="HUL127" s="2"/>
      <c r="HUM127" s="2"/>
      <c r="HUN127" s="2"/>
      <c r="HUO127" s="2"/>
      <c r="HUP127" s="2"/>
      <c r="HUQ127" s="2"/>
      <c r="HUR127" s="2"/>
      <c r="HUS127" s="2"/>
      <c r="HUT127" s="2"/>
      <c r="HUU127" s="2"/>
      <c r="HUV127" s="2"/>
      <c r="HUW127" s="2"/>
      <c r="HUX127" s="2"/>
      <c r="HUY127" s="2"/>
      <c r="HUZ127" s="2"/>
      <c r="HVA127" s="2"/>
      <c r="HVB127" s="2"/>
      <c r="HVC127" s="2"/>
      <c r="HVD127" s="2"/>
      <c r="HVE127" s="2"/>
      <c r="HVF127" s="2"/>
      <c r="HVG127" s="2"/>
      <c r="HVH127" s="2"/>
      <c r="HVI127" s="2"/>
      <c r="HVJ127" s="2"/>
      <c r="HVK127" s="2"/>
      <c r="HVL127" s="2"/>
      <c r="HVM127" s="2"/>
      <c r="HVN127" s="2"/>
      <c r="HVO127" s="2"/>
      <c r="HVP127" s="2"/>
      <c r="HVQ127" s="2"/>
      <c r="HVR127" s="2"/>
      <c r="HVS127" s="2"/>
      <c r="HVT127" s="2"/>
      <c r="HVU127" s="2"/>
      <c r="HVV127" s="2"/>
      <c r="HVW127" s="2"/>
      <c r="HVX127" s="2"/>
      <c r="HVY127" s="2"/>
      <c r="HVZ127" s="2"/>
      <c r="HWA127" s="2"/>
      <c r="HWB127" s="2"/>
      <c r="HWC127" s="2"/>
      <c r="HWD127" s="2"/>
      <c r="HWE127" s="2"/>
      <c r="HWF127" s="2"/>
      <c r="HWG127" s="2"/>
      <c r="HWH127" s="2"/>
      <c r="HWI127" s="2"/>
      <c r="HWJ127" s="2"/>
      <c r="HWK127" s="2"/>
      <c r="HWL127" s="2"/>
      <c r="HWM127" s="2"/>
      <c r="HWN127" s="2"/>
      <c r="HWO127" s="2"/>
      <c r="HWP127" s="2"/>
      <c r="HWQ127" s="2"/>
      <c r="HWR127" s="2"/>
      <c r="HWS127" s="2"/>
      <c r="HWT127" s="2"/>
      <c r="HWU127" s="2"/>
      <c r="HWV127" s="2"/>
      <c r="HWW127" s="2"/>
      <c r="HWX127" s="2"/>
      <c r="HWY127" s="2"/>
      <c r="HWZ127" s="2"/>
      <c r="HXA127" s="2"/>
      <c r="HXB127" s="2"/>
      <c r="HXC127" s="2"/>
      <c r="HXD127" s="2"/>
      <c r="HXE127" s="2"/>
      <c r="HXF127" s="2"/>
      <c r="HXG127" s="2"/>
      <c r="HXH127" s="2"/>
      <c r="HXI127" s="2"/>
      <c r="HXJ127" s="2"/>
      <c r="HXK127" s="2"/>
      <c r="HXL127" s="2"/>
      <c r="HXM127" s="2"/>
      <c r="HXN127" s="2"/>
      <c r="HXO127" s="2"/>
      <c r="HXP127" s="2"/>
      <c r="HXQ127" s="2"/>
      <c r="HXR127" s="2"/>
      <c r="HXS127" s="2"/>
      <c r="HXT127" s="2"/>
      <c r="HXU127" s="2"/>
      <c r="HXV127" s="2"/>
      <c r="HXW127" s="2"/>
      <c r="HXX127" s="2"/>
      <c r="HXY127" s="2"/>
      <c r="HXZ127" s="2"/>
      <c r="HYA127" s="2"/>
      <c r="HYB127" s="2"/>
      <c r="HYC127" s="2"/>
      <c r="HYD127" s="2"/>
      <c r="HYE127" s="2"/>
      <c r="HYF127" s="2"/>
      <c r="HYG127" s="2"/>
      <c r="HYH127" s="2"/>
      <c r="HYI127" s="2"/>
      <c r="HYJ127" s="2"/>
      <c r="HYK127" s="2"/>
      <c r="HYL127" s="2"/>
      <c r="HYM127" s="2"/>
      <c r="HYN127" s="2"/>
      <c r="HYO127" s="2"/>
      <c r="HYP127" s="2"/>
      <c r="HYQ127" s="2"/>
      <c r="HYR127" s="2"/>
      <c r="HYS127" s="2"/>
      <c r="HYT127" s="2"/>
      <c r="HYU127" s="2"/>
      <c r="HYV127" s="2"/>
      <c r="HYW127" s="2"/>
      <c r="HYX127" s="2"/>
      <c r="HYY127" s="2"/>
      <c r="HYZ127" s="2"/>
      <c r="HZA127" s="2"/>
      <c r="HZB127" s="2"/>
      <c r="HZC127" s="2"/>
      <c r="HZD127" s="2"/>
      <c r="HZE127" s="2"/>
      <c r="HZF127" s="2"/>
      <c r="HZG127" s="2"/>
      <c r="HZH127" s="2"/>
      <c r="HZI127" s="2"/>
      <c r="HZJ127" s="2"/>
      <c r="HZK127" s="2"/>
      <c r="HZL127" s="2"/>
      <c r="HZM127" s="2"/>
      <c r="HZN127" s="2"/>
      <c r="HZO127" s="2"/>
      <c r="HZP127" s="2"/>
      <c r="HZQ127" s="2"/>
      <c r="HZR127" s="2"/>
      <c r="HZS127" s="2"/>
      <c r="HZT127" s="2"/>
      <c r="HZU127" s="2"/>
      <c r="HZV127" s="2"/>
      <c r="HZW127" s="2"/>
      <c r="HZX127" s="2"/>
      <c r="HZY127" s="2"/>
      <c r="HZZ127" s="2"/>
      <c r="IAA127" s="2"/>
      <c r="IAB127" s="2"/>
      <c r="IAC127" s="2"/>
      <c r="IAD127" s="2"/>
      <c r="IAE127" s="2"/>
      <c r="IAF127" s="2"/>
      <c r="IAG127" s="2"/>
      <c r="IAH127" s="2"/>
      <c r="IAI127" s="2"/>
      <c r="IAJ127" s="2"/>
      <c r="IAK127" s="2"/>
      <c r="IAL127" s="2"/>
      <c r="IAM127" s="2"/>
      <c r="IAN127" s="2"/>
      <c r="IAO127" s="2"/>
      <c r="IAP127" s="2"/>
      <c r="IAQ127" s="2"/>
      <c r="IAR127" s="2"/>
      <c r="IAS127" s="2"/>
      <c r="IAT127" s="2"/>
      <c r="IAU127" s="2"/>
      <c r="IAV127" s="2"/>
      <c r="IAW127" s="2"/>
      <c r="IAX127" s="2"/>
      <c r="IAY127" s="2"/>
      <c r="IAZ127" s="2"/>
      <c r="IBA127" s="2"/>
      <c r="IBB127" s="2"/>
      <c r="IBC127" s="2"/>
      <c r="IBD127" s="2"/>
      <c r="IBE127" s="2"/>
      <c r="IBF127" s="2"/>
      <c r="IBG127" s="2"/>
      <c r="IBH127" s="2"/>
      <c r="IBI127" s="2"/>
      <c r="IBJ127" s="2"/>
      <c r="IBK127" s="2"/>
      <c r="IBL127" s="2"/>
      <c r="IBM127" s="2"/>
      <c r="IBN127" s="2"/>
      <c r="IBO127" s="2"/>
      <c r="IBP127" s="2"/>
      <c r="IBQ127" s="2"/>
      <c r="IBR127" s="2"/>
      <c r="IBS127" s="2"/>
      <c r="IBT127" s="2"/>
      <c r="IBU127" s="2"/>
      <c r="IBV127" s="2"/>
      <c r="IBW127" s="2"/>
      <c r="IBX127" s="2"/>
      <c r="IBY127" s="2"/>
      <c r="IBZ127" s="2"/>
      <c r="ICA127" s="2"/>
      <c r="ICB127" s="2"/>
      <c r="ICC127" s="2"/>
      <c r="ICD127" s="2"/>
      <c r="ICE127" s="2"/>
      <c r="ICF127" s="2"/>
      <c r="ICG127" s="2"/>
      <c r="ICH127" s="2"/>
      <c r="ICI127" s="2"/>
      <c r="ICJ127" s="2"/>
      <c r="ICK127" s="2"/>
      <c r="ICL127" s="2"/>
      <c r="ICM127" s="2"/>
      <c r="ICN127" s="2"/>
      <c r="ICO127" s="2"/>
      <c r="ICP127" s="2"/>
      <c r="ICQ127" s="2"/>
      <c r="ICR127" s="2"/>
      <c r="ICS127" s="2"/>
      <c r="ICT127" s="2"/>
      <c r="ICU127" s="2"/>
      <c r="ICV127" s="2"/>
      <c r="ICW127" s="2"/>
      <c r="ICX127" s="2"/>
      <c r="ICY127" s="2"/>
      <c r="ICZ127" s="2"/>
      <c r="IDA127" s="2"/>
      <c r="IDB127" s="2"/>
      <c r="IDC127" s="2"/>
      <c r="IDD127" s="2"/>
      <c r="IDE127" s="2"/>
      <c r="IDF127" s="2"/>
      <c r="IDG127" s="2"/>
      <c r="IDH127" s="2"/>
      <c r="IDI127" s="2"/>
      <c r="IDJ127" s="2"/>
      <c r="IDK127" s="2"/>
      <c r="IDL127" s="2"/>
      <c r="IDM127" s="2"/>
      <c r="IDN127" s="2"/>
      <c r="IDO127" s="2"/>
      <c r="IDP127" s="2"/>
      <c r="IDQ127" s="2"/>
      <c r="IDR127" s="2"/>
      <c r="IDS127" s="2"/>
      <c r="IDT127" s="2"/>
      <c r="IDU127" s="2"/>
      <c r="IDV127" s="2"/>
      <c r="IDW127" s="2"/>
      <c r="IDX127" s="2"/>
      <c r="IDY127" s="2"/>
      <c r="IDZ127" s="2"/>
      <c r="IEA127" s="2"/>
      <c r="IEB127" s="2"/>
      <c r="IEC127" s="2"/>
      <c r="IED127" s="2"/>
      <c r="IEE127" s="2"/>
      <c r="IEF127" s="2"/>
      <c r="IEG127" s="2"/>
      <c r="IEH127" s="2"/>
      <c r="IEI127" s="2"/>
      <c r="IEJ127" s="2"/>
      <c r="IEK127" s="2"/>
      <c r="IEL127" s="2"/>
      <c r="IEM127" s="2"/>
      <c r="IEN127" s="2"/>
      <c r="IEO127" s="2"/>
      <c r="IEP127" s="2"/>
      <c r="IEQ127" s="2"/>
      <c r="IER127" s="2"/>
      <c r="IES127" s="2"/>
      <c r="IET127" s="2"/>
      <c r="IEU127" s="2"/>
      <c r="IEV127" s="2"/>
      <c r="IEW127" s="2"/>
      <c r="IEX127" s="2"/>
      <c r="IEY127" s="2"/>
      <c r="IEZ127" s="2"/>
      <c r="IFA127" s="2"/>
      <c r="IFB127" s="2"/>
      <c r="IFC127" s="2"/>
      <c r="IFD127" s="2"/>
      <c r="IFE127" s="2"/>
      <c r="IFF127" s="2"/>
      <c r="IFG127" s="2"/>
      <c r="IFH127" s="2"/>
      <c r="IFI127" s="2"/>
      <c r="IFJ127" s="2"/>
      <c r="IFK127" s="2"/>
      <c r="IFL127" s="2"/>
      <c r="IFM127" s="2"/>
      <c r="IFN127" s="2"/>
      <c r="IFO127" s="2"/>
      <c r="IFP127" s="2"/>
      <c r="IFQ127" s="2"/>
      <c r="IFR127" s="2"/>
      <c r="IFS127" s="2"/>
      <c r="IFT127" s="2"/>
      <c r="IFU127" s="2"/>
      <c r="IFV127" s="2"/>
      <c r="IFW127" s="2"/>
      <c r="IFX127" s="2"/>
      <c r="IFY127" s="2"/>
      <c r="IFZ127" s="2"/>
      <c r="IGA127" s="2"/>
      <c r="IGB127" s="2"/>
      <c r="IGC127" s="2"/>
      <c r="IGD127" s="2"/>
      <c r="IGE127" s="2"/>
      <c r="IGF127" s="2"/>
      <c r="IGG127" s="2"/>
      <c r="IGH127" s="2"/>
      <c r="IGI127" s="2"/>
      <c r="IGJ127" s="2"/>
      <c r="IGK127" s="2"/>
      <c r="IGL127" s="2"/>
      <c r="IGM127" s="2"/>
      <c r="IGN127" s="2"/>
      <c r="IGO127" s="2"/>
      <c r="IGP127" s="2"/>
      <c r="IGQ127" s="2"/>
      <c r="IGR127" s="2"/>
      <c r="IGS127" s="2"/>
      <c r="IGT127" s="2"/>
      <c r="IGU127" s="2"/>
      <c r="IGV127" s="2"/>
      <c r="IGW127" s="2"/>
      <c r="IGX127" s="2"/>
      <c r="IGY127" s="2"/>
      <c r="IGZ127" s="2"/>
      <c r="IHA127" s="2"/>
      <c r="IHB127" s="2"/>
      <c r="IHC127" s="2"/>
      <c r="IHD127" s="2"/>
      <c r="IHE127" s="2"/>
      <c r="IHF127" s="2"/>
      <c r="IHG127" s="2"/>
      <c r="IHH127" s="2"/>
      <c r="IHI127" s="2"/>
      <c r="IHJ127" s="2"/>
      <c r="IHK127" s="2"/>
      <c r="IHL127" s="2"/>
      <c r="IHM127" s="2"/>
      <c r="IHN127" s="2"/>
      <c r="IHO127" s="2"/>
      <c r="IHP127" s="2"/>
      <c r="IHQ127" s="2"/>
      <c r="IHR127" s="2"/>
      <c r="IHS127" s="2"/>
      <c r="IHT127" s="2"/>
      <c r="IHU127" s="2"/>
      <c r="IHV127" s="2"/>
      <c r="IHW127" s="2"/>
      <c r="IHX127" s="2"/>
      <c r="IHY127" s="2"/>
      <c r="IHZ127" s="2"/>
      <c r="IIA127" s="2"/>
      <c r="IIB127" s="2"/>
      <c r="IIC127" s="2"/>
      <c r="IID127" s="2"/>
      <c r="IIE127" s="2"/>
      <c r="IIF127" s="2"/>
      <c r="IIG127" s="2"/>
      <c r="IIH127" s="2"/>
      <c r="III127" s="2"/>
      <c r="IIJ127" s="2"/>
      <c r="IIK127" s="2"/>
      <c r="IIL127" s="2"/>
      <c r="IIM127" s="2"/>
      <c r="IIN127" s="2"/>
      <c r="IIO127" s="2"/>
      <c r="IIP127" s="2"/>
      <c r="IIQ127" s="2"/>
      <c r="IIR127" s="2"/>
      <c r="IIS127" s="2"/>
      <c r="IIT127" s="2"/>
      <c r="IIU127" s="2"/>
      <c r="IIV127" s="2"/>
      <c r="IIW127" s="2"/>
      <c r="IIX127" s="2"/>
      <c r="IIY127" s="2"/>
      <c r="IIZ127" s="2"/>
      <c r="IJA127" s="2"/>
      <c r="IJB127" s="2"/>
      <c r="IJC127" s="2"/>
      <c r="IJD127" s="2"/>
      <c r="IJE127" s="2"/>
      <c r="IJF127" s="2"/>
      <c r="IJG127" s="2"/>
      <c r="IJH127" s="2"/>
      <c r="IJI127" s="2"/>
      <c r="IJJ127" s="2"/>
      <c r="IJK127" s="2"/>
      <c r="IJL127" s="2"/>
      <c r="IJM127" s="2"/>
      <c r="IJN127" s="2"/>
      <c r="IJO127" s="2"/>
      <c r="IJP127" s="2"/>
      <c r="IJQ127" s="2"/>
      <c r="IJR127" s="2"/>
      <c r="IJS127" s="2"/>
      <c r="IJT127" s="2"/>
      <c r="IJU127" s="2"/>
      <c r="IJV127" s="2"/>
      <c r="IJW127" s="2"/>
      <c r="IJX127" s="2"/>
      <c r="IJY127" s="2"/>
      <c r="IJZ127" s="2"/>
      <c r="IKA127" s="2"/>
      <c r="IKB127" s="2"/>
      <c r="IKC127" s="2"/>
      <c r="IKD127" s="2"/>
      <c r="IKE127" s="2"/>
      <c r="IKF127" s="2"/>
      <c r="IKG127" s="2"/>
      <c r="IKH127" s="2"/>
      <c r="IKI127" s="2"/>
      <c r="IKJ127" s="2"/>
      <c r="IKK127" s="2"/>
      <c r="IKL127" s="2"/>
      <c r="IKM127" s="2"/>
      <c r="IKN127" s="2"/>
      <c r="IKO127" s="2"/>
      <c r="IKP127" s="2"/>
      <c r="IKQ127" s="2"/>
      <c r="IKR127" s="2"/>
      <c r="IKS127" s="2"/>
      <c r="IKT127" s="2"/>
      <c r="IKU127" s="2"/>
      <c r="IKV127" s="2"/>
      <c r="IKW127" s="2"/>
      <c r="IKX127" s="2"/>
      <c r="IKY127" s="2"/>
      <c r="IKZ127" s="2"/>
      <c r="ILA127" s="2"/>
      <c r="ILB127" s="2"/>
      <c r="ILC127" s="2"/>
      <c r="ILD127" s="2"/>
      <c r="ILE127" s="2"/>
      <c r="ILF127" s="2"/>
      <c r="ILG127" s="2"/>
      <c r="ILH127" s="2"/>
      <c r="ILI127" s="2"/>
      <c r="ILJ127" s="2"/>
      <c r="ILK127" s="2"/>
      <c r="ILL127" s="2"/>
      <c r="ILM127" s="2"/>
      <c r="ILN127" s="2"/>
      <c r="ILO127" s="2"/>
      <c r="ILP127" s="2"/>
      <c r="ILQ127" s="2"/>
      <c r="ILR127" s="2"/>
      <c r="ILS127" s="2"/>
      <c r="ILT127" s="2"/>
      <c r="ILU127" s="2"/>
      <c r="ILV127" s="2"/>
      <c r="ILW127" s="2"/>
      <c r="ILX127" s="2"/>
      <c r="ILY127" s="2"/>
      <c r="ILZ127" s="2"/>
      <c r="IMA127" s="2"/>
      <c r="IMB127" s="2"/>
      <c r="IMC127" s="2"/>
      <c r="IMD127" s="2"/>
      <c r="IME127" s="2"/>
      <c r="IMF127" s="2"/>
      <c r="IMG127" s="2"/>
      <c r="IMH127" s="2"/>
      <c r="IMI127" s="2"/>
      <c r="IMJ127" s="2"/>
      <c r="IMK127" s="2"/>
      <c r="IML127" s="2"/>
      <c r="IMM127" s="2"/>
      <c r="IMN127" s="2"/>
      <c r="IMO127" s="2"/>
      <c r="IMP127" s="2"/>
      <c r="IMQ127" s="2"/>
      <c r="IMR127" s="2"/>
      <c r="IMS127" s="2"/>
      <c r="IMT127" s="2"/>
      <c r="IMU127" s="2"/>
      <c r="IMV127" s="2"/>
      <c r="IMW127" s="2"/>
      <c r="IMX127" s="2"/>
      <c r="IMY127" s="2"/>
      <c r="IMZ127" s="2"/>
      <c r="INA127" s="2"/>
      <c r="INB127" s="2"/>
      <c r="INC127" s="2"/>
      <c r="IND127" s="2"/>
      <c r="INE127" s="2"/>
      <c r="INF127" s="2"/>
      <c r="ING127" s="2"/>
      <c r="INH127" s="2"/>
      <c r="INI127" s="2"/>
      <c r="INJ127" s="2"/>
      <c r="INK127" s="2"/>
      <c r="INL127" s="2"/>
      <c r="INM127" s="2"/>
      <c r="INN127" s="2"/>
      <c r="INO127" s="2"/>
      <c r="INP127" s="2"/>
      <c r="INQ127" s="2"/>
      <c r="INR127" s="2"/>
      <c r="INS127" s="2"/>
      <c r="INT127" s="2"/>
      <c r="INU127" s="2"/>
      <c r="INV127" s="2"/>
      <c r="INW127" s="2"/>
      <c r="INX127" s="2"/>
      <c r="INY127" s="2"/>
      <c r="INZ127" s="2"/>
      <c r="IOA127" s="2"/>
      <c r="IOB127" s="2"/>
      <c r="IOC127" s="2"/>
      <c r="IOD127" s="2"/>
      <c r="IOE127" s="2"/>
      <c r="IOF127" s="2"/>
      <c r="IOG127" s="2"/>
      <c r="IOH127" s="2"/>
      <c r="IOI127" s="2"/>
      <c r="IOJ127" s="2"/>
      <c r="IOK127" s="2"/>
      <c r="IOL127" s="2"/>
      <c r="IOM127" s="2"/>
      <c r="ION127" s="2"/>
      <c r="IOO127" s="2"/>
      <c r="IOP127" s="2"/>
      <c r="IOQ127" s="2"/>
      <c r="IOR127" s="2"/>
      <c r="IOS127" s="2"/>
      <c r="IOT127" s="2"/>
      <c r="IOU127" s="2"/>
      <c r="IOV127" s="2"/>
      <c r="IOW127" s="2"/>
      <c r="IOX127" s="2"/>
      <c r="IOY127" s="2"/>
      <c r="IOZ127" s="2"/>
      <c r="IPA127" s="2"/>
      <c r="IPB127" s="2"/>
      <c r="IPC127" s="2"/>
      <c r="IPD127" s="2"/>
      <c r="IPE127" s="2"/>
      <c r="IPF127" s="2"/>
      <c r="IPG127" s="2"/>
      <c r="IPH127" s="2"/>
      <c r="IPI127" s="2"/>
      <c r="IPJ127" s="2"/>
      <c r="IPK127" s="2"/>
      <c r="IPL127" s="2"/>
      <c r="IPM127" s="2"/>
      <c r="IPN127" s="2"/>
      <c r="IPO127" s="2"/>
      <c r="IPP127" s="2"/>
      <c r="IPQ127" s="2"/>
      <c r="IPR127" s="2"/>
      <c r="IPS127" s="2"/>
      <c r="IPT127" s="2"/>
      <c r="IPU127" s="2"/>
      <c r="IPV127" s="2"/>
      <c r="IPW127" s="2"/>
      <c r="IPX127" s="2"/>
      <c r="IPY127" s="2"/>
      <c r="IPZ127" s="2"/>
      <c r="IQA127" s="2"/>
      <c r="IQB127" s="2"/>
      <c r="IQC127" s="2"/>
      <c r="IQD127" s="2"/>
      <c r="IQE127" s="2"/>
      <c r="IQF127" s="2"/>
      <c r="IQG127" s="2"/>
      <c r="IQH127" s="2"/>
      <c r="IQI127" s="2"/>
      <c r="IQJ127" s="2"/>
      <c r="IQK127" s="2"/>
      <c r="IQL127" s="2"/>
      <c r="IQM127" s="2"/>
      <c r="IQN127" s="2"/>
      <c r="IQO127" s="2"/>
      <c r="IQP127" s="2"/>
      <c r="IQQ127" s="2"/>
      <c r="IQR127" s="2"/>
      <c r="IQS127" s="2"/>
      <c r="IQT127" s="2"/>
      <c r="IQU127" s="2"/>
      <c r="IQV127" s="2"/>
      <c r="IQW127" s="2"/>
      <c r="IQX127" s="2"/>
      <c r="IQY127" s="2"/>
      <c r="IQZ127" s="2"/>
      <c r="IRA127" s="2"/>
      <c r="IRB127" s="2"/>
      <c r="IRC127" s="2"/>
      <c r="IRD127" s="2"/>
      <c r="IRE127" s="2"/>
      <c r="IRF127" s="2"/>
      <c r="IRG127" s="2"/>
      <c r="IRH127" s="2"/>
      <c r="IRI127" s="2"/>
      <c r="IRJ127" s="2"/>
      <c r="IRK127" s="2"/>
      <c r="IRL127" s="2"/>
      <c r="IRM127" s="2"/>
      <c r="IRN127" s="2"/>
      <c r="IRO127" s="2"/>
      <c r="IRP127" s="2"/>
      <c r="IRQ127" s="2"/>
      <c r="IRR127" s="2"/>
      <c r="IRS127" s="2"/>
      <c r="IRT127" s="2"/>
      <c r="IRU127" s="2"/>
      <c r="IRV127" s="2"/>
      <c r="IRW127" s="2"/>
      <c r="IRX127" s="2"/>
      <c r="IRY127" s="2"/>
      <c r="IRZ127" s="2"/>
      <c r="ISA127" s="2"/>
      <c r="ISB127" s="2"/>
      <c r="ISC127" s="2"/>
      <c r="ISD127" s="2"/>
      <c r="ISE127" s="2"/>
      <c r="ISF127" s="2"/>
      <c r="ISG127" s="2"/>
      <c r="ISH127" s="2"/>
      <c r="ISI127" s="2"/>
      <c r="ISJ127" s="2"/>
      <c r="ISK127" s="2"/>
      <c r="ISL127" s="2"/>
      <c r="ISM127" s="2"/>
      <c r="ISN127" s="2"/>
      <c r="ISO127" s="2"/>
      <c r="ISP127" s="2"/>
      <c r="ISQ127" s="2"/>
      <c r="ISR127" s="2"/>
      <c r="ISS127" s="2"/>
      <c r="IST127" s="2"/>
      <c r="ISU127" s="2"/>
      <c r="ISV127" s="2"/>
      <c r="ISW127" s="2"/>
      <c r="ISX127" s="2"/>
      <c r="ISY127" s="2"/>
      <c r="ISZ127" s="2"/>
      <c r="ITA127" s="2"/>
      <c r="ITB127" s="2"/>
      <c r="ITC127" s="2"/>
      <c r="ITD127" s="2"/>
      <c r="ITE127" s="2"/>
      <c r="ITF127" s="2"/>
      <c r="ITG127" s="2"/>
      <c r="ITH127" s="2"/>
      <c r="ITI127" s="2"/>
      <c r="ITJ127" s="2"/>
      <c r="ITK127" s="2"/>
      <c r="ITL127" s="2"/>
      <c r="ITM127" s="2"/>
      <c r="ITN127" s="2"/>
      <c r="ITO127" s="2"/>
      <c r="ITP127" s="2"/>
      <c r="ITQ127" s="2"/>
      <c r="ITR127" s="2"/>
      <c r="ITS127" s="2"/>
      <c r="ITT127" s="2"/>
      <c r="ITU127" s="2"/>
      <c r="ITV127" s="2"/>
      <c r="ITW127" s="2"/>
      <c r="ITX127" s="2"/>
      <c r="ITY127" s="2"/>
      <c r="ITZ127" s="2"/>
      <c r="IUA127" s="2"/>
      <c r="IUB127" s="2"/>
      <c r="IUC127" s="2"/>
      <c r="IUD127" s="2"/>
      <c r="IUE127" s="2"/>
      <c r="IUF127" s="2"/>
      <c r="IUG127" s="2"/>
      <c r="IUH127" s="2"/>
      <c r="IUI127" s="2"/>
      <c r="IUJ127" s="2"/>
      <c r="IUK127" s="2"/>
      <c r="IUL127" s="2"/>
      <c r="IUM127" s="2"/>
      <c r="IUN127" s="2"/>
      <c r="IUO127" s="2"/>
      <c r="IUP127" s="2"/>
      <c r="IUQ127" s="2"/>
      <c r="IUR127" s="2"/>
      <c r="IUS127" s="2"/>
      <c r="IUT127" s="2"/>
      <c r="IUU127" s="2"/>
      <c r="IUV127" s="2"/>
      <c r="IUW127" s="2"/>
      <c r="IUX127" s="2"/>
      <c r="IUY127" s="2"/>
      <c r="IUZ127" s="2"/>
      <c r="IVA127" s="2"/>
      <c r="IVB127" s="2"/>
      <c r="IVC127" s="2"/>
      <c r="IVD127" s="2"/>
      <c r="IVE127" s="2"/>
      <c r="IVF127" s="2"/>
      <c r="IVG127" s="2"/>
      <c r="IVH127" s="2"/>
      <c r="IVI127" s="2"/>
      <c r="IVJ127" s="2"/>
      <c r="IVK127" s="2"/>
      <c r="IVL127" s="2"/>
      <c r="IVM127" s="2"/>
      <c r="IVN127" s="2"/>
      <c r="IVO127" s="2"/>
      <c r="IVP127" s="2"/>
      <c r="IVQ127" s="2"/>
      <c r="IVR127" s="2"/>
      <c r="IVS127" s="2"/>
      <c r="IVT127" s="2"/>
      <c r="IVU127" s="2"/>
      <c r="IVV127" s="2"/>
      <c r="IVW127" s="2"/>
      <c r="IVX127" s="2"/>
      <c r="IVY127" s="2"/>
      <c r="IVZ127" s="2"/>
      <c r="IWA127" s="2"/>
      <c r="IWB127" s="2"/>
      <c r="IWC127" s="2"/>
      <c r="IWD127" s="2"/>
      <c r="IWE127" s="2"/>
      <c r="IWF127" s="2"/>
      <c r="IWG127" s="2"/>
      <c r="IWH127" s="2"/>
      <c r="IWI127" s="2"/>
      <c r="IWJ127" s="2"/>
      <c r="IWK127" s="2"/>
      <c r="IWL127" s="2"/>
      <c r="IWM127" s="2"/>
      <c r="IWN127" s="2"/>
      <c r="IWO127" s="2"/>
      <c r="IWP127" s="2"/>
      <c r="IWQ127" s="2"/>
      <c r="IWR127" s="2"/>
      <c r="IWS127" s="2"/>
      <c r="IWT127" s="2"/>
      <c r="IWU127" s="2"/>
      <c r="IWV127" s="2"/>
      <c r="IWW127" s="2"/>
      <c r="IWX127" s="2"/>
      <c r="IWY127" s="2"/>
      <c r="IWZ127" s="2"/>
      <c r="IXA127" s="2"/>
      <c r="IXB127" s="2"/>
      <c r="IXC127" s="2"/>
      <c r="IXD127" s="2"/>
      <c r="IXE127" s="2"/>
      <c r="IXF127" s="2"/>
      <c r="IXG127" s="2"/>
      <c r="IXH127" s="2"/>
      <c r="IXI127" s="2"/>
      <c r="IXJ127" s="2"/>
      <c r="IXK127" s="2"/>
      <c r="IXL127" s="2"/>
      <c r="IXM127" s="2"/>
      <c r="IXN127" s="2"/>
      <c r="IXO127" s="2"/>
      <c r="IXP127" s="2"/>
      <c r="IXQ127" s="2"/>
      <c r="IXR127" s="2"/>
      <c r="IXS127" s="2"/>
      <c r="IXT127" s="2"/>
      <c r="IXU127" s="2"/>
      <c r="IXV127" s="2"/>
      <c r="IXW127" s="2"/>
      <c r="IXX127" s="2"/>
      <c r="IXY127" s="2"/>
      <c r="IXZ127" s="2"/>
      <c r="IYA127" s="2"/>
      <c r="IYB127" s="2"/>
      <c r="IYC127" s="2"/>
      <c r="IYD127" s="2"/>
      <c r="IYE127" s="2"/>
      <c r="IYF127" s="2"/>
      <c r="IYG127" s="2"/>
      <c r="IYH127" s="2"/>
      <c r="IYI127" s="2"/>
      <c r="IYJ127" s="2"/>
      <c r="IYK127" s="2"/>
      <c r="IYL127" s="2"/>
      <c r="IYM127" s="2"/>
      <c r="IYN127" s="2"/>
      <c r="IYO127" s="2"/>
      <c r="IYP127" s="2"/>
      <c r="IYQ127" s="2"/>
      <c r="IYR127" s="2"/>
      <c r="IYS127" s="2"/>
      <c r="IYT127" s="2"/>
      <c r="IYU127" s="2"/>
      <c r="IYV127" s="2"/>
      <c r="IYW127" s="2"/>
      <c r="IYX127" s="2"/>
      <c r="IYY127" s="2"/>
      <c r="IYZ127" s="2"/>
      <c r="IZA127" s="2"/>
      <c r="IZB127" s="2"/>
      <c r="IZC127" s="2"/>
      <c r="IZD127" s="2"/>
      <c r="IZE127" s="2"/>
      <c r="IZF127" s="2"/>
      <c r="IZG127" s="2"/>
      <c r="IZH127" s="2"/>
      <c r="IZI127" s="2"/>
      <c r="IZJ127" s="2"/>
      <c r="IZK127" s="2"/>
      <c r="IZL127" s="2"/>
      <c r="IZM127" s="2"/>
      <c r="IZN127" s="2"/>
      <c r="IZO127" s="2"/>
      <c r="IZP127" s="2"/>
      <c r="IZQ127" s="2"/>
      <c r="IZR127" s="2"/>
      <c r="IZS127" s="2"/>
      <c r="IZT127" s="2"/>
      <c r="IZU127" s="2"/>
      <c r="IZV127" s="2"/>
      <c r="IZW127" s="2"/>
      <c r="IZX127" s="2"/>
      <c r="IZY127" s="2"/>
      <c r="IZZ127" s="2"/>
      <c r="JAA127" s="2"/>
      <c r="JAB127" s="2"/>
      <c r="JAC127" s="2"/>
      <c r="JAD127" s="2"/>
      <c r="JAE127" s="2"/>
      <c r="JAF127" s="2"/>
      <c r="JAG127" s="2"/>
      <c r="JAH127" s="2"/>
      <c r="JAI127" s="2"/>
      <c r="JAJ127" s="2"/>
      <c r="JAK127" s="2"/>
      <c r="JAL127" s="2"/>
      <c r="JAM127" s="2"/>
      <c r="JAN127" s="2"/>
      <c r="JAO127" s="2"/>
      <c r="JAP127" s="2"/>
      <c r="JAQ127" s="2"/>
      <c r="JAR127" s="2"/>
      <c r="JAS127" s="2"/>
      <c r="JAT127" s="2"/>
      <c r="JAU127" s="2"/>
      <c r="JAV127" s="2"/>
      <c r="JAW127" s="2"/>
      <c r="JAX127" s="2"/>
      <c r="JAY127" s="2"/>
      <c r="JAZ127" s="2"/>
      <c r="JBA127" s="2"/>
      <c r="JBB127" s="2"/>
      <c r="JBC127" s="2"/>
      <c r="JBD127" s="2"/>
      <c r="JBE127" s="2"/>
      <c r="JBF127" s="2"/>
      <c r="JBG127" s="2"/>
      <c r="JBH127" s="2"/>
      <c r="JBI127" s="2"/>
      <c r="JBJ127" s="2"/>
      <c r="JBK127" s="2"/>
      <c r="JBL127" s="2"/>
      <c r="JBM127" s="2"/>
      <c r="JBN127" s="2"/>
      <c r="JBO127" s="2"/>
      <c r="JBP127" s="2"/>
      <c r="JBQ127" s="2"/>
      <c r="JBR127" s="2"/>
      <c r="JBS127" s="2"/>
      <c r="JBT127" s="2"/>
      <c r="JBU127" s="2"/>
      <c r="JBV127" s="2"/>
      <c r="JBW127" s="2"/>
      <c r="JBX127" s="2"/>
      <c r="JBY127" s="2"/>
      <c r="JBZ127" s="2"/>
      <c r="JCA127" s="2"/>
      <c r="JCB127" s="2"/>
      <c r="JCC127" s="2"/>
      <c r="JCD127" s="2"/>
      <c r="JCE127" s="2"/>
      <c r="JCF127" s="2"/>
      <c r="JCG127" s="2"/>
      <c r="JCH127" s="2"/>
      <c r="JCI127" s="2"/>
      <c r="JCJ127" s="2"/>
      <c r="JCK127" s="2"/>
      <c r="JCL127" s="2"/>
      <c r="JCM127" s="2"/>
      <c r="JCN127" s="2"/>
      <c r="JCO127" s="2"/>
      <c r="JCP127" s="2"/>
      <c r="JCQ127" s="2"/>
      <c r="JCR127" s="2"/>
      <c r="JCS127" s="2"/>
      <c r="JCT127" s="2"/>
      <c r="JCU127" s="2"/>
      <c r="JCV127" s="2"/>
      <c r="JCW127" s="2"/>
      <c r="JCX127" s="2"/>
      <c r="JCY127" s="2"/>
      <c r="JCZ127" s="2"/>
      <c r="JDA127" s="2"/>
      <c r="JDB127" s="2"/>
      <c r="JDC127" s="2"/>
      <c r="JDD127" s="2"/>
      <c r="JDE127" s="2"/>
      <c r="JDF127" s="2"/>
      <c r="JDG127" s="2"/>
      <c r="JDH127" s="2"/>
      <c r="JDI127" s="2"/>
      <c r="JDJ127" s="2"/>
      <c r="JDK127" s="2"/>
      <c r="JDL127" s="2"/>
      <c r="JDM127" s="2"/>
      <c r="JDN127" s="2"/>
      <c r="JDO127" s="2"/>
      <c r="JDP127" s="2"/>
      <c r="JDQ127" s="2"/>
      <c r="JDR127" s="2"/>
      <c r="JDS127" s="2"/>
      <c r="JDT127" s="2"/>
      <c r="JDU127" s="2"/>
      <c r="JDV127" s="2"/>
      <c r="JDW127" s="2"/>
      <c r="JDX127" s="2"/>
      <c r="JDY127" s="2"/>
      <c r="JDZ127" s="2"/>
      <c r="JEA127" s="2"/>
      <c r="JEB127" s="2"/>
      <c r="JEC127" s="2"/>
      <c r="JED127" s="2"/>
      <c r="JEE127" s="2"/>
      <c r="JEF127" s="2"/>
      <c r="JEG127" s="2"/>
      <c r="JEH127" s="2"/>
      <c r="JEI127" s="2"/>
      <c r="JEJ127" s="2"/>
      <c r="JEK127" s="2"/>
      <c r="JEL127" s="2"/>
      <c r="JEM127" s="2"/>
      <c r="JEN127" s="2"/>
      <c r="JEO127" s="2"/>
      <c r="JEP127" s="2"/>
      <c r="JEQ127" s="2"/>
      <c r="JER127" s="2"/>
      <c r="JES127" s="2"/>
      <c r="JET127" s="2"/>
      <c r="JEU127" s="2"/>
      <c r="JEV127" s="2"/>
      <c r="JEW127" s="2"/>
      <c r="JEX127" s="2"/>
      <c r="JEY127" s="2"/>
      <c r="JEZ127" s="2"/>
      <c r="JFA127" s="2"/>
      <c r="JFB127" s="2"/>
      <c r="JFC127" s="2"/>
      <c r="JFD127" s="2"/>
      <c r="JFE127" s="2"/>
      <c r="JFF127" s="2"/>
      <c r="JFG127" s="2"/>
      <c r="JFH127" s="2"/>
      <c r="JFI127" s="2"/>
      <c r="JFJ127" s="2"/>
      <c r="JFK127" s="2"/>
      <c r="JFL127" s="2"/>
      <c r="JFM127" s="2"/>
      <c r="JFN127" s="2"/>
      <c r="JFO127" s="2"/>
      <c r="JFP127" s="2"/>
      <c r="JFQ127" s="2"/>
      <c r="JFR127" s="2"/>
      <c r="JFS127" s="2"/>
      <c r="JFT127" s="2"/>
      <c r="JFU127" s="2"/>
      <c r="JFV127" s="2"/>
      <c r="JFW127" s="2"/>
      <c r="JFX127" s="2"/>
      <c r="JFY127" s="2"/>
      <c r="JFZ127" s="2"/>
      <c r="JGA127" s="2"/>
      <c r="JGB127" s="2"/>
      <c r="JGC127" s="2"/>
      <c r="JGD127" s="2"/>
      <c r="JGE127" s="2"/>
      <c r="JGF127" s="2"/>
      <c r="JGG127" s="2"/>
      <c r="JGH127" s="2"/>
      <c r="JGI127" s="2"/>
      <c r="JGJ127" s="2"/>
      <c r="JGK127" s="2"/>
      <c r="JGL127" s="2"/>
      <c r="JGM127" s="2"/>
      <c r="JGN127" s="2"/>
      <c r="JGO127" s="2"/>
      <c r="JGP127" s="2"/>
      <c r="JGQ127" s="2"/>
      <c r="JGR127" s="2"/>
      <c r="JGS127" s="2"/>
      <c r="JGT127" s="2"/>
      <c r="JGU127" s="2"/>
      <c r="JGV127" s="2"/>
      <c r="JGW127" s="2"/>
      <c r="JGX127" s="2"/>
      <c r="JGY127" s="2"/>
      <c r="JGZ127" s="2"/>
      <c r="JHA127" s="2"/>
      <c r="JHB127" s="2"/>
      <c r="JHC127" s="2"/>
      <c r="JHD127" s="2"/>
      <c r="JHE127" s="2"/>
      <c r="JHF127" s="2"/>
      <c r="JHG127" s="2"/>
      <c r="JHH127" s="2"/>
      <c r="JHI127" s="2"/>
      <c r="JHJ127" s="2"/>
      <c r="JHK127" s="2"/>
      <c r="JHL127" s="2"/>
      <c r="JHM127" s="2"/>
      <c r="JHN127" s="2"/>
      <c r="JHO127" s="2"/>
      <c r="JHP127" s="2"/>
      <c r="JHQ127" s="2"/>
      <c r="JHR127" s="2"/>
      <c r="JHS127" s="2"/>
      <c r="JHT127" s="2"/>
      <c r="JHU127" s="2"/>
      <c r="JHV127" s="2"/>
      <c r="JHW127" s="2"/>
      <c r="JHX127" s="2"/>
      <c r="JHY127" s="2"/>
      <c r="JHZ127" s="2"/>
      <c r="JIA127" s="2"/>
      <c r="JIB127" s="2"/>
      <c r="JIC127" s="2"/>
      <c r="JID127" s="2"/>
      <c r="JIE127" s="2"/>
      <c r="JIF127" s="2"/>
      <c r="JIG127" s="2"/>
      <c r="JIH127" s="2"/>
      <c r="JII127" s="2"/>
      <c r="JIJ127" s="2"/>
      <c r="JIK127" s="2"/>
      <c r="JIL127" s="2"/>
      <c r="JIM127" s="2"/>
      <c r="JIN127" s="2"/>
      <c r="JIO127" s="2"/>
      <c r="JIP127" s="2"/>
      <c r="JIQ127" s="2"/>
      <c r="JIR127" s="2"/>
      <c r="JIS127" s="2"/>
      <c r="JIT127" s="2"/>
      <c r="JIU127" s="2"/>
      <c r="JIV127" s="2"/>
      <c r="JIW127" s="2"/>
      <c r="JIX127" s="2"/>
      <c r="JIY127" s="2"/>
      <c r="JIZ127" s="2"/>
      <c r="JJA127" s="2"/>
      <c r="JJB127" s="2"/>
      <c r="JJC127" s="2"/>
      <c r="JJD127" s="2"/>
      <c r="JJE127" s="2"/>
      <c r="JJF127" s="2"/>
      <c r="JJG127" s="2"/>
      <c r="JJH127" s="2"/>
      <c r="JJI127" s="2"/>
      <c r="JJJ127" s="2"/>
      <c r="JJK127" s="2"/>
      <c r="JJL127" s="2"/>
      <c r="JJM127" s="2"/>
      <c r="JJN127" s="2"/>
      <c r="JJO127" s="2"/>
      <c r="JJP127" s="2"/>
      <c r="JJQ127" s="2"/>
      <c r="JJR127" s="2"/>
      <c r="JJS127" s="2"/>
      <c r="JJT127" s="2"/>
      <c r="JJU127" s="2"/>
      <c r="JJV127" s="2"/>
      <c r="JJW127" s="2"/>
      <c r="JJX127" s="2"/>
      <c r="JJY127" s="2"/>
      <c r="JJZ127" s="2"/>
      <c r="JKA127" s="2"/>
      <c r="JKB127" s="2"/>
      <c r="JKC127" s="2"/>
      <c r="JKD127" s="2"/>
      <c r="JKE127" s="2"/>
      <c r="JKF127" s="2"/>
      <c r="JKG127" s="2"/>
      <c r="JKH127" s="2"/>
      <c r="JKI127" s="2"/>
      <c r="JKJ127" s="2"/>
      <c r="JKK127" s="2"/>
      <c r="JKL127" s="2"/>
      <c r="JKM127" s="2"/>
      <c r="JKN127" s="2"/>
      <c r="JKO127" s="2"/>
      <c r="JKP127" s="2"/>
      <c r="JKQ127" s="2"/>
      <c r="JKR127" s="2"/>
      <c r="JKS127" s="2"/>
      <c r="JKT127" s="2"/>
      <c r="JKU127" s="2"/>
      <c r="JKV127" s="2"/>
      <c r="JKW127" s="2"/>
      <c r="JKX127" s="2"/>
      <c r="JKY127" s="2"/>
      <c r="JKZ127" s="2"/>
      <c r="JLA127" s="2"/>
      <c r="JLB127" s="2"/>
      <c r="JLC127" s="2"/>
      <c r="JLD127" s="2"/>
      <c r="JLE127" s="2"/>
      <c r="JLF127" s="2"/>
      <c r="JLG127" s="2"/>
      <c r="JLH127" s="2"/>
      <c r="JLI127" s="2"/>
      <c r="JLJ127" s="2"/>
      <c r="JLK127" s="2"/>
      <c r="JLL127" s="2"/>
      <c r="JLM127" s="2"/>
      <c r="JLN127" s="2"/>
      <c r="JLO127" s="2"/>
      <c r="JLP127" s="2"/>
      <c r="JLQ127" s="2"/>
      <c r="JLR127" s="2"/>
      <c r="JLS127" s="2"/>
      <c r="JLT127" s="2"/>
      <c r="JLU127" s="2"/>
      <c r="JLV127" s="2"/>
      <c r="JLW127" s="2"/>
      <c r="JLX127" s="2"/>
      <c r="JLY127" s="2"/>
      <c r="JLZ127" s="2"/>
      <c r="JMA127" s="2"/>
      <c r="JMB127" s="2"/>
      <c r="JMC127" s="2"/>
      <c r="JMD127" s="2"/>
      <c r="JME127" s="2"/>
      <c r="JMF127" s="2"/>
      <c r="JMG127" s="2"/>
      <c r="JMH127" s="2"/>
      <c r="JMI127" s="2"/>
      <c r="JMJ127" s="2"/>
      <c r="JMK127" s="2"/>
      <c r="JML127" s="2"/>
      <c r="JMM127" s="2"/>
      <c r="JMN127" s="2"/>
      <c r="JMO127" s="2"/>
      <c r="JMP127" s="2"/>
      <c r="JMQ127" s="2"/>
      <c r="JMR127" s="2"/>
      <c r="JMS127" s="2"/>
      <c r="JMT127" s="2"/>
      <c r="JMU127" s="2"/>
      <c r="JMV127" s="2"/>
      <c r="JMW127" s="2"/>
      <c r="JMX127" s="2"/>
      <c r="JMY127" s="2"/>
      <c r="JMZ127" s="2"/>
      <c r="JNA127" s="2"/>
      <c r="JNB127" s="2"/>
      <c r="JNC127" s="2"/>
      <c r="JND127" s="2"/>
      <c r="JNE127" s="2"/>
      <c r="JNF127" s="2"/>
      <c r="JNG127" s="2"/>
      <c r="JNH127" s="2"/>
      <c r="JNI127" s="2"/>
      <c r="JNJ127" s="2"/>
      <c r="JNK127" s="2"/>
      <c r="JNL127" s="2"/>
      <c r="JNM127" s="2"/>
      <c r="JNN127" s="2"/>
      <c r="JNO127" s="2"/>
      <c r="JNP127" s="2"/>
      <c r="JNQ127" s="2"/>
      <c r="JNR127" s="2"/>
      <c r="JNS127" s="2"/>
      <c r="JNT127" s="2"/>
      <c r="JNU127" s="2"/>
      <c r="JNV127" s="2"/>
      <c r="JNW127" s="2"/>
      <c r="JNX127" s="2"/>
      <c r="JNY127" s="2"/>
      <c r="JNZ127" s="2"/>
      <c r="JOA127" s="2"/>
      <c r="JOB127" s="2"/>
      <c r="JOC127" s="2"/>
      <c r="JOD127" s="2"/>
      <c r="JOE127" s="2"/>
      <c r="JOF127" s="2"/>
      <c r="JOG127" s="2"/>
      <c r="JOH127" s="2"/>
      <c r="JOI127" s="2"/>
      <c r="JOJ127" s="2"/>
      <c r="JOK127" s="2"/>
      <c r="JOL127" s="2"/>
      <c r="JOM127" s="2"/>
      <c r="JON127" s="2"/>
      <c r="JOO127" s="2"/>
      <c r="JOP127" s="2"/>
      <c r="JOQ127" s="2"/>
      <c r="JOR127" s="2"/>
      <c r="JOS127" s="2"/>
      <c r="JOT127" s="2"/>
      <c r="JOU127" s="2"/>
      <c r="JOV127" s="2"/>
      <c r="JOW127" s="2"/>
      <c r="JOX127" s="2"/>
      <c r="JOY127" s="2"/>
      <c r="JOZ127" s="2"/>
      <c r="JPA127" s="2"/>
      <c r="JPB127" s="2"/>
      <c r="JPC127" s="2"/>
      <c r="JPD127" s="2"/>
      <c r="JPE127" s="2"/>
      <c r="JPF127" s="2"/>
      <c r="JPG127" s="2"/>
      <c r="JPH127" s="2"/>
      <c r="JPI127" s="2"/>
      <c r="JPJ127" s="2"/>
      <c r="JPK127" s="2"/>
      <c r="JPL127" s="2"/>
      <c r="JPM127" s="2"/>
      <c r="JPN127" s="2"/>
      <c r="JPO127" s="2"/>
      <c r="JPP127" s="2"/>
      <c r="JPQ127" s="2"/>
      <c r="JPR127" s="2"/>
      <c r="JPS127" s="2"/>
      <c r="JPT127" s="2"/>
      <c r="JPU127" s="2"/>
      <c r="JPV127" s="2"/>
      <c r="JPW127" s="2"/>
      <c r="JPX127" s="2"/>
      <c r="JPY127" s="2"/>
      <c r="JPZ127" s="2"/>
      <c r="JQA127" s="2"/>
      <c r="JQB127" s="2"/>
      <c r="JQC127" s="2"/>
      <c r="JQD127" s="2"/>
      <c r="JQE127" s="2"/>
      <c r="JQF127" s="2"/>
      <c r="JQG127" s="2"/>
      <c r="JQH127" s="2"/>
      <c r="JQI127" s="2"/>
      <c r="JQJ127" s="2"/>
      <c r="JQK127" s="2"/>
      <c r="JQL127" s="2"/>
      <c r="JQM127" s="2"/>
      <c r="JQN127" s="2"/>
      <c r="JQO127" s="2"/>
      <c r="JQP127" s="2"/>
      <c r="JQQ127" s="2"/>
      <c r="JQR127" s="2"/>
      <c r="JQS127" s="2"/>
      <c r="JQT127" s="2"/>
      <c r="JQU127" s="2"/>
      <c r="JQV127" s="2"/>
      <c r="JQW127" s="2"/>
      <c r="JQX127" s="2"/>
      <c r="JQY127" s="2"/>
      <c r="JQZ127" s="2"/>
      <c r="JRA127" s="2"/>
      <c r="JRB127" s="2"/>
      <c r="JRC127" s="2"/>
      <c r="JRD127" s="2"/>
      <c r="JRE127" s="2"/>
      <c r="JRF127" s="2"/>
      <c r="JRG127" s="2"/>
      <c r="JRH127" s="2"/>
      <c r="JRI127" s="2"/>
      <c r="JRJ127" s="2"/>
      <c r="JRK127" s="2"/>
      <c r="JRL127" s="2"/>
      <c r="JRM127" s="2"/>
      <c r="JRN127" s="2"/>
      <c r="JRO127" s="2"/>
      <c r="JRP127" s="2"/>
      <c r="JRQ127" s="2"/>
      <c r="JRR127" s="2"/>
      <c r="JRS127" s="2"/>
      <c r="JRT127" s="2"/>
      <c r="JRU127" s="2"/>
      <c r="JRV127" s="2"/>
      <c r="JRW127" s="2"/>
      <c r="JRX127" s="2"/>
      <c r="JRY127" s="2"/>
      <c r="JRZ127" s="2"/>
      <c r="JSA127" s="2"/>
      <c r="JSB127" s="2"/>
      <c r="JSC127" s="2"/>
      <c r="JSD127" s="2"/>
      <c r="JSE127" s="2"/>
      <c r="JSF127" s="2"/>
      <c r="JSG127" s="2"/>
      <c r="JSH127" s="2"/>
      <c r="JSI127" s="2"/>
      <c r="JSJ127" s="2"/>
      <c r="JSK127" s="2"/>
      <c r="JSL127" s="2"/>
      <c r="JSM127" s="2"/>
      <c r="JSN127" s="2"/>
      <c r="JSO127" s="2"/>
      <c r="JSP127" s="2"/>
      <c r="JSQ127" s="2"/>
      <c r="JSR127" s="2"/>
      <c r="JSS127" s="2"/>
      <c r="JST127" s="2"/>
      <c r="JSU127" s="2"/>
      <c r="JSV127" s="2"/>
      <c r="JSW127" s="2"/>
      <c r="JSX127" s="2"/>
      <c r="JSY127" s="2"/>
      <c r="JSZ127" s="2"/>
      <c r="JTA127" s="2"/>
      <c r="JTB127" s="2"/>
      <c r="JTC127" s="2"/>
      <c r="JTD127" s="2"/>
      <c r="JTE127" s="2"/>
      <c r="JTF127" s="2"/>
      <c r="JTG127" s="2"/>
      <c r="JTH127" s="2"/>
      <c r="JTI127" s="2"/>
      <c r="JTJ127" s="2"/>
      <c r="JTK127" s="2"/>
      <c r="JTL127" s="2"/>
      <c r="JTM127" s="2"/>
      <c r="JTN127" s="2"/>
      <c r="JTO127" s="2"/>
      <c r="JTP127" s="2"/>
      <c r="JTQ127" s="2"/>
      <c r="JTR127" s="2"/>
      <c r="JTS127" s="2"/>
      <c r="JTT127" s="2"/>
      <c r="JTU127" s="2"/>
      <c r="JTV127" s="2"/>
      <c r="JTW127" s="2"/>
      <c r="JTX127" s="2"/>
      <c r="JTY127" s="2"/>
      <c r="JTZ127" s="2"/>
      <c r="JUA127" s="2"/>
      <c r="JUB127" s="2"/>
      <c r="JUC127" s="2"/>
      <c r="JUD127" s="2"/>
      <c r="JUE127" s="2"/>
      <c r="JUF127" s="2"/>
      <c r="JUG127" s="2"/>
      <c r="JUH127" s="2"/>
      <c r="JUI127" s="2"/>
      <c r="JUJ127" s="2"/>
      <c r="JUK127" s="2"/>
      <c r="JUL127" s="2"/>
      <c r="JUM127" s="2"/>
      <c r="JUN127" s="2"/>
      <c r="JUO127" s="2"/>
      <c r="JUP127" s="2"/>
      <c r="JUQ127" s="2"/>
      <c r="JUR127" s="2"/>
      <c r="JUS127" s="2"/>
      <c r="JUT127" s="2"/>
      <c r="JUU127" s="2"/>
      <c r="JUV127" s="2"/>
      <c r="JUW127" s="2"/>
      <c r="JUX127" s="2"/>
      <c r="JUY127" s="2"/>
      <c r="JUZ127" s="2"/>
      <c r="JVA127" s="2"/>
      <c r="JVB127" s="2"/>
      <c r="JVC127" s="2"/>
      <c r="JVD127" s="2"/>
      <c r="JVE127" s="2"/>
      <c r="JVF127" s="2"/>
      <c r="JVG127" s="2"/>
      <c r="JVH127" s="2"/>
      <c r="JVI127" s="2"/>
      <c r="JVJ127" s="2"/>
      <c r="JVK127" s="2"/>
      <c r="JVL127" s="2"/>
      <c r="JVM127" s="2"/>
      <c r="JVN127" s="2"/>
      <c r="JVO127" s="2"/>
      <c r="JVP127" s="2"/>
      <c r="JVQ127" s="2"/>
      <c r="JVR127" s="2"/>
      <c r="JVS127" s="2"/>
      <c r="JVT127" s="2"/>
      <c r="JVU127" s="2"/>
      <c r="JVV127" s="2"/>
      <c r="JVW127" s="2"/>
      <c r="JVX127" s="2"/>
      <c r="JVY127" s="2"/>
      <c r="JVZ127" s="2"/>
      <c r="JWA127" s="2"/>
      <c r="JWB127" s="2"/>
      <c r="JWC127" s="2"/>
      <c r="JWD127" s="2"/>
      <c r="JWE127" s="2"/>
      <c r="JWF127" s="2"/>
      <c r="JWG127" s="2"/>
      <c r="JWH127" s="2"/>
      <c r="JWI127" s="2"/>
      <c r="JWJ127" s="2"/>
      <c r="JWK127" s="2"/>
      <c r="JWL127" s="2"/>
      <c r="JWM127" s="2"/>
      <c r="JWN127" s="2"/>
      <c r="JWO127" s="2"/>
      <c r="JWP127" s="2"/>
      <c r="JWQ127" s="2"/>
      <c r="JWR127" s="2"/>
      <c r="JWS127" s="2"/>
      <c r="JWT127" s="2"/>
      <c r="JWU127" s="2"/>
      <c r="JWV127" s="2"/>
      <c r="JWW127" s="2"/>
      <c r="JWX127" s="2"/>
      <c r="JWY127" s="2"/>
      <c r="JWZ127" s="2"/>
      <c r="JXA127" s="2"/>
      <c r="JXB127" s="2"/>
      <c r="JXC127" s="2"/>
      <c r="JXD127" s="2"/>
      <c r="JXE127" s="2"/>
      <c r="JXF127" s="2"/>
      <c r="JXG127" s="2"/>
      <c r="JXH127" s="2"/>
      <c r="JXI127" s="2"/>
      <c r="JXJ127" s="2"/>
      <c r="JXK127" s="2"/>
      <c r="JXL127" s="2"/>
      <c r="JXM127" s="2"/>
      <c r="JXN127" s="2"/>
      <c r="JXO127" s="2"/>
      <c r="JXP127" s="2"/>
      <c r="JXQ127" s="2"/>
      <c r="JXR127" s="2"/>
      <c r="JXS127" s="2"/>
      <c r="JXT127" s="2"/>
      <c r="JXU127" s="2"/>
      <c r="JXV127" s="2"/>
      <c r="JXW127" s="2"/>
      <c r="JXX127" s="2"/>
      <c r="JXY127" s="2"/>
      <c r="JXZ127" s="2"/>
      <c r="JYA127" s="2"/>
      <c r="JYB127" s="2"/>
      <c r="JYC127" s="2"/>
      <c r="JYD127" s="2"/>
      <c r="JYE127" s="2"/>
      <c r="JYF127" s="2"/>
      <c r="JYG127" s="2"/>
      <c r="JYH127" s="2"/>
      <c r="JYI127" s="2"/>
      <c r="JYJ127" s="2"/>
      <c r="JYK127" s="2"/>
      <c r="JYL127" s="2"/>
      <c r="JYM127" s="2"/>
      <c r="JYN127" s="2"/>
      <c r="JYO127" s="2"/>
      <c r="JYP127" s="2"/>
      <c r="JYQ127" s="2"/>
      <c r="JYR127" s="2"/>
      <c r="JYS127" s="2"/>
      <c r="JYT127" s="2"/>
      <c r="JYU127" s="2"/>
      <c r="JYV127" s="2"/>
      <c r="JYW127" s="2"/>
      <c r="JYX127" s="2"/>
      <c r="JYY127" s="2"/>
      <c r="JYZ127" s="2"/>
      <c r="JZA127" s="2"/>
      <c r="JZB127" s="2"/>
      <c r="JZC127" s="2"/>
      <c r="JZD127" s="2"/>
      <c r="JZE127" s="2"/>
      <c r="JZF127" s="2"/>
      <c r="JZG127" s="2"/>
      <c r="JZH127" s="2"/>
      <c r="JZI127" s="2"/>
      <c r="JZJ127" s="2"/>
      <c r="JZK127" s="2"/>
      <c r="JZL127" s="2"/>
      <c r="JZM127" s="2"/>
      <c r="JZN127" s="2"/>
      <c r="JZO127" s="2"/>
      <c r="JZP127" s="2"/>
      <c r="JZQ127" s="2"/>
      <c r="JZR127" s="2"/>
      <c r="JZS127" s="2"/>
      <c r="JZT127" s="2"/>
      <c r="JZU127" s="2"/>
      <c r="JZV127" s="2"/>
      <c r="JZW127" s="2"/>
      <c r="JZX127" s="2"/>
      <c r="JZY127" s="2"/>
      <c r="JZZ127" s="2"/>
      <c r="KAA127" s="2"/>
      <c r="KAB127" s="2"/>
      <c r="KAC127" s="2"/>
      <c r="KAD127" s="2"/>
      <c r="KAE127" s="2"/>
      <c r="KAF127" s="2"/>
      <c r="KAG127" s="2"/>
      <c r="KAH127" s="2"/>
      <c r="KAI127" s="2"/>
      <c r="KAJ127" s="2"/>
      <c r="KAK127" s="2"/>
      <c r="KAL127" s="2"/>
      <c r="KAM127" s="2"/>
      <c r="KAN127" s="2"/>
      <c r="KAO127" s="2"/>
      <c r="KAP127" s="2"/>
      <c r="KAQ127" s="2"/>
      <c r="KAR127" s="2"/>
      <c r="KAS127" s="2"/>
      <c r="KAT127" s="2"/>
      <c r="KAU127" s="2"/>
      <c r="KAV127" s="2"/>
      <c r="KAW127" s="2"/>
      <c r="KAX127" s="2"/>
      <c r="KAY127" s="2"/>
      <c r="KAZ127" s="2"/>
      <c r="KBA127" s="2"/>
      <c r="KBB127" s="2"/>
      <c r="KBC127" s="2"/>
      <c r="KBD127" s="2"/>
      <c r="KBE127" s="2"/>
      <c r="KBF127" s="2"/>
      <c r="KBG127" s="2"/>
      <c r="KBH127" s="2"/>
      <c r="KBI127" s="2"/>
      <c r="KBJ127" s="2"/>
      <c r="KBK127" s="2"/>
      <c r="KBL127" s="2"/>
      <c r="KBM127" s="2"/>
      <c r="KBN127" s="2"/>
      <c r="KBO127" s="2"/>
      <c r="KBP127" s="2"/>
      <c r="KBQ127" s="2"/>
      <c r="KBR127" s="2"/>
      <c r="KBS127" s="2"/>
      <c r="KBT127" s="2"/>
      <c r="KBU127" s="2"/>
      <c r="KBV127" s="2"/>
      <c r="KBW127" s="2"/>
      <c r="KBX127" s="2"/>
      <c r="KBY127" s="2"/>
      <c r="KBZ127" s="2"/>
      <c r="KCA127" s="2"/>
      <c r="KCB127" s="2"/>
      <c r="KCC127" s="2"/>
      <c r="KCD127" s="2"/>
      <c r="KCE127" s="2"/>
      <c r="KCF127" s="2"/>
      <c r="KCG127" s="2"/>
      <c r="KCH127" s="2"/>
      <c r="KCI127" s="2"/>
      <c r="KCJ127" s="2"/>
      <c r="KCK127" s="2"/>
      <c r="KCL127" s="2"/>
      <c r="KCM127" s="2"/>
      <c r="KCN127" s="2"/>
      <c r="KCO127" s="2"/>
      <c r="KCP127" s="2"/>
      <c r="KCQ127" s="2"/>
      <c r="KCR127" s="2"/>
      <c r="KCS127" s="2"/>
      <c r="KCT127" s="2"/>
      <c r="KCU127" s="2"/>
      <c r="KCV127" s="2"/>
      <c r="KCW127" s="2"/>
      <c r="KCX127" s="2"/>
      <c r="KCY127" s="2"/>
      <c r="KCZ127" s="2"/>
      <c r="KDA127" s="2"/>
      <c r="KDB127" s="2"/>
      <c r="KDC127" s="2"/>
      <c r="KDD127" s="2"/>
      <c r="KDE127" s="2"/>
      <c r="KDF127" s="2"/>
      <c r="KDG127" s="2"/>
      <c r="KDH127" s="2"/>
      <c r="KDI127" s="2"/>
      <c r="KDJ127" s="2"/>
      <c r="KDK127" s="2"/>
      <c r="KDL127" s="2"/>
      <c r="KDM127" s="2"/>
      <c r="KDN127" s="2"/>
      <c r="KDO127" s="2"/>
      <c r="KDP127" s="2"/>
      <c r="KDQ127" s="2"/>
      <c r="KDR127" s="2"/>
      <c r="KDS127" s="2"/>
      <c r="KDT127" s="2"/>
      <c r="KDU127" s="2"/>
      <c r="KDV127" s="2"/>
      <c r="KDW127" s="2"/>
      <c r="KDX127" s="2"/>
      <c r="KDY127" s="2"/>
      <c r="KDZ127" s="2"/>
      <c r="KEA127" s="2"/>
      <c r="KEB127" s="2"/>
      <c r="KEC127" s="2"/>
      <c r="KED127" s="2"/>
      <c r="KEE127" s="2"/>
      <c r="KEF127" s="2"/>
      <c r="KEG127" s="2"/>
      <c r="KEH127" s="2"/>
      <c r="KEI127" s="2"/>
      <c r="KEJ127" s="2"/>
      <c r="KEK127" s="2"/>
      <c r="KEL127" s="2"/>
      <c r="KEM127" s="2"/>
      <c r="KEN127" s="2"/>
      <c r="KEO127" s="2"/>
      <c r="KEP127" s="2"/>
      <c r="KEQ127" s="2"/>
      <c r="KER127" s="2"/>
      <c r="KES127" s="2"/>
      <c r="KET127" s="2"/>
      <c r="KEU127" s="2"/>
      <c r="KEV127" s="2"/>
      <c r="KEW127" s="2"/>
      <c r="KEX127" s="2"/>
      <c r="KEY127" s="2"/>
      <c r="KEZ127" s="2"/>
      <c r="KFA127" s="2"/>
      <c r="KFB127" s="2"/>
      <c r="KFC127" s="2"/>
      <c r="KFD127" s="2"/>
      <c r="KFE127" s="2"/>
      <c r="KFF127" s="2"/>
      <c r="KFG127" s="2"/>
      <c r="KFH127" s="2"/>
      <c r="KFI127" s="2"/>
      <c r="KFJ127" s="2"/>
      <c r="KFK127" s="2"/>
      <c r="KFL127" s="2"/>
      <c r="KFM127" s="2"/>
      <c r="KFN127" s="2"/>
      <c r="KFO127" s="2"/>
      <c r="KFP127" s="2"/>
      <c r="KFQ127" s="2"/>
      <c r="KFR127" s="2"/>
      <c r="KFS127" s="2"/>
      <c r="KFT127" s="2"/>
      <c r="KFU127" s="2"/>
      <c r="KFV127" s="2"/>
      <c r="KFW127" s="2"/>
      <c r="KFX127" s="2"/>
      <c r="KFY127" s="2"/>
      <c r="KFZ127" s="2"/>
      <c r="KGA127" s="2"/>
      <c r="KGB127" s="2"/>
      <c r="KGC127" s="2"/>
      <c r="KGD127" s="2"/>
      <c r="KGE127" s="2"/>
      <c r="KGF127" s="2"/>
      <c r="KGG127" s="2"/>
      <c r="KGH127" s="2"/>
      <c r="KGI127" s="2"/>
      <c r="KGJ127" s="2"/>
      <c r="KGK127" s="2"/>
      <c r="KGL127" s="2"/>
      <c r="KGM127" s="2"/>
      <c r="KGN127" s="2"/>
      <c r="KGO127" s="2"/>
      <c r="KGP127" s="2"/>
      <c r="KGQ127" s="2"/>
      <c r="KGR127" s="2"/>
      <c r="KGS127" s="2"/>
      <c r="KGT127" s="2"/>
      <c r="KGU127" s="2"/>
      <c r="KGV127" s="2"/>
      <c r="KGW127" s="2"/>
      <c r="KGX127" s="2"/>
      <c r="KGY127" s="2"/>
      <c r="KGZ127" s="2"/>
      <c r="KHA127" s="2"/>
      <c r="KHB127" s="2"/>
      <c r="KHC127" s="2"/>
      <c r="KHD127" s="2"/>
      <c r="KHE127" s="2"/>
      <c r="KHF127" s="2"/>
      <c r="KHG127" s="2"/>
      <c r="KHH127" s="2"/>
      <c r="KHI127" s="2"/>
      <c r="KHJ127" s="2"/>
      <c r="KHK127" s="2"/>
      <c r="KHL127" s="2"/>
      <c r="KHM127" s="2"/>
      <c r="KHN127" s="2"/>
      <c r="KHO127" s="2"/>
      <c r="KHP127" s="2"/>
      <c r="KHQ127" s="2"/>
      <c r="KHR127" s="2"/>
      <c r="KHS127" s="2"/>
      <c r="KHT127" s="2"/>
      <c r="KHU127" s="2"/>
      <c r="KHV127" s="2"/>
      <c r="KHW127" s="2"/>
      <c r="KHX127" s="2"/>
      <c r="KHY127" s="2"/>
      <c r="KHZ127" s="2"/>
      <c r="KIA127" s="2"/>
      <c r="KIB127" s="2"/>
      <c r="KIC127" s="2"/>
      <c r="KID127" s="2"/>
      <c r="KIE127" s="2"/>
      <c r="KIF127" s="2"/>
      <c r="KIG127" s="2"/>
      <c r="KIH127" s="2"/>
      <c r="KII127" s="2"/>
      <c r="KIJ127" s="2"/>
      <c r="KIK127" s="2"/>
      <c r="KIL127" s="2"/>
      <c r="KIM127" s="2"/>
      <c r="KIN127" s="2"/>
      <c r="KIO127" s="2"/>
      <c r="KIP127" s="2"/>
      <c r="KIQ127" s="2"/>
      <c r="KIR127" s="2"/>
      <c r="KIS127" s="2"/>
      <c r="KIT127" s="2"/>
      <c r="KIU127" s="2"/>
      <c r="KIV127" s="2"/>
      <c r="KIW127" s="2"/>
      <c r="KIX127" s="2"/>
      <c r="KIY127" s="2"/>
      <c r="KIZ127" s="2"/>
      <c r="KJA127" s="2"/>
      <c r="KJB127" s="2"/>
      <c r="KJC127" s="2"/>
      <c r="KJD127" s="2"/>
      <c r="KJE127" s="2"/>
      <c r="KJF127" s="2"/>
      <c r="KJG127" s="2"/>
      <c r="KJH127" s="2"/>
      <c r="KJI127" s="2"/>
      <c r="KJJ127" s="2"/>
      <c r="KJK127" s="2"/>
      <c r="KJL127" s="2"/>
      <c r="KJM127" s="2"/>
      <c r="KJN127" s="2"/>
      <c r="KJO127" s="2"/>
      <c r="KJP127" s="2"/>
      <c r="KJQ127" s="2"/>
      <c r="KJR127" s="2"/>
      <c r="KJS127" s="2"/>
      <c r="KJT127" s="2"/>
      <c r="KJU127" s="2"/>
      <c r="KJV127" s="2"/>
      <c r="KJW127" s="2"/>
      <c r="KJX127" s="2"/>
      <c r="KJY127" s="2"/>
      <c r="KJZ127" s="2"/>
      <c r="KKA127" s="2"/>
      <c r="KKB127" s="2"/>
      <c r="KKC127" s="2"/>
      <c r="KKD127" s="2"/>
      <c r="KKE127" s="2"/>
      <c r="KKF127" s="2"/>
      <c r="KKG127" s="2"/>
      <c r="KKH127" s="2"/>
      <c r="KKI127" s="2"/>
      <c r="KKJ127" s="2"/>
      <c r="KKK127" s="2"/>
      <c r="KKL127" s="2"/>
      <c r="KKM127" s="2"/>
      <c r="KKN127" s="2"/>
      <c r="KKO127" s="2"/>
      <c r="KKP127" s="2"/>
      <c r="KKQ127" s="2"/>
      <c r="KKR127" s="2"/>
      <c r="KKS127" s="2"/>
      <c r="KKT127" s="2"/>
      <c r="KKU127" s="2"/>
      <c r="KKV127" s="2"/>
      <c r="KKW127" s="2"/>
      <c r="KKX127" s="2"/>
      <c r="KKY127" s="2"/>
      <c r="KKZ127" s="2"/>
      <c r="KLA127" s="2"/>
      <c r="KLB127" s="2"/>
      <c r="KLC127" s="2"/>
      <c r="KLD127" s="2"/>
      <c r="KLE127" s="2"/>
      <c r="KLF127" s="2"/>
      <c r="KLG127" s="2"/>
      <c r="KLH127" s="2"/>
      <c r="KLI127" s="2"/>
      <c r="KLJ127" s="2"/>
      <c r="KLK127" s="2"/>
      <c r="KLL127" s="2"/>
      <c r="KLM127" s="2"/>
      <c r="KLN127" s="2"/>
      <c r="KLO127" s="2"/>
      <c r="KLP127" s="2"/>
      <c r="KLQ127" s="2"/>
      <c r="KLR127" s="2"/>
      <c r="KLS127" s="2"/>
      <c r="KLT127" s="2"/>
      <c r="KLU127" s="2"/>
      <c r="KLV127" s="2"/>
      <c r="KLW127" s="2"/>
      <c r="KLX127" s="2"/>
      <c r="KLY127" s="2"/>
      <c r="KLZ127" s="2"/>
      <c r="KMA127" s="2"/>
      <c r="KMB127" s="2"/>
      <c r="KMC127" s="2"/>
      <c r="KMD127" s="2"/>
      <c r="KME127" s="2"/>
      <c r="KMF127" s="2"/>
      <c r="KMG127" s="2"/>
      <c r="KMH127" s="2"/>
      <c r="KMI127" s="2"/>
      <c r="KMJ127" s="2"/>
      <c r="KMK127" s="2"/>
      <c r="KML127" s="2"/>
      <c r="KMM127" s="2"/>
      <c r="KMN127" s="2"/>
      <c r="KMO127" s="2"/>
      <c r="KMP127" s="2"/>
      <c r="KMQ127" s="2"/>
      <c r="KMR127" s="2"/>
      <c r="KMS127" s="2"/>
      <c r="KMT127" s="2"/>
      <c r="KMU127" s="2"/>
      <c r="KMV127" s="2"/>
      <c r="KMW127" s="2"/>
      <c r="KMX127" s="2"/>
      <c r="KMY127" s="2"/>
      <c r="KMZ127" s="2"/>
      <c r="KNA127" s="2"/>
      <c r="KNB127" s="2"/>
      <c r="KNC127" s="2"/>
      <c r="KND127" s="2"/>
      <c r="KNE127" s="2"/>
      <c r="KNF127" s="2"/>
      <c r="KNG127" s="2"/>
      <c r="KNH127" s="2"/>
      <c r="KNI127" s="2"/>
      <c r="KNJ127" s="2"/>
      <c r="KNK127" s="2"/>
      <c r="KNL127" s="2"/>
      <c r="KNM127" s="2"/>
      <c r="KNN127" s="2"/>
      <c r="KNO127" s="2"/>
      <c r="KNP127" s="2"/>
      <c r="KNQ127" s="2"/>
      <c r="KNR127" s="2"/>
      <c r="KNS127" s="2"/>
      <c r="KNT127" s="2"/>
      <c r="KNU127" s="2"/>
      <c r="KNV127" s="2"/>
      <c r="KNW127" s="2"/>
      <c r="KNX127" s="2"/>
      <c r="KNY127" s="2"/>
      <c r="KNZ127" s="2"/>
      <c r="KOA127" s="2"/>
      <c r="KOB127" s="2"/>
      <c r="KOC127" s="2"/>
      <c r="KOD127" s="2"/>
      <c r="KOE127" s="2"/>
      <c r="KOF127" s="2"/>
      <c r="KOG127" s="2"/>
      <c r="KOH127" s="2"/>
      <c r="KOI127" s="2"/>
      <c r="KOJ127" s="2"/>
      <c r="KOK127" s="2"/>
      <c r="KOL127" s="2"/>
      <c r="KOM127" s="2"/>
      <c r="KON127" s="2"/>
      <c r="KOO127" s="2"/>
      <c r="KOP127" s="2"/>
      <c r="KOQ127" s="2"/>
      <c r="KOR127" s="2"/>
      <c r="KOS127" s="2"/>
      <c r="KOT127" s="2"/>
      <c r="KOU127" s="2"/>
      <c r="KOV127" s="2"/>
      <c r="KOW127" s="2"/>
      <c r="KOX127" s="2"/>
      <c r="KOY127" s="2"/>
      <c r="KOZ127" s="2"/>
      <c r="KPA127" s="2"/>
      <c r="KPB127" s="2"/>
      <c r="KPC127" s="2"/>
      <c r="KPD127" s="2"/>
      <c r="KPE127" s="2"/>
      <c r="KPF127" s="2"/>
      <c r="KPG127" s="2"/>
      <c r="KPH127" s="2"/>
      <c r="KPI127" s="2"/>
      <c r="KPJ127" s="2"/>
      <c r="KPK127" s="2"/>
      <c r="KPL127" s="2"/>
      <c r="KPM127" s="2"/>
      <c r="KPN127" s="2"/>
      <c r="KPO127" s="2"/>
      <c r="KPP127" s="2"/>
      <c r="KPQ127" s="2"/>
      <c r="KPR127" s="2"/>
      <c r="KPS127" s="2"/>
      <c r="KPT127" s="2"/>
      <c r="KPU127" s="2"/>
      <c r="KPV127" s="2"/>
      <c r="KPW127" s="2"/>
      <c r="KPX127" s="2"/>
      <c r="KPY127" s="2"/>
      <c r="KPZ127" s="2"/>
      <c r="KQA127" s="2"/>
      <c r="KQB127" s="2"/>
      <c r="KQC127" s="2"/>
      <c r="KQD127" s="2"/>
      <c r="KQE127" s="2"/>
      <c r="KQF127" s="2"/>
      <c r="KQG127" s="2"/>
      <c r="KQH127" s="2"/>
      <c r="KQI127" s="2"/>
      <c r="KQJ127" s="2"/>
      <c r="KQK127" s="2"/>
      <c r="KQL127" s="2"/>
      <c r="KQM127" s="2"/>
      <c r="KQN127" s="2"/>
      <c r="KQO127" s="2"/>
      <c r="KQP127" s="2"/>
      <c r="KQQ127" s="2"/>
      <c r="KQR127" s="2"/>
      <c r="KQS127" s="2"/>
      <c r="KQT127" s="2"/>
      <c r="KQU127" s="2"/>
      <c r="KQV127" s="2"/>
      <c r="KQW127" s="2"/>
      <c r="KQX127" s="2"/>
      <c r="KQY127" s="2"/>
      <c r="KQZ127" s="2"/>
      <c r="KRA127" s="2"/>
      <c r="KRB127" s="2"/>
      <c r="KRC127" s="2"/>
      <c r="KRD127" s="2"/>
      <c r="KRE127" s="2"/>
      <c r="KRF127" s="2"/>
      <c r="KRG127" s="2"/>
      <c r="KRH127" s="2"/>
      <c r="KRI127" s="2"/>
      <c r="KRJ127" s="2"/>
      <c r="KRK127" s="2"/>
      <c r="KRL127" s="2"/>
      <c r="KRM127" s="2"/>
      <c r="KRN127" s="2"/>
      <c r="KRO127" s="2"/>
      <c r="KRP127" s="2"/>
      <c r="KRQ127" s="2"/>
      <c r="KRR127" s="2"/>
      <c r="KRS127" s="2"/>
      <c r="KRT127" s="2"/>
      <c r="KRU127" s="2"/>
      <c r="KRV127" s="2"/>
      <c r="KRW127" s="2"/>
      <c r="KRX127" s="2"/>
      <c r="KRY127" s="2"/>
      <c r="KRZ127" s="2"/>
      <c r="KSA127" s="2"/>
      <c r="KSB127" s="2"/>
      <c r="KSC127" s="2"/>
      <c r="KSD127" s="2"/>
      <c r="KSE127" s="2"/>
      <c r="KSF127" s="2"/>
      <c r="KSG127" s="2"/>
      <c r="KSH127" s="2"/>
      <c r="KSI127" s="2"/>
      <c r="KSJ127" s="2"/>
      <c r="KSK127" s="2"/>
      <c r="KSL127" s="2"/>
      <c r="KSM127" s="2"/>
      <c r="KSN127" s="2"/>
      <c r="KSO127" s="2"/>
      <c r="KSP127" s="2"/>
      <c r="KSQ127" s="2"/>
      <c r="KSR127" s="2"/>
      <c r="KSS127" s="2"/>
      <c r="KST127" s="2"/>
      <c r="KSU127" s="2"/>
      <c r="KSV127" s="2"/>
      <c r="KSW127" s="2"/>
      <c r="KSX127" s="2"/>
      <c r="KSY127" s="2"/>
      <c r="KSZ127" s="2"/>
      <c r="KTA127" s="2"/>
      <c r="KTB127" s="2"/>
      <c r="KTC127" s="2"/>
      <c r="KTD127" s="2"/>
      <c r="KTE127" s="2"/>
      <c r="KTF127" s="2"/>
      <c r="KTG127" s="2"/>
      <c r="KTH127" s="2"/>
      <c r="KTI127" s="2"/>
      <c r="KTJ127" s="2"/>
      <c r="KTK127" s="2"/>
      <c r="KTL127" s="2"/>
      <c r="KTM127" s="2"/>
      <c r="KTN127" s="2"/>
      <c r="KTO127" s="2"/>
      <c r="KTP127" s="2"/>
      <c r="KTQ127" s="2"/>
      <c r="KTR127" s="2"/>
      <c r="KTS127" s="2"/>
      <c r="KTT127" s="2"/>
      <c r="KTU127" s="2"/>
      <c r="KTV127" s="2"/>
      <c r="KTW127" s="2"/>
      <c r="KTX127" s="2"/>
      <c r="KTY127" s="2"/>
      <c r="KTZ127" s="2"/>
      <c r="KUA127" s="2"/>
      <c r="KUB127" s="2"/>
      <c r="KUC127" s="2"/>
      <c r="KUD127" s="2"/>
      <c r="KUE127" s="2"/>
      <c r="KUF127" s="2"/>
      <c r="KUG127" s="2"/>
      <c r="KUH127" s="2"/>
      <c r="KUI127" s="2"/>
      <c r="KUJ127" s="2"/>
      <c r="KUK127" s="2"/>
      <c r="KUL127" s="2"/>
      <c r="KUM127" s="2"/>
      <c r="KUN127" s="2"/>
      <c r="KUO127" s="2"/>
      <c r="KUP127" s="2"/>
      <c r="KUQ127" s="2"/>
      <c r="KUR127" s="2"/>
      <c r="KUS127" s="2"/>
      <c r="KUT127" s="2"/>
      <c r="KUU127" s="2"/>
      <c r="KUV127" s="2"/>
      <c r="KUW127" s="2"/>
      <c r="KUX127" s="2"/>
      <c r="KUY127" s="2"/>
      <c r="KUZ127" s="2"/>
      <c r="KVA127" s="2"/>
      <c r="KVB127" s="2"/>
      <c r="KVC127" s="2"/>
      <c r="KVD127" s="2"/>
      <c r="KVE127" s="2"/>
      <c r="KVF127" s="2"/>
      <c r="KVG127" s="2"/>
      <c r="KVH127" s="2"/>
      <c r="KVI127" s="2"/>
      <c r="KVJ127" s="2"/>
      <c r="KVK127" s="2"/>
      <c r="KVL127" s="2"/>
      <c r="KVM127" s="2"/>
      <c r="KVN127" s="2"/>
      <c r="KVO127" s="2"/>
      <c r="KVP127" s="2"/>
      <c r="KVQ127" s="2"/>
      <c r="KVR127" s="2"/>
      <c r="KVS127" s="2"/>
      <c r="KVT127" s="2"/>
      <c r="KVU127" s="2"/>
      <c r="KVV127" s="2"/>
      <c r="KVW127" s="2"/>
      <c r="KVX127" s="2"/>
      <c r="KVY127" s="2"/>
      <c r="KVZ127" s="2"/>
      <c r="KWA127" s="2"/>
      <c r="KWB127" s="2"/>
      <c r="KWC127" s="2"/>
      <c r="KWD127" s="2"/>
      <c r="KWE127" s="2"/>
      <c r="KWF127" s="2"/>
      <c r="KWG127" s="2"/>
      <c r="KWH127" s="2"/>
      <c r="KWI127" s="2"/>
      <c r="KWJ127" s="2"/>
      <c r="KWK127" s="2"/>
      <c r="KWL127" s="2"/>
      <c r="KWM127" s="2"/>
      <c r="KWN127" s="2"/>
      <c r="KWO127" s="2"/>
      <c r="KWP127" s="2"/>
      <c r="KWQ127" s="2"/>
      <c r="KWR127" s="2"/>
      <c r="KWS127" s="2"/>
      <c r="KWT127" s="2"/>
      <c r="KWU127" s="2"/>
      <c r="KWV127" s="2"/>
      <c r="KWW127" s="2"/>
      <c r="KWX127" s="2"/>
      <c r="KWY127" s="2"/>
      <c r="KWZ127" s="2"/>
      <c r="KXA127" s="2"/>
      <c r="KXB127" s="2"/>
      <c r="KXC127" s="2"/>
      <c r="KXD127" s="2"/>
      <c r="KXE127" s="2"/>
      <c r="KXF127" s="2"/>
      <c r="KXG127" s="2"/>
      <c r="KXH127" s="2"/>
      <c r="KXI127" s="2"/>
      <c r="KXJ127" s="2"/>
      <c r="KXK127" s="2"/>
      <c r="KXL127" s="2"/>
      <c r="KXM127" s="2"/>
      <c r="KXN127" s="2"/>
      <c r="KXO127" s="2"/>
      <c r="KXP127" s="2"/>
      <c r="KXQ127" s="2"/>
      <c r="KXR127" s="2"/>
      <c r="KXS127" s="2"/>
      <c r="KXT127" s="2"/>
      <c r="KXU127" s="2"/>
      <c r="KXV127" s="2"/>
      <c r="KXW127" s="2"/>
      <c r="KXX127" s="2"/>
      <c r="KXY127" s="2"/>
      <c r="KXZ127" s="2"/>
      <c r="KYA127" s="2"/>
      <c r="KYB127" s="2"/>
      <c r="KYC127" s="2"/>
      <c r="KYD127" s="2"/>
      <c r="KYE127" s="2"/>
      <c r="KYF127" s="2"/>
      <c r="KYG127" s="2"/>
      <c r="KYH127" s="2"/>
      <c r="KYI127" s="2"/>
      <c r="KYJ127" s="2"/>
      <c r="KYK127" s="2"/>
      <c r="KYL127" s="2"/>
      <c r="KYM127" s="2"/>
      <c r="KYN127" s="2"/>
      <c r="KYO127" s="2"/>
      <c r="KYP127" s="2"/>
      <c r="KYQ127" s="2"/>
      <c r="KYR127" s="2"/>
      <c r="KYS127" s="2"/>
      <c r="KYT127" s="2"/>
      <c r="KYU127" s="2"/>
      <c r="KYV127" s="2"/>
      <c r="KYW127" s="2"/>
      <c r="KYX127" s="2"/>
      <c r="KYY127" s="2"/>
      <c r="KYZ127" s="2"/>
      <c r="KZA127" s="2"/>
      <c r="KZB127" s="2"/>
      <c r="KZC127" s="2"/>
      <c r="KZD127" s="2"/>
      <c r="KZE127" s="2"/>
      <c r="KZF127" s="2"/>
      <c r="KZG127" s="2"/>
      <c r="KZH127" s="2"/>
      <c r="KZI127" s="2"/>
      <c r="KZJ127" s="2"/>
      <c r="KZK127" s="2"/>
      <c r="KZL127" s="2"/>
      <c r="KZM127" s="2"/>
      <c r="KZN127" s="2"/>
      <c r="KZO127" s="2"/>
      <c r="KZP127" s="2"/>
      <c r="KZQ127" s="2"/>
      <c r="KZR127" s="2"/>
      <c r="KZS127" s="2"/>
      <c r="KZT127" s="2"/>
      <c r="KZU127" s="2"/>
      <c r="KZV127" s="2"/>
      <c r="KZW127" s="2"/>
      <c r="KZX127" s="2"/>
      <c r="KZY127" s="2"/>
      <c r="KZZ127" s="2"/>
      <c r="LAA127" s="2"/>
      <c r="LAB127" s="2"/>
      <c r="LAC127" s="2"/>
      <c r="LAD127" s="2"/>
      <c r="LAE127" s="2"/>
      <c r="LAF127" s="2"/>
      <c r="LAG127" s="2"/>
      <c r="LAH127" s="2"/>
      <c r="LAI127" s="2"/>
      <c r="LAJ127" s="2"/>
      <c r="LAK127" s="2"/>
      <c r="LAL127" s="2"/>
      <c r="LAM127" s="2"/>
      <c r="LAN127" s="2"/>
      <c r="LAO127" s="2"/>
      <c r="LAP127" s="2"/>
      <c r="LAQ127" s="2"/>
      <c r="LAR127" s="2"/>
      <c r="LAS127" s="2"/>
      <c r="LAT127" s="2"/>
      <c r="LAU127" s="2"/>
      <c r="LAV127" s="2"/>
      <c r="LAW127" s="2"/>
      <c r="LAX127" s="2"/>
      <c r="LAY127" s="2"/>
      <c r="LAZ127" s="2"/>
      <c r="LBA127" s="2"/>
      <c r="LBB127" s="2"/>
      <c r="LBC127" s="2"/>
      <c r="LBD127" s="2"/>
      <c r="LBE127" s="2"/>
      <c r="LBF127" s="2"/>
      <c r="LBG127" s="2"/>
      <c r="LBH127" s="2"/>
      <c r="LBI127" s="2"/>
      <c r="LBJ127" s="2"/>
      <c r="LBK127" s="2"/>
      <c r="LBL127" s="2"/>
      <c r="LBM127" s="2"/>
      <c r="LBN127" s="2"/>
      <c r="LBO127" s="2"/>
      <c r="LBP127" s="2"/>
      <c r="LBQ127" s="2"/>
      <c r="LBR127" s="2"/>
      <c r="LBS127" s="2"/>
      <c r="LBT127" s="2"/>
      <c r="LBU127" s="2"/>
      <c r="LBV127" s="2"/>
      <c r="LBW127" s="2"/>
      <c r="LBX127" s="2"/>
      <c r="LBY127" s="2"/>
      <c r="LBZ127" s="2"/>
      <c r="LCA127" s="2"/>
      <c r="LCB127" s="2"/>
      <c r="LCC127" s="2"/>
      <c r="LCD127" s="2"/>
      <c r="LCE127" s="2"/>
      <c r="LCF127" s="2"/>
      <c r="LCG127" s="2"/>
      <c r="LCH127" s="2"/>
      <c r="LCI127" s="2"/>
      <c r="LCJ127" s="2"/>
      <c r="LCK127" s="2"/>
      <c r="LCL127" s="2"/>
      <c r="LCM127" s="2"/>
      <c r="LCN127" s="2"/>
      <c r="LCO127" s="2"/>
      <c r="LCP127" s="2"/>
      <c r="LCQ127" s="2"/>
      <c r="LCR127" s="2"/>
      <c r="LCS127" s="2"/>
      <c r="LCT127" s="2"/>
      <c r="LCU127" s="2"/>
      <c r="LCV127" s="2"/>
      <c r="LCW127" s="2"/>
      <c r="LCX127" s="2"/>
      <c r="LCY127" s="2"/>
      <c r="LCZ127" s="2"/>
      <c r="LDA127" s="2"/>
      <c r="LDB127" s="2"/>
      <c r="LDC127" s="2"/>
      <c r="LDD127" s="2"/>
      <c r="LDE127" s="2"/>
      <c r="LDF127" s="2"/>
      <c r="LDG127" s="2"/>
      <c r="LDH127" s="2"/>
      <c r="LDI127" s="2"/>
      <c r="LDJ127" s="2"/>
      <c r="LDK127" s="2"/>
      <c r="LDL127" s="2"/>
      <c r="LDM127" s="2"/>
      <c r="LDN127" s="2"/>
      <c r="LDO127" s="2"/>
      <c r="LDP127" s="2"/>
      <c r="LDQ127" s="2"/>
      <c r="LDR127" s="2"/>
      <c r="LDS127" s="2"/>
      <c r="LDT127" s="2"/>
      <c r="LDU127" s="2"/>
      <c r="LDV127" s="2"/>
      <c r="LDW127" s="2"/>
      <c r="LDX127" s="2"/>
      <c r="LDY127" s="2"/>
      <c r="LDZ127" s="2"/>
      <c r="LEA127" s="2"/>
      <c r="LEB127" s="2"/>
      <c r="LEC127" s="2"/>
      <c r="LED127" s="2"/>
      <c r="LEE127" s="2"/>
      <c r="LEF127" s="2"/>
      <c r="LEG127" s="2"/>
      <c r="LEH127" s="2"/>
      <c r="LEI127" s="2"/>
      <c r="LEJ127" s="2"/>
      <c r="LEK127" s="2"/>
      <c r="LEL127" s="2"/>
      <c r="LEM127" s="2"/>
      <c r="LEN127" s="2"/>
      <c r="LEO127" s="2"/>
      <c r="LEP127" s="2"/>
      <c r="LEQ127" s="2"/>
      <c r="LER127" s="2"/>
      <c r="LES127" s="2"/>
      <c r="LET127" s="2"/>
      <c r="LEU127" s="2"/>
      <c r="LEV127" s="2"/>
      <c r="LEW127" s="2"/>
      <c r="LEX127" s="2"/>
      <c r="LEY127" s="2"/>
      <c r="LEZ127" s="2"/>
      <c r="LFA127" s="2"/>
      <c r="LFB127" s="2"/>
      <c r="LFC127" s="2"/>
      <c r="LFD127" s="2"/>
      <c r="LFE127" s="2"/>
      <c r="LFF127" s="2"/>
      <c r="LFG127" s="2"/>
      <c r="LFH127" s="2"/>
      <c r="LFI127" s="2"/>
      <c r="LFJ127" s="2"/>
      <c r="LFK127" s="2"/>
      <c r="LFL127" s="2"/>
      <c r="LFM127" s="2"/>
      <c r="LFN127" s="2"/>
      <c r="LFO127" s="2"/>
      <c r="LFP127" s="2"/>
      <c r="LFQ127" s="2"/>
      <c r="LFR127" s="2"/>
      <c r="LFS127" s="2"/>
      <c r="LFT127" s="2"/>
      <c r="LFU127" s="2"/>
      <c r="LFV127" s="2"/>
      <c r="LFW127" s="2"/>
      <c r="LFX127" s="2"/>
      <c r="LFY127" s="2"/>
      <c r="LFZ127" s="2"/>
      <c r="LGA127" s="2"/>
      <c r="LGB127" s="2"/>
      <c r="LGC127" s="2"/>
      <c r="LGD127" s="2"/>
      <c r="LGE127" s="2"/>
      <c r="LGF127" s="2"/>
      <c r="LGG127" s="2"/>
      <c r="LGH127" s="2"/>
      <c r="LGI127" s="2"/>
      <c r="LGJ127" s="2"/>
      <c r="LGK127" s="2"/>
      <c r="LGL127" s="2"/>
      <c r="LGM127" s="2"/>
      <c r="LGN127" s="2"/>
      <c r="LGO127" s="2"/>
      <c r="LGP127" s="2"/>
      <c r="LGQ127" s="2"/>
      <c r="LGR127" s="2"/>
      <c r="LGS127" s="2"/>
      <c r="LGT127" s="2"/>
      <c r="LGU127" s="2"/>
      <c r="LGV127" s="2"/>
      <c r="LGW127" s="2"/>
      <c r="LGX127" s="2"/>
      <c r="LGY127" s="2"/>
      <c r="LGZ127" s="2"/>
      <c r="LHA127" s="2"/>
      <c r="LHB127" s="2"/>
      <c r="LHC127" s="2"/>
      <c r="LHD127" s="2"/>
      <c r="LHE127" s="2"/>
      <c r="LHF127" s="2"/>
      <c r="LHG127" s="2"/>
      <c r="LHH127" s="2"/>
      <c r="LHI127" s="2"/>
      <c r="LHJ127" s="2"/>
      <c r="LHK127" s="2"/>
      <c r="LHL127" s="2"/>
      <c r="LHM127" s="2"/>
      <c r="LHN127" s="2"/>
      <c r="LHO127" s="2"/>
      <c r="LHP127" s="2"/>
      <c r="LHQ127" s="2"/>
      <c r="LHR127" s="2"/>
      <c r="LHS127" s="2"/>
      <c r="LHT127" s="2"/>
      <c r="LHU127" s="2"/>
      <c r="LHV127" s="2"/>
      <c r="LHW127" s="2"/>
      <c r="LHX127" s="2"/>
      <c r="LHY127" s="2"/>
      <c r="LHZ127" s="2"/>
      <c r="LIA127" s="2"/>
      <c r="LIB127" s="2"/>
      <c r="LIC127" s="2"/>
      <c r="LID127" s="2"/>
      <c r="LIE127" s="2"/>
      <c r="LIF127" s="2"/>
      <c r="LIG127" s="2"/>
      <c r="LIH127" s="2"/>
      <c r="LII127" s="2"/>
      <c r="LIJ127" s="2"/>
      <c r="LIK127" s="2"/>
      <c r="LIL127" s="2"/>
      <c r="LIM127" s="2"/>
      <c r="LIN127" s="2"/>
      <c r="LIO127" s="2"/>
      <c r="LIP127" s="2"/>
      <c r="LIQ127" s="2"/>
      <c r="LIR127" s="2"/>
      <c r="LIS127" s="2"/>
      <c r="LIT127" s="2"/>
      <c r="LIU127" s="2"/>
      <c r="LIV127" s="2"/>
      <c r="LIW127" s="2"/>
      <c r="LIX127" s="2"/>
      <c r="LIY127" s="2"/>
      <c r="LIZ127" s="2"/>
      <c r="LJA127" s="2"/>
      <c r="LJB127" s="2"/>
      <c r="LJC127" s="2"/>
      <c r="LJD127" s="2"/>
      <c r="LJE127" s="2"/>
      <c r="LJF127" s="2"/>
      <c r="LJG127" s="2"/>
      <c r="LJH127" s="2"/>
      <c r="LJI127" s="2"/>
      <c r="LJJ127" s="2"/>
      <c r="LJK127" s="2"/>
      <c r="LJL127" s="2"/>
      <c r="LJM127" s="2"/>
      <c r="LJN127" s="2"/>
      <c r="LJO127" s="2"/>
      <c r="LJP127" s="2"/>
      <c r="LJQ127" s="2"/>
      <c r="LJR127" s="2"/>
      <c r="LJS127" s="2"/>
      <c r="LJT127" s="2"/>
      <c r="LJU127" s="2"/>
      <c r="LJV127" s="2"/>
      <c r="LJW127" s="2"/>
      <c r="LJX127" s="2"/>
      <c r="LJY127" s="2"/>
      <c r="LJZ127" s="2"/>
      <c r="LKA127" s="2"/>
      <c r="LKB127" s="2"/>
      <c r="LKC127" s="2"/>
      <c r="LKD127" s="2"/>
      <c r="LKE127" s="2"/>
      <c r="LKF127" s="2"/>
      <c r="LKG127" s="2"/>
      <c r="LKH127" s="2"/>
      <c r="LKI127" s="2"/>
      <c r="LKJ127" s="2"/>
      <c r="LKK127" s="2"/>
      <c r="LKL127" s="2"/>
      <c r="LKM127" s="2"/>
      <c r="LKN127" s="2"/>
      <c r="LKO127" s="2"/>
      <c r="LKP127" s="2"/>
      <c r="LKQ127" s="2"/>
      <c r="LKR127" s="2"/>
      <c r="LKS127" s="2"/>
      <c r="LKT127" s="2"/>
      <c r="LKU127" s="2"/>
      <c r="LKV127" s="2"/>
      <c r="LKW127" s="2"/>
      <c r="LKX127" s="2"/>
      <c r="LKY127" s="2"/>
      <c r="LKZ127" s="2"/>
      <c r="LLA127" s="2"/>
      <c r="LLB127" s="2"/>
      <c r="LLC127" s="2"/>
      <c r="LLD127" s="2"/>
      <c r="LLE127" s="2"/>
      <c r="LLF127" s="2"/>
      <c r="LLG127" s="2"/>
      <c r="LLH127" s="2"/>
      <c r="LLI127" s="2"/>
      <c r="LLJ127" s="2"/>
      <c r="LLK127" s="2"/>
      <c r="LLL127" s="2"/>
      <c r="LLM127" s="2"/>
      <c r="LLN127" s="2"/>
      <c r="LLO127" s="2"/>
      <c r="LLP127" s="2"/>
      <c r="LLQ127" s="2"/>
      <c r="LLR127" s="2"/>
      <c r="LLS127" s="2"/>
      <c r="LLT127" s="2"/>
      <c r="LLU127" s="2"/>
      <c r="LLV127" s="2"/>
      <c r="LLW127" s="2"/>
      <c r="LLX127" s="2"/>
      <c r="LLY127" s="2"/>
      <c r="LLZ127" s="2"/>
      <c r="LMA127" s="2"/>
      <c r="LMB127" s="2"/>
      <c r="LMC127" s="2"/>
      <c r="LMD127" s="2"/>
      <c r="LME127" s="2"/>
      <c r="LMF127" s="2"/>
      <c r="LMG127" s="2"/>
      <c r="LMH127" s="2"/>
      <c r="LMI127" s="2"/>
      <c r="LMJ127" s="2"/>
      <c r="LMK127" s="2"/>
      <c r="LML127" s="2"/>
      <c r="LMM127" s="2"/>
      <c r="LMN127" s="2"/>
      <c r="LMO127" s="2"/>
      <c r="LMP127" s="2"/>
      <c r="LMQ127" s="2"/>
      <c r="LMR127" s="2"/>
      <c r="LMS127" s="2"/>
      <c r="LMT127" s="2"/>
      <c r="LMU127" s="2"/>
      <c r="LMV127" s="2"/>
      <c r="LMW127" s="2"/>
      <c r="LMX127" s="2"/>
      <c r="LMY127" s="2"/>
      <c r="LMZ127" s="2"/>
      <c r="LNA127" s="2"/>
      <c r="LNB127" s="2"/>
      <c r="LNC127" s="2"/>
      <c r="LND127" s="2"/>
      <c r="LNE127" s="2"/>
      <c r="LNF127" s="2"/>
      <c r="LNG127" s="2"/>
      <c r="LNH127" s="2"/>
      <c r="LNI127" s="2"/>
      <c r="LNJ127" s="2"/>
      <c r="LNK127" s="2"/>
      <c r="LNL127" s="2"/>
      <c r="LNM127" s="2"/>
      <c r="LNN127" s="2"/>
      <c r="LNO127" s="2"/>
      <c r="LNP127" s="2"/>
      <c r="LNQ127" s="2"/>
      <c r="LNR127" s="2"/>
      <c r="LNS127" s="2"/>
      <c r="LNT127" s="2"/>
      <c r="LNU127" s="2"/>
      <c r="LNV127" s="2"/>
      <c r="LNW127" s="2"/>
      <c r="LNX127" s="2"/>
      <c r="LNY127" s="2"/>
      <c r="LNZ127" s="2"/>
      <c r="LOA127" s="2"/>
      <c r="LOB127" s="2"/>
      <c r="LOC127" s="2"/>
      <c r="LOD127" s="2"/>
      <c r="LOE127" s="2"/>
      <c r="LOF127" s="2"/>
      <c r="LOG127" s="2"/>
      <c r="LOH127" s="2"/>
      <c r="LOI127" s="2"/>
      <c r="LOJ127" s="2"/>
      <c r="LOK127" s="2"/>
      <c r="LOL127" s="2"/>
      <c r="LOM127" s="2"/>
      <c r="LON127" s="2"/>
      <c r="LOO127" s="2"/>
      <c r="LOP127" s="2"/>
      <c r="LOQ127" s="2"/>
      <c r="LOR127" s="2"/>
      <c r="LOS127" s="2"/>
      <c r="LOT127" s="2"/>
      <c r="LOU127" s="2"/>
      <c r="LOV127" s="2"/>
      <c r="LOW127" s="2"/>
      <c r="LOX127" s="2"/>
      <c r="LOY127" s="2"/>
      <c r="LOZ127" s="2"/>
      <c r="LPA127" s="2"/>
      <c r="LPB127" s="2"/>
      <c r="LPC127" s="2"/>
      <c r="LPD127" s="2"/>
      <c r="LPE127" s="2"/>
      <c r="LPF127" s="2"/>
      <c r="LPG127" s="2"/>
      <c r="LPH127" s="2"/>
      <c r="LPI127" s="2"/>
      <c r="LPJ127" s="2"/>
      <c r="LPK127" s="2"/>
      <c r="LPL127" s="2"/>
      <c r="LPM127" s="2"/>
      <c r="LPN127" s="2"/>
      <c r="LPO127" s="2"/>
      <c r="LPP127" s="2"/>
      <c r="LPQ127" s="2"/>
      <c r="LPR127" s="2"/>
      <c r="LPS127" s="2"/>
      <c r="LPT127" s="2"/>
      <c r="LPU127" s="2"/>
      <c r="LPV127" s="2"/>
      <c r="LPW127" s="2"/>
      <c r="LPX127" s="2"/>
      <c r="LPY127" s="2"/>
      <c r="LPZ127" s="2"/>
      <c r="LQA127" s="2"/>
      <c r="LQB127" s="2"/>
      <c r="LQC127" s="2"/>
      <c r="LQD127" s="2"/>
      <c r="LQE127" s="2"/>
      <c r="LQF127" s="2"/>
      <c r="LQG127" s="2"/>
      <c r="LQH127" s="2"/>
      <c r="LQI127" s="2"/>
      <c r="LQJ127" s="2"/>
      <c r="LQK127" s="2"/>
      <c r="LQL127" s="2"/>
      <c r="LQM127" s="2"/>
      <c r="LQN127" s="2"/>
      <c r="LQO127" s="2"/>
      <c r="LQP127" s="2"/>
      <c r="LQQ127" s="2"/>
      <c r="LQR127" s="2"/>
      <c r="LQS127" s="2"/>
      <c r="LQT127" s="2"/>
      <c r="LQU127" s="2"/>
      <c r="LQV127" s="2"/>
      <c r="LQW127" s="2"/>
      <c r="LQX127" s="2"/>
      <c r="LQY127" s="2"/>
      <c r="LQZ127" s="2"/>
      <c r="LRA127" s="2"/>
      <c r="LRB127" s="2"/>
      <c r="LRC127" s="2"/>
      <c r="LRD127" s="2"/>
      <c r="LRE127" s="2"/>
      <c r="LRF127" s="2"/>
      <c r="LRG127" s="2"/>
      <c r="LRH127" s="2"/>
      <c r="LRI127" s="2"/>
      <c r="LRJ127" s="2"/>
      <c r="LRK127" s="2"/>
      <c r="LRL127" s="2"/>
      <c r="LRM127" s="2"/>
      <c r="LRN127" s="2"/>
      <c r="LRO127" s="2"/>
      <c r="LRP127" s="2"/>
      <c r="LRQ127" s="2"/>
      <c r="LRR127" s="2"/>
      <c r="LRS127" s="2"/>
      <c r="LRT127" s="2"/>
      <c r="LRU127" s="2"/>
      <c r="LRV127" s="2"/>
      <c r="LRW127" s="2"/>
      <c r="LRX127" s="2"/>
      <c r="LRY127" s="2"/>
      <c r="LRZ127" s="2"/>
      <c r="LSA127" s="2"/>
      <c r="LSB127" s="2"/>
      <c r="LSC127" s="2"/>
      <c r="LSD127" s="2"/>
      <c r="LSE127" s="2"/>
      <c r="LSF127" s="2"/>
      <c r="LSG127" s="2"/>
      <c r="LSH127" s="2"/>
      <c r="LSI127" s="2"/>
      <c r="LSJ127" s="2"/>
      <c r="LSK127" s="2"/>
      <c r="LSL127" s="2"/>
      <c r="LSM127" s="2"/>
      <c r="LSN127" s="2"/>
      <c r="LSO127" s="2"/>
      <c r="LSP127" s="2"/>
      <c r="LSQ127" s="2"/>
      <c r="LSR127" s="2"/>
      <c r="LSS127" s="2"/>
      <c r="LST127" s="2"/>
      <c r="LSU127" s="2"/>
      <c r="LSV127" s="2"/>
      <c r="LSW127" s="2"/>
      <c r="LSX127" s="2"/>
      <c r="LSY127" s="2"/>
      <c r="LSZ127" s="2"/>
      <c r="LTA127" s="2"/>
      <c r="LTB127" s="2"/>
      <c r="LTC127" s="2"/>
      <c r="LTD127" s="2"/>
      <c r="LTE127" s="2"/>
      <c r="LTF127" s="2"/>
      <c r="LTG127" s="2"/>
      <c r="LTH127" s="2"/>
      <c r="LTI127" s="2"/>
      <c r="LTJ127" s="2"/>
      <c r="LTK127" s="2"/>
      <c r="LTL127" s="2"/>
      <c r="LTM127" s="2"/>
      <c r="LTN127" s="2"/>
      <c r="LTO127" s="2"/>
      <c r="LTP127" s="2"/>
      <c r="LTQ127" s="2"/>
      <c r="LTR127" s="2"/>
      <c r="LTS127" s="2"/>
      <c r="LTT127" s="2"/>
      <c r="LTU127" s="2"/>
      <c r="LTV127" s="2"/>
      <c r="LTW127" s="2"/>
      <c r="LTX127" s="2"/>
      <c r="LTY127" s="2"/>
      <c r="LTZ127" s="2"/>
      <c r="LUA127" s="2"/>
      <c r="LUB127" s="2"/>
      <c r="LUC127" s="2"/>
      <c r="LUD127" s="2"/>
      <c r="LUE127" s="2"/>
      <c r="LUF127" s="2"/>
      <c r="LUG127" s="2"/>
      <c r="LUH127" s="2"/>
      <c r="LUI127" s="2"/>
      <c r="LUJ127" s="2"/>
      <c r="LUK127" s="2"/>
      <c r="LUL127" s="2"/>
      <c r="LUM127" s="2"/>
      <c r="LUN127" s="2"/>
      <c r="LUO127" s="2"/>
      <c r="LUP127" s="2"/>
      <c r="LUQ127" s="2"/>
      <c r="LUR127" s="2"/>
      <c r="LUS127" s="2"/>
      <c r="LUT127" s="2"/>
      <c r="LUU127" s="2"/>
      <c r="LUV127" s="2"/>
      <c r="LUW127" s="2"/>
      <c r="LUX127" s="2"/>
      <c r="LUY127" s="2"/>
      <c r="LUZ127" s="2"/>
      <c r="LVA127" s="2"/>
      <c r="LVB127" s="2"/>
      <c r="LVC127" s="2"/>
      <c r="LVD127" s="2"/>
      <c r="LVE127" s="2"/>
      <c r="LVF127" s="2"/>
      <c r="LVG127" s="2"/>
      <c r="LVH127" s="2"/>
      <c r="LVI127" s="2"/>
      <c r="LVJ127" s="2"/>
      <c r="LVK127" s="2"/>
      <c r="LVL127" s="2"/>
      <c r="LVM127" s="2"/>
      <c r="LVN127" s="2"/>
      <c r="LVO127" s="2"/>
      <c r="LVP127" s="2"/>
      <c r="LVQ127" s="2"/>
      <c r="LVR127" s="2"/>
      <c r="LVS127" s="2"/>
      <c r="LVT127" s="2"/>
      <c r="LVU127" s="2"/>
      <c r="LVV127" s="2"/>
      <c r="LVW127" s="2"/>
      <c r="LVX127" s="2"/>
      <c r="LVY127" s="2"/>
      <c r="LVZ127" s="2"/>
      <c r="LWA127" s="2"/>
      <c r="LWB127" s="2"/>
      <c r="LWC127" s="2"/>
      <c r="LWD127" s="2"/>
      <c r="LWE127" s="2"/>
      <c r="LWF127" s="2"/>
      <c r="LWG127" s="2"/>
      <c r="LWH127" s="2"/>
      <c r="LWI127" s="2"/>
      <c r="LWJ127" s="2"/>
      <c r="LWK127" s="2"/>
      <c r="LWL127" s="2"/>
      <c r="LWM127" s="2"/>
      <c r="LWN127" s="2"/>
      <c r="LWO127" s="2"/>
      <c r="LWP127" s="2"/>
      <c r="LWQ127" s="2"/>
      <c r="LWR127" s="2"/>
      <c r="LWS127" s="2"/>
      <c r="LWT127" s="2"/>
      <c r="LWU127" s="2"/>
      <c r="LWV127" s="2"/>
      <c r="LWW127" s="2"/>
      <c r="LWX127" s="2"/>
      <c r="LWY127" s="2"/>
      <c r="LWZ127" s="2"/>
      <c r="LXA127" s="2"/>
      <c r="LXB127" s="2"/>
      <c r="LXC127" s="2"/>
      <c r="LXD127" s="2"/>
      <c r="LXE127" s="2"/>
      <c r="LXF127" s="2"/>
      <c r="LXG127" s="2"/>
      <c r="LXH127" s="2"/>
      <c r="LXI127" s="2"/>
      <c r="LXJ127" s="2"/>
      <c r="LXK127" s="2"/>
      <c r="LXL127" s="2"/>
      <c r="LXM127" s="2"/>
      <c r="LXN127" s="2"/>
      <c r="LXO127" s="2"/>
      <c r="LXP127" s="2"/>
      <c r="LXQ127" s="2"/>
      <c r="LXR127" s="2"/>
      <c r="LXS127" s="2"/>
      <c r="LXT127" s="2"/>
      <c r="LXU127" s="2"/>
      <c r="LXV127" s="2"/>
      <c r="LXW127" s="2"/>
      <c r="LXX127" s="2"/>
      <c r="LXY127" s="2"/>
      <c r="LXZ127" s="2"/>
      <c r="LYA127" s="2"/>
      <c r="LYB127" s="2"/>
      <c r="LYC127" s="2"/>
      <c r="LYD127" s="2"/>
      <c r="LYE127" s="2"/>
      <c r="LYF127" s="2"/>
      <c r="LYG127" s="2"/>
      <c r="LYH127" s="2"/>
      <c r="LYI127" s="2"/>
      <c r="LYJ127" s="2"/>
      <c r="LYK127" s="2"/>
      <c r="LYL127" s="2"/>
      <c r="LYM127" s="2"/>
      <c r="LYN127" s="2"/>
      <c r="LYO127" s="2"/>
      <c r="LYP127" s="2"/>
      <c r="LYQ127" s="2"/>
      <c r="LYR127" s="2"/>
      <c r="LYS127" s="2"/>
      <c r="LYT127" s="2"/>
      <c r="LYU127" s="2"/>
      <c r="LYV127" s="2"/>
      <c r="LYW127" s="2"/>
      <c r="LYX127" s="2"/>
      <c r="LYY127" s="2"/>
      <c r="LYZ127" s="2"/>
      <c r="LZA127" s="2"/>
      <c r="LZB127" s="2"/>
      <c r="LZC127" s="2"/>
      <c r="LZD127" s="2"/>
      <c r="LZE127" s="2"/>
      <c r="LZF127" s="2"/>
      <c r="LZG127" s="2"/>
      <c r="LZH127" s="2"/>
      <c r="LZI127" s="2"/>
      <c r="LZJ127" s="2"/>
      <c r="LZK127" s="2"/>
      <c r="LZL127" s="2"/>
      <c r="LZM127" s="2"/>
      <c r="LZN127" s="2"/>
      <c r="LZO127" s="2"/>
      <c r="LZP127" s="2"/>
      <c r="LZQ127" s="2"/>
      <c r="LZR127" s="2"/>
      <c r="LZS127" s="2"/>
      <c r="LZT127" s="2"/>
      <c r="LZU127" s="2"/>
      <c r="LZV127" s="2"/>
      <c r="LZW127" s="2"/>
      <c r="LZX127" s="2"/>
      <c r="LZY127" s="2"/>
      <c r="LZZ127" s="2"/>
      <c r="MAA127" s="2"/>
      <c r="MAB127" s="2"/>
      <c r="MAC127" s="2"/>
      <c r="MAD127" s="2"/>
      <c r="MAE127" s="2"/>
      <c r="MAF127" s="2"/>
      <c r="MAG127" s="2"/>
      <c r="MAH127" s="2"/>
      <c r="MAI127" s="2"/>
      <c r="MAJ127" s="2"/>
      <c r="MAK127" s="2"/>
      <c r="MAL127" s="2"/>
      <c r="MAM127" s="2"/>
      <c r="MAN127" s="2"/>
      <c r="MAO127" s="2"/>
      <c r="MAP127" s="2"/>
      <c r="MAQ127" s="2"/>
      <c r="MAR127" s="2"/>
      <c r="MAS127" s="2"/>
      <c r="MAT127" s="2"/>
      <c r="MAU127" s="2"/>
      <c r="MAV127" s="2"/>
      <c r="MAW127" s="2"/>
      <c r="MAX127" s="2"/>
      <c r="MAY127" s="2"/>
      <c r="MAZ127" s="2"/>
      <c r="MBA127" s="2"/>
      <c r="MBB127" s="2"/>
      <c r="MBC127" s="2"/>
      <c r="MBD127" s="2"/>
      <c r="MBE127" s="2"/>
      <c r="MBF127" s="2"/>
      <c r="MBG127" s="2"/>
      <c r="MBH127" s="2"/>
      <c r="MBI127" s="2"/>
      <c r="MBJ127" s="2"/>
      <c r="MBK127" s="2"/>
      <c r="MBL127" s="2"/>
      <c r="MBM127" s="2"/>
      <c r="MBN127" s="2"/>
      <c r="MBO127" s="2"/>
      <c r="MBP127" s="2"/>
      <c r="MBQ127" s="2"/>
      <c r="MBR127" s="2"/>
      <c r="MBS127" s="2"/>
      <c r="MBT127" s="2"/>
      <c r="MBU127" s="2"/>
      <c r="MBV127" s="2"/>
      <c r="MBW127" s="2"/>
      <c r="MBX127" s="2"/>
      <c r="MBY127" s="2"/>
      <c r="MBZ127" s="2"/>
      <c r="MCA127" s="2"/>
      <c r="MCB127" s="2"/>
      <c r="MCC127" s="2"/>
      <c r="MCD127" s="2"/>
      <c r="MCE127" s="2"/>
      <c r="MCF127" s="2"/>
      <c r="MCG127" s="2"/>
      <c r="MCH127" s="2"/>
      <c r="MCI127" s="2"/>
      <c r="MCJ127" s="2"/>
      <c r="MCK127" s="2"/>
      <c r="MCL127" s="2"/>
      <c r="MCM127" s="2"/>
      <c r="MCN127" s="2"/>
      <c r="MCO127" s="2"/>
      <c r="MCP127" s="2"/>
      <c r="MCQ127" s="2"/>
      <c r="MCR127" s="2"/>
      <c r="MCS127" s="2"/>
      <c r="MCT127" s="2"/>
      <c r="MCU127" s="2"/>
      <c r="MCV127" s="2"/>
      <c r="MCW127" s="2"/>
      <c r="MCX127" s="2"/>
      <c r="MCY127" s="2"/>
      <c r="MCZ127" s="2"/>
      <c r="MDA127" s="2"/>
      <c r="MDB127" s="2"/>
      <c r="MDC127" s="2"/>
      <c r="MDD127" s="2"/>
      <c r="MDE127" s="2"/>
      <c r="MDF127" s="2"/>
      <c r="MDG127" s="2"/>
      <c r="MDH127" s="2"/>
      <c r="MDI127" s="2"/>
      <c r="MDJ127" s="2"/>
      <c r="MDK127" s="2"/>
      <c r="MDL127" s="2"/>
      <c r="MDM127" s="2"/>
      <c r="MDN127" s="2"/>
      <c r="MDO127" s="2"/>
      <c r="MDP127" s="2"/>
      <c r="MDQ127" s="2"/>
      <c r="MDR127" s="2"/>
      <c r="MDS127" s="2"/>
      <c r="MDT127" s="2"/>
      <c r="MDU127" s="2"/>
      <c r="MDV127" s="2"/>
      <c r="MDW127" s="2"/>
      <c r="MDX127" s="2"/>
      <c r="MDY127" s="2"/>
      <c r="MDZ127" s="2"/>
      <c r="MEA127" s="2"/>
      <c r="MEB127" s="2"/>
      <c r="MEC127" s="2"/>
      <c r="MED127" s="2"/>
      <c r="MEE127" s="2"/>
      <c r="MEF127" s="2"/>
      <c r="MEG127" s="2"/>
      <c r="MEH127" s="2"/>
      <c r="MEI127" s="2"/>
      <c r="MEJ127" s="2"/>
      <c r="MEK127" s="2"/>
      <c r="MEL127" s="2"/>
      <c r="MEM127" s="2"/>
      <c r="MEN127" s="2"/>
      <c r="MEO127" s="2"/>
      <c r="MEP127" s="2"/>
      <c r="MEQ127" s="2"/>
      <c r="MER127" s="2"/>
      <c r="MES127" s="2"/>
      <c r="MET127" s="2"/>
      <c r="MEU127" s="2"/>
      <c r="MEV127" s="2"/>
      <c r="MEW127" s="2"/>
      <c r="MEX127" s="2"/>
      <c r="MEY127" s="2"/>
      <c r="MEZ127" s="2"/>
      <c r="MFA127" s="2"/>
      <c r="MFB127" s="2"/>
      <c r="MFC127" s="2"/>
      <c r="MFD127" s="2"/>
      <c r="MFE127" s="2"/>
      <c r="MFF127" s="2"/>
      <c r="MFG127" s="2"/>
      <c r="MFH127" s="2"/>
      <c r="MFI127" s="2"/>
      <c r="MFJ127" s="2"/>
      <c r="MFK127" s="2"/>
      <c r="MFL127" s="2"/>
      <c r="MFM127" s="2"/>
      <c r="MFN127" s="2"/>
      <c r="MFO127" s="2"/>
      <c r="MFP127" s="2"/>
      <c r="MFQ127" s="2"/>
      <c r="MFR127" s="2"/>
      <c r="MFS127" s="2"/>
      <c r="MFT127" s="2"/>
      <c r="MFU127" s="2"/>
      <c r="MFV127" s="2"/>
      <c r="MFW127" s="2"/>
      <c r="MFX127" s="2"/>
      <c r="MFY127" s="2"/>
      <c r="MFZ127" s="2"/>
      <c r="MGA127" s="2"/>
      <c r="MGB127" s="2"/>
      <c r="MGC127" s="2"/>
      <c r="MGD127" s="2"/>
      <c r="MGE127" s="2"/>
      <c r="MGF127" s="2"/>
      <c r="MGG127" s="2"/>
      <c r="MGH127" s="2"/>
      <c r="MGI127" s="2"/>
      <c r="MGJ127" s="2"/>
      <c r="MGK127" s="2"/>
      <c r="MGL127" s="2"/>
      <c r="MGM127" s="2"/>
      <c r="MGN127" s="2"/>
      <c r="MGO127" s="2"/>
      <c r="MGP127" s="2"/>
      <c r="MGQ127" s="2"/>
      <c r="MGR127" s="2"/>
      <c r="MGS127" s="2"/>
      <c r="MGT127" s="2"/>
      <c r="MGU127" s="2"/>
      <c r="MGV127" s="2"/>
      <c r="MGW127" s="2"/>
      <c r="MGX127" s="2"/>
      <c r="MGY127" s="2"/>
      <c r="MGZ127" s="2"/>
      <c r="MHA127" s="2"/>
      <c r="MHB127" s="2"/>
      <c r="MHC127" s="2"/>
      <c r="MHD127" s="2"/>
      <c r="MHE127" s="2"/>
      <c r="MHF127" s="2"/>
      <c r="MHG127" s="2"/>
      <c r="MHH127" s="2"/>
      <c r="MHI127" s="2"/>
      <c r="MHJ127" s="2"/>
      <c r="MHK127" s="2"/>
      <c r="MHL127" s="2"/>
      <c r="MHM127" s="2"/>
      <c r="MHN127" s="2"/>
      <c r="MHO127" s="2"/>
      <c r="MHP127" s="2"/>
      <c r="MHQ127" s="2"/>
      <c r="MHR127" s="2"/>
      <c r="MHS127" s="2"/>
      <c r="MHT127" s="2"/>
      <c r="MHU127" s="2"/>
      <c r="MHV127" s="2"/>
      <c r="MHW127" s="2"/>
      <c r="MHX127" s="2"/>
      <c r="MHY127" s="2"/>
      <c r="MHZ127" s="2"/>
      <c r="MIA127" s="2"/>
      <c r="MIB127" s="2"/>
      <c r="MIC127" s="2"/>
      <c r="MID127" s="2"/>
      <c r="MIE127" s="2"/>
      <c r="MIF127" s="2"/>
      <c r="MIG127" s="2"/>
      <c r="MIH127" s="2"/>
      <c r="MII127" s="2"/>
      <c r="MIJ127" s="2"/>
      <c r="MIK127" s="2"/>
      <c r="MIL127" s="2"/>
      <c r="MIM127" s="2"/>
      <c r="MIN127" s="2"/>
      <c r="MIO127" s="2"/>
      <c r="MIP127" s="2"/>
      <c r="MIQ127" s="2"/>
      <c r="MIR127" s="2"/>
      <c r="MIS127" s="2"/>
      <c r="MIT127" s="2"/>
      <c r="MIU127" s="2"/>
      <c r="MIV127" s="2"/>
      <c r="MIW127" s="2"/>
      <c r="MIX127" s="2"/>
      <c r="MIY127" s="2"/>
      <c r="MIZ127" s="2"/>
      <c r="MJA127" s="2"/>
      <c r="MJB127" s="2"/>
      <c r="MJC127" s="2"/>
      <c r="MJD127" s="2"/>
      <c r="MJE127" s="2"/>
      <c r="MJF127" s="2"/>
      <c r="MJG127" s="2"/>
      <c r="MJH127" s="2"/>
      <c r="MJI127" s="2"/>
      <c r="MJJ127" s="2"/>
      <c r="MJK127" s="2"/>
      <c r="MJL127" s="2"/>
      <c r="MJM127" s="2"/>
      <c r="MJN127" s="2"/>
      <c r="MJO127" s="2"/>
      <c r="MJP127" s="2"/>
      <c r="MJQ127" s="2"/>
      <c r="MJR127" s="2"/>
      <c r="MJS127" s="2"/>
      <c r="MJT127" s="2"/>
      <c r="MJU127" s="2"/>
      <c r="MJV127" s="2"/>
      <c r="MJW127" s="2"/>
      <c r="MJX127" s="2"/>
      <c r="MJY127" s="2"/>
      <c r="MJZ127" s="2"/>
      <c r="MKA127" s="2"/>
      <c r="MKB127" s="2"/>
      <c r="MKC127" s="2"/>
      <c r="MKD127" s="2"/>
      <c r="MKE127" s="2"/>
      <c r="MKF127" s="2"/>
      <c r="MKG127" s="2"/>
      <c r="MKH127" s="2"/>
      <c r="MKI127" s="2"/>
      <c r="MKJ127" s="2"/>
      <c r="MKK127" s="2"/>
      <c r="MKL127" s="2"/>
      <c r="MKM127" s="2"/>
      <c r="MKN127" s="2"/>
      <c r="MKO127" s="2"/>
      <c r="MKP127" s="2"/>
      <c r="MKQ127" s="2"/>
      <c r="MKR127" s="2"/>
      <c r="MKS127" s="2"/>
      <c r="MKT127" s="2"/>
      <c r="MKU127" s="2"/>
      <c r="MKV127" s="2"/>
      <c r="MKW127" s="2"/>
      <c r="MKX127" s="2"/>
      <c r="MKY127" s="2"/>
      <c r="MKZ127" s="2"/>
      <c r="MLA127" s="2"/>
      <c r="MLB127" s="2"/>
      <c r="MLC127" s="2"/>
      <c r="MLD127" s="2"/>
      <c r="MLE127" s="2"/>
      <c r="MLF127" s="2"/>
      <c r="MLG127" s="2"/>
      <c r="MLH127" s="2"/>
      <c r="MLI127" s="2"/>
      <c r="MLJ127" s="2"/>
      <c r="MLK127" s="2"/>
      <c r="MLL127" s="2"/>
      <c r="MLM127" s="2"/>
      <c r="MLN127" s="2"/>
      <c r="MLO127" s="2"/>
      <c r="MLP127" s="2"/>
      <c r="MLQ127" s="2"/>
      <c r="MLR127" s="2"/>
      <c r="MLS127" s="2"/>
      <c r="MLT127" s="2"/>
      <c r="MLU127" s="2"/>
      <c r="MLV127" s="2"/>
      <c r="MLW127" s="2"/>
      <c r="MLX127" s="2"/>
      <c r="MLY127" s="2"/>
      <c r="MLZ127" s="2"/>
      <c r="MMA127" s="2"/>
      <c r="MMB127" s="2"/>
      <c r="MMC127" s="2"/>
      <c r="MMD127" s="2"/>
      <c r="MME127" s="2"/>
      <c r="MMF127" s="2"/>
      <c r="MMG127" s="2"/>
      <c r="MMH127" s="2"/>
      <c r="MMI127" s="2"/>
      <c r="MMJ127" s="2"/>
      <c r="MMK127" s="2"/>
      <c r="MML127" s="2"/>
      <c r="MMM127" s="2"/>
      <c r="MMN127" s="2"/>
      <c r="MMO127" s="2"/>
      <c r="MMP127" s="2"/>
      <c r="MMQ127" s="2"/>
      <c r="MMR127" s="2"/>
      <c r="MMS127" s="2"/>
      <c r="MMT127" s="2"/>
      <c r="MMU127" s="2"/>
      <c r="MMV127" s="2"/>
      <c r="MMW127" s="2"/>
      <c r="MMX127" s="2"/>
      <c r="MMY127" s="2"/>
      <c r="MMZ127" s="2"/>
      <c r="MNA127" s="2"/>
      <c r="MNB127" s="2"/>
      <c r="MNC127" s="2"/>
      <c r="MND127" s="2"/>
      <c r="MNE127" s="2"/>
      <c r="MNF127" s="2"/>
      <c r="MNG127" s="2"/>
      <c r="MNH127" s="2"/>
      <c r="MNI127" s="2"/>
      <c r="MNJ127" s="2"/>
      <c r="MNK127" s="2"/>
      <c r="MNL127" s="2"/>
      <c r="MNM127" s="2"/>
      <c r="MNN127" s="2"/>
      <c r="MNO127" s="2"/>
      <c r="MNP127" s="2"/>
      <c r="MNQ127" s="2"/>
      <c r="MNR127" s="2"/>
      <c r="MNS127" s="2"/>
      <c r="MNT127" s="2"/>
      <c r="MNU127" s="2"/>
      <c r="MNV127" s="2"/>
      <c r="MNW127" s="2"/>
      <c r="MNX127" s="2"/>
      <c r="MNY127" s="2"/>
      <c r="MNZ127" s="2"/>
      <c r="MOA127" s="2"/>
      <c r="MOB127" s="2"/>
      <c r="MOC127" s="2"/>
      <c r="MOD127" s="2"/>
      <c r="MOE127" s="2"/>
      <c r="MOF127" s="2"/>
      <c r="MOG127" s="2"/>
      <c r="MOH127" s="2"/>
      <c r="MOI127" s="2"/>
      <c r="MOJ127" s="2"/>
      <c r="MOK127" s="2"/>
      <c r="MOL127" s="2"/>
      <c r="MOM127" s="2"/>
      <c r="MON127" s="2"/>
      <c r="MOO127" s="2"/>
      <c r="MOP127" s="2"/>
      <c r="MOQ127" s="2"/>
      <c r="MOR127" s="2"/>
      <c r="MOS127" s="2"/>
      <c r="MOT127" s="2"/>
      <c r="MOU127" s="2"/>
      <c r="MOV127" s="2"/>
      <c r="MOW127" s="2"/>
      <c r="MOX127" s="2"/>
      <c r="MOY127" s="2"/>
      <c r="MOZ127" s="2"/>
      <c r="MPA127" s="2"/>
      <c r="MPB127" s="2"/>
      <c r="MPC127" s="2"/>
      <c r="MPD127" s="2"/>
      <c r="MPE127" s="2"/>
      <c r="MPF127" s="2"/>
      <c r="MPG127" s="2"/>
      <c r="MPH127" s="2"/>
      <c r="MPI127" s="2"/>
      <c r="MPJ127" s="2"/>
      <c r="MPK127" s="2"/>
      <c r="MPL127" s="2"/>
      <c r="MPM127" s="2"/>
      <c r="MPN127" s="2"/>
      <c r="MPO127" s="2"/>
      <c r="MPP127" s="2"/>
      <c r="MPQ127" s="2"/>
      <c r="MPR127" s="2"/>
      <c r="MPS127" s="2"/>
      <c r="MPT127" s="2"/>
      <c r="MPU127" s="2"/>
      <c r="MPV127" s="2"/>
      <c r="MPW127" s="2"/>
      <c r="MPX127" s="2"/>
      <c r="MPY127" s="2"/>
      <c r="MPZ127" s="2"/>
      <c r="MQA127" s="2"/>
      <c r="MQB127" s="2"/>
      <c r="MQC127" s="2"/>
      <c r="MQD127" s="2"/>
      <c r="MQE127" s="2"/>
      <c r="MQF127" s="2"/>
      <c r="MQG127" s="2"/>
      <c r="MQH127" s="2"/>
      <c r="MQI127" s="2"/>
      <c r="MQJ127" s="2"/>
      <c r="MQK127" s="2"/>
      <c r="MQL127" s="2"/>
      <c r="MQM127" s="2"/>
      <c r="MQN127" s="2"/>
      <c r="MQO127" s="2"/>
      <c r="MQP127" s="2"/>
      <c r="MQQ127" s="2"/>
      <c r="MQR127" s="2"/>
      <c r="MQS127" s="2"/>
      <c r="MQT127" s="2"/>
      <c r="MQU127" s="2"/>
      <c r="MQV127" s="2"/>
      <c r="MQW127" s="2"/>
      <c r="MQX127" s="2"/>
      <c r="MQY127" s="2"/>
      <c r="MQZ127" s="2"/>
      <c r="MRA127" s="2"/>
      <c r="MRB127" s="2"/>
      <c r="MRC127" s="2"/>
      <c r="MRD127" s="2"/>
      <c r="MRE127" s="2"/>
      <c r="MRF127" s="2"/>
      <c r="MRG127" s="2"/>
      <c r="MRH127" s="2"/>
      <c r="MRI127" s="2"/>
      <c r="MRJ127" s="2"/>
      <c r="MRK127" s="2"/>
      <c r="MRL127" s="2"/>
      <c r="MRM127" s="2"/>
      <c r="MRN127" s="2"/>
      <c r="MRO127" s="2"/>
      <c r="MRP127" s="2"/>
      <c r="MRQ127" s="2"/>
      <c r="MRR127" s="2"/>
      <c r="MRS127" s="2"/>
      <c r="MRT127" s="2"/>
      <c r="MRU127" s="2"/>
      <c r="MRV127" s="2"/>
      <c r="MRW127" s="2"/>
      <c r="MRX127" s="2"/>
      <c r="MRY127" s="2"/>
      <c r="MRZ127" s="2"/>
      <c r="MSA127" s="2"/>
      <c r="MSB127" s="2"/>
      <c r="MSC127" s="2"/>
      <c r="MSD127" s="2"/>
      <c r="MSE127" s="2"/>
      <c r="MSF127" s="2"/>
      <c r="MSG127" s="2"/>
      <c r="MSH127" s="2"/>
      <c r="MSI127" s="2"/>
      <c r="MSJ127" s="2"/>
      <c r="MSK127" s="2"/>
      <c r="MSL127" s="2"/>
      <c r="MSM127" s="2"/>
      <c r="MSN127" s="2"/>
      <c r="MSO127" s="2"/>
      <c r="MSP127" s="2"/>
      <c r="MSQ127" s="2"/>
      <c r="MSR127" s="2"/>
      <c r="MSS127" s="2"/>
      <c r="MST127" s="2"/>
      <c r="MSU127" s="2"/>
      <c r="MSV127" s="2"/>
      <c r="MSW127" s="2"/>
      <c r="MSX127" s="2"/>
      <c r="MSY127" s="2"/>
      <c r="MSZ127" s="2"/>
      <c r="MTA127" s="2"/>
      <c r="MTB127" s="2"/>
      <c r="MTC127" s="2"/>
      <c r="MTD127" s="2"/>
      <c r="MTE127" s="2"/>
      <c r="MTF127" s="2"/>
      <c r="MTG127" s="2"/>
      <c r="MTH127" s="2"/>
      <c r="MTI127" s="2"/>
      <c r="MTJ127" s="2"/>
      <c r="MTK127" s="2"/>
      <c r="MTL127" s="2"/>
      <c r="MTM127" s="2"/>
      <c r="MTN127" s="2"/>
      <c r="MTO127" s="2"/>
      <c r="MTP127" s="2"/>
      <c r="MTQ127" s="2"/>
      <c r="MTR127" s="2"/>
      <c r="MTS127" s="2"/>
      <c r="MTT127" s="2"/>
      <c r="MTU127" s="2"/>
      <c r="MTV127" s="2"/>
      <c r="MTW127" s="2"/>
      <c r="MTX127" s="2"/>
      <c r="MTY127" s="2"/>
      <c r="MTZ127" s="2"/>
      <c r="MUA127" s="2"/>
      <c r="MUB127" s="2"/>
      <c r="MUC127" s="2"/>
      <c r="MUD127" s="2"/>
      <c r="MUE127" s="2"/>
      <c r="MUF127" s="2"/>
      <c r="MUG127" s="2"/>
      <c r="MUH127" s="2"/>
      <c r="MUI127" s="2"/>
      <c r="MUJ127" s="2"/>
      <c r="MUK127" s="2"/>
      <c r="MUL127" s="2"/>
      <c r="MUM127" s="2"/>
      <c r="MUN127" s="2"/>
      <c r="MUO127" s="2"/>
      <c r="MUP127" s="2"/>
      <c r="MUQ127" s="2"/>
      <c r="MUR127" s="2"/>
      <c r="MUS127" s="2"/>
      <c r="MUT127" s="2"/>
      <c r="MUU127" s="2"/>
      <c r="MUV127" s="2"/>
      <c r="MUW127" s="2"/>
      <c r="MUX127" s="2"/>
      <c r="MUY127" s="2"/>
      <c r="MUZ127" s="2"/>
      <c r="MVA127" s="2"/>
      <c r="MVB127" s="2"/>
      <c r="MVC127" s="2"/>
      <c r="MVD127" s="2"/>
      <c r="MVE127" s="2"/>
      <c r="MVF127" s="2"/>
      <c r="MVG127" s="2"/>
      <c r="MVH127" s="2"/>
      <c r="MVI127" s="2"/>
      <c r="MVJ127" s="2"/>
      <c r="MVK127" s="2"/>
      <c r="MVL127" s="2"/>
      <c r="MVM127" s="2"/>
      <c r="MVN127" s="2"/>
      <c r="MVO127" s="2"/>
      <c r="MVP127" s="2"/>
      <c r="MVQ127" s="2"/>
      <c r="MVR127" s="2"/>
      <c r="MVS127" s="2"/>
      <c r="MVT127" s="2"/>
      <c r="MVU127" s="2"/>
      <c r="MVV127" s="2"/>
      <c r="MVW127" s="2"/>
      <c r="MVX127" s="2"/>
      <c r="MVY127" s="2"/>
      <c r="MVZ127" s="2"/>
      <c r="MWA127" s="2"/>
      <c r="MWB127" s="2"/>
      <c r="MWC127" s="2"/>
      <c r="MWD127" s="2"/>
      <c r="MWE127" s="2"/>
      <c r="MWF127" s="2"/>
      <c r="MWG127" s="2"/>
      <c r="MWH127" s="2"/>
      <c r="MWI127" s="2"/>
      <c r="MWJ127" s="2"/>
      <c r="MWK127" s="2"/>
      <c r="MWL127" s="2"/>
      <c r="MWM127" s="2"/>
      <c r="MWN127" s="2"/>
      <c r="MWO127" s="2"/>
      <c r="MWP127" s="2"/>
      <c r="MWQ127" s="2"/>
      <c r="MWR127" s="2"/>
      <c r="MWS127" s="2"/>
      <c r="MWT127" s="2"/>
      <c r="MWU127" s="2"/>
      <c r="MWV127" s="2"/>
      <c r="MWW127" s="2"/>
      <c r="MWX127" s="2"/>
      <c r="MWY127" s="2"/>
      <c r="MWZ127" s="2"/>
      <c r="MXA127" s="2"/>
      <c r="MXB127" s="2"/>
      <c r="MXC127" s="2"/>
      <c r="MXD127" s="2"/>
      <c r="MXE127" s="2"/>
      <c r="MXF127" s="2"/>
      <c r="MXG127" s="2"/>
      <c r="MXH127" s="2"/>
      <c r="MXI127" s="2"/>
      <c r="MXJ127" s="2"/>
      <c r="MXK127" s="2"/>
      <c r="MXL127" s="2"/>
      <c r="MXM127" s="2"/>
      <c r="MXN127" s="2"/>
      <c r="MXO127" s="2"/>
      <c r="MXP127" s="2"/>
      <c r="MXQ127" s="2"/>
      <c r="MXR127" s="2"/>
      <c r="MXS127" s="2"/>
      <c r="MXT127" s="2"/>
      <c r="MXU127" s="2"/>
      <c r="MXV127" s="2"/>
      <c r="MXW127" s="2"/>
      <c r="MXX127" s="2"/>
      <c r="MXY127" s="2"/>
      <c r="MXZ127" s="2"/>
      <c r="MYA127" s="2"/>
      <c r="MYB127" s="2"/>
      <c r="MYC127" s="2"/>
      <c r="MYD127" s="2"/>
      <c r="MYE127" s="2"/>
      <c r="MYF127" s="2"/>
      <c r="MYG127" s="2"/>
      <c r="MYH127" s="2"/>
      <c r="MYI127" s="2"/>
      <c r="MYJ127" s="2"/>
      <c r="MYK127" s="2"/>
      <c r="MYL127" s="2"/>
      <c r="MYM127" s="2"/>
      <c r="MYN127" s="2"/>
      <c r="MYO127" s="2"/>
      <c r="MYP127" s="2"/>
      <c r="MYQ127" s="2"/>
      <c r="MYR127" s="2"/>
      <c r="MYS127" s="2"/>
      <c r="MYT127" s="2"/>
      <c r="MYU127" s="2"/>
      <c r="MYV127" s="2"/>
      <c r="MYW127" s="2"/>
      <c r="MYX127" s="2"/>
      <c r="MYY127" s="2"/>
      <c r="MYZ127" s="2"/>
      <c r="MZA127" s="2"/>
      <c r="MZB127" s="2"/>
      <c r="MZC127" s="2"/>
      <c r="MZD127" s="2"/>
      <c r="MZE127" s="2"/>
      <c r="MZF127" s="2"/>
      <c r="MZG127" s="2"/>
      <c r="MZH127" s="2"/>
      <c r="MZI127" s="2"/>
      <c r="MZJ127" s="2"/>
      <c r="MZK127" s="2"/>
      <c r="MZL127" s="2"/>
      <c r="MZM127" s="2"/>
      <c r="MZN127" s="2"/>
      <c r="MZO127" s="2"/>
      <c r="MZP127" s="2"/>
      <c r="MZQ127" s="2"/>
      <c r="MZR127" s="2"/>
      <c r="MZS127" s="2"/>
      <c r="MZT127" s="2"/>
      <c r="MZU127" s="2"/>
      <c r="MZV127" s="2"/>
      <c r="MZW127" s="2"/>
      <c r="MZX127" s="2"/>
      <c r="MZY127" s="2"/>
      <c r="MZZ127" s="2"/>
      <c r="NAA127" s="2"/>
      <c r="NAB127" s="2"/>
      <c r="NAC127" s="2"/>
      <c r="NAD127" s="2"/>
      <c r="NAE127" s="2"/>
      <c r="NAF127" s="2"/>
      <c r="NAG127" s="2"/>
      <c r="NAH127" s="2"/>
      <c r="NAI127" s="2"/>
      <c r="NAJ127" s="2"/>
      <c r="NAK127" s="2"/>
      <c r="NAL127" s="2"/>
      <c r="NAM127" s="2"/>
      <c r="NAN127" s="2"/>
      <c r="NAO127" s="2"/>
      <c r="NAP127" s="2"/>
      <c r="NAQ127" s="2"/>
      <c r="NAR127" s="2"/>
      <c r="NAS127" s="2"/>
      <c r="NAT127" s="2"/>
      <c r="NAU127" s="2"/>
      <c r="NAV127" s="2"/>
      <c r="NAW127" s="2"/>
      <c r="NAX127" s="2"/>
      <c r="NAY127" s="2"/>
      <c r="NAZ127" s="2"/>
      <c r="NBA127" s="2"/>
      <c r="NBB127" s="2"/>
      <c r="NBC127" s="2"/>
      <c r="NBD127" s="2"/>
      <c r="NBE127" s="2"/>
      <c r="NBF127" s="2"/>
      <c r="NBG127" s="2"/>
      <c r="NBH127" s="2"/>
      <c r="NBI127" s="2"/>
      <c r="NBJ127" s="2"/>
      <c r="NBK127" s="2"/>
      <c r="NBL127" s="2"/>
      <c r="NBM127" s="2"/>
      <c r="NBN127" s="2"/>
      <c r="NBO127" s="2"/>
      <c r="NBP127" s="2"/>
      <c r="NBQ127" s="2"/>
      <c r="NBR127" s="2"/>
      <c r="NBS127" s="2"/>
      <c r="NBT127" s="2"/>
      <c r="NBU127" s="2"/>
      <c r="NBV127" s="2"/>
      <c r="NBW127" s="2"/>
      <c r="NBX127" s="2"/>
      <c r="NBY127" s="2"/>
      <c r="NBZ127" s="2"/>
      <c r="NCA127" s="2"/>
      <c r="NCB127" s="2"/>
      <c r="NCC127" s="2"/>
      <c r="NCD127" s="2"/>
      <c r="NCE127" s="2"/>
      <c r="NCF127" s="2"/>
      <c r="NCG127" s="2"/>
      <c r="NCH127" s="2"/>
      <c r="NCI127" s="2"/>
      <c r="NCJ127" s="2"/>
      <c r="NCK127" s="2"/>
      <c r="NCL127" s="2"/>
      <c r="NCM127" s="2"/>
      <c r="NCN127" s="2"/>
      <c r="NCO127" s="2"/>
      <c r="NCP127" s="2"/>
      <c r="NCQ127" s="2"/>
      <c r="NCR127" s="2"/>
      <c r="NCS127" s="2"/>
      <c r="NCT127" s="2"/>
      <c r="NCU127" s="2"/>
      <c r="NCV127" s="2"/>
      <c r="NCW127" s="2"/>
      <c r="NCX127" s="2"/>
      <c r="NCY127" s="2"/>
      <c r="NCZ127" s="2"/>
      <c r="NDA127" s="2"/>
      <c r="NDB127" s="2"/>
      <c r="NDC127" s="2"/>
      <c r="NDD127" s="2"/>
      <c r="NDE127" s="2"/>
      <c r="NDF127" s="2"/>
      <c r="NDG127" s="2"/>
      <c r="NDH127" s="2"/>
      <c r="NDI127" s="2"/>
      <c r="NDJ127" s="2"/>
      <c r="NDK127" s="2"/>
      <c r="NDL127" s="2"/>
      <c r="NDM127" s="2"/>
      <c r="NDN127" s="2"/>
      <c r="NDO127" s="2"/>
      <c r="NDP127" s="2"/>
      <c r="NDQ127" s="2"/>
      <c r="NDR127" s="2"/>
      <c r="NDS127" s="2"/>
      <c r="NDT127" s="2"/>
      <c r="NDU127" s="2"/>
      <c r="NDV127" s="2"/>
      <c r="NDW127" s="2"/>
      <c r="NDX127" s="2"/>
      <c r="NDY127" s="2"/>
      <c r="NDZ127" s="2"/>
      <c r="NEA127" s="2"/>
      <c r="NEB127" s="2"/>
      <c r="NEC127" s="2"/>
      <c r="NED127" s="2"/>
      <c r="NEE127" s="2"/>
      <c r="NEF127" s="2"/>
      <c r="NEG127" s="2"/>
      <c r="NEH127" s="2"/>
      <c r="NEI127" s="2"/>
      <c r="NEJ127" s="2"/>
      <c r="NEK127" s="2"/>
      <c r="NEL127" s="2"/>
      <c r="NEM127" s="2"/>
      <c r="NEN127" s="2"/>
      <c r="NEO127" s="2"/>
      <c r="NEP127" s="2"/>
      <c r="NEQ127" s="2"/>
      <c r="NER127" s="2"/>
      <c r="NES127" s="2"/>
      <c r="NET127" s="2"/>
      <c r="NEU127" s="2"/>
      <c r="NEV127" s="2"/>
      <c r="NEW127" s="2"/>
      <c r="NEX127" s="2"/>
      <c r="NEY127" s="2"/>
      <c r="NEZ127" s="2"/>
      <c r="NFA127" s="2"/>
      <c r="NFB127" s="2"/>
      <c r="NFC127" s="2"/>
      <c r="NFD127" s="2"/>
      <c r="NFE127" s="2"/>
      <c r="NFF127" s="2"/>
      <c r="NFG127" s="2"/>
      <c r="NFH127" s="2"/>
      <c r="NFI127" s="2"/>
      <c r="NFJ127" s="2"/>
      <c r="NFK127" s="2"/>
      <c r="NFL127" s="2"/>
      <c r="NFM127" s="2"/>
      <c r="NFN127" s="2"/>
      <c r="NFO127" s="2"/>
      <c r="NFP127" s="2"/>
      <c r="NFQ127" s="2"/>
      <c r="NFR127" s="2"/>
      <c r="NFS127" s="2"/>
      <c r="NFT127" s="2"/>
      <c r="NFU127" s="2"/>
      <c r="NFV127" s="2"/>
      <c r="NFW127" s="2"/>
      <c r="NFX127" s="2"/>
      <c r="NFY127" s="2"/>
      <c r="NFZ127" s="2"/>
      <c r="NGA127" s="2"/>
      <c r="NGB127" s="2"/>
      <c r="NGC127" s="2"/>
      <c r="NGD127" s="2"/>
      <c r="NGE127" s="2"/>
      <c r="NGF127" s="2"/>
      <c r="NGG127" s="2"/>
      <c r="NGH127" s="2"/>
      <c r="NGI127" s="2"/>
      <c r="NGJ127" s="2"/>
      <c r="NGK127" s="2"/>
      <c r="NGL127" s="2"/>
      <c r="NGM127" s="2"/>
      <c r="NGN127" s="2"/>
      <c r="NGO127" s="2"/>
      <c r="NGP127" s="2"/>
      <c r="NGQ127" s="2"/>
      <c r="NGR127" s="2"/>
      <c r="NGS127" s="2"/>
      <c r="NGT127" s="2"/>
      <c r="NGU127" s="2"/>
      <c r="NGV127" s="2"/>
      <c r="NGW127" s="2"/>
      <c r="NGX127" s="2"/>
      <c r="NGY127" s="2"/>
      <c r="NGZ127" s="2"/>
      <c r="NHA127" s="2"/>
      <c r="NHB127" s="2"/>
      <c r="NHC127" s="2"/>
      <c r="NHD127" s="2"/>
      <c r="NHE127" s="2"/>
      <c r="NHF127" s="2"/>
      <c r="NHG127" s="2"/>
      <c r="NHH127" s="2"/>
      <c r="NHI127" s="2"/>
      <c r="NHJ127" s="2"/>
      <c r="NHK127" s="2"/>
      <c r="NHL127" s="2"/>
      <c r="NHM127" s="2"/>
      <c r="NHN127" s="2"/>
      <c r="NHO127" s="2"/>
      <c r="NHP127" s="2"/>
      <c r="NHQ127" s="2"/>
      <c r="NHR127" s="2"/>
      <c r="NHS127" s="2"/>
      <c r="NHT127" s="2"/>
      <c r="NHU127" s="2"/>
      <c r="NHV127" s="2"/>
      <c r="NHW127" s="2"/>
      <c r="NHX127" s="2"/>
      <c r="NHY127" s="2"/>
      <c r="NHZ127" s="2"/>
      <c r="NIA127" s="2"/>
      <c r="NIB127" s="2"/>
      <c r="NIC127" s="2"/>
      <c r="NID127" s="2"/>
      <c r="NIE127" s="2"/>
      <c r="NIF127" s="2"/>
      <c r="NIG127" s="2"/>
      <c r="NIH127" s="2"/>
      <c r="NII127" s="2"/>
      <c r="NIJ127" s="2"/>
      <c r="NIK127" s="2"/>
      <c r="NIL127" s="2"/>
      <c r="NIM127" s="2"/>
      <c r="NIN127" s="2"/>
      <c r="NIO127" s="2"/>
      <c r="NIP127" s="2"/>
      <c r="NIQ127" s="2"/>
      <c r="NIR127" s="2"/>
      <c r="NIS127" s="2"/>
      <c r="NIT127" s="2"/>
      <c r="NIU127" s="2"/>
      <c r="NIV127" s="2"/>
      <c r="NIW127" s="2"/>
      <c r="NIX127" s="2"/>
      <c r="NIY127" s="2"/>
      <c r="NIZ127" s="2"/>
      <c r="NJA127" s="2"/>
      <c r="NJB127" s="2"/>
      <c r="NJC127" s="2"/>
      <c r="NJD127" s="2"/>
      <c r="NJE127" s="2"/>
      <c r="NJF127" s="2"/>
      <c r="NJG127" s="2"/>
      <c r="NJH127" s="2"/>
      <c r="NJI127" s="2"/>
      <c r="NJJ127" s="2"/>
      <c r="NJK127" s="2"/>
      <c r="NJL127" s="2"/>
      <c r="NJM127" s="2"/>
      <c r="NJN127" s="2"/>
      <c r="NJO127" s="2"/>
      <c r="NJP127" s="2"/>
      <c r="NJQ127" s="2"/>
      <c r="NJR127" s="2"/>
      <c r="NJS127" s="2"/>
      <c r="NJT127" s="2"/>
      <c r="NJU127" s="2"/>
      <c r="NJV127" s="2"/>
      <c r="NJW127" s="2"/>
      <c r="NJX127" s="2"/>
      <c r="NJY127" s="2"/>
      <c r="NJZ127" s="2"/>
      <c r="NKA127" s="2"/>
      <c r="NKB127" s="2"/>
      <c r="NKC127" s="2"/>
      <c r="NKD127" s="2"/>
      <c r="NKE127" s="2"/>
      <c r="NKF127" s="2"/>
      <c r="NKG127" s="2"/>
      <c r="NKH127" s="2"/>
      <c r="NKI127" s="2"/>
      <c r="NKJ127" s="2"/>
      <c r="NKK127" s="2"/>
      <c r="NKL127" s="2"/>
      <c r="NKM127" s="2"/>
      <c r="NKN127" s="2"/>
      <c r="NKO127" s="2"/>
      <c r="NKP127" s="2"/>
      <c r="NKQ127" s="2"/>
      <c r="NKR127" s="2"/>
      <c r="NKS127" s="2"/>
      <c r="NKT127" s="2"/>
      <c r="NKU127" s="2"/>
      <c r="NKV127" s="2"/>
      <c r="NKW127" s="2"/>
      <c r="NKX127" s="2"/>
      <c r="NKY127" s="2"/>
      <c r="NKZ127" s="2"/>
      <c r="NLA127" s="2"/>
      <c r="NLB127" s="2"/>
      <c r="NLC127" s="2"/>
      <c r="NLD127" s="2"/>
      <c r="NLE127" s="2"/>
      <c r="NLF127" s="2"/>
      <c r="NLG127" s="2"/>
      <c r="NLH127" s="2"/>
      <c r="NLI127" s="2"/>
      <c r="NLJ127" s="2"/>
      <c r="NLK127" s="2"/>
      <c r="NLL127" s="2"/>
      <c r="NLM127" s="2"/>
      <c r="NLN127" s="2"/>
      <c r="NLO127" s="2"/>
      <c r="NLP127" s="2"/>
      <c r="NLQ127" s="2"/>
      <c r="NLR127" s="2"/>
      <c r="NLS127" s="2"/>
      <c r="NLT127" s="2"/>
      <c r="NLU127" s="2"/>
      <c r="NLV127" s="2"/>
      <c r="NLW127" s="2"/>
      <c r="NLX127" s="2"/>
      <c r="NLY127" s="2"/>
      <c r="NLZ127" s="2"/>
      <c r="NMA127" s="2"/>
      <c r="NMB127" s="2"/>
      <c r="NMC127" s="2"/>
      <c r="NMD127" s="2"/>
      <c r="NME127" s="2"/>
      <c r="NMF127" s="2"/>
      <c r="NMG127" s="2"/>
      <c r="NMH127" s="2"/>
      <c r="NMI127" s="2"/>
      <c r="NMJ127" s="2"/>
      <c r="NMK127" s="2"/>
      <c r="NML127" s="2"/>
      <c r="NMM127" s="2"/>
      <c r="NMN127" s="2"/>
      <c r="NMO127" s="2"/>
      <c r="NMP127" s="2"/>
      <c r="NMQ127" s="2"/>
      <c r="NMR127" s="2"/>
      <c r="NMS127" s="2"/>
      <c r="NMT127" s="2"/>
      <c r="NMU127" s="2"/>
      <c r="NMV127" s="2"/>
      <c r="NMW127" s="2"/>
      <c r="NMX127" s="2"/>
      <c r="NMY127" s="2"/>
      <c r="NMZ127" s="2"/>
      <c r="NNA127" s="2"/>
      <c r="NNB127" s="2"/>
      <c r="NNC127" s="2"/>
      <c r="NND127" s="2"/>
      <c r="NNE127" s="2"/>
      <c r="NNF127" s="2"/>
      <c r="NNG127" s="2"/>
      <c r="NNH127" s="2"/>
      <c r="NNI127" s="2"/>
      <c r="NNJ127" s="2"/>
      <c r="NNK127" s="2"/>
      <c r="NNL127" s="2"/>
      <c r="NNM127" s="2"/>
      <c r="NNN127" s="2"/>
      <c r="NNO127" s="2"/>
      <c r="NNP127" s="2"/>
      <c r="NNQ127" s="2"/>
      <c r="NNR127" s="2"/>
      <c r="NNS127" s="2"/>
      <c r="NNT127" s="2"/>
      <c r="NNU127" s="2"/>
      <c r="NNV127" s="2"/>
      <c r="NNW127" s="2"/>
      <c r="NNX127" s="2"/>
      <c r="NNY127" s="2"/>
      <c r="NNZ127" s="2"/>
      <c r="NOA127" s="2"/>
      <c r="NOB127" s="2"/>
      <c r="NOC127" s="2"/>
      <c r="NOD127" s="2"/>
      <c r="NOE127" s="2"/>
      <c r="NOF127" s="2"/>
      <c r="NOG127" s="2"/>
      <c r="NOH127" s="2"/>
      <c r="NOI127" s="2"/>
      <c r="NOJ127" s="2"/>
      <c r="NOK127" s="2"/>
      <c r="NOL127" s="2"/>
      <c r="NOM127" s="2"/>
      <c r="NON127" s="2"/>
      <c r="NOO127" s="2"/>
      <c r="NOP127" s="2"/>
      <c r="NOQ127" s="2"/>
      <c r="NOR127" s="2"/>
      <c r="NOS127" s="2"/>
      <c r="NOT127" s="2"/>
      <c r="NOU127" s="2"/>
      <c r="NOV127" s="2"/>
      <c r="NOW127" s="2"/>
      <c r="NOX127" s="2"/>
      <c r="NOY127" s="2"/>
      <c r="NOZ127" s="2"/>
      <c r="NPA127" s="2"/>
      <c r="NPB127" s="2"/>
      <c r="NPC127" s="2"/>
      <c r="NPD127" s="2"/>
      <c r="NPE127" s="2"/>
      <c r="NPF127" s="2"/>
      <c r="NPG127" s="2"/>
      <c r="NPH127" s="2"/>
      <c r="NPI127" s="2"/>
      <c r="NPJ127" s="2"/>
      <c r="NPK127" s="2"/>
      <c r="NPL127" s="2"/>
      <c r="NPM127" s="2"/>
      <c r="NPN127" s="2"/>
      <c r="NPO127" s="2"/>
      <c r="NPP127" s="2"/>
      <c r="NPQ127" s="2"/>
      <c r="NPR127" s="2"/>
      <c r="NPS127" s="2"/>
      <c r="NPT127" s="2"/>
      <c r="NPU127" s="2"/>
      <c r="NPV127" s="2"/>
      <c r="NPW127" s="2"/>
      <c r="NPX127" s="2"/>
      <c r="NPY127" s="2"/>
      <c r="NPZ127" s="2"/>
      <c r="NQA127" s="2"/>
      <c r="NQB127" s="2"/>
      <c r="NQC127" s="2"/>
      <c r="NQD127" s="2"/>
      <c r="NQE127" s="2"/>
      <c r="NQF127" s="2"/>
      <c r="NQG127" s="2"/>
      <c r="NQH127" s="2"/>
      <c r="NQI127" s="2"/>
      <c r="NQJ127" s="2"/>
      <c r="NQK127" s="2"/>
      <c r="NQL127" s="2"/>
      <c r="NQM127" s="2"/>
      <c r="NQN127" s="2"/>
      <c r="NQO127" s="2"/>
      <c r="NQP127" s="2"/>
      <c r="NQQ127" s="2"/>
      <c r="NQR127" s="2"/>
      <c r="NQS127" s="2"/>
      <c r="NQT127" s="2"/>
      <c r="NQU127" s="2"/>
      <c r="NQV127" s="2"/>
      <c r="NQW127" s="2"/>
      <c r="NQX127" s="2"/>
      <c r="NQY127" s="2"/>
      <c r="NQZ127" s="2"/>
      <c r="NRA127" s="2"/>
      <c r="NRB127" s="2"/>
      <c r="NRC127" s="2"/>
      <c r="NRD127" s="2"/>
      <c r="NRE127" s="2"/>
      <c r="NRF127" s="2"/>
      <c r="NRG127" s="2"/>
      <c r="NRH127" s="2"/>
      <c r="NRI127" s="2"/>
      <c r="NRJ127" s="2"/>
      <c r="NRK127" s="2"/>
      <c r="NRL127" s="2"/>
      <c r="NRM127" s="2"/>
      <c r="NRN127" s="2"/>
      <c r="NRO127" s="2"/>
      <c r="NRP127" s="2"/>
      <c r="NRQ127" s="2"/>
      <c r="NRR127" s="2"/>
      <c r="NRS127" s="2"/>
      <c r="NRT127" s="2"/>
      <c r="NRU127" s="2"/>
      <c r="NRV127" s="2"/>
      <c r="NRW127" s="2"/>
      <c r="NRX127" s="2"/>
      <c r="NRY127" s="2"/>
      <c r="NRZ127" s="2"/>
      <c r="NSA127" s="2"/>
      <c r="NSB127" s="2"/>
      <c r="NSC127" s="2"/>
      <c r="NSD127" s="2"/>
      <c r="NSE127" s="2"/>
      <c r="NSF127" s="2"/>
      <c r="NSG127" s="2"/>
      <c r="NSH127" s="2"/>
      <c r="NSI127" s="2"/>
      <c r="NSJ127" s="2"/>
      <c r="NSK127" s="2"/>
      <c r="NSL127" s="2"/>
      <c r="NSM127" s="2"/>
      <c r="NSN127" s="2"/>
      <c r="NSO127" s="2"/>
      <c r="NSP127" s="2"/>
      <c r="NSQ127" s="2"/>
      <c r="NSR127" s="2"/>
      <c r="NSS127" s="2"/>
      <c r="NST127" s="2"/>
      <c r="NSU127" s="2"/>
      <c r="NSV127" s="2"/>
      <c r="NSW127" s="2"/>
      <c r="NSX127" s="2"/>
      <c r="NSY127" s="2"/>
      <c r="NSZ127" s="2"/>
      <c r="NTA127" s="2"/>
      <c r="NTB127" s="2"/>
      <c r="NTC127" s="2"/>
      <c r="NTD127" s="2"/>
      <c r="NTE127" s="2"/>
      <c r="NTF127" s="2"/>
      <c r="NTG127" s="2"/>
      <c r="NTH127" s="2"/>
      <c r="NTI127" s="2"/>
      <c r="NTJ127" s="2"/>
      <c r="NTK127" s="2"/>
      <c r="NTL127" s="2"/>
      <c r="NTM127" s="2"/>
      <c r="NTN127" s="2"/>
      <c r="NTO127" s="2"/>
      <c r="NTP127" s="2"/>
      <c r="NTQ127" s="2"/>
      <c r="NTR127" s="2"/>
      <c r="NTS127" s="2"/>
      <c r="NTT127" s="2"/>
      <c r="NTU127" s="2"/>
      <c r="NTV127" s="2"/>
      <c r="NTW127" s="2"/>
      <c r="NTX127" s="2"/>
      <c r="NTY127" s="2"/>
      <c r="NTZ127" s="2"/>
      <c r="NUA127" s="2"/>
      <c r="NUB127" s="2"/>
      <c r="NUC127" s="2"/>
      <c r="NUD127" s="2"/>
      <c r="NUE127" s="2"/>
      <c r="NUF127" s="2"/>
      <c r="NUG127" s="2"/>
      <c r="NUH127" s="2"/>
      <c r="NUI127" s="2"/>
      <c r="NUJ127" s="2"/>
      <c r="NUK127" s="2"/>
      <c r="NUL127" s="2"/>
      <c r="NUM127" s="2"/>
      <c r="NUN127" s="2"/>
      <c r="NUO127" s="2"/>
      <c r="NUP127" s="2"/>
      <c r="NUQ127" s="2"/>
      <c r="NUR127" s="2"/>
      <c r="NUS127" s="2"/>
      <c r="NUT127" s="2"/>
      <c r="NUU127" s="2"/>
      <c r="NUV127" s="2"/>
      <c r="NUW127" s="2"/>
      <c r="NUX127" s="2"/>
      <c r="NUY127" s="2"/>
      <c r="NUZ127" s="2"/>
      <c r="NVA127" s="2"/>
      <c r="NVB127" s="2"/>
      <c r="NVC127" s="2"/>
      <c r="NVD127" s="2"/>
      <c r="NVE127" s="2"/>
      <c r="NVF127" s="2"/>
      <c r="NVG127" s="2"/>
      <c r="NVH127" s="2"/>
      <c r="NVI127" s="2"/>
      <c r="NVJ127" s="2"/>
      <c r="NVK127" s="2"/>
      <c r="NVL127" s="2"/>
      <c r="NVM127" s="2"/>
      <c r="NVN127" s="2"/>
      <c r="NVO127" s="2"/>
      <c r="NVP127" s="2"/>
      <c r="NVQ127" s="2"/>
      <c r="NVR127" s="2"/>
      <c r="NVS127" s="2"/>
      <c r="NVT127" s="2"/>
      <c r="NVU127" s="2"/>
      <c r="NVV127" s="2"/>
      <c r="NVW127" s="2"/>
      <c r="NVX127" s="2"/>
      <c r="NVY127" s="2"/>
      <c r="NVZ127" s="2"/>
      <c r="NWA127" s="2"/>
      <c r="NWB127" s="2"/>
      <c r="NWC127" s="2"/>
      <c r="NWD127" s="2"/>
      <c r="NWE127" s="2"/>
      <c r="NWF127" s="2"/>
      <c r="NWG127" s="2"/>
      <c r="NWH127" s="2"/>
      <c r="NWI127" s="2"/>
      <c r="NWJ127" s="2"/>
      <c r="NWK127" s="2"/>
      <c r="NWL127" s="2"/>
      <c r="NWM127" s="2"/>
      <c r="NWN127" s="2"/>
      <c r="NWO127" s="2"/>
      <c r="NWP127" s="2"/>
      <c r="NWQ127" s="2"/>
      <c r="NWR127" s="2"/>
      <c r="NWS127" s="2"/>
      <c r="NWT127" s="2"/>
      <c r="NWU127" s="2"/>
      <c r="NWV127" s="2"/>
      <c r="NWW127" s="2"/>
      <c r="NWX127" s="2"/>
      <c r="NWY127" s="2"/>
      <c r="NWZ127" s="2"/>
      <c r="NXA127" s="2"/>
      <c r="NXB127" s="2"/>
      <c r="NXC127" s="2"/>
      <c r="NXD127" s="2"/>
      <c r="NXE127" s="2"/>
      <c r="NXF127" s="2"/>
      <c r="NXG127" s="2"/>
      <c r="NXH127" s="2"/>
      <c r="NXI127" s="2"/>
      <c r="NXJ127" s="2"/>
      <c r="NXK127" s="2"/>
      <c r="NXL127" s="2"/>
      <c r="NXM127" s="2"/>
      <c r="NXN127" s="2"/>
      <c r="NXO127" s="2"/>
      <c r="NXP127" s="2"/>
      <c r="NXQ127" s="2"/>
      <c r="NXR127" s="2"/>
      <c r="NXS127" s="2"/>
      <c r="NXT127" s="2"/>
      <c r="NXU127" s="2"/>
      <c r="NXV127" s="2"/>
      <c r="NXW127" s="2"/>
      <c r="NXX127" s="2"/>
      <c r="NXY127" s="2"/>
      <c r="NXZ127" s="2"/>
      <c r="NYA127" s="2"/>
      <c r="NYB127" s="2"/>
      <c r="NYC127" s="2"/>
      <c r="NYD127" s="2"/>
      <c r="NYE127" s="2"/>
      <c r="NYF127" s="2"/>
      <c r="NYG127" s="2"/>
      <c r="NYH127" s="2"/>
      <c r="NYI127" s="2"/>
      <c r="NYJ127" s="2"/>
      <c r="NYK127" s="2"/>
      <c r="NYL127" s="2"/>
      <c r="NYM127" s="2"/>
      <c r="NYN127" s="2"/>
      <c r="NYO127" s="2"/>
      <c r="NYP127" s="2"/>
      <c r="NYQ127" s="2"/>
      <c r="NYR127" s="2"/>
      <c r="NYS127" s="2"/>
      <c r="NYT127" s="2"/>
      <c r="NYU127" s="2"/>
      <c r="NYV127" s="2"/>
      <c r="NYW127" s="2"/>
      <c r="NYX127" s="2"/>
      <c r="NYY127" s="2"/>
      <c r="NYZ127" s="2"/>
      <c r="NZA127" s="2"/>
      <c r="NZB127" s="2"/>
      <c r="NZC127" s="2"/>
      <c r="NZD127" s="2"/>
      <c r="NZE127" s="2"/>
      <c r="NZF127" s="2"/>
      <c r="NZG127" s="2"/>
      <c r="NZH127" s="2"/>
      <c r="NZI127" s="2"/>
      <c r="NZJ127" s="2"/>
      <c r="NZK127" s="2"/>
      <c r="NZL127" s="2"/>
      <c r="NZM127" s="2"/>
      <c r="NZN127" s="2"/>
      <c r="NZO127" s="2"/>
      <c r="NZP127" s="2"/>
      <c r="NZQ127" s="2"/>
      <c r="NZR127" s="2"/>
      <c r="NZS127" s="2"/>
      <c r="NZT127" s="2"/>
      <c r="NZU127" s="2"/>
      <c r="NZV127" s="2"/>
      <c r="NZW127" s="2"/>
      <c r="NZX127" s="2"/>
      <c r="NZY127" s="2"/>
      <c r="NZZ127" s="2"/>
      <c r="OAA127" s="2"/>
      <c r="OAB127" s="2"/>
      <c r="OAC127" s="2"/>
      <c r="OAD127" s="2"/>
      <c r="OAE127" s="2"/>
      <c r="OAF127" s="2"/>
      <c r="OAG127" s="2"/>
      <c r="OAH127" s="2"/>
      <c r="OAI127" s="2"/>
      <c r="OAJ127" s="2"/>
      <c r="OAK127" s="2"/>
      <c r="OAL127" s="2"/>
      <c r="OAM127" s="2"/>
      <c r="OAN127" s="2"/>
      <c r="OAO127" s="2"/>
      <c r="OAP127" s="2"/>
      <c r="OAQ127" s="2"/>
      <c r="OAR127" s="2"/>
      <c r="OAS127" s="2"/>
      <c r="OAT127" s="2"/>
      <c r="OAU127" s="2"/>
      <c r="OAV127" s="2"/>
      <c r="OAW127" s="2"/>
      <c r="OAX127" s="2"/>
      <c r="OAY127" s="2"/>
      <c r="OAZ127" s="2"/>
      <c r="OBA127" s="2"/>
      <c r="OBB127" s="2"/>
      <c r="OBC127" s="2"/>
      <c r="OBD127" s="2"/>
      <c r="OBE127" s="2"/>
      <c r="OBF127" s="2"/>
      <c r="OBG127" s="2"/>
      <c r="OBH127" s="2"/>
      <c r="OBI127" s="2"/>
      <c r="OBJ127" s="2"/>
      <c r="OBK127" s="2"/>
      <c r="OBL127" s="2"/>
      <c r="OBM127" s="2"/>
      <c r="OBN127" s="2"/>
      <c r="OBO127" s="2"/>
      <c r="OBP127" s="2"/>
      <c r="OBQ127" s="2"/>
      <c r="OBR127" s="2"/>
      <c r="OBS127" s="2"/>
      <c r="OBT127" s="2"/>
      <c r="OBU127" s="2"/>
      <c r="OBV127" s="2"/>
      <c r="OBW127" s="2"/>
      <c r="OBX127" s="2"/>
      <c r="OBY127" s="2"/>
      <c r="OBZ127" s="2"/>
      <c r="OCA127" s="2"/>
      <c r="OCB127" s="2"/>
      <c r="OCC127" s="2"/>
      <c r="OCD127" s="2"/>
      <c r="OCE127" s="2"/>
      <c r="OCF127" s="2"/>
      <c r="OCG127" s="2"/>
      <c r="OCH127" s="2"/>
      <c r="OCI127" s="2"/>
      <c r="OCJ127" s="2"/>
      <c r="OCK127" s="2"/>
      <c r="OCL127" s="2"/>
      <c r="OCM127" s="2"/>
      <c r="OCN127" s="2"/>
      <c r="OCO127" s="2"/>
      <c r="OCP127" s="2"/>
      <c r="OCQ127" s="2"/>
      <c r="OCR127" s="2"/>
      <c r="OCS127" s="2"/>
      <c r="OCT127" s="2"/>
      <c r="OCU127" s="2"/>
      <c r="OCV127" s="2"/>
      <c r="OCW127" s="2"/>
      <c r="OCX127" s="2"/>
      <c r="OCY127" s="2"/>
      <c r="OCZ127" s="2"/>
      <c r="ODA127" s="2"/>
      <c r="ODB127" s="2"/>
      <c r="ODC127" s="2"/>
      <c r="ODD127" s="2"/>
      <c r="ODE127" s="2"/>
      <c r="ODF127" s="2"/>
      <c r="ODG127" s="2"/>
      <c r="ODH127" s="2"/>
      <c r="ODI127" s="2"/>
      <c r="ODJ127" s="2"/>
      <c r="ODK127" s="2"/>
      <c r="ODL127" s="2"/>
      <c r="ODM127" s="2"/>
      <c r="ODN127" s="2"/>
      <c r="ODO127" s="2"/>
      <c r="ODP127" s="2"/>
      <c r="ODQ127" s="2"/>
      <c r="ODR127" s="2"/>
      <c r="ODS127" s="2"/>
      <c r="ODT127" s="2"/>
      <c r="ODU127" s="2"/>
      <c r="ODV127" s="2"/>
      <c r="ODW127" s="2"/>
      <c r="ODX127" s="2"/>
      <c r="ODY127" s="2"/>
      <c r="ODZ127" s="2"/>
      <c r="OEA127" s="2"/>
      <c r="OEB127" s="2"/>
      <c r="OEC127" s="2"/>
      <c r="OED127" s="2"/>
      <c r="OEE127" s="2"/>
      <c r="OEF127" s="2"/>
      <c r="OEG127" s="2"/>
      <c r="OEH127" s="2"/>
      <c r="OEI127" s="2"/>
      <c r="OEJ127" s="2"/>
      <c r="OEK127" s="2"/>
      <c r="OEL127" s="2"/>
      <c r="OEM127" s="2"/>
      <c r="OEN127" s="2"/>
      <c r="OEO127" s="2"/>
      <c r="OEP127" s="2"/>
      <c r="OEQ127" s="2"/>
      <c r="OER127" s="2"/>
      <c r="OES127" s="2"/>
      <c r="OET127" s="2"/>
      <c r="OEU127" s="2"/>
      <c r="OEV127" s="2"/>
      <c r="OEW127" s="2"/>
      <c r="OEX127" s="2"/>
      <c r="OEY127" s="2"/>
      <c r="OEZ127" s="2"/>
      <c r="OFA127" s="2"/>
      <c r="OFB127" s="2"/>
      <c r="OFC127" s="2"/>
      <c r="OFD127" s="2"/>
      <c r="OFE127" s="2"/>
      <c r="OFF127" s="2"/>
      <c r="OFG127" s="2"/>
      <c r="OFH127" s="2"/>
      <c r="OFI127" s="2"/>
      <c r="OFJ127" s="2"/>
      <c r="OFK127" s="2"/>
      <c r="OFL127" s="2"/>
      <c r="OFM127" s="2"/>
      <c r="OFN127" s="2"/>
      <c r="OFO127" s="2"/>
      <c r="OFP127" s="2"/>
      <c r="OFQ127" s="2"/>
      <c r="OFR127" s="2"/>
      <c r="OFS127" s="2"/>
      <c r="OFT127" s="2"/>
      <c r="OFU127" s="2"/>
      <c r="OFV127" s="2"/>
      <c r="OFW127" s="2"/>
      <c r="OFX127" s="2"/>
      <c r="OFY127" s="2"/>
      <c r="OFZ127" s="2"/>
      <c r="OGA127" s="2"/>
      <c r="OGB127" s="2"/>
      <c r="OGC127" s="2"/>
      <c r="OGD127" s="2"/>
      <c r="OGE127" s="2"/>
      <c r="OGF127" s="2"/>
      <c r="OGG127" s="2"/>
      <c r="OGH127" s="2"/>
      <c r="OGI127" s="2"/>
      <c r="OGJ127" s="2"/>
      <c r="OGK127" s="2"/>
      <c r="OGL127" s="2"/>
      <c r="OGM127" s="2"/>
      <c r="OGN127" s="2"/>
      <c r="OGO127" s="2"/>
      <c r="OGP127" s="2"/>
      <c r="OGQ127" s="2"/>
      <c r="OGR127" s="2"/>
      <c r="OGS127" s="2"/>
      <c r="OGT127" s="2"/>
      <c r="OGU127" s="2"/>
      <c r="OGV127" s="2"/>
      <c r="OGW127" s="2"/>
      <c r="OGX127" s="2"/>
      <c r="OGY127" s="2"/>
      <c r="OGZ127" s="2"/>
      <c r="OHA127" s="2"/>
      <c r="OHB127" s="2"/>
      <c r="OHC127" s="2"/>
      <c r="OHD127" s="2"/>
      <c r="OHE127" s="2"/>
      <c r="OHF127" s="2"/>
      <c r="OHG127" s="2"/>
      <c r="OHH127" s="2"/>
      <c r="OHI127" s="2"/>
      <c r="OHJ127" s="2"/>
      <c r="OHK127" s="2"/>
      <c r="OHL127" s="2"/>
      <c r="OHM127" s="2"/>
      <c r="OHN127" s="2"/>
      <c r="OHO127" s="2"/>
      <c r="OHP127" s="2"/>
      <c r="OHQ127" s="2"/>
      <c r="OHR127" s="2"/>
      <c r="OHS127" s="2"/>
      <c r="OHT127" s="2"/>
      <c r="OHU127" s="2"/>
      <c r="OHV127" s="2"/>
      <c r="OHW127" s="2"/>
      <c r="OHX127" s="2"/>
      <c r="OHY127" s="2"/>
      <c r="OHZ127" s="2"/>
      <c r="OIA127" s="2"/>
      <c r="OIB127" s="2"/>
      <c r="OIC127" s="2"/>
      <c r="OID127" s="2"/>
      <c r="OIE127" s="2"/>
      <c r="OIF127" s="2"/>
      <c r="OIG127" s="2"/>
      <c r="OIH127" s="2"/>
      <c r="OII127" s="2"/>
      <c r="OIJ127" s="2"/>
      <c r="OIK127" s="2"/>
      <c r="OIL127" s="2"/>
      <c r="OIM127" s="2"/>
      <c r="OIN127" s="2"/>
      <c r="OIO127" s="2"/>
      <c r="OIP127" s="2"/>
      <c r="OIQ127" s="2"/>
      <c r="OIR127" s="2"/>
      <c r="OIS127" s="2"/>
      <c r="OIT127" s="2"/>
      <c r="OIU127" s="2"/>
      <c r="OIV127" s="2"/>
      <c r="OIW127" s="2"/>
      <c r="OIX127" s="2"/>
      <c r="OIY127" s="2"/>
      <c r="OIZ127" s="2"/>
      <c r="OJA127" s="2"/>
      <c r="OJB127" s="2"/>
      <c r="OJC127" s="2"/>
      <c r="OJD127" s="2"/>
      <c r="OJE127" s="2"/>
      <c r="OJF127" s="2"/>
      <c r="OJG127" s="2"/>
      <c r="OJH127" s="2"/>
      <c r="OJI127" s="2"/>
      <c r="OJJ127" s="2"/>
      <c r="OJK127" s="2"/>
      <c r="OJL127" s="2"/>
      <c r="OJM127" s="2"/>
      <c r="OJN127" s="2"/>
      <c r="OJO127" s="2"/>
      <c r="OJP127" s="2"/>
      <c r="OJQ127" s="2"/>
      <c r="OJR127" s="2"/>
      <c r="OJS127" s="2"/>
      <c r="OJT127" s="2"/>
      <c r="OJU127" s="2"/>
      <c r="OJV127" s="2"/>
      <c r="OJW127" s="2"/>
      <c r="OJX127" s="2"/>
      <c r="OJY127" s="2"/>
      <c r="OJZ127" s="2"/>
      <c r="OKA127" s="2"/>
      <c r="OKB127" s="2"/>
      <c r="OKC127" s="2"/>
      <c r="OKD127" s="2"/>
      <c r="OKE127" s="2"/>
      <c r="OKF127" s="2"/>
      <c r="OKG127" s="2"/>
      <c r="OKH127" s="2"/>
      <c r="OKI127" s="2"/>
      <c r="OKJ127" s="2"/>
      <c r="OKK127" s="2"/>
      <c r="OKL127" s="2"/>
      <c r="OKM127" s="2"/>
      <c r="OKN127" s="2"/>
      <c r="OKO127" s="2"/>
      <c r="OKP127" s="2"/>
      <c r="OKQ127" s="2"/>
      <c r="OKR127" s="2"/>
      <c r="OKS127" s="2"/>
      <c r="OKT127" s="2"/>
      <c r="OKU127" s="2"/>
      <c r="OKV127" s="2"/>
      <c r="OKW127" s="2"/>
      <c r="OKX127" s="2"/>
      <c r="OKY127" s="2"/>
      <c r="OKZ127" s="2"/>
      <c r="OLA127" s="2"/>
      <c r="OLB127" s="2"/>
      <c r="OLC127" s="2"/>
      <c r="OLD127" s="2"/>
      <c r="OLE127" s="2"/>
      <c r="OLF127" s="2"/>
      <c r="OLG127" s="2"/>
      <c r="OLH127" s="2"/>
      <c r="OLI127" s="2"/>
      <c r="OLJ127" s="2"/>
      <c r="OLK127" s="2"/>
      <c r="OLL127" s="2"/>
      <c r="OLM127" s="2"/>
      <c r="OLN127" s="2"/>
      <c r="OLO127" s="2"/>
      <c r="OLP127" s="2"/>
      <c r="OLQ127" s="2"/>
      <c r="OLR127" s="2"/>
      <c r="OLS127" s="2"/>
      <c r="OLT127" s="2"/>
      <c r="OLU127" s="2"/>
      <c r="OLV127" s="2"/>
      <c r="OLW127" s="2"/>
      <c r="OLX127" s="2"/>
      <c r="OLY127" s="2"/>
      <c r="OLZ127" s="2"/>
      <c r="OMA127" s="2"/>
      <c r="OMB127" s="2"/>
      <c r="OMC127" s="2"/>
      <c r="OMD127" s="2"/>
      <c r="OME127" s="2"/>
      <c r="OMF127" s="2"/>
      <c r="OMG127" s="2"/>
      <c r="OMH127" s="2"/>
      <c r="OMI127" s="2"/>
      <c r="OMJ127" s="2"/>
      <c r="OMK127" s="2"/>
      <c r="OML127" s="2"/>
      <c r="OMM127" s="2"/>
      <c r="OMN127" s="2"/>
      <c r="OMO127" s="2"/>
      <c r="OMP127" s="2"/>
      <c r="OMQ127" s="2"/>
      <c r="OMR127" s="2"/>
      <c r="OMS127" s="2"/>
      <c r="OMT127" s="2"/>
      <c r="OMU127" s="2"/>
      <c r="OMV127" s="2"/>
      <c r="OMW127" s="2"/>
      <c r="OMX127" s="2"/>
      <c r="OMY127" s="2"/>
      <c r="OMZ127" s="2"/>
      <c r="ONA127" s="2"/>
      <c r="ONB127" s="2"/>
      <c r="ONC127" s="2"/>
      <c r="OND127" s="2"/>
      <c r="ONE127" s="2"/>
      <c r="ONF127" s="2"/>
      <c r="ONG127" s="2"/>
      <c r="ONH127" s="2"/>
      <c r="ONI127" s="2"/>
      <c r="ONJ127" s="2"/>
      <c r="ONK127" s="2"/>
      <c r="ONL127" s="2"/>
      <c r="ONM127" s="2"/>
      <c r="ONN127" s="2"/>
      <c r="ONO127" s="2"/>
      <c r="ONP127" s="2"/>
      <c r="ONQ127" s="2"/>
      <c r="ONR127" s="2"/>
      <c r="ONS127" s="2"/>
      <c r="ONT127" s="2"/>
      <c r="ONU127" s="2"/>
      <c r="ONV127" s="2"/>
      <c r="ONW127" s="2"/>
      <c r="ONX127" s="2"/>
      <c r="ONY127" s="2"/>
      <c r="ONZ127" s="2"/>
      <c r="OOA127" s="2"/>
      <c r="OOB127" s="2"/>
      <c r="OOC127" s="2"/>
      <c r="OOD127" s="2"/>
      <c r="OOE127" s="2"/>
      <c r="OOF127" s="2"/>
      <c r="OOG127" s="2"/>
      <c r="OOH127" s="2"/>
      <c r="OOI127" s="2"/>
      <c r="OOJ127" s="2"/>
      <c r="OOK127" s="2"/>
      <c r="OOL127" s="2"/>
      <c r="OOM127" s="2"/>
      <c r="OON127" s="2"/>
      <c r="OOO127" s="2"/>
      <c r="OOP127" s="2"/>
      <c r="OOQ127" s="2"/>
      <c r="OOR127" s="2"/>
      <c r="OOS127" s="2"/>
      <c r="OOT127" s="2"/>
      <c r="OOU127" s="2"/>
      <c r="OOV127" s="2"/>
      <c r="OOW127" s="2"/>
      <c r="OOX127" s="2"/>
      <c r="OOY127" s="2"/>
      <c r="OOZ127" s="2"/>
      <c r="OPA127" s="2"/>
      <c r="OPB127" s="2"/>
      <c r="OPC127" s="2"/>
      <c r="OPD127" s="2"/>
      <c r="OPE127" s="2"/>
      <c r="OPF127" s="2"/>
      <c r="OPG127" s="2"/>
      <c r="OPH127" s="2"/>
      <c r="OPI127" s="2"/>
      <c r="OPJ127" s="2"/>
      <c r="OPK127" s="2"/>
      <c r="OPL127" s="2"/>
      <c r="OPM127" s="2"/>
      <c r="OPN127" s="2"/>
      <c r="OPO127" s="2"/>
      <c r="OPP127" s="2"/>
      <c r="OPQ127" s="2"/>
      <c r="OPR127" s="2"/>
      <c r="OPS127" s="2"/>
      <c r="OPT127" s="2"/>
      <c r="OPU127" s="2"/>
      <c r="OPV127" s="2"/>
      <c r="OPW127" s="2"/>
      <c r="OPX127" s="2"/>
      <c r="OPY127" s="2"/>
      <c r="OPZ127" s="2"/>
      <c r="OQA127" s="2"/>
      <c r="OQB127" s="2"/>
      <c r="OQC127" s="2"/>
      <c r="OQD127" s="2"/>
      <c r="OQE127" s="2"/>
      <c r="OQF127" s="2"/>
      <c r="OQG127" s="2"/>
      <c r="OQH127" s="2"/>
      <c r="OQI127" s="2"/>
      <c r="OQJ127" s="2"/>
      <c r="OQK127" s="2"/>
      <c r="OQL127" s="2"/>
      <c r="OQM127" s="2"/>
      <c r="OQN127" s="2"/>
      <c r="OQO127" s="2"/>
      <c r="OQP127" s="2"/>
      <c r="OQQ127" s="2"/>
      <c r="OQR127" s="2"/>
      <c r="OQS127" s="2"/>
      <c r="OQT127" s="2"/>
      <c r="OQU127" s="2"/>
      <c r="OQV127" s="2"/>
      <c r="OQW127" s="2"/>
      <c r="OQX127" s="2"/>
      <c r="OQY127" s="2"/>
      <c r="OQZ127" s="2"/>
      <c r="ORA127" s="2"/>
      <c r="ORB127" s="2"/>
      <c r="ORC127" s="2"/>
      <c r="ORD127" s="2"/>
      <c r="ORE127" s="2"/>
      <c r="ORF127" s="2"/>
      <c r="ORG127" s="2"/>
      <c r="ORH127" s="2"/>
      <c r="ORI127" s="2"/>
      <c r="ORJ127" s="2"/>
      <c r="ORK127" s="2"/>
      <c r="ORL127" s="2"/>
      <c r="ORM127" s="2"/>
      <c r="ORN127" s="2"/>
      <c r="ORO127" s="2"/>
      <c r="ORP127" s="2"/>
      <c r="ORQ127" s="2"/>
      <c r="ORR127" s="2"/>
      <c r="ORS127" s="2"/>
      <c r="ORT127" s="2"/>
      <c r="ORU127" s="2"/>
      <c r="ORV127" s="2"/>
      <c r="ORW127" s="2"/>
      <c r="ORX127" s="2"/>
      <c r="ORY127" s="2"/>
      <c r="ORZ127" s="2"/>
      <c r="OSA127" s="2"/>
      <c r="OSB127" s="2"/>
      <c r="OSC127" s="2"/>
      <c r="OSD127" s="2"/>
      <c r="OSE127" s="2"/>
      <c r="OSF127" s="2"/>
      <c r="OSG127" s="2"/>
      <c r="OSH127" s="2"/>
      <c r="OSI127" s="2"/>
      <c r="OSJ127" s="2"/>
      <c r="OSK127" s="2"/>
      <c r="OSL127" s="2"/>
      <c r="OSM127" s="2"/>
      <c r="OSN127" s="2"/>
      <c r="OSO127" s="2"/>
      <c r="OSP127" s="2"/>
      <c r="OSQ127" s="2"/>
      <c r="OSR127" s="2"/>
      <c r="OSS127" s="2"/>
      <c r="OST127" s="2"/>
      <c r="OSU127" s="2"/>
      <c r="OSV127" s="2"/>
      <c r="OSW127" s="2"/>
      <c r="OSX127" s="2"/>
      <c r="OSY127" s="2"/>
      <c r="OSZ127" s="2"/>
      <c r="OTA127" s="2"/>
      <c r="OTB127" s="2"/>
      <c r="OTC127" s="2"/>
      <c r="OTD127" s="2"/>
      <c r="OTE127" s="2"/>
      <c r="OTF127" s="2"/>
      <c r="OTG127" s="2"/>
      <c r="OTH127" s="2"/>
      <c r="OTI127" s="2"/>
      <c r="OTJ127" s="2"/>
      <c r="OTK127" s="2"/>
      <c r="OTL127" s="2"/>
      <c r="OTM127" s="2"/>
      <c r="OTN127" s="2"/>
      <c r="OTO127" s="2"/>
      <c r="OTP127" s="2"/>
      <c r="OTQ127" s="2"/>
      <c r="OTR127" s="2"/>
      <c r="OTS127" s="2"/>
      <c r="OTT127" s="2"/>
      <c r="OTU127" s="2"/>
      <c r="OTV127" s="2"/>
      <c r="OTW127" s="2"/>
      <c r="OTX127" s="2"/>
      <c r="OTY127" s="2"/>
      <c r="OTZ127" s="2"/>
      <c r="OUA127" s="2"/>
      <c r="OUB127" s="2"/>
      <c r="OUC127" s="2"/>
      <c r="OUD127" s="2"/>
      <c r="OUE127" s="2"/>
      <c r="OUF127" s="2"/>
      <c r="OUG127" s="2"/>
      <c r="OUH127" s="2"/>
      <c r="OUI127" s="2"/>
      <c r="OUJ127" s="2"/>
      <c r="OUK127" s="2"/>
      <c r="OUL127" s="2"/>
      <c r="OUM127" s="2"/>
      <c r="OUN127" s="2"/>
      <c r="OUO127" s="2"/>
      <c r="OUP127" s="2"/>
      <c r="OUQ127" s="2"/>
      <c r="OUR127" s="2"/>
      <c r="OUS127" s="2"/>
      <c r="OUT127" s="2"/>
      <c r="OUU127" s="2"/>
      <c r="OUV127" s="2"/>
      <c r="OUW127" s="2"/>
      <c r="OUX127" s="2"/>
      <c r="OUY127" s="2"/>
      <c r="OUZ127" s="2"/>
      <c r="OVA127" s="2"/>
      <c r="OVB127" s="2"/>
      <c r="OVC127" s="2"/>
      <c r="OVD127" s="2"/>
      <c r="OVE127" s="2"/>
      <c r="OVF127" s="2"/>
      <c r="OVG127" s="2"/>
      <c r="OVH127" s="2"/>
      <c r="OVI127" s="2"/>
      <c r="OVJ127" s="2"/>
      <c r="OVK127" s="2"/>
      <c r="OVL127" s="2"/>
      <c r="OVM127" s="2"/>
      <c r="OVN127" s="2"/>
      <c r="OVO127" s="2"/>
      <c r="OVP127" s="2"/>
      <c r="OVQ127" s="2"/>
      <c r="OVR127" s="2"/>
      <c r="OVS127" s="2"/>
      <c r="OVT127" s="2"/>
      <c r="OVU127" s="2"/>
      <c r="OVV127" s="2"/>
      <c r="OVW127" s="2"/>
      <c r="OVX127" s="2"/>
      <c r="OVY127" s="2"/>
      <c r="OVZ127" s="2"/>
      <c r="OWA127" s="2"/>
      <c r="OWB127" s="2"/>
      <c r="OWC127" s="2"/>
      <c r="OWD127" s="2"/>
      <c r="OWE127" s="2"/>
      <c r="OWF127" s="2"/>
      <c r="OWG127" s="2"/>
      <c r="OWH127" s="2"/>
      <c r="OWI127" s="2"/>
      <c r="OWJ127" s="2"/>
      <c r="OWK127" s="2"/>
      <c r="OWL127" s="2"/>
      <c r="OWM127" s="2"/>
      <c r="OWN127" s="2"/>
      <c r="OWO127" s="2"/>
      <c r="OWP127" s="2"/>
      <c r="OWQ127" s="2"/>
      <c r="OWR127" s="2"/>
      <c r="OWS127" s="2"/>
      <c r="OWT127" s="2"/>
      <c r="OWU127" s="2"/>
      <c r="OWV127" s="2"/>
      <c r="OWW127" s="2"/>
      <c r="OWX127" s="2"/>
      <c r="OWY127" s="2"/>
      <c r="OWZ127" s="2"/>
      <c r="OXA127" s="2"/>
      <c r="OXB127" s="2"/>
      <c r="OXC127" s="2"/>
      <c r="OXD127" s="2"/>
      <c r="OXE127" s="2"/>
      <c r="OXF127" s="2"/>
      <c r="OXG127" s="2"/>
      <c r="OXH127" s="2"/>
      <c r="OXI127" s="2"/>
      <c r="OXJ127" s="2"/>
      <c r="OXK127" s="2"/>
      <c r="OXL127" s="2"/>
      <c r="OXM127" s="2"/>
      <c r="OXN127" s="2"/>
      <c r="OXO127" s="2"/>
      <c r="OXP127" s="2"/>
      <c r="OXQ127" s="2"/>
      <c r="OXR127" s="2"/>
      <c r="OXS127" s="2"/>
      <c r="OXT127" s="2"/>
      <c r="OXU127" s="2"/>
      <c r="OXV127" s="2"/>
      <c r="OXW127" s="2"/>
      <c r="OXX127" s="2"/>
      <c r="OXY127" s="2"/>
      <c r="OXZ127" s="2"/>
      <c r="OYA127" s="2"/>
      <c r="OYB127" s="2"/>
      <c r="OYC127" s="2"/>
      <c r="OYD127" s="2"/>
      <c r="OYE127" s="2"/>
      <c r="OYF127" s="2"/>
      <c r="OYG127" s="2"/>
      <c r="OYH127" s="2"/>
      <c r="OYI127" s="2"/>
      <c r="OYJ127" s="2"/>
      <c r="OYK127" s="2"/>
      <c r="OYL127" s="2"/>
      <c r="OYM127" s="2"/>
      <c r="OYN127" s="2"/>
      <c r="OYO127" s="2"/>
      <c r="OYP127" s="2"/>
      <c r="OYQ127" s="2"/>
      <c r="OYR127" s="2"/>
      <c r="OYS127" s="2"/>
      <c r="OYT127" s="2"/>
      <c r="OYU127" s="2"/>
      <c r="OYV127" s="2"/>
      <c r="OYW127" s="2"/>
      <c r="OYX127" s="2"/>
      <c r="OYY127" s="2"/>
      <c r="OYZ127" s="2"/>
      <c r="OZA127" s="2"/>
      <c r="OZB127" s="2"/>
      <c r="OZC127" s="2"/>
      <c r="OZD127" s="2"/>
      <c r="OZE127" s="2"/>
      <c r="OZF127" s="2"/>
      <c r="OZG127" s="2"/>
      <c r="OZH127" s="2"/>
      <c r="OZI127" s="2"/>
      <c r="OZJ127" s="2"/>
      <c r="OZK127" s="2"/>
      <c r="OZL127" s="2"/>
      <c r="OZM127" s="2"/>
      <c r="OZN127" s="2"/>
      <c r="OZO127" s="2"/>
      <c r="OZP127" s="2"/>
      <c r="OZQ127" s="2"/>
      <c r="OZR127" s="2"/>
      <c r="OZS127" s="2"/>
      <c r="OZT127" s="2"/>
      <c r="OZU127" s="2"/>
      <c r="OZV127" s="2"/>
      <c r="OZW127" s="2"/>
      <c r="OZX127" s="2"/>
      <c r="OZY127" s="2"/>
      <c r="OZZ127" s="2"/>
      <c r="PAA127" s="2"/>
      <c r="PAB127" s="2"/>
      <c r="PAC127" s="2"/>
      <c r="PAD127" s="2"/>
      <c r="PAE127" s="2"/>
      <c r="PAF127" s="2"/>
      <c r="PAG127" s="2"/>
      <c r="PAH127" s="2"/>
      <c r="PAI127" s="2"/>
      <c r="PAJ127" s="2"/>
      <c r="PAK127" s="2"/>
      <c r="PAL127" s="2"/>
      <c r="PAM127" s="2"/>
      <c r="PAN127" s="2"/>
      <c r="PAO127" s="2"/>
      <c r="PAP127" s="2"/>
      <c r="PAQ127" s="2"/>
      <c r="PAR127" s="2"/>
      <c r="PAS127" s="2"/>
      <c r="PAT127" s="2"/>
      <c r="PAU127" s="2"/>
      <c r="PAV127" s="2"/>
      <c r="PAW127" s="2"/>
      <c r="PAX127" s="2"/>
      <c r="PAY127" s="2"/>
      <c r="PAZ127" s="2"/>
      <c r="PBA127" s="2"/>
      <c r="PBB127" s="2"/>
      <c r="PBC127" s="2"/>
      <c r="PBD127" s="2"/>
      <c r="PBE127" s="2"/>
      <c r="PBF127" s="2"/>
      <c r="PBG127" s="2"/>
      <c r="PBH127" s="2"/>
      <c r="PBI127" s="2"/>
      <c r="PBJ127" s="2"/>
      <c r="PBK127" s="2"/>
      <c r="PBL127" s="2"/>
      <c r="PBM127" s="2"/>
      <c r="PBN127" s="2"/>
      <c r="PBO127" s="2"/>
      <c r="PBP127" s="2"/>
      <c r="PBQ127" s="2"/>
      <c r="PBR127" s="2"/>
      <c r="PBS127" s="2"/>
      <c r="PBT127" s="2"/>
      <c r="PBU127" s="2"/>
      <c r="PBV127" s="2"/>
      <c r="PBW127" s="2"/>
      <c r="PBX127" s="2"/>
      <c r="PBY127" s="2"/>
      <c r="PBZ127" s="2"/>
      <c r="PCA127" s="2"/>
      <c r="PCB127" s="2"/>
      <c r="PCC127" s="2"/>
      <c r="PCD127" s="2"/>
      <c r="PCE127" s="2"/>
      <c r="PCF127" s="2"/>
      <c r="PCG127" s="2"/>
      <c r="PCH127" s="2"/>
      <c r="PCI127" s="2"/>
      <c r="PCJ127" s="2"/>
      <c r="PCK127" s="2"/>
      <c r="PCL127" s="2"/>
      <c r="PCM127" s="2"/>
      <c r="PCN127" s="2"/>
      <c r="PCO127" s="2"/>
      <c r="PCP127" s="2"/>
      <c r="PCQ127" s="2"/>
      <c r="PCR127" s="2"/>
      <c r="PCS127" s="2"/>
      <c r="PCT127" s="2"/>
      <c r="PCU127" s="2"/>
      <c r="PCV127" s="2"/>
      <c r="PCW127" s="2"/>
      <c r="PCX127" s="2"/>
      <c r="PCY127" s="2"/>
      <c r="PCZ127" s="2"/>
      <c r="PDA127" s="2"/>
      <c r="PDB127" s="2"/>
      <c r="PDC127" s="2"/>
      <c r="PDD127" s="2"/>
      <c r="PDE127" s="2"/>
      <c r="PDF127" s="2"/>
      <c r="PDG127" s="2"/>
      <c r="PDH127" s="2"/>
      <c r="PDI127" s="2"/>
      <c r="PDJ127" s="2"/>
      <c r="PDK127" s="2"/>
      <c r="PDL127" s="2"/>
      <c r="PDM127" s="2"/>
      <c r="PDN127" s="2"/>
      <c r="PDO127" s="2"/>
      <c r="PDP127" s="2"/>
      <c r="PDQ127" s="2"/>
      <c r="PDR127" s="2"/>
      <c r="PDS127" s="2"/>
      <c r="PDT127" s="2"/>
      <c r="PDU127" s="2"/>
      <c r="PDV127" s="2"/>
      <c r="PDW127" s="2"/>
      <c r="PDX127" s="2"/>
      <c r="PDY127" s="2"/>
      <c r="PDZ127" s="2"/>
      <c r="PEA127" s="2"/>
      <c r="PEB127" s="2"/>
      <c r="PEC127" s="2"/>
      <c r="PED127" s="2"/>
      <c r="PEE127" s="2"/>
      <c r="PEF127" s="2"/>
      <c r="PEG127" s="2"/>
      <c r="PEH127" s="2"/>
      <c r="PEI127" s="2"/>
      <c r="PEJ127" s="2"/>
      <c r="PEK127" s="2"/>
      <c r="PEL127" s="2"/>
      <c r="PEM127" s="2"/>
      <c r="PEN127" s="2"/>
      <c r="PEO127" s="2"/>
      <c r="PEP127" s="2"/>
      <c r="PEQ127" s="2"/>
      <c r="PER127" s="2"/>
      <c r="PES127" s="2"/>
      <c r="PET127" s="2"/>
      <c r="PEU127" s="2"/>
      <c r="PEV127" s="2"/>
      <c r="PEW127" s="2"/>
      <c r="PEX127" s="2"/>
      <c r="PEY127" s="2"/>
      <c r="PEZ127" s="2"/>
      <c r="PFA127" s="2"/>
      <c r="PFB127" s="2"/>
      <c r="PFC127" s="2"/>
      <c r="PFD127" s="2"/>
      <c r="PFE127" s="2"/>
      <c r="PFF127" s="2"/>
      <c r="PFG127" s="2"/>
      <c r="PFH127" s="2"/>
      <c r="PFI127" s="2"/>
      <c r="PFJ127" s="2"/>
      <c r="PFK127" s="2"/>
      <c r="PFL127" s="2"/>
      <c r="PFM127" s="2"/>
      <c r="PFN127" s="2"/>
      <c r="PFO127" s="2"/>
      <c r="PFP127" s="2"/>
      <c r="PFQ127" s="2"/>
      <c r="PFR127" s="2"/>
      <c r="PFS127" s="2"/>
      <c r="PFT127" s="2"/>
      <c r="PFU127" s="2"/>
      <c r="PFV127" s="2"/>
      <c r="PFW127" s="2"/>
      <c r="PFX127" s="2"/>
      <c r="PFY127" s="2"/>
      <c r="PFZ127" s="2"/>
      <c r="PGA127" s="2"/>
      <c r="PGB127" s="2"/>
      <c r="PGC127" s="2"/>
      <c r="PGD127" s="2"/>
      <c r="PGE127" s="2"/>
      <c r="PGF127" s="2"/>
      <c r="PGG127" s="2"/>
      <c r="PGH127" s="2"/>
      <c r="PGI127" s="2"/>
      <c r="PGJ127" s="2"/>
      <c r="PGK127" s="2"/>
      <c r="PGL127" s="2"/>
      <c r="PGM127" s="2"/>
      <c r="PGN127" s="2"/>
      <c r="PGO127" s="2"/>
      <c r="PGP127" s="2"/>
      <c r="PGQ127" s="2"/>
      <c r="PGR127" s="2"/>
      <c r="PGS127" s="2"/>
      <c r="PGT127" s="2"/>
      <c r="PGU127" s="2"/>
      <c r="PGV127" s="2"/>
      <c r="PGW127" s="2"/>
      <c r="PGX127" s="2"/>
      <c r="PGY127" s="2"/>
      <c r="PGZ127" s="2"/>
      <c r="PHA127" s="2"/>
      <c r="PHB127" s="2"/>
      <c r="PHC127" s="2"/>
      <c r="PHD127" s="2"/>
      <c r="PHE127" s="2"/>
      <c r="PHF127" s="2"/>
      <c r="PHG127" s="2"/>
      <c r="PHH127" s="2"/>
      <c r="PHI127" s="2"/>
      <c r="PHJ127" s="2"/>
      <c r="PHK127" s="2"/>
      <c r="PHL127" s="2"/>
      <c r="PHM127" s="2"/>
      <c r="PHN127" s="2"/>
      <c r="PHO127" s="2"/>
      <c r="PHP127" s="2"/>
      <c r="PHQ127" s="2"/>
      <c r="PHR127" s="2"/>
      <c r="PHS127" s="2"/>
      <c r="PHT127" s="2"/>
      <c r="PHU127" s="2"/>
      <c r="PHV127" s="2"/>
      <c r="PHW127" s="2"/>
      <c r="PHX127" s="2"/>
      <c r="PHY127" s="2"/>
      <c r="PHZ127" s="2"/>
      <c r="PIA127" s="2"/>
      <c r="PIB127" s="2"/>
      <c r="PIC127" s="2"/>
      <c r="PID127" s="2"/>
      <c r="PIE127" s="2"/>
      <c r="PIF127" s="2"/>
      <c r="PIG127" s="2"/>
      <c r="PIH127" s="2"/>
      <c r="PII127" s="2"/>
      <c r="PIJ127" s="2"/>
      <c r="PIK127" s="2"/>
      <c r="PIL127" s="2"/>
      <c r="PIM127" s="2"/>
      <c r="PIN127" s="2"/>
      <c r="PIO127" s="2"/>
      <c r="PIP127" s="2"/>
      <c r="PIQ127" s="2"/>
      <c r="PIR127" s="2"/>
      <c r="PIS127" s="2"/>
      <c r="PIT127" s="2"/>
      <c r="PIU127" s="2"/>
      <c r="PIV127" s="2"/>
      <c r="PIW127" s="2"/>
      <c r="PIX127" s="2"/>
      <c r="PIY127" s="2"/>
      <c r="PIZ127" s="2"/>
      <c r="PJA127" s="2"/>
      <c r="PJB127" s="2"/>
      <c r="PJC127" s="2"/>
      <c r="PJD127" s="2"/>
      <c r="PJE127" s="2"/>
      <c r="PJF127" s="2"/>
      <c r="PJG127" s="2"/>
      <c r="PJH127" s="2"/>
      <c r="PJI127" s="2"/>
      <c r="PJJ127" s="2"/>
      <c r="PJK127" s="2"/>
      <c r="PJL127" s="2"/>
      <c r="PJM127" s="2"/>
      <c r="PJN127" s="2"/>
      <c r="PJO127" s="2"/>
      <c r="PJP127" s="2"/>
      <c r="PJQ127" s="2"/>
      <c r="PJR127" s="2"/>
      <c r="PJS127" s="2"/>
      <c r="PJT127" s="2"/>
      <c r="PJU127" s="2"/>
      <c r="PJV127" s="2"/>
      <c r="PJW127" s="2"/>
      <c r="PJX127" s="2"/>
      <c r="PJY127" s="2"/>
      <c r="PJZ127" s="2"/>
      <c r="PKA127" s="2"/>
      <c r="PKB127" s="2"/>
      <c r="PKC127" s="2"/>
      <c r="PKD127" s="2"/>
      <c r="PKE127" s="2"/>
      <c r="PKF127" s="2"/>
      <c r="PKG127" s="2"/>
      <c r="PKH127" s="2"/>
      <c r="PKI127" s="2"/>
      <c r="PKJ127" s="2"/>
      <c r="PKK127" s="2"/>
      <c r="PKL127" s="2"/>
      <c r="PKM127" s="2"/>
      <c r="PKN127" s="2"/>
      <c r="PKO127" s="2"/>
      <c r="PKP127" s="2"/>
      <c r="PKQ127" s="2"/>
      <c r="PKR127" s="2"/>
      <c r="PKS127" s="2"/>
      <c r="PKT127" s="2"/>
      <c r="PKU127" s="2"/>
      <c r="PKV127" s="2"/>
      <c r="PKW127" s="2"/>
      <c r="PKX127" s="2"/>
      <c r="PKY127" s="2"/>
      <c r="PKZ127" s="2"/>
      <c r="PLA127" s="2"/>
      <c r="PLB127" s="2"/>
      <c r="PLC127" s="2"/>
      <c r="PLD127" s="2"/>
      <c r="PLE127" s="2"/>
      <c r="PLF127" s="2"/>
      <c r="PLG127" s="2"/>
      <c r="PLH127" s="2"/>
      <c r="PLI127" s="2"/>
      <c r="PLJ127" s="2"/>
      <c r="PLK127" s="2"/>
      <c r="PLL127" s="2"/>
      <c r="PLM127" s="2"/>
      <c r="PLN127" s="2"/>
      <c r="PLO127" s="2"/>
      <c r="PLP127" s="2"/>
      <c r="PLQ127" s="2"/>
      <c r="PLR127" s="2"/>
      <c r="PLS127" s="2"/>
      <c r="PLT127" s="2"/>
      <c r="PLU127" s="2"/>
      <c r="PLV127" s="2"/>
      <c r="PLW127" s="2"/>
      <c r="PLX127" s="2"/>
      <c r="PLY127" s="2"/>
      <c r="PLZ127" s="2"/>
      <c r="PMA127" s="2"/>
      <c r="PMB127" s="2"/>
      <c r="PMC127" s="2"/>
      <c r="PMD127" s="2"/>
      <c r="PME127" s="2"/>
      <c r="PMF127" s="2"/>
      <c r="PMG127" s="2"/>
      <c r="PMH127" s="2"/>
      <c r="PMI127" s="2"/>
      <c r="PMJ127" s="2"/>
      <c r="PMK127" s="2"/>
      <c r="PML127" s="2"/>
      <c r="PMM127" s="2"/>
      <c r="PMN127" s="2"/>
      <c r="PMO127" s="2"/>
      <c r="PMP127" s="2"/>
      <c r="PMQ127" s="2"/>
      <c r="PMR127" s="2"/>
      <c r="PMS127" s="2"/>
      <c r="PMT127" s="2"/>
      <c r="PMU127" s="2"/>
      <c r="PMV127" s="2"/>
      <c r="PMW127" s="2"/>
      <c r="PMX127" s="2"/>
      <c r="PMY127" s="2"/>
      <c r="PMZ127" s="2"/>
      <c r="PNA127" s="2"/>
      <c r="PNB127" s="2"/>
      <c r="PNC127" s="2"/>
      <c r="PND127" s="2"/>
      <c r="PNE127" s="2"/>
      <c r="PNF127" s="2"/>
      <c r="PNG127" s="2"/>
      <c r="PNH127" s="2"/>
      <c r="PNI127" s="2"/>
      <c r="PNJ127" s="2"/>
      <c r="PNK127" s="2"/>
      <c r="PNL127" s="2"/>
      <c r="PNM127" s="2"/>
      <c r="PNN127" s="2"/>
      <c r="PNO127" s="2"/>
      <c r="PNP127" s="2"/>
      <c r="PNQ127" s="2"/>
      <c r="PNR127" s="2"/>
      <c r="PNS127" s="2"/>
      <c r="PNT127" s="2"/>
      <c r="PNU127" s="2"/>
      <c r="PNV127" s="2"/>
      <c r="PNW127" s="2"/>
      <c r="PNX127" s="2"/>
      <c r="PNY127" s="2"/>
      <c r="PNZ127" s="2"/>
      <c r="POA127" s="2"/>
      <c r="POB127" s="2"/>
      <c r="POC127" s="2"/>
      <c r="POD127" s="2"/>
      <c r="POE127" s="2"/>
      <c r="POF127" s="2"/>
      <c r="POG127" s="2"/>
      <c r="POH127" s="2"/>
      <c r="POI127" s="2"/>
      <c r="POJ127" s="2"/>
      <c r="POK127" s="2"/>
      <c r="POL127" s="2"/>
      <c r="POM127" s="2"/>
      <c r="PON127" s="2"/>
      <c r="POO127" s="2"/>
      <c r="POP127" s="2"/>
      <c r="POQ127" s="2"/>
      <c r="POR127" s="2"/>
      <c r="POS127" s="2"/>
      <c r="POT127" s="2"/>
      <c r="POU127" s="2"/>
      <c r="POV127" s="2"/>
      <c r="POW127" s="2"/>
      <c r="POX127" s="2"/>
      <c r="POY127" s="2"/>
      <c r="POZ127" s="2"/>
      <c r="PPA127" s="2"/>
      <c r="PPB127" s="2"/>
      <c r="PPC127" s="2"/>
      <c r="PPD127" s="2"/>
      <c r="PPE127" s="2"/>
      <c r="PPF127" s="2"/>
      <c r="PPG127" s="2"/>
      <c r="PPH127" s="2"/>
      <c r="PPI127" s="2"/>
      <c r="PPJ127" s="2"/>
      <c r="PPK127" s="2"/>
      <c r="PPL127" s="2"/>
      <c r="PPM127" s="2"/>
      <c r="PPN127" s="2"/>
      <c r="PPO127" s="2"/>
      <c r="PPP127" s="2"/>
      <c r="PPQ127" s="2"/>
      <c r="PPR127" s="2"/>
      <c r="PPS127" s="2"/>
      <c r="PPT127" s="2"/>
      <c r="PPU127" s="2"/>
      <c r="PPV127" s="2"/>
      <c r="PPW127" s="2"/>
      <c r="PPX127" s="2"/>
      <c r="PPY127" s="2"/>
      <c r="PPZ127" s="2"/>
      <c r="PQA127" s="2"/>
      <c r="PQB127" s="2"/>
      <c r="PQC127" s="2"/>
      <c r="PQD127" s="2"/>
      <c r="PQE127" s="2"/>
      <c r="PQF127" s="2"/>
      <c r="PQG127" s="2"/>
      <c r="PQH127" s="2"/>
      <c r="PQI127" s="2"/>
      <c r="PQJ127" s="2"/>
      <c r="PQK127" s="2"/>
      <c r="PQL127" s="2"/>
      <c r="PQM127" s="2"/>
      <c r="PQN127" s="2"/>
      <c r="PQO127" s="2"/>
      <c r="PQP127" s="2"/>
      <c r="PQQ127" s="2"/>
      <c r="PQR127" s="2"/>
      <c r="PQS127" s="2"/>
      <c r="PQT127" s="2"/>
      <c r="PQU127" s="2"/>
      <c r="PQV127" s="2"/>
      <c r="PQW127" s="2"/>
      <c r="PQX127" s="2"/>
      <c r="PQY127" s="2"/>
      <c r="PQZ127" s="2"/>
      <c r="PRA127" s="2"/>
      <c r="PRB127" s="2"/>
      <c r="PRC127" s="2"/>
      <c r="PRD127" s="2"/>
      <c r="PRE127" s="2"/>
      <c r="PRF127" s="2"/>
      <c r="PRG127" s="2"/>
      <c r="PRH127" s="2"/>
      <c r="PRI127" s="2"/>
      <c r="PRJ127" s="2"/>
      <c r="PRK127" s="2"/>
      <c r="PRL127" s="2"/>
      <c r="PRM127" s="2"/>
      <c r="PRN127" s="2"/>
      <c r="PRO127" s="2"/>
      <c r="PRP127" s="2"/>
      <c r="PRQ127" s="2"/>
      <c r="PRR127" s="2"/>
      <c r="PRS127" s="2"/>
      <c r="PRT127" s="2"/>
      <c r="PRU127" s="2"/>
      <c r="PRV127" s="2"/>
      <c r="PRW127" s="2"/>
      <c r="PRX127" s="2"/>
      <c r="PRY127" s="2"/>
      <c r="PRZ127" s="2"/>
      <c r="PSA127" s="2"/>
      <c r="PSB127" s="2"/>
      <c r="PSC127" s="2"/>
      <c r="PSD127" s="2"/>
      <c r="PSE127" s="2"/>
      <c r="PSF127" s="2"/>
      <c r="PSG127" s="2"/>
      <c r="PSH127" s="2"/>
      <c r="PSI127" s="2"/>
      <c r="PSJ127" s="2"/>
      <c r="PSK127" s="2"/>
      <c r="PSL127" s="2"/>
      <c r="PSM127" s="2"/>
      <c r="PSN127" s="2"/>
      <c r="PSO127" s="2"/>
      <c r="PSP127" s="2"/>
      <c r="PSQ127" s="2"/>
      <c r="PSR127" s="2"/>
      <c r="PSS127" s="2"/>
      <c r="PST127" s="2"/>
      <c r="PSU127" s="2"/>
      <c r="PSV127" s="2"/>
      <c r="PSW127" s="2"/>
      <c r="PSX127" s="2"/>
      <c r="PSY127" s="2"/>
      <c r="PSZ127" s="2"/>
      <c r="PTA127" s="2"/>
      <c r="PTB127" s="2"/>
      <c r="PTC127" s="2"/>
      <c r="PTD127" s="2"/>
      <c r="PTE127" s="2"/>
      <c r="PTF127" s="2"/>
      <c r="PTG127" s="2"/>
      <c r="PTH127" s="2"/>
      <c r="PTI127" s="2"/>
      <c r="PTJ127" s="2"/>
      <c r="PTK127" s="2"/>
      <c r="PTL127" s="2"/>
      <c r="PTM127" s="2"/>
      <c r="PTN127" s="2"/>
      <c r="PTO127" s="2"/>
      <c r="PTP127" s="2"/>
      <c r="PTQ127" s="2"/>
      <c r="PTR127" s="2"/>
      <c r="PTS127" s="2"/>
      <c r="PTT127" s="2"/>
      <c r="PTU127" s="2"/>
      <c r="PTV127" s="2"/>
      <c r="PTW127" s="2"/>
      <c r="PTX127" s="2"/>
      <c r="PTY127" s="2"/>
      <c r="PTZ127" s="2"/>
      <c r="PUA127" s="2"/>
      <c r="PUB127" s="2"/>
      <c r="PUC127" s="2"/>
      <c r="PUD127" s="2"/>
      <c r="PUE127" s="2"/>
      <c r="PUF127" s="2"/>
      <c r="PUG127" s="2"/>
      <c r="PUH127" s="2"/>
      <c r="PUI127" s="2"/>
      <c r="PUJ127" s="2"/>
      <c r="PUK127" s="2"/>
      <c r="PUL127" s="2"/>
      <c r="PUM127" s="2"/>
      <c r="PUN127" s="2"/>
      <c r="PUO127" s="2"/>
      <c r="PUP127" s="2"/>
      <c r="PUQ127" s="2"/>
      <c r="PUR127" s="2"/>
      <c r="PUS127" s="2"/>
      <c r="PUT127" s="2"/>
      <c r="PUU127" s="2"/>
      <c r="PUV127" s="2"/>
      <c r="PUW127" s="2"/>
      <c r="PUX127" s="2"/>
      <c r="PUY127" s="2"/>
      <c r="PUZ127" s="2"/>
      <c r="PVA127" s="2"/>
      <c r="PVB127" s="2"/>
      <c r="PVC127" s="2"/>
      <c r="PVD127" s="2"/>
      <c r="PVE127" s="2"/>
      <c r="PVF127" s="2"/>
      <c r="PVG127" s="2"/>
      <c r="PVH127" s="2"/>
      <c r="PVI127" s="2"/>
      <c r="PVJ127" s="2"/>
      <c r="PVK127" s="2"/>
      <c r="PVL127" s="2"/>
      <c r="PVM127" s="2"/>
      <c r="PVN127" s="2"/>
      <c r="PVO127" s="2"/>
      <c r="PVP127" s="2"/>
      <c r="PVQ127" s="2"/>
      <c r="PVR127" s="2"/>
      <c r="PVS127" s="2"/>
      <c r="PVT127" s="2"/>
      <c r="PVU127" s="2"/>
      <c r="PVV127" s="2"/>
      <c r="PVW127" s="2"/>
      <c r="PVX127" s="2"/>
      <c r="PVY127" s="2"/>
      <c r="PVZ127" s="2"/>
      <c r="PWA127" s="2"/>
      <c r="PWB127" s="2"/>
      <c r="PWC127" s="2"/>
      <c r="PWD127" s="2"/>
      <c r="PWE127" s="2"/>
      <c r="PWF127" s="2"/>
      <c r="PWG127" s="2"/>
      <c r="PWH127" s="2"/>
      <c r="PWI127" s="2"/>
      <c r="PWJ127" s="2"/>
      <c r="PWK127" s="2"/>
      <c r="PWL127" s="2"/>
      <c r="PWM127" s="2"/>
      <c r="PWN127" s="2"/>
      <c r="PWO127" s="2"/>
      <c r="PWP127" s="2"/>
      <c r="PWQ127" s="2"/>
      <c r="PWR127" s="2"/>
      <c r="PWS127" s="2"/>
      <c r="PWT127" s="2"/>
      <c r="PWU127" s="2"/>
      <c r="PWV127" s="2"/>
      <c r="PWW127" s="2"/>
      <c r="PWX127" s="2"/>
      <c r="PWY127" s="2"/>
      <c r="PWZ127" s="2"/>
      <c r="PXA127" s="2"/>
      <c r="PXB127" s="2"/>
      <c r="PXC127" s="2"/>
      <c r="PXD127" s="2"/>
      <c r="PXE127" s="2"/>
      <c r="PXF127" s="2"/>
      <c r="PXG127" s="2"/>
      <c r="PXH127" s="2"/>
      <c r="PXI127" s="2"/>
      <c r="PXJ127" s="2"/>
      <c r="PXK127" s="2"/>
      <c r="PXL127" s="2"/>
      <c r="PXM127" s="2"/>
      <c r="PXN127" s="2"/>
      <c r="PXO127" s="2"/>
      <c r="PXP127" s="2"/>
      <c r="PXQ127" s="2"/>
      <c r="PXR127" s="2"/>
      <c r="PXS127" s="2"/>
      <c r="PXT127" s="2"/>
      <c r="PXU127" s="2"/>
      <c r="PXV127" s="2"/>
      <c r="PXW127" s="2"/>
      <c r="PXX127" s="2"/>
      <c r="PXY127" s="2"/>
      <c r="PXZ127" s="2"/>
      <c r="PYA127" s="2"/>
      <c r="PYB127" s="2"/>
      <c r="PYC127" s="2"/>
      <c r="PYD127" s="2"/>
      <c r="PYE127" s="2"/>
      <c r="PYF127" s="2"/>
      <c r="PYG127" s="2"/>
      <c r="PYH127" s="2"/>
      <c r="PYI127" s="2"/>
      <c r="PYJ127" s="2"/>
      <c r="PYK127" s="2"/>
      <c r="PYL127" s="2"/>
      <c r="PYM127" s="2"/>
      <c r="PYN127" s="2"/>
      <c r="PYO127" s="2"/>
      <c r="PYP127" s="2"/>
      <c r="PYQ127" s="2"/>
      <c r="PYR127" s="2"/>
      <c r="PYS127" s="2"/>
      <c r="PYT127" s="2"/>
      <c r="PYU127" s="2"/>
      <c r="PYV127" s="2"/>
      <c r="PYW127" s="2"/>
      <c r="PYX127" s="2"/>
      <c r="PYY127" s="2"/>
      <c r="PYZ127" s="2"/>
      <c r="PZA127" s="2"/>
      <c r="PZB127" s="2"/>
      <c r="PZC127" s="2"/>
      <c r="PZD127" s="2"/>
      <c r="PZE127" s="2"/>
      <c r="PZF127" s="2"/>
      <c r="PZG127" s="2"/>
      <c r="PZH127" s="2"/>
      <c r="PZI127" s="2"/>
      <c r="PZJ127" s="2"/>
      <c r="PZK127" s="2"/>
      <c r="PZL127" s="2"/>
      <c r="PZM127" s="2"/>
      <c r="PZN127" s="2"/>
      <c r="PZO127" s="2"/>
      <c r="PZP127" s="2"/>
      <c r="PZQ127" s="2"/>
      <c r="PZR127" s="2"/>
      <c r="PZS127" s="2"/>
      <c r="PZT127" s="2"/>
      <c r="PZU127" s="2"/>
      <c r="PZV127" s="2"/>
      <c r="PZW127" s="2"/>
      <c r="PZX127" s="2"/>
      <c r="PZY127" s="2"/>
      <c r="PZZ127" s="2"/>
      <c r="QAA127" s="2"/>
      <c r="QAB127" s="2"/>
      <c r="QAC127" s="2"/>
      <c r="QAD127" s="2"/>
      <c r="QAE127" s="2"/>
      <c r="QAF127" s="2"/>
      <c r="QAG127" s="2"/>
      <c r="QAH127" s="2"/>
      <c r="QAI127" s="2"/>
      <c r="QAJ127" s="2"/>
      <c r="QAK127" s="2"/>
      <c r="QAL127" s="2"/>
      <c r="QAM127" s="2"/>
      <c r="QAN127" s="2"/>
      <c r="QAO127" s="2"/>
      <c r="QAP127" s="2"/>
      <c r="QAQ127" s="2"/>
      <c r="QAR127" s="2"/>
      <c r="QAS127" s="2"/>
      <c r="QAT127" s="2"/>
      <c r="QAU127" s="2"/>
      <c r="QAV127" s="2"/>
      <c r="QAW127" s="2"/>
      <c r="QAX127" s="2"/>
      <c r="QAY127" s="2"/>
      <c r="QAZ127" s="2"/>
      <c r="QBA127" s="2"/>
      <c r="QBB127" s="2"/>
      <c r="QBC127" s="2"/>
      <c r="QBD127" s="2"/>
      <c r="QBE127" s="2"/>
      <c r="QBF127" s="2"/>
      <c r="QBG127" s="2"/>
      <c r="QBH127" s="2"/>
      <c r="QBI127" s="2"/>
      <c r="QBJ127" s="2"/>
      <c r="QBK127" s="2"/>
      <c r="QBL127" s="2"/>
      <c r="QBM127" s="2"/>
      <c r="QBN127" s="2"/>
      <c r="QBO127" s="2"/>
      <c r="QBP127" s="2"/>
      <c r="QBQ127" s="2"/>
      <c r="QBR127" s="2"/>
      <c r="QBS127" s="2"/>
      <c r="QBT127" s="2"/>
      <c r="QBU127" s="2"/>
      <c r="QBV127" s="2"/>
      <c r="QBW127" s="2"/>
      <c r="QBX127" s="2"/>
      <c r="QBY127" s="2"/>
      <c r="QBZ127" s="2"/>
      <c r="QCA127" s="2"/>
      <c r="QCB127" s="2"/>
      <c r="QCC127" s="2"/>
      <c r="QCD127" s="2"/>
      <c r="QCE127" s="2"/>
      <c r="QCF127" s="2"/>
      <c r="QCG127" s="2"/>
      <c r="QCH127" s="2"/>
      <c r="QCI127" s="2"/>
      <c r="QCJ127" s="2"/>
      <c r="QCK127" s="2"/>
      <c r="QCL127" s="2"/>
      <c r="QCM127" s="2"/>
      <c r="QCN127" s="2"/>
      <c r="QCO127" s="2"/>
      <c r="QCP127" s="2"/>
      <c r="QCQ127" s="2"/>
      <c r="QCR127" s="2"/>
      <c r="QCS127" s="2"/>
      <c r="QCT127" s="2"/>
      <c r="QCU127" s="2"/>
      <c r="QCV127" s="2"/>
      <c r="QCW127" s="2"/>
      <c r="QCX127" s="2"/>
      <c r="QCY127" s="2"/>
      <c r="QCZ127" s="2"/>
      <c r="QDA127" s="2"/>
      <c r="QDB127" s="2"/>
      <c r="QDC127" s="2"/>
      <c r="QDD127" s="2"/>
      <c r="QDE127" s="2"/>
      <c r="QDF127" s="2"/>
      <c r="QDG127" s="2"/>
      <c r="QDH127" s="2"/>
      <c r="QDI127" s="2"/>
      <c r="QDJ127" s="2"/>
      <c r="QDK127" s="2"/>
      <c r="QDL127" s="2"/>
      <c r="QDM127" s="2"/>
      <c r="QDN127" s="2"/>
      <c r="QDO127" s="2"/>
      <c r="QDP127" s="2"/>
      <c r="QDQ127" s="2"/>
      <c r="QDR127" s="2"/>
      <c r="QDS127" s="2"/>
      <c r="QDT127" s="2"/>
      <c r="QDU127" s="2"/>
      <c r="QDV127" s="2"/>
      <c r="QDW127" s="2"/>
      <c r="QDX127" s="2"/>
      <c r="QDY127" s="2"/>
      <c r="QDZ127" s="2"/>
      <c r="QEA127" s="2"/>
      <c r="QEB127" s="2"/>
      <c r="QEC127" s="2"/>
      <c r="QED127" s="2"/>
      <c r="QEE127" s="2"/>
      <c r="QEF127" s="2"/>
      <c r="QEG127" s="2"/>
      <c r="QEH127" s="2"/>
      <c r="QEI127" s="2"/>
      <c r="QEJ127" s="2"/>
      <c r="QEK127" s="2"/>
      <c r="QEL127" s="2"/>
      <c r="QEM127" s="2"/>
      <c r="QEN127" s="2"/>
      <c r="QEO127" s="2"/>
      <c r="QEP127" s="2"/>
      <c r="QEQ127" s="2"/>
      <c r="QER127" s="2"/>
      <c r="QES127" s="2"/>
      <c r="QET127" s="2"/>
      <c r="QEU127" s="2"/>
      <c r="QEV127" s="2"/>
      <c r="QEW127" s="2"/>
      <c r="QEX127" s="2"/>
      <c r="QEY127" s="2"/>
      <c r="QEZ127" s="2"/>
      <c r="QFA127" s="2"/>
      <c r="QFB127" s="2"/>
      <c r="QFC127" s="2"/>
      <c r="QFD127" s="2"/>
      <c r="QFE127" s="2"/>
      <c r="QFF127" s="2"/>
      <c r="QFG127" s="2"/>
      <c r="QFH127" s="2"/>
      <c r="QFI127" s="2"/>
      <c r="QFJ127" s="2"/>
      <c r="QFK127" s="2"/>
      <c r="QFL127" s="2"/>
      <c r="QFM127" s="2"/>
      <c r="QFN127" s="2"/>
      <c r="QFO127" s="2"/>
      <c r="QFP127" s="2"/>
      <c r="QFQ127" s="2"/>
      <c r="QFR127" s="2"/>
      <c r="QFS127" s="2"/>
      <c r="QFT127" s="2"/>
      <c r="QFU127" s="2"/>
      <c r="QFV127" s="2"/>
      <c r="QFW127" s="2"/>
      <c r="QFX127" s="2"/>
      <c r="QFY127" s="2"/>
      <c r="QFZ127" s="2"/>
      <c r="QGA127" s="2"/>
      <c r="QGB127" s="2"/>
      <c r="QGC127" s="2"/>
      <c r="QGD127" s="2"/>
      <c r="QGE127" s="2"/>
      <c r="QGF127" s="2"/>
      <c r="QGG127" s="2"/>
      <c r="QGH127" s="2"/>
      <c r="QGI127" s="2"/>
      <c r="QGJ127" s="2"/>
      <c r="QGK127" s="2"/>
      <c r="QGL127" s="2"/>
      <c r="QGM127" s="2"/>
      <c r="QGN127" s="2"/>
      <c r="QGO127" s="2"/>
      <c r="QGP127" s="2"/>
      <c r="QGQ127" s="2"/>
      <c r="QGR127" s="2"/>
      <c r="QGS127" s="2"/>
      <c r="QGT127" s="2"/>
      <c r="QGU127" s="2"/>
      <c r="QGV127" s="2"/>
      <c r="QGW127" s="2"/>
      <c r="QGX127" s="2"/>
      <c r="QGY127" s="2"/>
      <c r="QGZ127" s="2"/>
      <c r="QHA127" s="2"/>
      <c r="QHB127" s="2"/>
      <c r="QHC127" s="2"/>
      <c r="QHD127" s="2"/>
      <c r="QHE127" s="2"/>
      <c r="QHF127" s="2"/>
      <c r="QHG127" s="2"/>
      <c r="QHH127" s="2"/>
      <c r="QHI127" s="2"/>
      <c r="QHJ127" s="2"/>
      <c r="QHK127" s="2"/>
      <c r="QHL127" s="2"/>
      <c r="QHM127" s="2"/>
      <c r="QHN127" s="2"/>
      <c r="QHO127" s="2"/>
      <c r="QHP127" s="2"/>
      <c r="QHQ127" s="2"/>
      <c r="QHR127" s="2"/>
      <c r="QHS127" s="2"/>
      <c r="QHT127" s="2"/>
      <c r="QHU127" s="2"/>
      <c r="QHV127" s="2"/>
      <c r="QHW127" s="2"/>
      <c r="QHX127" s="2"/>
      <c r="QHY127" s="2"/>
      <c r="QHZ127" s="2"/>
      <c r="QIA127" s="2"/>
      <c r="QIB127" s="2"/>
      <c r="QIC127" s="2"/>
      <c r="QID127" s="2"/>
      <c r="QIE127" s="2"/>
      <c r="QIF127" s="2"/>
      <c r="QIG127" s="2"/>
      <c r="QIH127" s="2"/>
      <c r="QII127" s="2"/>
      <c r="QIJ127" s="2"/>
      <c r="QIK127" s="2"/>
      <c r="QIL127" s="2"/>
      <c r="QIM127" s="2"/>
      <c r="QIN127" s="2"/>
      <c r="QIO127" s="2"/>
      <c r="QIP127" s="2"/>
      <c r="QIQ127" s="2"/>
      <c r="QIR127" s="2"/>
      <c r="QIS127" s="2"/>
      <c r="QIT127" s="2"/>
      <c r="QIU127" s="2"/>
      <c r="QIV127" s="2"/>
      <c r="QIW127" s="2"/>
      <c r="QIX127" s="2"/>
      <c r="QIY127" s="2"/>
      <c r="QIZ127" s="2"/>
      <c r="QJA127" s="2"/>
      <c r="QJB127" s="2"/>
      <c r="QJC127" s="2"/>
      <c r="QJD127" s="2"/>
      <c r="QJE127" s="2"/>
      <c r="QJF127" s="2"/>
      <c r="QJG127" s="2"/>
      <c r="QJH127" s="2"/>
      <c r="QJI127" s="2"/>
      <c r="QJJ127" s="2"/>
      <c r="QJK127" s="2"/>
      <c r="QJL127" s="2"/>
      <c r="QJM127" s="2"/>
      <c r="QJN127" s="2"/>
      <c r="QJO127" s="2"/>
      <c r="QJP127" s="2"/>
      <c r="QJQ127" s="2"/>
      <c r="QJR127" s="2"/>
      <c r="QJS127" s="2"/>
      <c r="QJT127" s="2"/>
      <c r="QJU127" s="2"/>
      <c r="QJV127" s="2"/>
      <c r="QJW127" s="2"/>
      <c r="QJX127" s="2"/>
      <c r="QJY127" s="2"/>
      <c r="QJZ127" s="2"/>
      <c r="QKA127" s="2"/>
      <c r="QKB127" s="2"/>
      <c r="QKC127" s="2"/>
      <c r="QKD127" s="2"/>
      <c r="QKE127" s="2"/>
      <c r="QKF127" s="2"/>
      <c r="QKG127" s="2"/>
      <c r="QKH127" s="2"/>
      <c r="QKI127" s="2"/>
      <c r="QKJ127" s="2"/>
      <c r="QKK127" s="2"/>
      <c r="QKL127" s="2"/>
      <c r="QKM127" s="2"/>
      <c r="QKN127" s="2"/>
      <c r="QKO127" s="2"/>
      <c r="QKP127" s="2"/>
      <c r="QKQ127" s="2"/>
      <c r="QKR127" s="2"/>
      <c r="QKS127" s="2"/>
      <c r="QKT127" s="2"/>
      <c r="QKU127" s="2"/>
      <c r="QKV127" s="2"/>
      <c r="QKW127" s="2"/>
      <c r="QKX127" s="2"/>
      <c r="QKY127" s="2"/>
      <c r="QKZ127" s="2"/>
      <c r="QLA127" s="2"/>
      <c r="QLB127" s="2"/>
      <c r="QLC127" s="2"/>
      <c r="QLD127" s="2"/>
      <c r="QLE127" s="2"/>
      <c r="QLF127" s="2"/>
      <c r="QLG127" s="2"/>
      <c r="QLH127" s="2"/>
      <c r="QLI127" s="2"/>
      <c r="QLJ127" s="2"/>
      <c r="QLK127" s="2"/>
      <c r="QLL127" s="2"/>
      <c r="QLM127" s="2"/>
      <c r="QLN127" s="2"/>
      <c r="QLO127" s="2"/>
      <c r="QLP127" s="2"/>
      <c r="QLQ127" s="2"/>
      <c r="QLR127" s="2"/>
      <c r="QLS127" s="2"/>
      <c r="QLT127" s="2"/>
      <c r="QLU127" s="2"/>
      <c r="QLV127" s="2"/>
      <c r="QLW127" s="2"/>
      <c r="QLX127" s="2"/>
      <c r="QLY127" s="2"/>
      <c r="QLZ127" s="2"/>
      <c r="QMA127" s="2"/>
      <c r="QMB127" s="2"/>
      <c r="QMC127" s="2"/>
      <c r="QMD127" s="2"/>
      <c r="QME127" s="2"/>
      <c r="QMF127" s="2"/>
      <c r="QMG127" s="2"/>
      <c r="QMH127" s="2"/>
      <c r="QMI127" s="2"/>
      <c r="QMJ127" s="2"/>
      <c r="QMK127" s="2"/>
      <c r="QML127" s="2"/>
      <c r="QMM127" s="2"/>
      <c r="QMN127" s="2"/>
      <c r="QMO127" s="2"/>
      <c r="QMP127" s="2"/>
      <c r="QMQ127" s="2"/>
      <c r="QMR127" s="2"/>
      <c r="QMS127" s="2"/>
      <c r="QMT127" s="2"/>
      <c r="QMU127" s="2"/>
      <c r="QMV127" s="2"/>
      <c r="QMW127" s="2"/>
      <c r="QMX127" s="2"/>
      <c r="QMY127" s="2"/>
      <c r="QMZ127" s="2"/>
      <c r="QNA127" s="2"/>
      <c r="QNB127" s="2"/>
      <c r="QNC127" s="2"/>
      <c r="QND127" s="2"/>
      <c r="QNE127" s="2"/>
      <c r="QNF127" s="2"/>
      <c r="QNG127" s="2"/>
      <c r="QNH127" s="2"/>
      <c r="QNI127" s="2"/>
      <c r="QNJ127" s="2"/>
      <c r="QNK127" s="2"/>
      <c r="QNL127" s="2"/>
      <c r="QNM127" s="2"/>
      <c r="QNN127" s="2"/>
      <c r="QNO127" s="2"/>
      <c r="QNP127" s="2"/>
      <c r="QNQ127" s="2"/>
      <c r="QNR127" s="2"/>
      <c r="QNS127" s="2"/>
      <c r="QNT127" s="2"/>
      <c r="QNU127" s="2"/>
      <c r="QNV127" s="2"/>
      <c r="QNW127" s="2"/>
      <c r="QNX127" s="2"/>
      <c r="QNY127" s="2"/>
      <c r="QNZ127" s="2"/>
      <c r="QOA127" s="2"/>
      <c r="QOB127" s="2"/>
      <c r="QOC127" s="2"/>
      <c r="QOD127" s="2"/>
      <c r="QOE127" s="2"/>
      <c r="QOF127" s="2"/>
      <c r="QOG127" s="2"/>
      <c r="QOH127" s="2"/>
      <c r="QOI127" s="2"/>
      <c r="QOJ127" s="2"/>
      <c r="QOK127" s="2"/>
      <c r="QOL127" s="2"/>
      <c r="QOM127" s="2"/>
      <c r="QON127" s="2"/>
      <c r="QOO127" s="2"/>
      <c r="QOP127" s="2"/>
      <c r="QOQ127" s="2"/>
      <c r="QOR127" s="2"/>
      <c r="QOS127" s="2"/>
      <c r="QOT127" s="2"/>
      <c r="QOU127" s="2"/>
      <c r="QOV127" s="2"/>
      <c r="QOW127" s="2"/>
      <c r="QOX127" s="2"/>
      <c r="QOY127" s="2"/>
      <c r="QOZ127" s="2"/>
      <c r="QPA127" s="2"/>
      <c r="QPB127" s="2"/>
      <c r="QPC127" s="2"/>
      <c r="QPD127" s="2"/>
      <c r="QPE127" s="2"/>
      <c r="QPF127" s="2"/>
      <c r="QPG127" s="2"/>
      <c r="QPH127" s="2"/>
      <c r="QPI127" s="2"/>
      <c r="QPJ127" s="2"/>
      <c r="QPK127" s="2"/>
      <c r="QPL127" s="2"/>
      <c r="QPM127" s="2"/>
      <c r="QPN127" s="2"/>
      <c r="QPO127" s="2"/>
      <c r="QPP127" s="2"/>
      <c r="QPQ127" s="2"/>
      <c r="QPR127" s="2"/>
      <c r="QPS127" s="2"/>
      <c r="QPT127" s="2"/>
      <c r="QPU127" s="2"/>
      <c r="QPV127" s="2"/>
      <c r="QPW127" s="2"/>
      <c r="QPX127" s="2"/>
      <c r="QPY127" s="2"/>
      <c r="QPZ127" s="2"/>
      <c r="QQA127" s="2"/>
      <c r="QQB127" s="2"/>
      <c r="QQC127" s="2"/>
      <c r="QQD127" s="2"/>
      <c r="QQE127" s="2"/>
      <c r="QQF127" s="2"/>
      <c r="QQG127" s="2"/>
      <c r="QQH127" s="2"/>
      <c r="QQI127" s="2"/>
      <c r="QQJ127" s="2"/>
      <c r="QQK127" s="2"/>
      <c r="QQL127" s="2"/>
      <c r="QQM127" s="2"/>
      <c r="QQN127" s="2"/>
      <c r="QQO127" s="2"/>
      <c r="QQP127" s="2"/>
      <c r="QQQ127" s="2"/>
      <c r="QQR127" s="2"/>
      <c r="QQS127" s="2"/>
      <c r="QQT127" s="2"/>
      <c r="QQU127" s="2"/>
      <c r="QQV127" s="2"/>
      <c r="QQW127" s="2"/>
      <c r="QQX127" s="2"/>
      <c r="QQY127" s="2"/>
      <c r="QQZ127" s="2"/>
      <c r="QRA127" s="2"/>
      <c r="QRB127" s="2"/>
      <c r="QRC127" s="2"/>
      <c r="QRD127" s="2"/>
      <c r="QRE127" s="2"/>
      <c r="QRF127" s="2"/>
      <c r="QRG127" s="2"/>
      <c r="QRH127" s="2"/>
      <c r="QRI127" s="2"/>
      <c r="QRJ127" s="2"/>
      <c r="QRK127" s="2"/>
      <c r="QRL127" s="2"/>
      <c r="QRM127" s="2"/>
      <c r="QRN127" s="2"/>
      <c r="QRO127" s="2"/>
      <c r="QRP127" s="2"/>
      <c r="QRQ127" s="2"/>
      <c r="QRR127" s="2"/>
      <c r="QRS127" s="2"/>
      <c r="QRT127" s="2"/>
      <c r="QRU127" s="2"/>
      <c r="QRV127" s="2"/>
      <c r="QRW127" s="2"/>
      <c r="QRX127" s="2"/>
      <c r="QRY127" s="2"/>
      <c r="QRZ127" s="2"/>
      <c r="QSA127" s="2"/>
      <c r="QSB127" s="2"/>
      <c r="QSC127" s="2"/>
      <c r="QSD127" s="2"/>
      <c r="QSE127" s="2"/>
      <c r="QSF127" s="2"/>
      <c r="QSG127" s="2"/>
      <c r="QSH127" s="2"/>
      <c r="QSI127" s="2"/>
      <c r="QSJ127" s="2"/>
      <c r="QSK127" s="2"/>
      <c r="QSL127" s="2"/>
      <c r="QSM127" s="2"/>
      <c r="QSN127" s="2"/>
      <c r="QSO127" s="2"/>
      <c r="QSP127" s="2"/>
      <c r="QSQ127" s="2"/>
      <c r="QSR127" s="2"/>
      <c r="QSS127" s="2"/>
      <c r="QST127" s="2"/>
      <c r="QSU127" s="2"/>
      <c r="QSV127" s="2"/>
      <c r="QSW127" s="2"/>
      <c r="QSX127" s="2"/>
      <c r="QSY127" s="2"/>
      <c r="QSZ127" s="2"/>
      <c r="QTA127" s="2"/>
      <c r="QTB127" s="2"/>
      <c r="QTC127" s="2"/>
      <c r="QTD127" s="2"/>
      <c r="QTE127" s="2"/>
      <c r="QTF127" s="2"/>
      <c r="QTG127" s="2"/>
      <c r="QTH127" s="2"/>
      <c r="QTI127" s="2"/>
      <c r="QTJ127" s="2"/>
      <c r="QTK127" s="2"/>
      <c r="QTL127" s="2"/>
      <c r="QTM127" s="2"/>
      <c r="QTN127" s="2"/>
      <c r="QTO127" s="2"/>
      <c r="QTP127" s="2"/>
      <c r="QTQ127" s="2"/>
      <c r="QTR127" s="2"/>
      <c r="QTS127" s="2"/>
      <c r="QTT127" s="2"/>
      <c r="QTU127" s="2"/>
      <c r="QTV127" s="2"/>
      <c r="QTW127" s="2"/>
      <c r="QTX127" s="2"/>
      <c r="QTY127" s="2"/>
      <c r="QTZ127" s="2"/>
      <c r="QUA127" s="2"/>
      <c r="QUB127" s="2"/>
      <c r="QUC127" s="2"/>
      <c r="QUD127" s="2"/>
      <c r="QUE127" s="2"/>
      <c r="QUF127" s="2"/>
      <c r="QUG127" s="2"/>
      <c r="QUH127" s="2"/>
      <c r="QUI127" s="2"/>
      <c r="QUJ127" s="2"/>
      <c r="QUK127" s="2"/>
      <c r="QUL127" s="2"/>
      <c r="QUM127" s="2"/>
      <c r="QUN127" s="2"/>
      <c r="QUO127" s="2"/>
      <c r="QUP127" s="2"/>
      <c r="QUQ127" s="2"/>
      <c r="QUR127" s="2"/>
      <c r="QUS127" s="2"/>
      <c r="QUT127" s="2"/>
      <c r="QUU127" s="2"/>
      <c r="QUV127" s="2"/>
      <c r="QUW127" s="2"/>
      <c r="QUX127" s="2"/>
      <c r="QUY127" s="2"/>
      <c r="QUZ127" s="2"/>
      <c r="QVA127" s="2"/>
      <c r="QVB127" s="2"/>
      <c r="QVC127" s="2"/>
      <c r="QVD127" s="2"/>
      <c r="QVE127" s="2"/>
      <c r="QVF127" s="2"/>
      <c r="QVG127" s="2"/>
      <c r="QVH127" s="2"/>
      <c r="QVI127" s="2"/>
      <c r="QVJ127" s="2"/>
      <c r="QVK127" s="2"/>
      <c r="QVL127" s="2"/>
      <c r="QVM127" s="2"/>
      <c r="QVN127" s="2"/>
      <c r="QVO127" s="2"/>
      <c r="QVP127" s="2"/>
      <c r="QVQ127" s="2"/>
      <c r="QVR127" s="2"/>
      <c r="QVS127" s="2"/>
      <c r="QVT127" s="2"/>
      <c r="QVU127" s="2"/>
      <c r="QVV127" s="2"/>
      <c r="QVW127" s="2"/>
      <c r="QVX127" s="2"/>
      <c r="QVY127" s="2"/>
      <c r="QVZ127" s="2"/>
      <c r="QWA127" s="2"/>
      <c r="QWB127" s="2"/>
      <c r="QWC127" s="2"/>
      <c r="QWD127" s="2"/>
      <c r="QWE127" s="2"/>
      <c r="QWF127" s="2"/>
      <c r="QWG127" s="2"/>
      <c r="QWH127" s="2"/>
      <c r="QWI127" s="2"/>
      <c r="QWJ127" s="2"/>
      <c r="QWK127" s="2"/>
      <c r="QWL127" s="2"/>
      <c r="QWM127" s="2"/>
      <c r="QWN127" s="2"/>
      <c r="QWO127" s="2"/>
      <c r="QWP127" s="2"/>
      <c r="QWQ127" s="2"/>
      <c r="QWR127" s="2"/>
      <c r="QWS127" s="2"/>
      <c r="QWT127" s="2"/>
      <c r="QWU127" s="2"/>
      <c r="QWV127" s="2"/>
      <c r="QWW127" s="2"/>
      <c r="QWX127" s="2"/>
      <c r="QWY127" s="2"/>
      <c r="QWZ127" s="2"/>
      <c r="QXA127" s="2"/>
      <c r="QXB127" s="2"/>
      <c r="QXC127" s="2"/>
      <c r="QXD127" s="2"/>
      <c r="QXE127" s="2"/>
      <c r="QXF127" s="2"/>
      <c r="QXG127" s="2"/>
      <c r="QXH127" s="2"/>
      <c r="QXI127" s="2"/>
      <c r="QXJ127" s="2"/>
      <c r="QXK127" s="2"/>
      <c r="QXL127" s="2"/>
      <c r="QXM127" s="2"/>
      <c r="QXN127" s="2"/>
      <c r="QXO127" s="2"/>
      <c r="QXP127" s="2"/>
      <c r="QXQ127" s="2"/>
      <c r="QXR127" s="2"/>
      <c r="QXS127" s="2"/>
      <c r="QXT127" s="2"/>
      <c r="QXU127" s="2"/>
      <c r="QXV127" s="2"/>
      <c r="QXW127" s="2"/>
      <c r="QXX127" s="2"/>
      <c r="QXY127" s="2"/>
      <c r="QXZ127" s="2"/>
      <c r="QYA127" s="2"/>
      <c r="QYB127" s="2"/>
      <c r="QYC127" s="2"/>
      <c r="QYD127" s="2"/>
      <c r="QYE127" s="2"/>
      <c r="QYF127" s="2"/>
      <c r="QYG127" s="2"/>
      <c r="QYH127" s="2"/>
      <c r="QYI127" s="2"/>
      <c r="QYJ127" s="2"/>
      <c r="QYK127" s="2"/>
      <c r="QYL127" s="2"/>
      <c r="QYM127" s="2"/>
      <c r="QYN127" s="2"/>
      <c r="QYO127" s="2"/>
      <c r="QYP127" s="2"/>
      <c r="QYQ127" s="2"/>
      <c r="QYR127" s="2"/>
      <c r="QYS127" s="2"/>
      <c r="QYT127" s="2"/>
      <c r="QYU127" s="2"/>
      <c r="QYV127" s="2"/>
      <c r="QYW127" s="2"/>
      <c r="QYX127" s="2"/>
      <c r="QYY127" s="2"/>
      <c r="QYZ127" s="2"/>
      <c r="QZA127" s="2"/>
      <c r="QZB127" s="2"/>
      <c r="QZC127" s="2"/>
      <c r="QZD127" s="2"/>
      <c r="QZE127" s="2"/>
      <c r="QZF127" s="2"/>
      <c r="QZG127" s="2"/>
      <c r="QZH127" s="2"/>
      <c r="QZI127" s="2"/>
      <c r="QZJ127" s="2"/>
      <c r="QZK127" s="2"/>
      <c r="QZL127" s="2"/>
      <c r="QZM127" s="2"/>
      <c r="QZN127" s="2"/>
      <c r="QZO127" s="2"/>
      <c r="QZP127" s="2"/>
      <c r="QZQ127" s="2"/>
      <c r="QZR127" s="2"/>
      <c r="QZS127" s="2"/>
      <c r="QZT127" s="2"/>
      <c r="QZU127" s="2"/>
      <c r="QZV127" s="2"/>
      <c r="QZW127" s="2"/>
      <c r="QZX127" s="2"/>
      <c r="QZY127" s="2"/>
      <c r="QZZ127" s="2"/>
      <c r="RAA127" s="2"/>
      <c r="RAB127" s="2"/>
      <c r="RAC127" s="2"/>
      <c r="RAD127" s="2"/>
      <c r="RAE127" s="2"/>
      <c r="RAF127" s="2"/>
      <c r="RAG127" s="2"/>
      <c r="RAH127" s="2"/>
      <c r="RAI127" s="2"/>
      <c r="RAJ127" s="2"/>
      <c r="RAK127" s="2"/>
      <c r="RAL127" s="2"/>
      <c r="RAM127" s="2"/>
      <c r="RAN127" s="2"/>
      <c r="RAO127" s="2"/>
      <c r="RAP127" s="2"/>
      <c r="RAQ127" s="2"/>
      <c r="RAR127" s="2"/>
      <c r="RAS127" s="2"/>
      <c r="RAT127" s="2"/>
      <c r="RAU127" s="2"/>
      <c r="RAV127" s="2"/>
      <c r="RAW127" s="2"/>
      <c r="RAX127" s="2"/>
      <c r="RAY127" s="2"/>
      <c r="RAZ127" s="2"/>
      <c r="RBA127" s="2"/>
      <c r="RBB127" s="2"/>
      <c r="RBC127" s="2"/>
      <c r="RBD127" s="2"/>
      <c r="RBE127" s="2"/>
      <c r="RBF127" s="2"/>
      <c r="RBG127" s="2"/>
      <c r="RBH127" s="2"/>
      <c r="RBI127" s="2"/>
      <c r="RBJ127" s="2"/>
      <c r="RBK127" s="2"/>
      <c r="RBL127" s="2"/>
      <c r="RBM127" s="2"/>
      <c r="RBN127" s="2"/>
      <c r="RBO127" s="2"/>
      <c r="RBP127" s="2"/>
      <c r="RBQ127" s="2"/>
      <c r="RBR127" s="2"/>
      <c r="RBS127" s="2"/>
      <c r="RBT127" s="2"/>
      <c r="RBU127" s="2"/>
      <c r="RBV127" s="2"/>
      <c r="RBW127" s="2"/>
      <c r="RBX127" s="2"/>
      <c r="RBY127" s="2"/>
      <c r="RBZ127" s="2"/>
      <c r="RCA127" s="2"/>
      <c r="RCB127" s="2"/>
      <c r="RCC127" s="2"/>
      <c r="RCD127" s="2"/>
      <c r="RCE127" s="2"/>
      <c r="RCF127" s="2"/>
      <c r="RCG127" s="2"/>
      <c r="RCH127" s="2"/>
      <c r="RCI127" s="2"/>
      <c r="RCJ127" s="2"/>
      <c r="RCK127" s="2"/>
      <c r="RCL127" s="2"/>
      <c r="RCM127" s="2"/>
      <c r="RCN127" s="2"/>
      <c r="RCO127" s="2"/>
      <c r="RCP127" s="2"/>
      <c r="RCQ127" s="2"/>
      <c r="RCR127" s="2"/>
      <c r="RCS127" s="2"/>
      <c r="RCT127" s="2"/>
      <c r="RCU127" s="2"/>
      <c r="RCV127" s="2"/>
      <c r="RCW127" s="2"/>
      <c r="RCX127" s="2"/>
      <c r="RCY127" s="2"/>
      <c r="RCZ127" s="2"/>
      <c r="RDA127" s="2"/>
      <c r="RDB127" s="2"/>
      <c r="RDC127" s="2"/>
      <c r="RDD127" s="2"/>
      <c r="RDE127" s="2"/>
      <c r="RDF127" s="2"/>
      <c r="RDG127" s="2"/>
      <c r="RDH127" s="2"/>
      <c r="RDI127" s="2"/>
      <c r="RDJ127" s="2"/>
      <c r="RDK127" s="2"/>
      <c r="RDL127" s="2"/>
      <c r="RDM127" s="2"/>
      <c r="RDN127" s="2"/>
      <c r="RDO127" s="2"/>
      <c r="RDP127" s="2"/>
      <c r="RDQ127" s="2"/>
      <c r="RDR127" s="2"/>
      <c r="RDS127" s="2"/>
      <c r="RDT127" s="2"/>
      <c r="RDU127" s="2"/>
      <c r="RDV127" s="2"/>
      <c r="RDW127" s="2"/>
      <c r="RDX127" s="2"/>
      <c r="RDY127" s="2"/>
      <c r="RDZ127" s="2"/>
      <c r="REA127" s="2"/>
      <c r="REB127" s="2"/>
      <c r="REC127" s="2"/>
      <c r="RED127" s="2"/>
      <c r="REE127" s="2"/>
      <c r="REF127" s="2"/>
      <c r="REG127" s="2"/>
      <c r="REH127" s="2"/>
      <c r="REI127" s="2"/>
      <c r="REJ127" s="2"/>
      <c r="REK127" s="2"/>
      <c r="REL127" s="2"/>
      <c r="REM127" s="2"/>
      <c r="REN127" s="2"/>
      <c r="REO127" s="2"/>
      <c r="REP127" s="2"/>
      <c r="REQ127" s="2"/>
      <c r="RER127" s="2"/>
      <c r="RES127" s="2"/>
      <c r="RET127" s="2"/>
      <c r="REU127" s="2"/>
      <c r="REV127" s="2"/>
      <c r="REW127" s="2"/>
      <c r="REX127" s="2"/>
      <c r="REY127" s="2"/>
      <c r="REZ127" s="2"/>
      <c r="RFA127" s="2"/>
      <c r="RFB127" s="2"/>
      <c r="RFC127" s="2"/>
      <c r="RFD127" s="2"/>
      <c r="RFE127" s="2"/>
      <c r="RFF127" s="2"/>
      <c r="RFG127" s="2"/>
      <c r="RFH127" s="2"/>
      <c r="RFI127" s="2"/>
      <c r="RFJ127" s="2"/>
      <c r="RFK127" s="2"/>
      <c r="RFL127" s="2"/>
      <c r="RFM127" s="2"/>
      <c r="RFN127" s="2"/>
      <c r="RFO127" s="2"/>
      <c r="RFP127" s="2"/>
      <c r="RFQ127" s="2"/>
      <c r="RFR127" s="2"/>
      <c r="RFS127" s="2"/>
      <c r="RFT127" s="2"/>
      <c r="RFU127" s="2"/>
      <c r="RFV127" s="2"/>
      <c r="RFW127" s="2"/>
      <c r="RFX127" s="2"/>
      <c r="RFY127" s="2"/>
      <c r="RFZ127" s="2"/>
      <c r="RGA127" s="2"/>
      <c r="RGB127" s="2"/>
      <c r="RGC127" s="2"/>
      <c r="RGD127" s="2"/>
      <c r="RGE127" s="2"/>
      <c r="RGF127" s="2"/>
      <c r="RGG127" s="2"/>
      <c r="RGH127" s="2"/>
      <c r="RGI127" s="2"/>
      <c r="RGJ127" s="2"/>
      <c r="RGK127" s="2"/>
      <c r="RGL127" s="2"/>
      <c r="RGM127" s="2"/>
      <c r="RGN127" s="2"/>
      <c r="RGO127" s="2"/>
      <c r="RGP127" s="2"/>
      <c r="RGQ127" s="2"/>
      <c r="RGR127" s="2"/>
      <c r="RGS127" s="2"/>
      <c r="RGT127" s="2"/>
      <c r="RGU127" s="2"/>
      <c r="RGV127" s="2"/>
      <c r="RGW127" s="2"/>
      <c r="RGX127" s="2"/>
      <c r="RGY127" s="2"/>
      <c r="RGZ127" s="2"/>
      <c r="RHA127" s="2"/>
      <c r="RHB127" s="2"/>
      <c r="RHC127" s="2"/>
      <c r="RHD127" s="2"/>
      <c r="RHE127" s="2"/>
      <c r="RHF127" s="2"/>
      <c r="RHG127" s="2"/>
      <c r="RHH127" s="2"/>
      <c r="RHI127" s="2"/>
      <c r="RHJ127" s="2"/>
      <c r="RHK127" s="2"/>
      <c r="RHL127" s="2"/>
      <c r="RHM127" s="2"/>
      <c r="RHN127" s="2"/>
      <c r="RHO127" s="2"/>
      <c r="RHP127" s="2"/>
      <c r="RHQ127" s="2"/>
      <c r="RHR127" s="2"/>
      <c r="RHS127" s="2"/>
      <c r="RHT127" s="2"/>
      <c r="RHU127" s="2"/>
      <c r="RHV127" s="2"/>
      <c r="RHW127" s="2"/>
      <c r="RHX127" s="2"/>
      <c r="RHY127" s="2"/>
      <c r="RHZ127" s="2"/>
      <c r="RIA127" s="2"/>
      <c r="RIB127" s="2"/>
      <c r="RIC127" s="2"/>
      <c r="RID127" s="2"/>
      <c r="RIE127" s="2"/>
      <c r="RIF127" s="2"/>
      <c r="RIG127" s="2"/>
      <c r="RIH127" s="2"/>
      <c r="RII127" s="2"/>
      <c r="RIJ127" s="2"/>
      <c r="RIK127" s="2"/>
      <c r="RIL127" s="2"/>
      <c r="RIM127" s="2"/>
      <c r="RIN127" s="2"/>
      <c r="RIO127" s="2"/>
      <c r="RIP127" s="2"/>
      <c r="RIQ127" s="2"/>
      <c r="RIR127" s="2"/>
      <c r="RIS127" s="2"/>
      <c r="RIT127" s="2"/>
      <c r="RIU127" s="2"/>
      <c r="RIV127" s="2"/>
      <c r="RIW127" s="2"/>
      <c r="RIX127" s="2"/>
      <c r="RIY127" s="2"/>
      <c r="RIZ127" s="2"/>
      <c r="RJA127" s="2"/>
      <c r="RJB127" s="2"/>
      <c r="RJC127" s="2"/>
      <c r="RJD127" s="2"/>
      <c r="RJE127" s="2"/>
      <c r="RJF127" s="2"/>
      <c r="RJG127" s="2"/>
      <c r="RJH127" s="2"/>
      <c r="RJI127" s="2"/>
      <c r="RJJ127" s="2"/>
      <c r="RJK127" s="2"/>
      <c r="RJL127" s="2"/>
      <c r="RJM127" s="2"/>
      <c r="RJN127" s="2"/>
      <c r="RJO127" s="2"/>
      <c r="RJP127" s="2"/>
      <c r="RJQ127" s="2"/>
      <c r="RJR127" s="2"/>
      <c r="RJS127" s="2"/>
      <c r="RJT127" s="2"/>
      <c r="RJU127" s="2"/>
      <c r="RJV127" s="2"/>
      <c r="RJW127" s="2"/>
      <c r="RJX127" s="2"/>
      <c r="RJY127" s="2"/>
      <c r="RJZ127" s="2"/>
      <c r="RKA127" s="2"/>
      <c r="RKB127" s="2"/>
      <c r="RKC127" s="2"/>
      <c r="RKD127" s="2"/>
      <c r="RKE127" s="2"/>
      <c r="RKF127" s="2"/>
      <c r="RKG127" s="2"/>
      <c r="RKH127" s="2"/>
      <c r="RKI127" s="2"/>
      <c r="RKJ127" s="2"/>
      <c r="RKK127" s="2"/>
      <c r="RKL127" s="2"/>
      <c r="RKM127" s="2"/>
      <c r="RKN127" s="2"/>
      <c r="RKO127" s="2"/>
      <c r="RKP127" s="2"/>
      <c r="RKQ127" s="2"/>
      <c r="RKR127" s="2"/>
      <c r="RKS127" s="2"/>
      <c r="RKT127" s="2"/>
      <c r="RKU127" s="2"/>
      <c r="RKV127" s="2"/>
      <c r="RKW127" s="2"/>
      <c r="RKX127" s="2"/>
      <c r="RKY127" s="2"/>
      <c r="RKZ127" s="2"/>
      <c r="RLA127" s="2"/>
      <c r="RLB127" s="2"/>
      <c r="RLC127" s="2"/>
      <c r="RLD127" s="2"/>
      <c r="RLE127" s="2"/>
      <c r="RLF127" s="2"/>
      <c r="RLG127" s="2"/>
      <c r="RLH127" s="2"/>
      <c r="RLI127" s="2"/>
      <c r="RLJ127" s="2"/>
      <c r="RLK127" s="2"/>
      <c r="RLL127" s="2"/>
      <c r="RLM127" s="2"/>
      <c r="RLN127" s="2"/>
      <c r="RLO127" s="2"/>
      <c r="RLP127" s="2"/>
      <c r="RLQ127" s="2"/>
      <c r="RLR127" s="2"/>
      <c r="RLS127" s="2"/>
      <c r="RLT127" s="2"/>
      <c r="RLU127" s="2"/>
      <c r="RLV127" s="2"/>
      <c r="RLW127" s="2"/>
      <c r="RLX127" s="2"/>
      <c r="RLY127" s="2"/>
      <c r="RLZ127" s="2"/>
      <c r="RMA127" s="2"/>
      <c r="RMB127" s="2"/>
      <c r="RMC127" s="2"/>
      <c r="RMD127" s="2"/>
      <c r="RME127" s="2"/>
      <c r="RMF127" s="2"/>
      <c r="RMG127" s="2"/>
      <c r="RMH127" s="2"/>
      <c r="RMI127" s="2"/>
      <c r="RMJ127" s="2"/>
      <c r="RMK127" s="2"/>
      <c r="RML127" s="2"/>
      <c r="RMM127" s="2"/>
      <c r="RMN127" s="2"/>
      <c r="RMO127" s="2"/>
      <c r="RMP127" s="2"/>
      <c r="RMQ127" s="2"/>
      <c r="RMR127" s="2"/>
      <c r="RMS127" s="2"/>
      <c r="RMT127" s="2"/>
      <c r="RMU127" s="2"/>
      <c r="RMV127" s="2"/>
      <c r="RMW127" s="2"/>
      <c r="RMX127" s="2"/>
      <c r="RMY127" s="2"/>
      <c r="RMZ127" s="2"/>
      <c r="RNA127" s="2"/>
      <c r="RNB127" s="2"/>
      <c r="RNC127" s="2"/>
      <c r="RND127" s="2"/>
      <c r="RNE127" s="2"/>
      <c r="RNF127" s="2"/>
      <c r="RNG127" s="2"/>
      <c r="RNH127" s="2"/>
      <c r="RNI127" s="2"/>
      <c r="RNJ127" s="2"/>
      <c r="RNK127" s="2"/>
      <c r="RNL127" s="2"/>
      <c r="RNM127" s="2"/>
      <c r="RNN127" s="2"/>
      <c r="RNO127" s="2"/>
      <c r="RNP127" s="2"/>
      <c r="RNQ127" s="2"/>
      <c r="RNR127" s="2"/>
      <c r="RNS127" s="2"/>
      <c r="RNT127" s="2"/>
      <c r="RNU127" s="2"/>
      <c r="RNV127" s="2"/>
      <c r="RNW127" s="2"/>
      <c r="RNX127" s="2"/>
      <c r="RNY127" s="2"/>
      <c r="RNZ127" s="2"/>
      <c r="ROA127" s="2"/>
      <c r="ROB127" s="2"/>
      <c r="ROC127" s="2"/>
      <c r="ROD127" s="2"/>
      <c r="ROE127" s="2"/>
      <c r="ROF127" s="2"/>
      <c r="ROG127" s="2"/>
      <c r="ROH127" s="2"/>
      <c r="ROI127" s="2"/>
      <c r="ROJ127" s="2"/>
      <c r="ROK127" s="2"/>
      <c r="ROL127" s="2"/>
      <c r="ROM127" s="2"/>
      <c r="RON127" s="2"/>
      <c r="ROO127" s="2"/>
      <c r="ROP127" s="2"/>
      <c r="ROQ127" s="2"/>
      <c r="ROR127" s="2"/>
      <c r="ROS127" s="2"/>
      <c r="ROT127" s="2"/>
      <c r="ROU127" s="2"/>
      <c r="ROV127" s="2"/>
      <c r="ROW127" s="2"/>
      <c r="ROX127" s="2"/>
      <c r="ROY127" s="2"/>
      <c r="ROZ127" s="2"/>
      <c r="RPA127" s="2"/>
      <c r="RPB127" s="2"/>
      <c r="RPC127" s="2"/>
      <c r="RPD127" s="2"/>
      <c r="RPE127" s="2"/>
      <c r="RPF127" s="2"/>
      <c r="RPG127" s="2"/>
      <c r="RPH127" s="2"/>
      <c r="RPI127" s="2"/>
      <c r="RPJ127" s="2"/>
      <c r="RPK127" s="2"/>
      <c r="RPL127" s="2"/>
      <c r="RPM127" s="2"/>
      <c r="RPN127" s="2"/>
      <c r="RPO127" s="2"/>
      <c r="RPP127" s="2"/>
      <c r="RPQ127" s="2"/>
      <c r="RPR127" s="2"/>
      <c r="RPS127" s="2"/>
      <c r="RPT127" s="2"/>
      <c r="RPU127" s="2"/>
      <c r="RPV127" s="2"/>
      <c r="RPW127" s="2"/>
      <c r="RPX127" s="2"/>
      <c r="RPY127" s="2"/>
      <c r="RPZ127" s="2"/>
      <c r="RQA127" s="2"/>
      <c r="RQB127" s="2"/>
      <c r="RQC127" s="2"/>
      <c r="RQD127" s="2"/>
      <c r="RQE127" s="2"/>
      <c r="RQF127" s="2"/>
      <c r="RQG127" s="2"/>
      <c r="RQH127" s="2"/>
      <c r="RQI127" s="2"/>
      <c r="RQJ127" s="2"/>
      <c r="RQK127" s="2"/>
      <c r="RQL127" s="2"/>
      <c r="RQM127" s="2"/>
      <c r="RQN127" s="2"/>
      <c r="RQO127" s="2"/>
      <c r="RQP127" s="2"/>
      <c r="RQQ127" s="2"/>
      <c r="RQR127" s="2"/>
      <c r="RQS127" s="2"/>
      <c r="RQT127" s="2"/>
      <c r="RQU127" s="2"/>
      <c r="RQV127" s="2"/>
      <c r="RQW127" s="2"/>
      <c r="RQX127" s="2"/>
      <c r="RQY127" s="2"/>
      <c r="RQZ127" s="2"/>
      <c r="RRA127" s="2"/>
      <c r="RRB127" s="2"/>
      <c r="RRC127" s="2"/>
      <c r="RRD127" s="2"/>
      <c r="RRE127" s="2"/>
      <c r="RRF127" s="2"/>
      <c r="RRG127" s="2"/>
      <c r="RRH127" s="2"/>
      <c r="RRI127" s="2"/>
      <c r="RRJ127" s="2"/>
      <c r="RRK127" s="2"/>
      <c r="RRL127" s="2"/>
      <c r="RRM127" s="2"/>
      <c r="RRN127" s="2"/>
      <c r="RRO127" s="2"/>
      <c r="RRP127" s="2"/>
      <c r="RRQ127" s="2"/>
      <c r="RRR127" s="2"/>
      <c r="RRS127" s="2"/>
      <c r="RRT127" s="2"/>
      <c r="RRU127" s="2"/>
      <c r="RRV127" s="2"/>
      <c r="RRW127" s="2"/>
      <c r="RRX127" s="2"/>
      <c r="RRY127" s="2"/>
      <c r="RRZ127" s="2"/>
      <c r="RSA127" s="2"/>
      <c r="RSB127" s="2"/>
      <c r="RSC127" s="2"/>
      <c r="RSD127" s="2"/>
      <c r="RSE127" s="2"/>
      <c r="RSF127" s="2"/>
      <c r="RSG127" s="2"/>
      <c r="RSH127" s="2"/>
      <c r="RSI127" s="2"/>
      <c r="RSJ127" s="2"/>
      <c r="RSK127" s="2"/>
      <c r="RSL127" s="2"/>
      <c r="RSM127" s="2"/>
      <c r="RSN127" s="2"/>
      <c r="RSO127" s="2"/>
      <c r="RSP127" s="2"/>
      <c r="RSQ127" s="2"/>
      <c r="RSR127" s="2"/>
      <c r="RSS127" s="2"/>
      <c r="RST127" s="2"/>
      <c r="RSU127" s="2"/>
      <c r="RSV127" s="2"/>
      <c r="RSW127" s="2"/>
      <c r="RSX127" s="2"/>
      <c r="RSY127" s="2"/>
      <c r="RSZ127" s="2"/>
      <c r="RTA127" s="2"/>
      <c r="RTB127" s="2"/>
      <c r="RTC127" s="2"/>
      <c r="RTD127" s="2"/>
      <c r="RTE127" s="2"/>
      <c r="RTF127" s="2"/>
      <c r="RTG127" s="2"/>
      <c r="RTH127" s="2"/>
      <c r="RTI127" s="2"/>
      <c r="RTJ127" s="2"/>
      <c r="RTK127" s="2"/>
      <c r="RTL127" s="2"/>
      <c r="RTM127" s="2"/>
      <c r="RTN127" s="2"/>
      <c r="RTO127" s="2"/>
      <c r="RTP127" s="2"/>
      <c r="RTQ127" s="2"/>
      <c r="RTR127" s="2"/>
      <c r="RTS127" s="2"/>
      <c r="RTT127" s="2"/>
      <c r="RTU127" s="2"/>
      <c r="RTV127" s="2"/>
      <c r="RTW127" s="2"/>
      <c r="RTX127" s="2"/>
      <c r="RTY127" s="2"/>
      <c r="RTZ127" s="2"/>
      <c r="RUA127" s="2"/>
      <c r="RUB127" s="2"/>
      <c r="RUC127" s="2"/>
      <c r="RUD127" s="2"/>
      <c r="RUE127" s="2"/>
      <c r="RUF127" s="2"/>
      <c r="RUG127" s="2"/>
      <c r="RUH127" s="2"/>
      <c r="RUI127" s="2"/>
      <c r="RUJ127" s="2"/>
      <c r="RUK127" s="2"/>
      <c r="RUL127" s="2"/>
      <c r="RUM127" s="2"/>
      <c r="RUN127" s="2"/>
      <c r="RUO127" s="2"/>
      <c r="RUP127" s="2"/>
      <c r="RUQ127" s="2"/>
      <c r="RUR127" s="2"/>
      <c r="RUS127" s="2"/>
      <c r="RUT127" s="2"/>
      <c r="RUU127" s="2"/>
      <c r="RUV127" s="2"/>
      <c r="RUW127" s="2"/>
      <c r="RUX127" s="2"/>
      <c r="RUY127" s="2"/>
      <c r="RUZ127" s="2"/>
      <c r="RVA127" s="2"/>
      <c r="RVB127" s="2"/>
      <c r="RVC127" s="2"/>
      <c r="RVD127" s="2"/>
      <c r="RVE127" s="2"/>
      <c r="RVF127" s="2"/>
      <c r="RVG127" s="2"/>
      <c r="RVH127" s="2"/>
      <c r="RVI127" s="2"/>
      <c r="RVJ127" s="2"/>
      <c r="RVK127" s="2"/>
      <c r="RVL127" s="2"/>
      <c r="RVM127" s="2"/>
      <c r="RVN127" s="2"/>
      <c r="RVO127" s="2"/>
      <c r="RVP127" s="2"/>
      <c r="RVQ127" s="2"/>
      <c r="RVR127" s="2"/>
      <c r="RVS127" s="2"/>
      <c r="RVT127" s="2"/>
      <c r="RVU127" s="2"/>
      <c r="RVV127" s="2"/>
      <c r="RVW127" s="2"/>
      <c r="RVX127" s="2"/>
      <c r="RVY127" s="2"/>
      <c r="RVZ127" s="2"/>
      <c r="RWA127" s="2"/>
      <c r="RWB127" s="2"/>
      <c r="RWC127" s="2"/>
      <c r="RWD127" s="2"/>
      <c r="RWE127" s="2"/>
      <c r="RWF127" s="2"/>
      <c r="RWG127" s="2"/>
      <c r="RWH127" s="2"/>
      <c r="RWI127" s="2"/>
      <c r="RWJ127" s="2"/>
      <c r="RWK127" s="2"/>
      <c r="RWL127" s="2"/>
      <c r="RWM127" s="2"/>
      <c r="RWN127" s="2"/>
      <c r="RWO127" s="2"/>
      <c r="RWP127" s="2"/>
      <c r="RWQ127" s="2"/>
      <c r="RWR127" s="2"/>
      <c r="RWS127" s="2"/>
      <c r="RWT127" s="2"/>
      <c r="RWU127" s="2"/>
      <c r="RWV127" s="2"/>
      <c r="RWW127" s="2"/>
      <c r="RWX127" s="2"/>
      <c r="RWY127" s="2"/>
      <c r="RWZ127" s="2"/>
      <c r="RXA127" s="2"/>
      <c r="RXB127" s="2"/>
      <c r="RXC127" s="2"/>
      <c r="RXD127" s="2"/>
      <c r="RXE127" s="2"/>
      <c r="RXF127" s="2"/>
      <c r="RXG127" s="2"/>
      <c r="RXH127" s="2"/>
      <c r="RXI127" s="2"/>
      <c r="RXJ127" s="2"/>
      <c r="RXK127" s="2"/>
      <c r="RXL127" s="2"/>
      <c r="RXM127" s="2"/>
      <c r="RXN127" s="2"/>
      <c r="RXO127" s="2"/>
      <c r="RXP127" s="2"/>
      <c r="RXQ127" s="2"/>
      <c r="RXR127" s="2"/>
      <c r="RXS127" s="2"/>
      <c r="RXT127" s="2"/>
      <c r="RXU127" s="2"/>
      <c r="RXV127" s="2"/>
      <c r="RXW127" s="2"/>
      <c r="RXX127" s="2"/>
      <c r="RXY127" s="2"/>
      <c r="RXZ127" s="2"/>
      <c r="RYA127" s="2"/>
      <c r="RYB127" s="2"/>
      <c r="RYC127" s="2"/>
      <c r="RYD127" s="2"/>
      <c r="RYE127" s="2"/>
      <c r="RYF127" s="2"/>
      <c r="RYG127" s="2"/>
      <c r="RYH127" s="2"/>
      <c r="RYI127" s="2"/>
      <c r="RYJ127" s="2"/>
      <c r="RYK127" s="2"/>
      <c r="RYL127" s="2"/>
      <c r="RYM127" s="2"/>
      <c r="RYN127" s="2"/>
      <c r="RYO127" s="2"/>
      <c r="RYP127" s="2"/>
      <c r="RYQ127" s="2"/>
      <c r="RYR127" s="2"/>
      <c r="RYS127" s="2"/>
      <c r="RYT127" s="2"/>
      <c r="RYU127" s="2"/>
      <c r="RYV127" s="2"/>
      <c r="RYW127" s="2"/>
      <c r="RYX127" s="2"/>
      <c r="RYY127" s="2"/>
      <c r="RYZ127" s="2"/>
      <c r="RZA127" s="2"/>
      <c r="RZB127" s="2"/>
      <c r="RZC127" s="2"/>
      <c r="RZD127" s="2"/>
      <c r="RZE127" s="2"/>
      <c r="RZF127" s="2"/>
      <c r="RZG127" s="2"/>
      <c r="RZH127" s="2"/>
      <c r="RZI127" s="2"/>
      <c r="RZJ127" s="2"/>
      <c r="RZK127" s="2"/>
      <c r="RZL127" s="2"/>
      <c r="RZM127" s="2"/>
      <c r="RZN127" s="2"/>
      <c r="RZO127" s="2"/>
      <c r="RZP127" s="2"/>
      <c r="RZQ127" s="2"/>
      <c r="RZR127" s="2"/>
      <c r="RZS127" s="2"/>
      <c r="RZT127" s="2"/>
      <c r="RZU127" s="2"/>
      <c r="RZV127" s="2"/>
      <c r="RZW127" s="2"/>
      <c r="RZX127" s="2"/>
      <c r="RZY127" s="2"/>
      <c r="RZZ127" s="2"/>
      <c r="SAA127" s="2"/>
      <c r="SAB127" s="2"/>
      <c r="SAC127" s="2"/>
      <c r="SAD127" s="2"/>
      <c r="SAE127" s="2"/>
      <c r="SAF127" s="2"/>
      <c r="SAG127" s="2"/>
      <c r="SAH127" s="2"/>
      <c r="SAI127" s="2"/>
      <c r="SAJ127" s="2"/>
      <c r="SAK127" s="2"/>
      <c r="SAL127" s="2"/>
      <c r="SAM127" s="2"/>
      <c r="SAN127" s="2"/>
      <c r="SAO127" s="2"/>
      <c r="SAP127" s="2"/>
      <c r="SAQ127" s="2"/>
      <c r="SAR127" s="2"/>
      <c r="SAS127" s="2"/>
      <c r="SAT127" s="2"/>
      <c r="SAU127" s="2"/>
      <c r="SAV127" s="2"/>
      <c r="SAW127" s="2"/>
      <c r="SAX127" s="2"/>
      <c r="SAY127" s="2"/>
      <c r="SAZ127" s="2"/>
      <c r="SBA127" s="2"/>
      <c r="SBB127" s="2"/>
      <c r="SBC127" s="2"/>
      <c r="SBD127" s="2"/>
      <c r="SBE127" s="2"/>
      <c r="SBF127" s="2"/>
      <c r="SBG127" s="2"/>
      <c r="SBH127" s="2"/>
      <c r="SBI127" s="2"/>
      <c r="SBJ127" s="2"/>
      <c r="SBK127" s="2"/>
      <c r="SBL127" s="2"/>
      <c r="SBM127" s="2"/>
      <c r="SBN127" s="2"/>
      <c r="SBO127" s="2"/>
      <c r="SBP127" s="2"/>
      <c r="SBQ127" s="2"/>
      <c r="SBR127" s="2"/>
      <c r="SBS127" s="2"/>
      <c r="SBT127" s="2"/>
      <c r="SBU127" s="2"/>
      <c r="SBV127" s="2"/>
      <c r="SBW127" s="2"/>
      <c r="SBX127" s="2"/>
      <c r="SBY127" s="2"/>
      <c r="SBZ127" s="2"/>
      <c r="SCA127" s="2"/>
      <c r="SCB127" s="2"/>
      <c r="SCC127" s="2"/>
      <c r="SCD127" s="2"/>
      <c r="SCE127" s="2"/>
      <c r="SCF127" s="2"/>
      <c r="SCG127" s="2"/>
      <c r="SCH127" s="2"/>
      <c r="SCI127" s="2"/>
      <c r="SCJ127" s="2"/>
      <c r="SCK127" s="2"/>
      <c r="SCL127" s="2"/>
      <c r="SCM127" s="2"/>
      <c r="SCN127" s="2"/>
      <c r="SCO127" s="2"/>
      <c r="SCP127" s="2"/>
      <c r="SCQ127" s="2"/>
      <c r="SCR127" s="2"/>
      <c r="SCS127" s="2"/>
      <c r="SCT127" s="2"/>
      <c r="SCU127" s="2"/>
      <c r="SCV127" s="2"/>
      <c r="SCW127" s="2"/>
      <c r="SCX127" s="2"/>
      <c r="SCY127" s="2"/>
      <c r="SCZ127" s="2"/>
      <c r="SDA127" s="2"/>
      <c r="SDB127" s="2"/>
      <c r="SDC127" s="2"/>
      <c r="SDD127" s="2"/>
      <c r="SDE127" s="2"/>
      <c r="SDF127" s="2"/>
      <c r="SDG127" s="2"/>
      <c r="SDH127" s="2"/>
      <c r="SDI127" s="2"/>
      <c r="SDJ127" s="2"/>
      <c r="SDK127" s="2"/>
      <c r="SDL127" s="2"/>
      <c r="SDM127" s="2"/>
      <c r="SDN127" s="2"/>
      <c r="SDO127" s="2"/>
      <c r="SDP127" s="2"/>
      <c r="SDQ127" s="2"/>
      <c r="SDR127" s="2"/>
      <c r="SDS127" s="2"/>
      <c r="SDT127" s="2"/>
      <c r="SDU127" s="2"/>
      <c r="SDV127" s="2"/>
      <c r="SDW127" s="2"/>
      <c r="SDX127" s="2"/>
      <c r="SDY127" s="2"/>
      <c r="SDZ127" s="2"/>
      <c r="SEA127" s="2"/>
      <c r="SEB127" s="2"/>
      <c r="SEC127" s="2"/>
      <c r="SED127" s="2"/>
      <c r="SEE127" s="2"/>
      <c r="SEF127" s="2"/>
      <c r="SEG127" s="2"/>
      <c r="SEH127" s="2"/>
      <c r="SEI127" s="2"/>
      <c r="SEJ127" s="2"/>
      <c r="SEK127" s="2"/>
      <c r="SEL127" s="2"/>
      <c r="SEM127" s="2"/>
      <c r="SEN127" s="2"/>
      <c r="SEO127" s="2"/>
      <c r="SEP127" s="2"/>
      <c r="SEQ127" s="2"/>
      <c r="SER127" s="2"/>
      <c r="SES127" s="2"/>
      <c r="SET127" s="2"/>
      <c r="SEU127" s="2"/>
      <c r="SEV127" s="2"/>
      <c r="SEW127" s="2"/>
      <c r="SEX127" s="2"/>
      <c r="SEY127" s="2"/>
      <c r="SEZ127" s="2"/>
      <c r="SFA127" s="2"/>
      <c r="SFB127" s="2"/>
      <c r="SFC127" s="2"/>
      <c r="SFD127" s="2"/>
      <c r="SFE127" s="2"/>
      <c r="SFF127" s="2"/>
      <c r="SFG127" s="2"/>
      <c r="SFH127" s="2"/>
      <c r="SFI127" s="2"/>
      <c r="SFJ127" s="2"/>
      <c r="SFK127" s="2"/>
      <c r="SFL127" s="2"/>
      <c r="SFM127" s="2"/>
      <c r="SFN127" s="2"/>
      <c r="SFO127" s="2"/>
      <c r="SFP127" s="2"/>
      <c r="SFQ127" s="2"/>
      <c r="SFR127" s="2"/>
      <c r="SFS127" s="2"/>
      <c r="SFT127" s="2"/>
      <c r="SFU127" s="2"/>
      <c r="SFV127" s="2"/>
      <c r="SFW127" s="2"/>
      <c r="SFX127" s="2"/>
      <c r="SFY127" s="2"/>
      <c r="SFZ127" s="2"/>
      <c r="SGA127" s="2"/>
      <c r="SGB127" s="2"/>
      <c r="SGC127" s="2"/>
      <c r="SGD127" s="2"/>
      <c r="SGE127" s="2"/>
      <c r="SGF127" s="2"/>
      <c r="SGG127" s="2"/>
      <c r="SGH127" s="2"/>
      <c r="SGI127" s="2"/>
      <c r="SGJ127" s="2"/>
      <c r="SGK127" s="2"/>
      <c r="SGL127" s="2"/>
      <c r="SGM127" s="2"/>
      <c r="SGN127" s="2"/>
      <c r="SGO127" s="2"/>
      <c r="SGP127" s="2"/>
      <c r="SGQ127" s="2"/>
      <c r="SGR127" s="2"/>
      <c r="SGS127" s="2"/>
      <c r="SGT127" s="2"/>
      <c r="SGU127" s="2"/>
      <c r="SGV127" s="2"/>
      <c r="SGW127" s="2"/>
      <c r="SGX127" s="2"/>
      <c r="SGY127" s="2"/>
      <c r="SGZ127" s="2"/>
      <c r="SHA127" s="2"/>
      <c r="SHB127" s="2"/>
      <c r="SHC127" s="2"/>
      <c r="SHD127" s="2"/>
      <c r="SHE127" s="2"/>
      <c r="SHF127" s="2"/>
      <c r="SHG127" s="2"/>
      <c r="SHH127" s="2"/>
      <c r="SHI127" s="2"/>
      <c r="SHJ127" s="2"/>
      <c r="SHK127" s="2"/>
      <c r="SHL127" s="2"/>
      <c r="SHM127" s="2"/>
      <c r="SHN127" s="2"/>
      <c r="SHO127" s="2"/>
      <c r="SHP127" s="2"/>
      <c r="SHQ127" s="2"/>
      <c r="SHR127" s="2"/>
      <c r="SHS127" s="2"/>
      <c r="SHT127" s="2"/>
      <c r="SHU127" s="2"/>
      <c r="SHV127" s="2"/>
      <c r="SHW127" s="2"/>
      <c r="SHX127" s="2"/>
      <c r="SHY127" s="2"/>
      <c r="SHZ127" s="2"/>
      <c r="SIA127" s="2"/>
      <c r="SIB127" s="2"/>
      <c r="SIC127" s="2"/>
      <c r="SID127" s="2"/>
      <c r="SIE127" s="2"/>
      <c r="SIF127" s="2"/>
      <c r="SIG127" s="2"/>
      <c r="SIH127" s="2"/>
      <c r="SII127" s="2"/>
      <c r="SIJ127" s="2"/>
      <c r="SIK127" s="2"/>
      <c r="SIL127" s="2"/>
      <c r="SIM127" s="2"/>
      <c r="SIN127" s="2"/>
      <c r="SIO127" s="2"/>
      <c r="SIP127" s="2"/>
      <c r="SIQ127" s="2"/>
      <c r="SIR127" s="2"/>
      <c r="SIS127" s="2"/>
      <c r="SIT127" s="2"/>
      <c r="SIU127" s="2"/>
      <c r="SIV127" s="2"/>
      <c r="SIW127" s="2"/>
      <c r="SIX127" s="2"/>
      <c r="SIY127" s="2"/>
      <c r="SIZ127" s="2"/>
      <c r="SJA127" s="2"/>
      <c r="SJB127" s="2"/>
      <c r="SJC127" s="2"/>
      <c r="SJD127" s="2"/>
      <c r="SJE127" s="2"/>
      <c r="SJF127" s="2"/>
      <c r="SJG127" s="2"/>
      <c r="SJH127" s="2"/>
      <c r="SJI127" s="2"/>
      <c r="SJJ127" s="2"/>
      <c r="SJK127" s="2"/>
      <c r="SJL127" s="2"/>
      <c r="SJM127" s="2"/>
      <c r="SJN127" s="2"/>
      <c r="SJO127" s="2"/>
      <c r="SJP127" s="2"/>
      <c r="SJQ127" s="2"/>
      <c r="SJR127" s="2"/>
      <c r="SJS127" s="2"/>
      <c r="SJT127" s="2"/>
      <c r="SJU127" s="2"/>
      <c r="SJV127" s="2"/>
      <c r="SJW127" s="2"/>
      <c r="SJX127" s="2"/>
      <c r="SJY127" s="2"/>
      <c r="SJZ127" s="2"/>
      <c r="SKA127" s="2"/>
      <c r="SKB127" s="2"/>
      <c r="SKC127" s="2"/>
      <c r="SKD127" s="2"/>
      <c r="SKE127" s="2"/>
      <c r="SKF127" s="2"/>
      <c r="SKG127" s="2"/>
      <c r="SKH127" s="2"/>
      <c r="SKI127" s="2"/>
      <c r="SKJ127" s="2"/>
      <c r="SKK127" s="2"/>
      <c r="SKL127" s="2"/>
      <c r="SKM127" s="2"/>
      <c r="SKN127" s="2"/>
      <c r="SKO127" s="2"/>
      <c r="SKP127" s="2"/>
      <c r="SKQ127" s="2"/>
      <c r="SKR127" s="2"/>
      <c r="SKS127" s="2"/>
      <c r="SKT127" s="2"/>
      <c r="SKU127" s="2"/>
      <c r="SKV127" s="2"/>
      <c r="SKW127" s="2"/>
      <c r="SKX127" s="2"/>
      <c r="SKY127" s="2"/>
      <c r="SKZ127" s="2"/>
      <c r="SLA127" s="2"/>
      <c r="SLB127" s="2"/>
      <c r="SLC127" s="2"/>
      <c r="SLD127" s="2"/>
      <c r="SLE127" s="2"/>
      <c r="SLF127" s="2"/>
      <c r="SLG127" s="2"/>
      <c r="SLH127" s="2"/>
      <c r="SLI127" s="2"/>
      <c r="SLJ127" s="2"/>
      <c r="SLK127" s="2"/>
      <c r="SLL127" s="2"/>
      <c r="SLM127" s="2"/>
      <c r="SLN127" s="2"/>
      <c r="SLO127" s="2"/>
      <c r="SLP127" s="2"/>
      <c r="SLQ127" s="2"/>
      <c r="SLR127" s="2"/>
      <c r="SLS127" s="2"/>
      <c r="SLT127" s="2"/>
      <c r="SLU127" s="2"/>
      <c r="SLV127" s="2"/>
      <c r="SLW127" s="2"/>
      <c r="SLX127" s="2"/>
      <c r="SLY127" s="2"/>
      <c r="SLZ127" s="2"/>
      <c r="SMA127" s="2"/>
      <c r="SMB127" s="2"/>
      <c r="SMC127" s="2"/>
      <c r="SMD127" s="2"/>
      <c r="SME127" s="2"/>
      <c r="SMF127" s="2"/>
      <c r="SMG127" s="2"/>
      <c r="SMH127" s="2"/>
      <c r="SMI127" s="2"/>
      <c r="SMJ127" s="2"/>
      <c r="SMK127" s="2"/>
      <c r="SML127" s="2"/>
      <c r="SMM127" s="2"/>
      <c r="SMN127" s="2"/>
      <c r="SMO127" s="2"/>
      <c r="SMP127" s="2"/>
      <c r="SMQ127" s="2"/>
      <c r="SMR127" s="2"/>
      <c r="SMS127" s="2"/>
      <c r="SMT127" s="2"/>
      <c r="SMU127" s="2"/>
      <c r="SMV127" s="2"/>
      <c r="SMW127" s="2"/>
      <c r="SMX127" s="2"/>
      <c r="SMY127" s="2"/>
      <c r="SMZ127" s="2"/>
      <c r="SNA127" s="2"/>
      <c r="SNB127" s="2"/>
      <c r="SNC127" s="2"/>
      <c r="SND127" s="2"/>
      <c r="SNE127" s="2"/>
      <c r="SNF127" s="2"/>
      <c r="SNG127" s="2"/>
      <c r="SNH127" s="2"/>
      <c r="SNI127" s="2"/>
      <c r="SNJ127" s="2"/>
      <c r="SNK127" s="2"/>
      <c r="SNL127" s="2"/>
      <c r="SNM127" s="2"/>
      <c r="SNN127" s="2"/>
      <c r="SNO127" s="2"/>
      <c r="SNP127" s="2"/>
      <c r="SNQ127" s="2"/>
      <c r="SNR127" s="2"/>
      <c r="SNS127" s="2"/>
      <c r="SNT127" s="2"/>
      <c r="SNU127" s="2"/>
      <c r="SNV127" s="2"/>
      <c r="SNW127" s="2"/>
      <c r="SNX127" s="2"/>
      <c r="SNY127" s="2"/>
      <c r="SNZ127" s="2"/>
      <c r="SOA127" s="2"/>
      <c r="SOB127" s="2"/>
      <c r="SOC127" s="2"/>
      <c r="SOD127" s="2"/>
      <c r="SOE127" s="2"/>
      <c r="SOF127" s="2"/>
      <c r="SOG127" s="2"/>
      <c r="SOH127" s="2"/>
      <c r="SOI127" s="2"/>
      <c r="SOJ127" s="2"/>
      <c r="SOK127" s="2"/>
      <c r="SOL127" s="2"/>
      <c r="SOM127" s="2"/>
      <c r="SON127" s="2"/>
      <c r="SOO127" s="2"/>
      <c r="SOP127" s="2"/>
      <c r="SOQ127" s="2"/>
      <c r="SOR127" s="2"/>
      <c r="SOS127" s="2"/>
      <c r="SOT127" s="2"/>
      <c r="SOU127" s="2"/>
      <c r="SOV127" s="2"/>
      <c r="SOW127" s="2"/>
      <c r="SOX127" s="2"/>
      <c r="SOY127" s="2"/>
      <c r="SOZ127" s="2"/>
      <c r="SPA127" s="2"/>
      <c r="SPB127" s="2"/>
      <c r="SPC127" s="2"/>
      <c r="SPD127" s="2"/>
      <c r="SPE127" s="2"/>
      <c r="SPF127" s="2"/>
      <c r="SPG127" s="2"/>
      <c r="SPH127" s="2"/>
      <c r="SPI127" s="2"/>
      <c r="SPJ127" s="2"/>
      <c r="SPK127" s="2"/>
      <c r="SPL127" s="2"/>
      <c r="SPM127" s="2"/>
      <c r="SPN127" s="2"/>
      <c r="SPO127" s="2"/>
      <c r="SPP127" s="2"/>
      <c r="SPQ127" s="2"/>
      <c r="SPR127" s="2"/>
      <c r="SPS127" s="2"/>
      <c r="SPT127" s="2"/>
      <c r="SPU127" s="2"/>
      <c r="SPV127" s="2"/>
      <c r="SPW127" s="2"/>
      <c r="SPX127" s="2"/>
      <c r="SPY127" s="2"/>
      <c r="SPZ127" s="2"/>
      <c r="SQA127" s="2"/>
      <c r="SQB127" s="2"/>
      <c r="SQC127" s="2"/>
      <c r="SQD127" s="2"/>
      <c r="SQE127" s="2"/>
      <c r="SQF127" s="2"/>
      <c r="SQG127" s="2"/>
      <c r="SQH127" s="2"/>
      <c r="SQI127" s="2"/>
      <c r="SQJ127" s="2"/>
      <c r="SQK127" s="2"/>
      <c r="SQL127" s="2"/>
      <c r="SQM127" s="2"/>
      <c r="SQN127" s="2"/>
      <c r="SQO127" s="2"/>
      <c r="SQP127" s="2"/>
      <c r="SQQ127" s="2"/>
      <c r="SQR127" s="2"/>
      <c r="SQS127" s="2"/>
      <c r="SQT127" s="2"/>
      <c r="SQU127" s="2"/>
      <c r="SQV127" s="2"/>
      <c r="SQW127" s="2"/>
      <c r="SQX127" s="2"/>
      <c r="SQY127" s="2"/>
      <c r="SQZ127" s="2"/>
      <c r="SRA127" s="2"/>
      <c r="SRB127" s="2"/>
      <c r="SRC127" s="2"/>
      <c r="SRD127" s="2"/>
      <c r="SRE127" s="2"/>
      <c r="SRF127" s="2"/>
      <c r="SRG127" s="2"/>
      <c r="SRH127" s="2"/>
      <c r="SRI127" s="2"/>
      <c r="SRJ127" s="2"/>
      <c r="SRK127" s="2"/>
      <c r="SRL127" s="2"/>
      <c r="SRM127" s="2"/>
      <c r="SRN127" s="2"/>
      <c r="SRO127" s="2"/>
      <c r="SRP127" s="2"/>
      <c r="SRQ127" s="2"/>
      <c r="SRR127" s="2"/>
      <c r="SRS127" s="2"/>
      <c r="SRT127" s="2"/>
      <c r="SRU127" s="2"/>
      <c r="SRV127" s="2"/>
      <c r="SRW127" s="2"/>
      <c r="SRX127" s="2"/>
      <c r="SRY127" s="2"/>
      <c r="SRZ127" s="2"/>
      <c r="SSA127" s="2"/>
      <c r="SSB127" s="2"/>
      <c r="SSC127" s="2"/>
      <c r="SSD127" s="2"/>
      <c r="SSE127" s="2"/>
      <c r="SSF127" s="2"/>
      <c r="SSG127" s="2"/>
      <c r="SSH127" s="2"/>
      <c r="SSI127" s="2"/>
      <c r="SSJ127" s="2"/>
      <c r="SSK127" s="2"/>
      <c r="SSL127" s="2"/>
      <c r="SSM127" s="2"/>
      <c r="SSN127" s="2"/>
      <c r="SSO127" s="2"/>
      <c r="SSP127" s="2"/>
      <c r="SSQ127" s="2"/>
      <c r="SSR127" s="2"/>
      <c r="SSS127" s="2"/>
      <c r="SST127" s="2"/>
      <c r="SSU127" s="2"/>
      <c r="SSV127" s="2"/>
      <c r="SSW127" s="2"/>
      <c r="SSX127" s="2"/>
      <c r="SSY127" s="2"/>
      <c r="SSZ127" s="2"/>
      <c r="STA127" s="2"/>
      <c r="STB127" s="2"/>
      <c r="STC127" s="2"/>
      <c r="STD127" s="2"/>
      <c r="STE127" s="2"/>
      <c r="STF127" s="2"/>
      <c r="STG127" s="2"/>
      <c r="STH127" s="2"/>
      <c r="STI127" s="2"/>
      <c r="STJ127" s="2"/>
      <c r="STK127" s="2"/>
      <c r="STL127" s="2"/>
      <c r="STM127" s="2"/>
      <c r="STN127" s="2"/>
      <c r="STO127" s="2"/>
      <c r="STP127" s="2"/>
      <c r="STQ127" s="2"/>
      <c r="STR127" s="2"/>
      <c r="STS127" s="2"/>
      <c r="STT127" s="2"/>
      <c r="STU127" s="2"/>
      <c r="STV127" s="2"/>
      <c r="STW127" s="2"/>
      <c r="STX127" s="2"/>
      <c r="STY127" s="2"/>
      <c r="STZ127" s="2"/>
      <c r="SUA127" s="2"/>
      <c r="SUB127" s="2"/>
      <c r="SUC127" s="2"/>
      <c r="SUD127" s="2"/>
      <c r="SUE127" s="2"/>
      <c r="SUF127" s="2"/>
      <c r="SUG127" s="2"/>
      <c r="SUH127" s="2"/>
      <c r="SUI127" s="2"/>
      <c r="SUJ127" s="2"/>
      <c r="SUK127" s="2"/>
      <c r="SUL127" s="2"/>
      <c r="SUM127" s="2"/>
      <c r="SUN127" s="2"/>
      <c r="SUO127" s="2"/>
      <c r="SUP127" s="2"/>
      <c r="SUQ127" s="2"/>
      <c r="SUR127" s="2"/>
      <c r="SUS127" s="2"/>
      <c r="SUT127" s="2"/>
      <c r="SUU127" s="2"/>
      <c r="SUV127" s="2"/>
      <c r="SUW127" s="2"/>
      <c r="SUX127" s="2"/>
      <c r="SUY127" s="2"/>
      <c r="SUZ127" s="2"/>
      <c r="SVA127" s="2"/>
      <c r="SVB127" s="2"/>
      <c r="SVC127" s="2"/>
      <c r="SVD127" s="2"/>
      <c r="SVE127" s="2"/>
      <c r="SVF127" s="2"/>
      <c r="SVG127" s="2"/>
      <c r="SVH127" s="2"/>
      <c r="SVI127" s="2"/>
      <c r="SVJ127" s="2"/>
      <c r="SVK127" s="2"/>
      <c r="SVL127" s="2"/>
      <c r="SVM127" s="2"/>
      <c r="SVN127" s="2"/>
      <c r="SVO127" s="2"/>
      <c r="SVP127" s="2"/>
      <c r="SVQ127" s="2"/>
      <c r="SVR127" s="2"/>
      <c r="SVS127" s="2"/>
      <c r="SVT127" s="2"/>
      <c r="SVU127" s="2"/>
      <c r="SVV127" s="2"/>
      <c r="SVW127" s="2"/>
      <c r="SVX127" s="2"/>
      <c r="SVY127" s="2"/>
      <c r="SVZ127" s="2"/>
      <c r="SWA127" s="2"/>
      <c r="SWB127" s="2"/>
      <c r="SWC127" s="2"/>
      <c r="SWD127" s="2"/>
      <c r="SWE127" s="2"/>
      <c r="SWF127" s="2"/>
      <c r="SWG127" s="2"/>
      <c r="SWH127" s="2"/>
      <c r="SWI127" s="2"/>
      <c r="SWJ127" s="2"/>
      <c r="SWK127" s="2"/>
      <c r="SWL127" s="2"/>
      <c r="SWM127" s="2"/>
      <c r="SWN127" s="2"/>
      <c r="SWO127" s="2"/>
      <c r="SWP127" s="2"/>
      <c r="SWQ127" s="2"/>
      <c r="SWR127" s="2"/>
      <c r="SWS127" s="2"/>
      <c r="SWT127" s="2"/>
      <c r="SWU127" s="2"/>
      <c r="SWV127" s="2"/>
      <c r="SWW127" s="2"/>
      <c r="SWX127" s="2"/>
      <c r="SWY127" s="2"/>
      <c r="SWZ127" s="2"/>
      <c r="SXA127" s="2"/>
      <c r="SXB127" s="2"/>
      <c r="SXC127" s="2"/>
      <c r="SXD127" s="2"/>
      <c r="SXE127" s="2"/>
      <c r="SXF127" s="2"/>
      <c r="SXG127" s="2"/>
      <c r="SXH127" s="2"/>
      <c r="SXI127" s="2"/>
      <c r="SXJ127" s="2"/>
      <c r="SXK127" s="2"/>
      <c r="SXL127" s="2"/>
      <c r="SXM127" s="2"/>
      <c r="SXN127" s="2"/>
      <c r="SXO127" s="2"/>
      <c r="SXP127" s="2"/>
      <c r="SXQ127" s="2"/>
      <c r="SXR127" s="2"/>
      <c r="SXS127" s="2"/>
      <c r="SXT127" s="2"/>
      <c r="SXU127" s="2"/>
      <c r="SXV127" s="2"/>
      <c r="SXW127" s="2"/>
      <c r="SXX127" s="2"/>
      <c r="SXY127" s="2"/>
      <c r="SXZ127" s="2"/>
      <c r="SYA127" s="2"/>
      <c r="SYB127" s="2"/>
      <c r="SYC127" s="2"/>
      <c r="SYD127" s="2"/>
      <c r="SYE127" s="2"/>
      <c r="SYF127" s="2"/>
      <c r="SYG127" s="2"/>
      <c r="SYH127" s="2"/>
      <c r="SYI127" s="2"/>
      <c r="SYJ127" s="2"/>
      <c r="SYK127" s="2"/>
      <c r="SYL127" s="2"/>
      <c r="SYM127" s="2"/>
      <c r="SYN127" s="2"/>
      <c r="SYO127" s="2"/>
      <c r="SYP127" s="2"/>
      <c r="SYQ127" s="2"/>
      <c r="SYR127" s="2"/>
      <c r="SYS127" s="2"/>
      <c r="SYT127" s="2"/>
      <c r="SYU127" s="2"/>
      <c r="SYV127" s="2"/>
      <c r="SYW127" s="2"/>
      <c r="SYX127" s="2"/>
      <c r="SYY127" s="2"/>
      <c r="SYZ127" s="2"/>
      <c r="SZA127" s="2"/>
      <c r="SZB127" s="2"/>
      <c r="SZC127" s="2"/>
      <c r="SZD127" s="2"/>
      <c r="SZE127" s="2"/>
      <c r="SZF127" s="2"/>
      <c r="SZG127" s="2"/>
      <c r="SZH127" s="2"/>
      <c r="SZI127" s="2"/>
      <c r="SZJ127" s="2"/>
      <c r="SZK127" s="2"/>
      <c r="SZL127" s="2"/>
      <c r="SZM127" s="2"/>
      <c r="SZN127" s="2"/>
      <c r="SZO127" s="2"/>
      <c r="SZP127" s="2"/>
      <c r="SZQ127" s="2"/>
      <c r="SZR127" s="2"/>
      <c r="SZS127" s="2"/>
      <c r="SZT127" s="2"/>
      <c r="SZU127" s="2"/>
      <c r="SZV127" s="2"/>
      <c r="SZW127" s="2"/>
      <c r="SZX127" s="2"/>
      <c r="SZY127" s="2"/>
      <c r="SZZ127" s="2"/>
      <c r="TAA127" s="2"/>
      <c r="TAB127" s="2"/>
      <c r="TAC127" s="2"/>
      <c r="TAD127" s="2"/>
      <c r="TAE127" s="2"/>
      <c r="TAF127" s="2"/>
      <c r="TAG127" s="2"/>
      <c r="TAH127" s="2"/>
      <c r="TAI127" s="2"/>
      <c r="TAJ127" s="2"/>
      <c r="TAK127" s="2"/>
      <c r="TAL127" s="2"/>
      <c r="TAM127" s="2"/>
      <c r="TAN127" s="2"/>
      <c r="TAO127" s="2"/>
      <c r="TAP127" s="2"/>
      <c r="TAQ127" s="2"/>
      <c r="TAR127" s="2"/>
      <c r="TAS127" s="2"/>
      <c r="TAT127" s="2"/>
      <c r="TAU127" s="2"/>
      <c r="TAV127" s="2"/>
      <c r="TAW127" s="2"/>
      <c r="TAX127" s="2"/>
      <c r="TAY127" s="2"/>
      <c r="TAZ127" s="2"/>
      <c r="TBA127" s="2"/>
      <c r="TBB127" s="2"/>
      <c r="TBC127" s="2"/>
      <c r="TBD127" s="2"/>
      <c r="TBE127" s="2"/>
      <c r="TBF127" s="2"/>
      <c r="TBG127" s="2"/>
      <c r="TBH127" s="2"/>
      <c r="TBI127" s="2"/>
      <c r="TBJ127" s="2"/>
      <c r="TBK127" s="2"/>
      <c r="TBL127" s="2"/>
      <c r="TBM127" s="2"/>
      <c r="TBN127" s="2"/>
      <c r="TBO127" s="2"/>
      <c r="TBP127" s="2"/>
      <c r="TBQ127" s="2"/>
      <c r="TBR127" s="2"/>
      <c r="TBS127" s="2"/>
      <c r="TBT127" s="2"/>
      <c r="TBU127" s="2"/>
      <c r="TBV127" s="2"/>
      <c r="TBW127" s="2"/>
      <c r="TBX127" s="2"/>
      <c r="TBY127" s="2"/>
      <c r="TBZ127" s="2"/>
      <c r="TCA127" s="2"/>
      <c r="TCB127" s="2"/>
      <c r="TCC127" s="2"/>
      <c r="TCD127" s="2"/>
      <c r="TCE127" s="2"/>
      <c r="TCF127" s="2"/>
      <c r="TCG127" s="2"/>
      <c r="TCH127" s="2"/>
      <c r="TCI127" s="2"/>
      <c r="TCJ127" s="2"/>
      <c r="TCK127" s="2"/>
      <c r="TCL127" s="2"/>
      <c r="TCM127" s="2"/>
      <c r="TCN127" s="2"/>
      <c r="TCO127" s="2"/>
      <c r="TCP127" s="2"/>
      <c r="TCQ127" s="2"/>
      <c r="TCR127" s="2"/>
      <c r="TCS127" s="2"/>
      <c r="TCT127" s="2"/>
      <c r="TCU127" s="2"/>
      <c r="TCV127" s="2"/>
      <c r="TCW127" s="2"/>
      <c r="TCX127" s="2"/>
      <c r="TCY127" s="2"/>
      <c r="TCZ127" s="2"/>
      <c r="TDA127" s="2"/>
      <c r="TDB127" s="2"/>
      <c r="TDC127" s="2"/>
      <c r="TDD127" s="2"/>
      <c r="TDE127" s="2"/>
      <c r="TDF127" s="2"/>
      <c r="TDG127" s="2"/>
      <c r="TDH127" s="2"/>
      <c r="TDI127" s="2"/>
      <c r="TDJ127" s="2"/>
      <c r="TDK127" s="2"/>
      <c r="TDL127" s="2"/>
      <c r="TDM127" s="2"/>
      <c r="TDN127" s="2"/>
      <c r="TDO127" s="2"/>
      <c r="TDP127" s="2"/>
      <c r="TDQ127" s="2"/>
      <c r="TDR127" s="2"/>
      <c r="TDS127" s="2"/>
      <c r="TDT127" s="2"/>
      <c r="TDU127" s="2"/>
      <c r="TDV127" s="2"/>
      <c r="TDW127" s="2"/>
      <c r="TDX127" s="2"/>
      <c r="TDY127" s="2"/>
      <c r="TDZ127" s="2"/>
      <c r="TEA127" s="2"/>
      <c r="TEB127" s="2"/>
      <c r="TEC127" s="2"/>
      <c r="TED127" s="2"/>
      <c r="TEE127" s="2"/>
      <c r="TEF127" s="2"/>
      <c r="TEG127" s="2"/>
      <c r="TEH127" s="2"/>
      <c r="TEI127" s="2"/>
      <c r="TEJ127" s="2"/>
      <c r="TEK127" s="2"/>
      <c r="TEL127" s="2"/>
      <c r="TEM127" s="2"/>
      <c r="TEN127" s="2"/>
      <c r="TEO127" s="2"/>
      <c r="TEP127" s="2"/>
      <c r="TEQ127" s="2"/>
      <c r="TER127" s="2"/>
      <c r="TES127" s="2"/>
      <c r="TET127" s="2"/>
      <c r="TEU127" s="2"/>
      <c r="TEV127" s="2"/>
      <c r="TEW127" s="2"/>
      <c r="TEX127" s="2"/>
      <c r="TEY127" s="2"/>
      <c r="TEZ127" s="2"/>
      <c r="TFA127" s="2"/>
      <c r="TFB127" s="2"/>
      <c r="TFC127" s="2"/>
      <c r="TFD127" s="2"/>
      <c r="TFE127" s="2"/>
      <c r="TFF127" s="2"/>
      <c r="TFG127" s="2"/>
      <c r="TFH127" s="2"/>
      <c r="TFI127" s="2"/>
      <c r="TFJ127" s="2"/>
      <c r="TFK127" s="2"/>
      <c r="TFL127" s="2"/>
      <c r="TFM127" s="2"/>
      <c r="TFN127" s="2"/>
      <c r="TFO127" s="2"/>
      <c r="TFP127" s="2"/>
      <c r="TFQ127" s="2"/>
      <c r="TFR127" s="2"/>
      <c r="TFS127" s="2"/>
      <c r="TFT127" s="2"/>
      <c r="TFU127" s="2"/>
      <c r="TFV127" s="2"/>
      <c r="TFW127" s="2"/>
      <c r="TFX127" s="2"/>
      <c r="TFY127" s="2"/>
      <c r="TFZ127" s="2"/>
      <c r="TGA127" s="2"/>
      <c r="TGB127" s="2"/>
      <c r="TGC127" s="2"/>
      <c r="TGD127" s="2"/>
      <c r="TGE127" s="2"/>
      <c r="TGF127" s="2"/>
      <c r="TGG127" s="2"/>
      <c r="TGH127" s="2"/>
      <c r="TGI127" s="2"/>
      <c r="TGJ127" s="2"/>
      <c r="TGK127" s="2"/>
      <c r="TGL127" s="2"/>
      <c r="TGM127" s="2"/>
      <c r="TGN127" s="2"/>
      <c r="TGO127" s="2"/>
      <c r="TGP127" s="2"/>
      <c r="TGQ127" s="2"/>
      <c r="TGR127" s="2"/>
      <c r="TGS127" s="2"/>
      <c r="TGT127" s="2"/>
      <c r="TGU127" s="2"/>
      <c r="TGV127" s="2"/>
      <c r="TGW127" s="2"/>
      <c r="TGX127" s="2"/>
      <c r="TGY127" s="2"/>
      <c r="TGZ127" s="2"/>
      <c r="THA127" s="2"/>
      <c r="THB127" s="2"/>
      <c r="THC127" s="2"/>
      <c r="THD127" s="2"/>
      <c r="THE127" s="2"/>
      <c r="THF127" s="2"/>
      <c r="THG127" s="2"/>
      <c r="THH127" s="2"/>
      <c r="THI127" s="2"/>
      <c r="THJ127" s="2"/>
      <c r="THK127" s="2"/>
      <c r="THL127" s="2"/>
      <c r="THM127" s="2"/>
      <c r="THN127" s="2"/>
      <c r="THO127" s="2"/>
      <c r="THP127" s="2"/>
      <c r="THQ127" s="2"/>
      <c r="THR127" s="2"/>
      <c r="THS127" s="2"/>
      <c r="THT127" s="2"/>
      <c r="THU127" s="2"/>
      <c r="THV127" s="2"/>
      <c r="THW127" s="2"/>
      <c r="THX127" s="2"/>
      <c r="THY127" s="2"/>
      <c r="THZ127" s="2"/>
      <c r="TIA127" s="2"/>
      <c r="TIB127" s="2"/>
      <c r="TIC127" s="2"/>
      <c r="TID127" s="2"/>
      <c r="TIE127" s="2"/>
      <c r="TIF127" s="2"/>
      <c r="TIG127" s="2"/>
      <c r="TIH127" s="2"/>
      <c r="TII127" s="2"/>
      <c r="TIJ127" s="2"/>
      <c r="TIK127" s="2"/>
      <c r="TIL127" s="2"/>
      <c r="TIM127" s="2"/>
      <c r="TIN127" s="2"/>
      <c r="TIO127" s="2"/>
      <c r="TIP127" s="2"/>
      <c r="TIQ127" s="2"/>
      <c r="TIR127" s="2"/>
      <c r="TIS127" s="2"/>
      <c r="TIT127" s="2"/>
      <c r="TIU127" s="2"/>
      <c r="TIV127" s="2"/>
      <c r="TIW127" s="2"/>
      <c r="TIX127" s="2"/>
      <c r="TIY127" s="2"/>
      <c r="TIZ127" s="2"/>
      <c r="TJA127" s="2"/>
      <c r="TJB127" s="2"/>
      <c r="TJC127" s="2"/>
      <c r="TJD127" s="2"/>
      <c r="TJE127" s="2"/>
      <c r="TJF127" s="2"/>
      <c r="TJG127" s="2"/>
      <c r="TJH127" s="2"/>
      <c r="TJI127" s="2"/>
      <c r="TJJ127" s="2"/>
      <c r="TJK127" s="2"/>
      <c r="TJL127" s="2"/>
      <c r="TJM127" s="2"/>
      <c r="TJN127" s="2"/>
      <c r="TJO127" s="2"/>
      <c r="TJP127" s="2"/>
      <c r="TJQ127" s="2"/>
      <c r="TJR127" s="2"/>
      <c r="TJS127" s="2"/>
      <c r="TJT127" s="2"/>
      <c r="TJU127" s="2"/>
      <c r="TJV127" s="2"/>
      <c r="TJW127" s="2"/>
      <c r="TJX127" s="2"/>
      <c r="TJY127" s="2"/>
      <c r="TJZ127" s="2"/>
      <c r="TKA127" s="2"/>
      <c r="TKB127" s="2"/>
      <c r="TKC127" s="2"/>
      <c r="TKD127" s="2"/>
      <c r="TKE127" s="2"/>
      <c r="TKF127" s="2"/>
      <c r="TKG127" s="2"/>
      <c r="TKH127" s="2"/>
      <c r="TKI127" s="2"/>
      <c r="TKJ127" s="2"/>
      <c r="TKK127" s="2"/>
      <c r="TKL127" s="2"/>
      <c r="TKM127" s="2"/>
      <c r="TKN127" s="2"/>
      <c r="TKO127" s="2"/>
      <c r="TKP127" s="2"/>
      <c r="TKQ127" s="2"/>
      <c r="TKR127" s="2"/>
      <c r="TKS127" s="2"/>
      <c r="TKT127" s="2"/>
      <c r="TKU127" s="2"/>
      <c r="TKV127" s="2"/>
      <c r="TKW127" s="2"/>
      <c r="TKX127" s="2"/>
      <c r="TKY127" s="2"/>
      <c r="TKZ127" s="2"/>
      <c r="TLA127" s="2"/>
      <c r="TLB127" s="2"/>
      <c r="TLC127" s="2"/>
      <c r="TLD127" s="2"/>
      <c r="TLE127" s="2"/>
      <c r="TLF127" s="2"/>
      <c r="TLG127" s="2"/>
      <c r="TLH127" s="2"/>
      <c r="TLI127" s="2"/>
      <c r="TLJ127" s="2"/>
      <c r="TLK127" s="2"/>
      <c r="TLL127" s="2"/>
      <c r="TLM127" s="2"/>
      <c r="TLN127" s="2"/>
      <c r="TLO127" s="2"/>
      <c r="TLP127" s="2"/>
      <c r="TLQ127" s="2"/>
      <c r="TLR127" s="2"/>
      <c r="TLS127" s="2"/>
      <c r="TLT127" s="2"/>
      <c r="TLU127" s="2"/>
      <c r="TLV127" s="2"/>
      <c r="TLW127" s="2"/>
      <c r="TLX127" s="2"/>
      <c r="TLY127" s="2"/>
      <c r="TLZ127" s="2"/>
      <c r="TMA127" s="2"/>
      <c r="TMB127" s="2"/>
      <c r="TMC127" s="2"/>
      <c r="TMD127" s="2"/>
      <c r="TME127" s="2"/>
      <c r="TMF127" s="2"/>
      <c r="TMG127" s="2"/>
      <c r="TMH127" s="2"/>
      <c r="TMI127" s="2"/>
      <c r="TMJ127" s="2"/>
      <c r="TMK127" s="2"/>
      <c r="TML127" s="2"/>
      <c r="TMM127" s="2"/>
      <c r="TMN127" s="2"/>
      <c r="TMO127" s="2"/>
      <c r="TMP127" s="2"/>
      <c r="TMQ127" s="2"/>
      <c r="TMR127" s="2"/>
      <c r="TMS127" s="2"/>
      <c r="TMT127" s="2"/>
      <c r="TMU127" s="2"/>
      <c r="TMV127" s="2"/>
      <c r="TMW127" s="2"/>
      <c r="TMX127" s="2"/>
      <c r="TMY127" s="2"/>
      <c r="TMZ127" s="2"/>
      <c r="TNA127" s="2"/>
      <c r="TNB127" s="2"/>
      <c r="TNC127" s="2"/>
      <c r="TND127" s="2"/>
      <c r="TNE127" s="2"/>
      <c r="TNF127" s="2"/>
      <c r="TNG127" s="2"/>
      <c r="TNH127" s="2"/>
      <c r="TNI127" s="2"/>
      <c r="TNJ127" s="2"/>
      <c r="TNK127" s="2"/>
      <c r="TNL127" s="2"/>
      <c r="TNM127" s="2"/>
      <c r="TNN127" s="2"/>
      <c r="TNO127" s="2"/>
      <c r="TNP127" s="2"/>
      <c r="TNQ127" s="2"/>
      <c r="TNR127" s="2"/>
      <c r="TNS127" s="2"/>
      <c r="TNT127" s="2"/>
      <c r="TNU127" s="2"/>
      <c r="TNV127" s="2"/>
      <c r="TNW127" s="2"/>
      <c r="TNX127" s="2"/>
      <c r="TNY127" s="2"/>
      <c r="TNZ127" s="2"/>
      <c r="TOA127" s="2"/>
      <c r="TOB127" s="2"/>
      <c r="TOC127" s="2"/>
      <c r="TOD127" s="2"/>
      <c r="TOE127" s="2"/>
      <c r="TOF127" s="2"/>
      <c r="TOG127" s="2"/>
      <c r="TOH127" s="2"/>
      <c r="TOI127" s="2"/>
      <c r="TOJ127" s="2"/>
      <c r="TOK127" s="2"/>
      <c r="TOL127" s="2"/>
      <c r="TOM127" s="2"/>
      <c r="TON127" s="2"/>
      <c r="TOO127" s="2"/>
      <c r="TOP127" s="2"/>
      <c r="TOQ127" s="2"/>
      <c r="TOR127" s="2"/>
      <c r="TOS127" s="2"/>
      <c r="TOT127" s="2"/>
      <c r="TOU127" s="2"/>
      <c r="TOV127" s="2"/>
      <c r="TOW127" s="2"/>
      <c r="TOX127" s="2"/>
      <c r="TOY127" s="2"/>
      <c r="TOZ127" s="2"/>
      <c r="TPA127" s="2"/>
      <c r="TPB127" s="2"/>
      <c r="TPC127" s="2"/>
      <c r="TPD127" s="2"/>
      <c r="TPE127" s="2"/>
      <c r="TPF127" s="2"/>
      <c r="TPG127" s="2"/>
      <c r="TPH127" s="2"/>
      <c r="TPI127" s="2"/>
      <c r="TPJ127" s="2"/>
      <c r="TPK127" s="2"/>
      <c r="TPL127" s="2"/>
      <c r="TPM127" s="2"/>
      <c r="TPN127" s="2"/>
      <c r="TPO127" s="2"/>
      <c r="TPP127" s="2"/>
      <c r="TPQ127" s="2"/>
      <c r="TPR127" s="2"/>
      <c r="TPS127" s="2"/>
      <c r="TPT127" s="2"/>
      <c r="TPU127" s="2"/>
      <c r="TPV127" s="2"/>
      <c r="TPW127" s="2"/>
      <c r="TPX127" s="2"/>
      <c r="TPY127" s="2"/>
      <c r="TPZ127" s="2"/>
      <c r="TQA127" s="2"/>
      <c r="TQB127" s="2"/>
      <c r="TQC127" s="2"/>
      <c r="TQD127" s="2"/>
      <c r="TQE127" s="2"/>
      <c r="TQF127" s="2"/>
      <c r="TQG127" s="2"/>
      <c r="TQH127" s="2"/>
      <c r="TQI127" s="2"/>
      <c r="TQJ127" s="2"/>
      <c r="TQK127" s="2"/>
      <c r="TQL127" s="2"/>
      <c r="TQM127" s="2"/>
      <c r="TQN127" s="2"/>
      <c r="TQO127" s="2"/>
      <c r="TQP127" s="2"/>
      <c r="TQQ127" s="2"/>
      <c r="TQR127" s="2"/>
      <c r="TQS127" s="2"/>
      <c r="TQT127" s="2"/>
      <c r="TQU127" s="2"/>
      <c r="TQV127" s="2"/>
      <c r="TQW127" s="2"/>
      <c r="TQX127" s="2"/>
      <c r="TQY127" s="2"/>
      <c r="TQZ127" s="2"/>
      <c r="TRA127" s="2"/>
      <c r="TRB127" s="2"/>
      <c r="TRC127" s="2"/>
      <c r="TRD127" s="2"/>
      <c r="TRE127" s="2"/>
      <c r="TRF127" s="2"/>
      <c r="TRG127" s="2"/>
      <c r="TRH127" s="2"/>
      <c r="TRI127" s="2"/>
      <c r="TRJ127" s="2"/>
      <c r="TRK127" s="2"/>
      <c r="TRL127" s="2"/>
      <c r="TRM127" s="2"/>
      <c r="TRN127" s="2"/>
      <c r="TRO127" s="2"/>
      <c r="TRP127" s="2"/>
      <c r="TRQ127" s="2"/>
      <c r="TRR127" s="2"/>
      <c r="TRS127" s="2"/>
      <c r="TRT127" s="2"/>
      <c r="TRU127" s="2"/>
      <c r="TRV127" s="2"/>
      <c r="TRW127" s="2"/>
      <c r="TRX127" s="2"/>
      <c r="TRY127" s="2"/>
      <c r="TRZ127" s="2"/>
      <c r="TSA127" s="2"/>
      <c r="TSB127" s="2"/>
      <c r="TSC127" s="2"/>
      <c r="TSD127" s="2"/>
      <c r="TSE127" s="2"/>
      <c r="TSF127" s="2"/>
      <c r="TSG127" s="2"/>
      <c r="TSH127" s="2"/>
      <c r="TSI127" s="2"/>
      <c r="TSJ127" s="2"/>
      <c r="TSK127" s="2"/>
      <c r="TSL127" s="2"/>
      <c r="TSM127" s="2"/>
      <c r="TSN127" s="2"/>
      <c r="TSO127" s="2"/>
      <c r="TSP127" s="2"/>
      <c r="TSQ127" s="2"/>
      <c r="TSR127" s="2"/>
      <c r="TSS127" s="2"/>
      <c r="TST127" s="2"/>
      <c r="TSU127" s="2"/>
      <c r="TSV127" s="2"/>
      <c r="TSW127" s="2"/>
      <c r="TSX127" s="2"/>
      <c r="TSY127" s="2"/>
      <c r="TSZ127" s="2"/>
      <c r="TTA127" s="2"/>
      <c r="TTB127" s="2"/>
      <c r="TTC127" s="2"/>
      <c r="TTD127" s="2"/>
      <c r="TTE127" s="2"/>
      <c r="TTF127" s="2"/>
      <c r="TTG127" s="2"/>
      <c r="TTH127" s="2"/>
      <c r="TTI127" s="2"/>
      <c r="TTJ127" s="2"/>
      <c r="TTK127" s="2"/>
      <c r="TTL127" s="2"/>
      <c r="TTM127" s="2"/>
      <c r="TTN127" s="2"/>
      <c r="TTO127" s="2"/>
      <c r="TTP127" s="2"/>
      <c r="TTQ127" s="2"/>
      <c r="TTR127" s="2"/>
      <c r="TTS127" s="2"/>
      <c r="TTT127" s="2"/>
      <c r="TTU127" s="2"/>
      <c r="TTV127" s="2"/>
      <c r="TTW127" s="2"/>
      <c r="TTX127" s="2"/>
      <c r="TTY127" s="2"/>
      <c r="TTZ127" s="2"/>
      <c r="TUA127" s="2"/>
      <c r="TUB127" s="2"/>
      <c r="TUC127" s="2"/>
      <c r="TUD127" s="2"/>
      <c r="TUE127" s="2"/>
      <c r="TUF127" s="2"/>
      <c r="TUG127" s="2"/>
      <c r="TUH127" s="2"/>
      <c r="TUI127" s="2"/>
      <c r="TUJ127" s="2"/>
      <c r="TUK127" s="2"/>
      <c r="TUL127" s="2"/>
      <c r="TUM127" s="2"/>
      <c r="TUN127" s="2"/>
      <c r="TUO127" s="2"/>
      <c r="TUP127" s="2"/>
      <c r="TUQ127" s="2"/>
      <c r="TUR127" s="2"/>
      <c r="TUS127" s="2"/>
      <c r="TUT127" s="2"/>
      <c r="TUU127" s="2"/>
      <c r="TUV127" s="2"/>
      <c r="TUW127" s="2"/>
      <c r="TUX127" s="2"/>
      <c r="TUY127" s="2"/>
      <c r="TUZ127" s="2"/>
      <c r="TVA127" s="2"/>
      <c r="TVB127" s="2"/>
      <c r="TVC127" s="2"/>
      <c r="TVD127" s="2"/>
      <c r="TVE127" s="2"/>
      <c r="TVF127" s="2"/>
      <c r="TVG127" s="2"/>
      <c r="TVH127" s="2"/>
      <c r="TVI127" s="2"/>
      <c r="TVJ127" s="2"/>
      <c r="TVK127" s="2"/>
      <c r="TVL127" s="2"/>
      <c r="TVM127" s="2"/>
      <c r="TVN127" s="2"/>
      <c r="TVO127" s="2"/>
      <c r="TVP127" s="2"/>
      <c r="TVQ127" s="2"/>
      <c r="TVR127" s="2"/>
      <c r="TVS127" s="2"/>
      <c r="TVT127" s="2"/>
      <c r="TVU127" s="2"/>
      <c r="TVV127" s="2"/>
      <c r="TVW127" s="2"/>
      <c r="TVX127" s="2"/>
      <c r="TVY127" s="2"/>
      <c r="TVZ127" s="2"/>
      <c r="TWA127" s="2"/>
      <c r="TWB127" s="2"/>
      <c r="TWC127" s="2"/>
      <c r="TWD127" s="2"/>
      <c r="TWE127" s="2"/>
      <c r="TWF127" s="2"/>
      <c r="TWG127" s="2"/>
      <c r="TWH127" s="2"/>
      <c r="TWI127" s="2"/>
      <c r="TWJ127" s="2"/>
      <c r="TWK127" s="2"/>
      <c r="TWL127" s="2"/>
      <c r="TWM127" s="2"/>
      <c r="TWN127" s="2"/>
      <c r="TWO127" s="2"/>
      <c r="TWP127" s="2"/>
      <c r="TWQ127" s="2"/>
      <c r="TWR127" s="2"/>
      <c r="TWS127" s="2"/>
      <c r="TWT127" s="2"/>
      <c r="TWU127" s="2"/>
      <c r="TWV127" s="2"/>
      <c r="TWW127" s="2"/>
      <c r="TWX127" s="2"/>
      <c r="TWY127" s="2"/>
      <c r="TWZ127" s="2"/>
      <c r="TXA127" s="2"/>
      <c r="TXB127" s="2"/>
      <c r="TXC127" s="2"/>
      <c r="TXD127" s="2"/>
      <c r="TXE127" s="2"/>
      <c r="TXF127" s="2"/>
      <c r="TXG127" s="2"/>
      <c r="TXH127" s="2"/>
      <c r="TXI127" s="2"/>
      <c r="TXJ127" s="2"/>
      <c r="TXK127" s="2"/>
      <c r="TXL127" s="2"/>
      <c r="TXM127" s="2"/>
      <c r="TXN127" s="2"/>
      <c r="TXO127" s="2"/>
      <c r="TXP127" s="2"/>
      <c r="TXQ127" s="2"/>
      <c r="TXR127" s="2"/>
      <c r="TXS127" s="2"/>
      <c r="TXT127" s="2"/>
      <c r="TXU127" s="2"/>
      <c r="TXV127" s="2"/>
      <c r="TXW127" s="2"/>
      <c r="TXX127" s="2"/>
      <c r="TXY127" s="2"/>
      <c r="TXZ127" s="2"/>
      <c r="TYA127" s="2"/>
      <c r="TYB127" s="2"/>
      <c r="TYC127" s="2"/>
      <c r="TYD127" s="2"/>
      <c r="TYE127" s="2"/>
      <c r="TYF127" s="2"/>
      <c r="TYG127" s="2"/>
      <c r="TYH127" s="2"/>
      <c r="TYI127" s="2"/>
      <c r="TYJ127" s="2"/>
      <c r="TYK127" s="2"/>
      <c r="TYL127" s="2"/>
      <c r="TYM127" s="2"/>
      <c r="TYN127" s="2"/>
      <c r="TYO127" s="2"/>
      <c r="TYP127" s="2"/>
      <c r="TYQ127" s="2"/>
      <c r="TYR127" s="2"/>
      <c r="TYS127" s="2"/>
      <c r="TYT127" s="2"/>
      <c r="TYU127" s="2"/>
      <c r="TYV127" s="2"/>
      <c r="TYW127" s="2"/>
      <c r="TYX127" s="2"/>
      <c r="TYY127" s="2"/>
      <c r="TYZ127" s="2"/>
      <c r="TZA127" s="2"/>
      <c r="TZB127" s="2"/>
      <c r="TZC127" s="2"/>
      <c r="TZD127" s="2"/>
      <c r="TZE127" s="2"/>
      <c r="TZF127" s="2"/>
      <c r="TZG127" s="2"/>
      <c r="TZH127" s="2"/>
      <c r="TZI127" s="2"/>
      <c r="TZJ127" s="2"/>
      <c r="TZK127" s="2"/>
      <c r="TZL127" s="2"/>
      <c r="TZM127" s="2"/>
      <c r="TZN127" s="2"/>
      <c r="TZO127" s="2"/>
      <c r="TZP127" s="2"/>
      <c r="TZQ127" s="2"/>
      <c r="TZR127" s="2"/>
      <c r="TZS127" s="2"/>
      <c r="TZT127" s="2"/>
      <c r="TZU127" s="2"/>
      <c r="TZV127" s="2"/>
      <c r="TZW127" s="2"/>
      <c r="TZX127" s="2"/>
      <c r="TZY127" s="2"/>
      <c r="TZZ127" s="2"/>
      <c r="UAA127" s="2"/>
      <c r="UAB127" s="2"/>
      <c r="UAC127" s="2"/>
      <c r="UAD127" s="2"/>
      <c r="UAE127" s="2"/>
      <c r="UAF127" s="2"/>
      <c r="UAG127" s="2"/>
      <c r="UAH127" s="2"/>
      <c r="UAI127" s="2"/>
      <c r="UAJ127" s="2"/>
      <c r="UAK127" s="2"/>
      <c r="UAL127" s="2"/>
      <c r="UAM127" s="2"/>
      <c r="UAN127" s="2"/>
      <c r="UAO127" s="2"/>
      <c r="UAP127" s="2"/>
      <c r="UAQ127" s="2"/>
      <c r="UAR127" s="2"/>
      <c r="UAS127" s="2"/>
      <c r="UAT127" s="2"/>
      <c r="UAU127" s="2"/>
      <c r="UAV127" s="2"/>
      <c r="UAW127" s="2"/>
      <c r="UAX127" s="2"/>
      <c r="UAY127" s="2"/>
      <c r="UAZ127" s="2"/>
      <c r="UBA127" s="2"/>
      <c r="UBB127" s="2"/>
      <c r="UBC127" s="2"/>
      <c r="UBD127" s="2"/>
      <c r="UBE127" s="2"/>
      <c r="UBF127" s="2"/>
      <c r="UBG127" s="2"/>
      <c r="UBH127" s="2"/>
      <c r="UBI127" s="2"/>
      <c r="UBJ127" s="2"/>
      <c r="UBK127" s="2"/>
      <c r="UBL127" s="2"/>
      <c r="UBM127" s="2"/>
      <c r="UBN127" s="2"/>
      <c r="UBO127" s="2"/>
      <c r="UBP127" s="2"/>
      <c r="UBQ127" s="2"/>
      <c r="UBR127" s="2"/>
      <c r="UBS127" s="2"/>
      <c r="UBT127" s="2"/>
      <c r="UBU127" s="2"/>
      <c r="UBV127" s="2"/>
      <c r="UBW127" s="2"/>
      <c r="UBX127" s="2"/>
      <c r="UBY127" s="2"/>
      <c r="UBZ127" s="2"/>
      <c r="UCA127" s="2"/>
      <c r="UCB127" s="2"/>
      <c r="UCC127" s="2"/>
      <c r="UCD127" s="2"/>
      <c r="UCE127" s="2"/>
      <c r="UCF127" s="2"/>
      <c r="UCG127" s="2"/>
      <c r="UCH127" s="2"/>
      <c r="UCI127" s="2"/>
      <c r="UCJ127" s="2"/>
      <c r="UCK127" s="2"/>
      <c r="UCL127" s="2"/>
      <c r="UCM127" s="2"/>
      <c r="UCN127" s="2"/>
      <c r="UCO127" s="2"/>
      <c r="UCP127" s="2"/>
      <c r="UCQ127" s="2"/>
      <c r="UCR127" s="2"/>
      <c r="UCS127" s="2"/>
      <c r="UCT127" s="2"/>
      <c r="UCU127" s="2"/>
      <c r="UCV127" s="2"/>
      <c r="UCW127" s="2"/>
      <c r="UCX127" s="2"/>
      <c r="UCY127" s="2"/>
      <c r="UCZ127" s="2"/>
      <c r="UDA127" s="2"/>
      <c r="UDB127" s="2"/>
      <c r="UDC127" s="2"/>
      <c r="UDD127" s="2"/>
      <c r="UDE127" s="2"/>
      <c r="UDF127" s="2"/>
      <c r="UDG127" s="2"/>
      <c r="UDH127" s="2"/>
      <c r="UDI127" s="2"/>
      <c r="UDJ127" s="2"/>
      <c r="UDK127" s="2"/>
      <c r="UDL127" s="2"/>
      <c r="UDM127" s="2"/>
      <c r="UDN127" s="2"/>
      <c r="UDO127" s="2"/>
      <c r="UDP127" s="2"/>
      <c r="UDQ127" s="2"/>
      <c r="UDR127" s="2"/>
      <c r="UDS127" s="2"/>
      <c r="UDT127" s="2"/>
      <c r="UDU127" s="2"/>
      <c r="UDV127" s="2"/>
      <c r="UDW127" s="2"/>
      <c r="UDX127" s="2"/>
      <c r="UDY127" s="2"/>
      <c r="UDZ127" s="2"/>
      <c r="UEA127" s="2"/>
      <c r="UEB127" s="2"/>
      <c r="UEC127" s="2"/>
      <c r="UED127" s="2"/>
      <c r="UEE127" s="2"/>
      <c r="UEF127" s="2"/>
      <c r="UEG127" s="2"/>
      <c r="UEH127" s="2"/>
      <c r="UEI127" s="2"/>
      <c r="UEJ127" s="2"/>
      <c r="UEK127" s="2"/>
      <c r="UEL127" s="2"/>
      <c r="UEM127" s="2"/>
      <c r="UEN127" s="2"/>
      <c r="UEO127" s="2"/>
      <c r="UEP127" s="2"/>
      <c r="UEQ127" s="2"/>
      <c r="UER127" s="2"/>
      <c r="UES127" s="2"/>
      <c r="UET127" s="2"/>
      <c r="UEU127" s="2"/>
      <c r="UEV127" s="2"/>
      <c r="UEW127" s="2"/>
      <c r="UEX127" s="2"/>
      <c r="UEY127" s="2"/>
      <c r="UEZ127" s="2"/>
      <c r="UFA127" s="2"/>
      <c r="UFB127" s="2"/>
      <c r="UFC127" s="2"/>
      <c r="UFD127" s="2"/>
      <c r="UFE127" s="2"/>
      <c r="UFF127" s="2"/>
      <c r="UFG127" s="2"/>
      <c r="UFH127" s="2"/>
      <c r="UFI127" s="2"/>
      <c r="UFJ127" s="2"/>
      <c r="UFK127" s="2"/>
      <c r="UFL127" s="2"/>
      <c r="UFM127" s="2"/>
      <c r="UFN127" s="2"/>
      <c r="UFO127" s="2"/>
      <c r="UFP127" s="2"/>
      <c r="UFQ127" s="2"/>
      <c r="UFR127" s="2"/>
      <c r="UFS127" s="2"/>
      <c r="UFT127" s="2"/>
      <c r="UFU127" s="2"/>
      <c r="UFV127" s="2"/>
      <c r="UFW127" s="2"/>
      <c r="UFX127" s="2"/>
      <c r="UFY127" s="2"/>
      <c r="UFZ127" s="2"/>
      <c r="UGA127" s="2"/>
      <c r="UGB127" s="2"/>
      <c r="UGC127" s="2"/>
      <c r="UGD127" s="2"/>
      <c r="UGE127" s="2"/>
      <c r="UGF127" s="2"/>
      <c r="UGG127" s="2"/>
      <c r="UGH127" s="2"/>
      <c r="UGI127" s="2"/>
      <c r="UGJ127" s="2"/>
      <c r="UGK127" s="2"/>
      <c r="UGL127" s="2"/>
      <c r="UGM127" s="2"/>
      <c r="UGN127" s="2"/>
      <c r="UGO127" s="2"/>
      <c r="UGP127" s="2"/>
      <c r="UGQ127" s="2"/>
      <c r="UGR127" s="2"/>
      <c r="UGS127" s="2"/>
      <c r="UGT127" s="2"/>
      <c r="UGU127" s="2"/>
      <c r="UGV127" s="2"/>
      <c r="UGW127" s="2"/>
      <c r="UGX127" s="2"/>
      <c r="UGY127" s="2"/>
      <c r="UGZ127" s="2"/>
      <c r="UHA127" s="2"/>
      <c r="UHB127" s="2"/>
      <c r="UHC127" s="2"/>
      <c r="UHD127" s="2"/>
      <c r="UHE127" s="2"/>
      <c r="UHF127" s="2"/>
      <c r="UHG127" s="2"/>
      <c r="UHH127" s="2"/>
      <c r="UHI127" s="2"/>
      <c r="UHJ127" s="2"/>
      <c r="UHK127" s="2"/>
      <c r="UHL127" s="2"/>
      <c r="UHM127" s="2"/>
      <c r="UHN127" s="2"/>
      <c r="UHO127" s="2"/>
      <c r="UHP127" s="2"/>
      <c r="UHQ127" s="2"/>
      <c r="UHR127" s="2"/>
      <c r="UHS127" s="2"/>
      <c r="UHT127" s="2"/>
      <c r="UHU127" s="2"/>
      <c r="UHV127" s="2"/>
      <c r="UHW127" s="2"/>
      <c r="UHX127" s="2"/>
      <c r="UHY127" s="2"/>
      <c r="UHZ127" s="2"/>
      <c r="UIA127" s="2"/>
      <c r="UIB127" s="2"/>
      <c r="UIC127" s="2"/>
      <c r="UID127" s="2"/>
      <c r="UIE127" s="2"/>
      <c r="UIF127" s="2"/>
      <c r="UIG127" s="2"/>
      <c r="UIH127" s="2"/>
      <c r="UII127" s="2"/>
      <c r="UIJ127" s="2"/>
      <c r="UIK127" s="2"/>
      <c r="UIL127" s="2"/>
      <c r="UIM127" s="2"/>
      <c r="UIN127" s="2"/>
      <c r="UIO127" s="2"/>
      <c r="UIP127" s="2"/>
      <c r="UIQ127" s="2"/>
      <c r="UIR127" s="2"/>
      <c r="UIS127" s="2"/>
      <c r="UIT127" s="2"/>
      <c r="UIU127" s="2"/>
      <c r="UIV127" s="2"/>
      <c r="UIW127" s="2"/>
      <c r="UIX127" s="2"/>
      <c r="UIY127" s="2"/>
      <c r="UIZ127" s="2"/>
      <c r="UJA127" s="2"/>
      <c r="UJB127" s="2"/>
      <c r="UJC127" s="2"/>
      <c r="UJD127" s="2"/>
      <c r="UJE127" s="2"/>
      <c r="UJF127" s="2"/>
      <c r="UJG127" s="2"/>
      <c r="UJH127" s="2"/>
      <c r="UJI127" s="2"/>
      <c r="UJJ127" s="2"/>
      <c r="UJK127" s="2"/>
      <c r="UJL127" s="2"/>
      <c r="UJM127" s="2"/>
      <c r="UJN127" s="2"/>
      <c r="UJO127" s="2"/>
      <c r="UJP127" s="2"/>
      <c r="UJQ127" s="2"/>
      <c r="UJR127" s="2"/>
      <c r="UJS127" s="2"/>
      <c r="UJT127" s="2"/>
      <c r="UJU127" s="2"/>
      <c r="UJV127" s="2"/>
      <c r="UJW127" s="2"/>
      <c r="UJX127" s="2"/>
      <c r="UJY127" s="2"/>
      <c r="UJZ127" s="2"/>
      <c r="UKA127" s="2"/>
      <c r="UKB127" s="2"/>
      <c r="UKC127" s="2"/>
      <c r="UKD127" s="2"/>
      <c r="UKE127" s="2"/>
      <c r="UKF127" s="2"/>
      <c r="UKG127" s="2"/>
      <c r="UKH127" s="2"/>
      <c r="UKI127" s="2"/>
      <c r="UKJ127" s="2"/>
      <c r="UKK127" s="2"/>
      <c r="UKL127" s="2"/>
      <c r="UKM127" s="2"/>
      <c r="UKN127" s="2"/>
      <c r="UKO127" s="2"/>
      <c r="UKP127" s="2"/>
      <c r="UKQ127" s="2"/>
      <c r="UKR127" s="2"/>
      <c r="UKS127" s="2"/>
      <c r="UKT127" s="2"/>
      <c r="UKU127" s="2"/>
      <c r="UKV127" s="2"/>
      <c r="UKW127" s="2"/>
      <c r="UKX127" s="2"/>
      <c r="UKY127" s="2"/>
      <c r="UKZ127" s="2"/>
      <c r="ULA127" s="2"/>
      <c r="ULB127" s="2"/>
      <c r="ULC127" s="2"/>
      <c r="ULD127" s="2"/>
      <c r="ULE127" s="2"/>
      <c r="ULF127" s="2"/>
      <c r="ULG127" s="2"/>
      <c r="ULH127" s="2"/>
      <c r="ULI127" s="2"/>
      <c r="ULJ127" s="2"/>
      <c r="ULK127" s="2"/>
      <c r="ULL127" s="2"/>
      <c r="ULM127" s="2"/>
      <c r="ULN127" s="2"/>
      <c r="ULO127" s="2"/>
      <c r="ULP127" s="2"/>
      <c r="ULQ127" s="2"/>
      <c r="ULR127" s="2"/>
      <c r="ULS127" s="2"/>
      <c r="ULT127" s="2"/>
      <c r="ULU127" s="2"/>
      <c r="ULV127" s="2"/>
      <c r="ULW127" s="2"/>
      <c r="ULX127" s="2"/>
      <c r="ULY127" s="2"/>
      <c r="ULZ127" s="2"/>
      <c r="UMA127" s="2"/>
      <c r="UMB127" s="2"/>
      <c r="UMC127" s="2"/>
      <c r="UMD127" s="2"/>
      <c r="UME127" s="2"/>
      <c r="UMF127" s="2"/>
      <c r="UMG127" s="2"/>
      <c r="UMH127" s="2"/>
      <c r="UMI127" s="2"/>
      <c r="UMJ127" s="2"/>
      <c r="UMK127" s="2"/>
      <c r="UML127" s="2"/>
      <c r="UMM127" s="2"/>
      <c r="UMN127" s="2"/>
      <c r="UMO127" s="2"/>
      <c r="UMP127" s="2"/>
      <c r="UMQ127" s="2"/>
      <c r="UMR127" s="2"/>
      <c r="UMS127" s="2"/>
      <c r="UMT127" s="2"/>
      <c r="UMU127" s="2"/>
      <c r="UMV127" s="2"/>
      <c r="UMW127" s="2"/>
      <c r="UMX127" s="2"/>
      <c r="UMY127" s="2"/>
      <c r="UMZ127" s="2"/>
      <c r="UNA127" s="2"/>
      <c r="UNB127" s="2"/>
      <c r="UNC127" s="2"/>
      <c r="UND127" s="2"/>
      <c r="UNE127" s="2"/>
      <c r="UNF127" s="2"/>
      <c r="UNG127" s="2"/>
      <c r="UNH127" s="2"/>
      <c r="UNI127" s="2"/>
      <c r="UNJ127" s="2"/>
      <c r="UNK127" s="2"/>
      <c r="UNL127" s="2"/>
      <c r="UNM127" s="2"/>
      <c r="UNN127" s="2"/>
      <c r="UNO127" s="2"/>
      <c r="UNP127" s="2"/>
      <c r="UNQ127" s="2"/>
      <c r="UNR127" s="2"/>
      <c r="UNS127" s="2"/>
      <c r="UNT127" s="2"/>
      <c r="UNU127" s="2"/>
      <c r="UNV127" s="2"/>
      <c r="UNW127" s="2"/>
      <c r="UNX127" s="2"/>
      <c r="UNY127" s="2"/>
      <c r="UNZ127" s="2"/>
      <c r="UOA127" s="2"/>
      <c r="UOB127" s="2"/>
      <c r="UOC127" s="2"/>
      <c r="UOD127" s="2"/>
      <c r="UOE127" s="2"/>
      <c r="UOF127" s="2"/>
      <c r="UOG127" s="2"/>
      <c r="UOH127" s="2"/>
      <c r="UOI127" s="2"/>
      <c r="UOJ127" s="2"/>
      <c r="UOK127" s="2"/>
      <c r="UOL127" s="2"/>
      <c r="UOM127" s="2"/>
      <c r="UON127" s="2"/>
      <c r="UOO127" s="2"/>
      <c r="UOP127" s="2"/>
      <c r="UOQ127" s="2"/>
      <c r="UOR127" s="2"/>
      <c r="UOS127" s="2"/>
      <c r="UOT127" s="2"/>
      <c r="UOU127" s="2"/>
      <c r="UOV127" s="2"/>
      <c r="UOW127" s="2"/>
      <c r="UOX127" s="2"/>
      <c r="UOY127" s="2"/>
      <c r="UOZ127" s="2"/>
      <c r="UPA127" s="2"/>
      <c r="UPB127" s="2"/>
      <c r="UPC127" s="2"/>
      <c r="UPD127" s="2"/>
      <c r="UPE127" s="2"/>
      <c r="UPF127" s="2"/>
      <c r="UPG127" s="2"/>
      <c r="UPH127" s="2"/>
      <c r="UPI127" s="2"/>
      <c r="UPJ127" s="2"/>
      <c r="UPK127" s="2"/>
      <c r="UPL127" s="2"/>
      <c r="UPM127" s="2"/>
      <c r="UPN127" s="2"/>
      <c r="UPO127" s="2"/>
      <c r="UPP127" s="2"/>
      <c r="UPQ127" s="2"/>
      <c r="UPR127" s="2"/>
      <c r="UPS127" s="2"/>
      <c r="UPT127" s="2"/>
      <c r="UPU127" s="2"/>
      <c r="UPV127" s="2"/>
      <c r="UPW127" s="2"/>
      <c r="UPX127" s="2"/>
      <c r="UPY127" s="2"/>
      <c r="UPZ127" s="2"/>
      <c r="UQA127" s="2"/>
      <c r="UQB127" s="2"/>
      <c r="UQC127" s="2"/>
      <c r="UQD127" s="2"/>
      <c r="UQE127" s="2"/>
      <c r="UQF127" s="2"/>
      <c r="UQG127" s="2"/>
      <c r="UQH127" s="2"/>
      <c r="UQI127" s="2"/>
      <c r="UQJ127" s="2"/>
      <c r="UQK127" s="2"/>
      <c r="UQL127" s="2"/>
      <c r="UQM127" s="2"/>
      <c r="UQN127" s="2"/>
      <c r="UQO127" s="2"/>
      <c r="UQP127" s="2"/>
      <c r="UQQ127" s="2"/>
      <c r="UQR127" s="2"/>
      <c r="UQS127" s="2"/>
      <c r="UQT127" s="2"/>
      <c r="UQU127" s="2"/>
      <c r="UQV127" s="2"/>
      <c r="UQW127" s="2"/>
      <c r="UQX127" s="2"/>
      <c r="UQY127" s="2"/>
      <c r="UQZ127" s="2"/>
      <c r="URA127" s="2"/>
      <c r="URB127" s="2"/>
      <c r="URC127" s="2"/>
      <c r="URD127" s="2"/>
      <c r="URE127" s="2"/>
      <c r="URF127" s="2"/>
      <c r="URG127" s="2"/>
      <c r="URH127" s="2"/>
      <c r="URI127" s="2"/>
      <c r="URJ127" s="2"/>
      <c r="URK127" s="2"/>
      <c r="URL127" s="2"/>
      <c r="URM127" s="2"/>
      <c r="URN127" s="2"/>
      <c r="URO127" s="2"/>
      <c r="URP127" s="2"/>
      <c r="URQ127" s="2"/>
      <c r="URR127" s="2"/>
      <c r="URS127" s="2"/>
      <c r="URT127" s="2"/>
      <c r="URU127" s="2"/>
      <c r="URV127" s="2"/>
      <c r="URW127" s="2"/>
      <c r="URX127" s="2"/>
      <c r="URY127" s="2"/>
      <c r="URZ127" s="2"/>
      <c r="USA127" s="2"/>
      <c r="USB127" s="2"/>
      <c r="USC127" s="2"/>
      <c r="USD127" s="2"/>
      <c r="USE127" s="2"/>
      <c r="USF127" s="2"/>
      <c r="USG127" s="2"/>
      <c r="USH127" s="2"/>
      <c r="USI127" s="2"/>
      <c r="USJ127" s="2"/>
      <c r="USK127" s="2"/>
      <c r="USL127" s="2"/>
      <c r="USM127" s="2"/>
      <c r="USN127" s="2"/>
      <c r="USO127" s="2"/>
      <c r="USP127" s="2"/>
      <c r="USQ127" s="2"/>
      <c r="USR127" s="2"/>
      <c r="USS127" s="2"/>
      <c r="UST127" s="2"/>
      <c r="USU127" s="2"/>
      <c r="USV127" s="2"/>
      <c r="USW127" s="2"/>
      <c r="USX127" s="2"/>
      <c r="USY127" s="2"/>
      <c r="USZ127" s="2"/>
      <c r="UTA127" s="2"/>
      <c r="UTB127" s="2"/>
      <c r="UTC127" s="2"/>
      <c r="UTD127" s="2"/>
      <c r="UTE127" s="2"/>
      <c r="UTF127" s="2"/>
      <c r="UTG127" s="2"/>
      <c r="UTH127" s="2"/>
      <c r="UTI127" s="2"/>
      <c r="UTJ127" s="2"/>
      <c r="UTK127" s="2"/>
      <c r="UTL127" s="2"/>
      <c r="UTM127" s="2"/>
      <c r="UTN127" s="2"/>
      <c r="UTO127" s="2"/>
      <c r="UTP127" s="2"/>
      <c r="UTQ127" s="2"/>
      <c r="UTR127" s="2"/>
      <c r="UTS127" s="2"/>
      <c r="UTT127" s="2"/>
      <c r="UTU127" s="2"/>
      <c r="UTV127" s="2"/>
      <c r="UTW127" s="2"/>
      <c r="UTX127" s="2"/>
      <c r="UTY127" s="2"/>
      <c r="UTZ127" s="2"/>
      <c r="UUA127" s="2"/>
      <c r="UUB127" s="2"/>
      <c r="UUC127" s="2"/>
      <c r="UUD127" s="2"/>
      <c r="UUE127" s="2"/>
      <c r="UUF127" s="2"/>
      <c r="UUG127" s="2"/>
      <c r="UUH127" s="2"/>
      <c r="UUI127" s="2"/>
      <c r="UUJ127" s="2"/>
      <c r="UUK127" s="2"/>
      <c r="UUL127" s="2"/>
      <c r="UUM127" s="2"/>
      <c r="UUN127" s="2"/>
      <c r="UUO127" s="2"/>
      <c r="UUP127" s="2"/>
      <c r="UUQ127" s="2"/>
      <c r="UUR127" s="2"/>
      <c r="UUS127" s="2"/>
      <c r="UUT127" s="2"/>
      <c r="UUU127" s="2"/>
      <c r="UUV127" s="2"/>
      <c r="UUW127" s="2"/>
      <c r="UUX127" s="2"/>
      <c r="UUY127" s="2"/>
      <c r="UUZ127" s="2"/>
      <c r="UVA127" s="2"/>
      <c r="UVB127" s="2"/>
      <c r="UVC127" s="2"/>
      <c r="UVD127" s="2"/>
      <c r="UVE127" s="2"/>
      <c r="UVF127" s="2"/>
      <c r="UVG127" s="2"/>
      <c r="UVH127" s="2"/>
      <c r="UVI127" s="2"/>
      <c r="UVJ127" s="2"/>
      <c r="UVK127" s="2"/>
      <c r="UVL127" s="2"/>
      <c r="UVM127" s="2"/>
      <c r="UVN127" s="2"/>
      <c r="UVO127" s="2"/>
      <c r="UVP127" s="2"/>
      <c r="UVQ127" s="2"/>
      <c r="UVR127" s="2"/>
      <c r="UVS127" s="2"/>
      <c r="UVT127" s="2"/>
      <c r="UVU127" s="2"/>
      <c r="UVV127" s="2"/>
      <c r="UVW127" s="2"/>
      <c r="UVX127" s="2"/>
      <c r="UVY127" s="2"/>
      <c r="UVZ127" s="2"/>
      <c r="UWA127" s="2"/>
      <c r="UWB127" s="2"/>
      <c r="UWC127" s="2"/>
      <c r="UWD127" s="2"/>
      <c r="UWE127" s="2"/>
      <c r="UWF127" s="2"/>
      <c r="UWG127" s="2"/>
      <c r="UWH127" s="2"/>
      <c r="UWI127" s="2"/>
      <c r="UWJ127" s="2"/>
      <c r="UWK127" s="2"/>
      <c r="UWL127" s="2"/>
      <c r="UWM127" s="2"/>
      <c r="UWN127" s="2"/>
      <c r="UWO127" s="2"/>
      <c r="UWP127" s="2"/>
      <c r="UWQ127" s="2"/>
      <c r="UWR127" s="2"/>
      <c r="UWS127" s="2"/>
      <c r="UWT127" s="2"/>
      <c r="UWU127" s="2"/>
      <c r="UWV127" s="2"/>
      <c r="UWW127" s="2"/>
      <c r="UWX127" s="2"/>
      <c r="UWY127" s="2"/>
      <c r="UWZ127" s="2"/>
      <c r="UXA127" s="2"/>
      <c r="UXB127" s="2"/>
      <c r="UXC127" s="2"/>
      <c r="UXD127" s="2"/>
      <c r="UXE127" s="2"/>
      <c r="UXF127" s="2"/>
      <c r="UXG127" s="2"/>
      <c r="UXH127" s="2"/>
      <c r="UXI127" s="2"/>
      <c r="UXJ127" s="2"/>
      <c r="UXK127" s="2"/>
      <c r="UXL127" s="2"/>
      <c r="UXM127" s="2"/>
      <c r="UXN127" s="2"/>
      <c r="UXO127" s="2"/>
      <c r="UXP127" s="2"/>
      <c r="UXQ127" s="2"/>
      <c r="UXR127" s="2"/>
      <c r="UXS127" s="2"/>
      <c r="UXT127" s="2"/>
      <c r="UXU127" s="2"/>
      <c r="UXV127" s="2"/>
      <c r="UXW127" s="2"/>
      <c r="UXX127" s="2"/>
      <c r="UXY127" s="2"/>
      <c r="UXZ127" s="2"/>
      <c r="UYA127" s="2"/>
      <c r="UYB127" s="2"/>
      <c r="UYC127" s="2"/>
      <c r="UYD127" s="2"/>
      <c r="UYE127" s="2"/>
      <c r="UYF127" s="2"/>
      <c r="UYG127" s="2"/>
      <c r="UYH127" s="2"/>
      <c r="UYI127" s="2"/>
      <c r="UYJ127" s="2"/>
      <c r="UYK127" s="2"/>
      <c r="UYL127" s="2"/>
      <c r="UYM127" s="2"/>
      <c r="UYN127" s="2"/>
      <c r="UYO127" s="2"/>
      <c r="UYP127" s="2"/>
      <c r="UYQ127" s="2"/>
      <c r="UYR127" s="2"/>
      <c r="UYS127" s="2"/>
      <c r="UYT127" s="2"/>
      <c r="UYU127" s="2"/>
      <c r="UYV127" s="2"/>
      <c r="UYW127" s="2"/>
      <c r="UYX127" s="2"/>
      <c r="UYY127" s="2"/>
      <c r="UYZ127" s="2"/>
      <c r="UZA127" s="2"/>
      <c r="UZB127" s="2"/>
      <c r="UZC127" s="2"/>
      <c r="UZD127" s="2"/>
      <c r="UZE127" s="2"/>
      <c r="UZF127" s="2"/>
      <c r="UZG127" s="2"/>
      <c r="UZH127" s="2"/>
      <c r="UZI127" s="2"/>
      <c r="UZJ127" s="2"/>
      <c r="UZK127" s="2"/>
      <c r="UZL127" s="2"/>
      <c r="UZM127" s="2"/>
      <c r="UZN127" s="2"/>
      <c r="UZO127" s="2"/>
      <c r="UZP127" s="2"/>
      <c r="UZQ127" s="2"/>
      <c r="UZR127" s="2"/>
      <c r="UZS127" s="2"/>
      <c r="UZT127" s="2"/>
      <c r="UZU127" s="2"/>
      <c r="UZV127" s="2"/>
      <c r="UZW127" s="2"/>
      <c r="UZX127" s="2"/>
      <c r="UZY127" s="2"/>
      <c r="UZZ127" s="2"/>
      <c r="VAA127" s="2"/>
      <c r="VAB127" s="2"/>
      <c r="VAC127" s="2"/>
      <c r="VAD127" s="2"/>
      <c r="VAE127" s="2"/>
      <c r="VAF127" s="2"/>
      <c r="VAG127" s="2"/>
      <c r="VAH127" s="2"/>
      <c r="VAI127" s="2"/>
      <c r="VAJ127" s="2"/>
      <c r="VAK127" s="2"/>
      <c r="VAL127" s="2"/>
      <c r="VAM127" s="2"/>
      <c r="VAN127" s="2"/>
      <c r="VAO127" s="2"/>
      <c r="VAP127" s="2"/>
      <c r="VAQ127" s="2"/>
      <c r="VAR127" s="2"/>
      <c r="VAS127" s="2"/>
      <c r="VAT127" s="2"/>
      <c r="VAU127" s="2"/>
      <c r="VAV127" s="2"/>
      <c r="VAW127" s="2"/>
      <c r="VAX127" s="2"/>
      <c r="VAY127" s="2"/>
      <c r="VAZ127" s="2"/>
      <c r="VBA127" s="2"/>
      <c r="VBB127" s="2"/>
      <c r="VBC127" s="2"/>
      <c r="VBD127" s="2"/>
      <c r="VBE127" s="2"/>
      <c r="VBF127" s="2"/>
      <c r="VBG127" s="2"/>
      <c r="VBH127" s="2"/>
      <c r="VBI127" s="2"/>
      <c r="VBJ127" s="2"/>
      <c r="VBK127" s="2"/>
      <c r="VBL127" s="2"/>
      <c r="VBM127" s="2"/>
      <c r="VBN127" s="2"/>
      <c r="VBO127" s="2"/>
      <c r="VBP127" s="2"/>
      <c r="VBQ127" s="2"/>
      <c r="VBR127" s="2"/>
      <c r="VBS127" s="2"/>
      <c r="VBT127" s="2"/>
      <c r="VBU127" s="2"/>
      <c r="VBV127" s="2"/>
      <c r="VBW127" s="2"/>
      <c r="VBX127" s="2"/>
      <c r="VBY127" s="2"/>
      <c r="VBZ127" s="2"/>
      <c r="VCA127" s="2"/>
      <c r="VCB127" s="2"/>
      <c r="VCC127" s="2"/>
      <c r="VCD127" s="2"/>
      <c r="VCE127" s="2"/>
      <c r="VCF127" s="2"/>
      <c r="VCG127" s="2"/>
      <c r="VCH127" s="2"/>
      <c r="VCI127" s="2"/>
      <c r="VCJ127" s="2"/>
      <c r="VCK127" s="2"/>
      <c r="VCL127" s="2"/>
      <c r="VCM127" s="2"/>
      <c r="VCN127" s="2"/>
      <c r="VCO127" s="2"/>
      <c r="VCP127" s="2"/>
      <c r="VCQ127" s="2"/>
      <c r="VCR127" s="2"/>
      <c r="VCS127" s="2"/>
      <c r="VCT127" s="2"/>
      <c r="VCU127" s="2"/>
      <c r="VCV127" s="2"/>
      <c r="VCW127" s="2"/>
      <c r="VCX127" s="2"/>
      <c r="VCY127" s="2"/>
      <c r="VCZ127" s="2"/>
      <c r="VDA127" s="2"/>
      <c r="VDB127" s="2"/>
      <c r="VDC127" s="2"/>
      <c r="VDD127" s="2"/>
      <c r="VDE127" s="2"/>
      <c r="VDF127" s="2"/>
      <c r="VDG127" s="2"/>
      <c r="VDH127" s="2"/>
      <c r="VDI127" s="2"/>
      <c r="VDJ127" s="2"/>
      <c r="VDK127" s="2"/>
      <c r="VDL127" s="2"/>
      <c r="VDM127" s="2"/>
      <c r="VDN127" s="2"/>
      <c r="VDO127" s="2"/>
      <c r="VDP127" s="2"/>
      <c r="VDQ127" s="2"/>
      <c r="VDR127" s="2"/>
      <c r="VDS127" s="2"/>
      <c r="VDT127" s="2"/>
      <c r="VDU127" s="2"/>
      <c r="VDV127" s="2"/>
      <c r="VDW127" s="2"/>
      <c r="VDX127" s="2"/>
      <c r="VDY127" s="2"/>
      <c r="VDZ127" s="2"/>
      <c r="VEA127" s="2"/>
      <c r="VEB127" s="2"/>
      <c r="VEC127" s="2"/>
      <c r="VED127" s="2"/>
      <c r="VEE127" s="2"/>
      <c r="VEF127" s="2"/>
      <c r="VEG127" s="2"/>
      <c r="VEH127" s="2"/>
      <c r="VEI127" s="2"/>
      <c r="VEJ127" s="2"/>
      <c r="VEK127" s="2"/>
      <c r="VEL127" s="2"/>
      <c r="VEM127" s="2"/>
      <c r="VEN127" s="2"/>
      <c r="VEO127" s="2"/>
      <c r="VEP127" s="2"/>
      <c r="VEQ127" s="2"/>
      <c r="VER127" s="2"/>
      <c r="VES127" s="2"/>
      <c r="VET127" s="2"/>
      <c r="VEU127" s="2"/>
      <c r="VEV127" s="2"/>
      <c r="VEW127" s="2"/>
      <c r="VEX127" s="2"/>
      <c r="VEY127" s="2"/>
      <c r="VEZ127" s="2"/>
      <c r="VFA127" s="2"/>
      <c r="VFB127" s="2"/>
      <c r="VFC127" s="2"/>
      <c r="VFD127" s="2"/>
      <c r="VFE127" s="2"/>
      <c r="VFF127" s="2"/>
      <c r="VFG127" s="2"/>
      <c r="VFH127" s="2"/>
      <c r="VFI127" s="2"/>
      <c r="VFJ127" s="2"/>
      <c r="VFK127" s="2"/>
      <c r="VFL127" s="2"/>
      <c r="VFM127" s="2"/>
      <c r="VFN127" s="2"/>
      <c r="VFO127" s="2"/>
      <c r="VFP127" s="2"/>
      <c r="VFQ127" s="2"/>
      <c r="VFR127" s="2"/>
      <c r="VFS127" s="2"/>
      <c r="VFT127" s="2"/>
      <c r="VFU127" s="2"/>
      <c r="VFV127" s="2"/>
      <c r="VFW127" s="2"/>
      <c r="VFX127" s="2"/>
      <c r="VFY127" s="2"/>
      <c r="VFZ127" s="2"/>
      <c r="VGA127" s="2"/>
      <c r="VGB127" s="2"/>
      <c r="VGC127" s="2"/>
      <c r="VGD127" s="2"/>
      <c r="VGE127" s="2"/>
      <c r="VGF127" s="2"/>
      <c r="VGG127" s="2"/>
      <c r="VGH127" s="2"/>
      <c r="VGI127" s="2"/>
      <c r="VGJ127" s="2"/>
      <c r="VGK127" s="2"/>
      <c r="VGL127" s="2"/>
      <c r="VGM127" s="2"/>
      <c r="VGN127" s="2"/>
      <c r="VGO127" s="2"/>
      <c r="VGP127" s="2"/>
      <c r="VGQ127" s="2"/>
      <c r="VGR127" s="2"/>
      <c r="VGS127" s="2"/>
      <c r="VGT127" s="2"/>
      <c r="VGU127" s="2"/>
      <c r="VGV127" s="2"/>
      <c r="VGW127" s="2"/>
      <c r="VGX127" s="2"/>
      <c r="VGY127" s="2"/>
      <c r="VGZ127" s="2"/>
      <c r="VHA127" s="2"/>
      <c r="VHB127" s="2"/>
      <c r="VHC127" s="2"/>
      <c r="VHD127" s="2"/>
      <c r="VHE127" s="2"/>
      <c r="VHF127" s="2"/>
      <c r="VHG127" s="2"/>
      <c r="VHH127" s="2"/>
      <c r="VHI127" s="2"/>
      <c r="VHJ127" s="2"/>
      <c r="VHK127" s="2"/>
      <c r="VHL127" s="2"/>
      <c r="VHM127" s="2"/>
      <c r="VHN127" s="2"/>
      <c r="VHO127" s="2"/>
      <c r="VHP127" s="2"/>
      <c r="VHQ127" s="2"/>
      <c r="VHR127" s="2"/>
      <c r="VHS127" s="2"/>
      <c r="VHT127" s="2"/>
      <c r="VHU127" s="2"/>
      <c r="VHV127" s="2"/>
      <c r="VHW127" s="2"/>
      <c r="VHX127" s="2"/>
      <c r="VHY127" s="2"/>
      <c r="VHZ127" s="2"/>
      <c r="VIA127" s="2"/>
      <c r="VIB127" s="2"/>
      <c r="VIC127" s="2"/>
      <c r="VID127" s="2"/>
      <c r="VIE127" s="2"/>
      <c r="VIF127" s="2"/>
      <c r="VIG127" s="2"/>
      <c r="VIH127" s="2"/>
      <c r="VII127" s="2"/>
      <c r="VIJ127" s="2"/>
      <c r="VIK127" s="2"/>
      <c r="VIL127" s="2"/>
      <c r="VIM127" s="2"/>
      <c r="VIN127" s="2"/>
      <c r="VIO127" s="2"/>
      <c r="VIP127" s="2"/>
      <c r="VIQ127" s="2"/>
      <c r="VIR127" s="2"/>
      <c r="VIS127" s="2"/>
      <c r="VIT127" s="2"/>
      <c r="VIU127" s="2"/>
      <c r="VIV127" s="2"/>
      <c r="VIW127" s="2"/>
      <c r="VIX127" s="2"/>
      <c r="VIY127" s="2"/>
      <c r="VIZ127" s="2"/>
      <c r="VJA127" s="2"/>
      <c r="VJB127" s="2"/>
      <c r="VJC127" s="2"/>
      <c r="VJD127" s="2"/>
      <c r="VJE127" s="2"/>
      <c r="VJF127" s="2"/>
      <c r="VJG127" s="2"/>
      <c r="VJH127" s="2"/>
      <c r="VJI127" s="2"/>
      <c r="VJJ127" s="2"/>
      <c r="VJK127" s="2"/>
      <c r="VJL127" s="2"/>
      <c r="VJM127" s="2"/>
      <c r="VJN127" s="2"/>
      <c r="VJO127" s="2"/>
      <c r="VJP127" s="2"/>
      <c r="VJQ127" s="2"/>
      <c r="VJR127" s="2"/>
      <c r="VJS127" s="2"/>
      <c r="VJT127" s="2"/>
      <c r="VJU127" s="2"/>
      <c r="VJV127" s="2"/>
      <c r="VJW127" s="2"/>
      <c r="VJX127" s="2"/>
      <c r="VJY127" s="2"/>
      <c r="VJZ127" s="2"/>
      <c r="VKA127" s="2"/>
      <c r="VKB127" s="2"/>
      <c r="VKC127" s="2"/>
      <c r="VKD127" s="2"/>
      <c r="VKE127" s="2"/>
      <c r="VKF127" s="2"/>
      <c r="VKG127" s="2"/>
      <c r="VKH127" s="2"/>
      <c r="VKI127" s="2"/>
      <c r="VKJ127" s="2"/>
      <c r="VKK127" s="2"/>
      <c r="VKL127" s="2"/>
      <c r="VKM127" s="2"/>
      <c r="VKN127" s="2"/>
      <c r="VKO127" s="2"/>
      <c r="VKP127" s="2"/>
      <c r="VKQ127" s="2"/>
      <c r="VKR127" s="2"/>
      <c r="VKS127" s="2"/>
      <c r="VKT127" s="2"/>
      <c r="VKU127" s="2"/>
      <c r="VKV127" s="2"/>
      <c r="VKW127" s="2"/>
      <c r="VKX127" s="2"/>
      <c r="VKY127" s="2"/>
      <c r="VKZ127" s="2"/>
      <c r="VLA127" s="2"/>
      <c r="VLB127" s="2"/>
      <c r="VLC127" s="2"/>
      <c r="VLD127" s="2"/>
      <c r="VLE127" s="2"/>
      <c r="VLF127" s="2"/>
      <c r="VLG127" s="2"/>
      <c r="VLH127" s="2"/>
      <c r="VLI127" s="2"/>
      <c r="VLJ127" s="2"/>
      <c r="VLK127" s="2"/>
      <c r="VLL127" s="2"/>
      <c r="VLM127" s="2"/>
      <c r="VLN127" s="2"/>
      <c r="VLO127" s="2"/>
      <c r="VLP127" s="2"/>
      <c r="VLQ127" s="2"/>
      <c r="VLR127" s="2"/>
      <c r="VLS127" s="2"/>
      <c r="VLT127" s="2"/>
      <c r="VLU127" s="2"/>
      <c r="VLV127" s="2"/>
      <c r="VLW127" s="2"/>
      <c r="VLX127" s="2"/>
      <c r="VLY127" s="2"/>
      <c r="VLZ127" s="2"/>
      <c r="VMA127" s="2"/>
      <c r="VMB127" s="2"/>
      <c r="VMC127" s="2"/>
      <c r="VMD127" s="2"/>
      <c r="VME127" s="2"/>
      <c r="VMF127" s="2"/>
      <c r="VMG127" s="2"/>
      <c r="VMH127" s="2"/>
      <c r="VMI127" s="2"/>
      <c r="VMJ127" s="2"/>
      <c r="VMK127" s="2"/>
      <c r="VML127" s="2"/>
      <c r="VMM127" s="2"/>
      <c r="VMN127" s="2"/>
      <c r="VMO127" s="2"/>
      <c r="VMP127" s="2"/>
      <c r="VMQ127" s="2"/>
      <c r="VMR127" s="2"/>
      <c r="VMS127" s="2"/>
      <c r="VMT127" s="2"/>
      <c r="VMU127" s="2"/>
      <c r="VMV127" s="2"/>
      <c r="VMW127" s="2"/>
      <c r="VMX127" s="2"/>
      <c r="VMY127" s="2"/>
      <c r="VMZ127" s="2"/>
      <c r="VNA127" s="2"/>
      <c r="VNB127" s="2"/>
      <c r="VNC127" s="2"/>
      <c r="VND127" s="2"/>
      <c r="VNE127" s="2"/>
      <c r="VNF127" s="2"/>
      <c r="VNG127" s="2"/>
      <c r="VNH127" s="2"/>
      <c r="VNI127" s="2"/>
      <c r="VNJ127" s="2"/>
      <c r="VNK127" s="2"/>
      <c r="VNL127" s="2"/>
      <c r="VNM127" s="2"/>
      <c r="VNN127" s="2"/>
      <c r="VNO127" s="2"/>
      <c r="VNP127" s="2"/>
      <c r="VNQ127" s="2"/>
      <c r="VNR127" s="2"/>
      <c r="VNS127" s="2"/>
      <c r="VNT127" s="2"/>
      <c r="VNU127" s="2"/>
      <c r="VNV127" s="2"/>
      <c r="VNW127" s="2"/>
      <c r="VNX127" s="2"/>
      <c r="VNY127" s="2"/>
      <c r="VNZ127" s="2"/>
      <c r="VOA127" s="2"/>
      <c r="VOB127" s="2"/>
      <c r="VOC127" s="2"/>
      <c r="VOD127" s="2"/>
      <c r="VOE127" s="2"/>
      <c r="VOF127" s="2"/>
      <c r="VOG127" s="2"/>
      <c r="VOH127" s="2"/>
      <c r="VOI127" s="2"/>
      <c r="VOJ127" s="2"/>
      <c r="VOK127" s="2"/>
      <c r="VOL127" s="2"/>
      <c r="VOM127" s="2"/>
      <c r="VON127" s="2"/>
      <c r="VOO127" s="2"/>
      <c r="VOP127" s="2"/>
      <c r="VOQ127" s="2"/>
      <c r="VOR127" s="2"/>
      <c r="VOS127" s="2"/>
      <c r="VOT127" s="2"/>
      <c r="VOU127" s="2"/>
      <c r="VOV127" s="2"/>
      <c r="VOW127" s="2"/>
      <c r="VOX127" s="2"/>
      <c r="VOY127" s="2"/>
      <c r="VOZ127" s="2"/>
      <c r="VPA127" s="2"/>
      <c r="VPB127" s="2"/>
      <c r="VPC127" s="2"/>
      <c r="VPD127" s="2"/>
      <c r="VPE127" s="2"/>
      <c r="VPF127" s="2"/>
      <c r="VPG127" s="2"/>
      <c r="VPH127" s="2"/>
      <c r="VPI127" s="2"/>
      <c r="VPJ127" s="2"/>
      <c r="VPK127" s="2"/>
      <c r="VPL127" s="2"/>
      <c r="VPM127" s="2"/>
      <c r="VPN127" s="2"/>
      <c r="VPO127" s="2"/>
      <c r="VPP127" s="2"/>
      <c r="VPQ127" s="2"/>
      <c r="VPR127" s="2"/>
      <c r="VPS127" s="2"/>
      <c r="VPT127" s="2"/>
      <c r="VPU127" s="2"/>
      <c r="VPV127" s="2"/>
      <c r="VPW127" s="2"/>
      <c r="VPX127" s="2"/>
      <c r="VPY127" s="2"/>
      <c r="VPZ127" s="2"/>
      <c r="VQA127" s="2"/>
      <c r="VQB127" s="2"/>
      <c r="VQC127" s="2"/>
      <c r="VQD127" s="2"/>
      <c r="VQE127" s="2"/>
      <c r="VQF127" s="2"/>
      <c r="VQG127" s="2"/>
      <c r="VQH127" s="2"/>
      <c r="VQI127" s="2"/>
      <c r="VQJ127" s="2"/>
      <c r="VQK127" s="2"/>
      <c r="VQL127" s="2"/>
      <c r="VQM127" s="2"/>
      <c r="VQN127" s="2"/>
      <c r="VQO127" s="2"/>
      <c r="VQP127" s="2"/>
      <c r="VQQ127" s="2"/>
      <c r="VQR127" s="2"/>
      <c r="VQS127" s="2"/>
      <c r="VQT127" s="2"/>
      <c r="VQU127" s="2"/>
      <c r="VQV127" s="2"/>
      <c r="VQW127" s="2"/>
      <c r="VQX127" s="2"/>
      <c r="VQY127" s="2"/>
      <c r="VQZ127" s="2"/>
      <c r="VRA127" s="2"/>
      <c r="VRB127" s="2"/>
      <c r="VRC127" s="2"/>
      <c r="VRD127" s="2"/>
      <c r="VRE127" s="2"/>
      <c r="VRF127" s="2"/>
      <c r="VRG127" s="2"/>
      <c r="VRH127" s="2"/>
      <c r="VRI127" s="2"/>
      <c r="VRJ127" s="2"/>
      <c r="VRK127" s="2"/>
      <c r="VRL127" s="2"/>
      <c r="VRM127" s="2"/>
      <c r="VRN127" s="2"/>
      <c r="VRO127" s="2"/>
      <c r="VRP127" s="2"/>
      <c r="VRQ127" s="2"/>
      <c r="VRR127" s="2"/>
      <c r="VRS127" s="2"/>
      <c r="VRT127" s="2"/>
      <c r="VRU127" s="2"/>
      <c r="VRV127" s="2"/>
      <c r="VRW127" s="2"/>
      <c r="VRX127" s="2"/>
      <c r="VRY127" s="2"/>
      <c r="VRZ127" s="2"/>
      <c r="VSA127" s="2"/>
      <c r="VSB127" s="2"/>
      <c r="VSC127" s="2"/>
      <c r="VSD127" s="2"/>
      <c r="VSE127" s="2"/>
      <c r="VSF127" s="2"/>
      <c r="VSG127" s="2"/>
      <c r="VSH127" s="2"/>
      <c r="VSI127" s="2"/>
      <c r="VSJ127" s="2"/>
      <c r="VSK127" s="2"/>
      <c r="VSL127" s="2"/>
      <c r="VSM127" s="2"/>
      <c r="VSN127" s="2"/>
      <c r="VSO127" s="2"/>
      <c r="VSP127" s="2"/>
      <c r="VSQ127" s="2"/>
      <c r="VSR127" s="2"/>
      <c r="VSS127" s="2"/>
      <c r="VST127" s="2"/>
      <c r="VSU127" s="2"/>
      <c r="VSV127" s="2"/>
      <c r="VSW127" s="2"/>
      <c r="VSX127" s="2"/>
      <c r="VSY127" s="2"/>
      <c r="VSZ127" s="2"/>
      <c r="VTA127" s="2"/>
      <c r="VTB127" s="2"/>
      <c r="VTC127" s="2"/>
      <c r="VTD127" s="2"/>
      <c r="VTE127" s="2"/>
      <c r="VTF127" s="2"/>
      <c r="VTG127" s="2"/>
      <c r="VTH127" s="2"/>
      <c r="VTI127" s="2"/>
      <c r="VTJ127" s="2"/>
      <c r="VTK127" s="2"/>
      <c r="VTL127" s="2"/>
      <c r="VTM127" s="2"/>
      <c r="VTN127" s="2"/>
      <c r="VTO127" s="2"/>
      <c r="VTP127" s="2"/>
      <c r="VTQ127" s="2"/>
      <c r="VTR127" s="2"/>
      <c r="VTS127" s="2"/>
      <c r="VTT127" s="2"/>
      <c r="VTU127" s="2"/>
      <c r="VTV127" s="2"/>
      <c r="VTW127" s="2"/>
      <c r="VTX127" s="2"/>
      <c r="VTY127" s="2"/>
      <c r="VTZ127" s="2"/>
      <c r="VUA127" s="2"/>
      <c r="VUB127" s="2"/>
      <c r="VUC127" s="2"/>
      <c r="VUD127" s="2"/>
      <c r="VUE127" s="2"/>
      <c r="VUF127" s="2"/>
      <c r="VUG127" s="2"/>
      <c r="VUH127" s="2"/>
      <c r="VUI127" s="2"/>
      <c r="VUJ127" s="2"/>
      <c r="VUK127" s="2"/>
      <c r="VUL127" s="2"/>
      <c r="VUM127" s="2"/>
      <c r="VUN127" s="2"/>
      <c r="VUO127" s="2"/>
      <c r="VUP127" s="2"/>
      <c r="VUQ127" s="2"/>
      <c r="VUR127" s="2"/>
      <c r="VUS127" s="2"/>
      <c r="VUT127" s="2"/>
      <c r="VUU127" s="2"/>
      <c r="VUV127" s="2"/>
      <c r="VUW127" s="2"/>
      <c r="VUX127" s="2"/>
      <c r="VUY127" s="2"/>
      <c r="VUZ127" s="2"/>
      <c r="VVA127" s="2"/>
      <c r="VVB127" s="2"/>
      <c r="VVC127" s="2"/>
      <c r="VVD127" s="2"/>
      <c r="VVE127" s="2"/>
      <c r="VVF127" s="2"/>
      <c r="VVG127" s="2"/>
      <c r="VVH127" s="2"/>
      <c r="VVI127" s="2"/>
      <c r="VVJ127" s="2"/>
      <c r="VVK127" s="2"/>
      <c r="VVL127" s="2"/>
      <c r="VVM127" s="2"/>
      <c r="VVN127" s="2"/>
      <c r="VVO127" s="2"/>
      <c r="VVP127" s="2"/>
      <c r="VVQ127" s="2"/>
      <c r="VVR127" s="2"/>
      <c r="VVS127" s="2"/>
      <c r="VVT127" s="2"/>
      <c r="VVU127" s="2"/>
      <c r="VVV127" s="2"/>
      <c r="VVW127" s="2"/>
      <c r="VVX127" s="2"/>
      <c r="VVY127" s="2"/>
      <c r="VVZ127" s="2"/>
      <c r="VWA127" s="2"/>
      <c r="VWB127" s="2"/>
      <c r="VWC127" s="2"/>
      <c r="VWD127" s="2"/>
      <c r="VWE127" s="2"/>
      <c r="VWF127" s="2"/>
      <c r="VWG127" s="2"/>
      <c r="VWH127" s="2"/>
      <c r="VWI127" s="2"/>
      <c r="VWJ127" s="2"/>
      <c r="VWK127" s="2"/>
      <c r="VWL127" s="2"/>
      <c r="VWM127" s="2"/>
      <c r="VWN127" s="2"/>
      <c r="VWO127" s="2"/>
      <c r="VWP127" s="2"/>
      <c r="VWQ127" s="2"/>
      <c r="VWR127" s="2"/>
      <c r="VWS127" s="2"/>
      <c r="VWT127" s="2"/>
      <c r="VWU127" s="2"/>
      <c r="VWV127" s="2"/>
      <c r="VWW127" s="2"/>
      <c r="VWX127" s="2"/>
      <c r="VWY127" s="2"/>
      <c r="VWZ127" s="2"/>
      <c r="VXA127" s="2"/>
      <c r="VXB127" s="2"/>
      <c r="VXC127" s="2"/>
      <c r="VXD127" s="2"/>
      <c r="VXE127" s="2"/>
      <c r="VXF127" s="2"/>
      <c r="VXG127" s="2"/>
      <c r="VXH127" s="2"/>
      <c r="VXI127" s="2"/>
      <c r="VXJ127" s="2"/>
      <c r="VXK127" s="2"/>
      <c r="VXL127" s="2"/>
      <c r="VXM127" s="2"/>
      <c r="VXN127" s="2"/>
      <c r="VXO127" s="2"/>
      <c r="VXP127" s="2"/>
      <c r="VXQ127" s="2"/>
      <c r="VXR127" s="2"/>
      <c r="VXS127" s="2"/>
      <c r="VXT127" s="2"/>
      <c r="VXU127" s="2"/>
      <c r="VXV127" s="2"/>
      <c r="VXW127" s="2"/>
      <c r="VXX127" s="2"/>
      <c r="VXY127" s="2"/>
      <c r="VXZ127" s="2"/>
      <c r="VYA127" s="2"/>
      <c r="VYB127" s="2"/>
      <c r="VYC127" s="2"/>
      <c r="VYD127" s="2"/>
      <c r="VYE127" s="2"/>
      <c r="VYF127" s="2"/>
      <c r="VYG127" s="2"/>
      <c r="VYH127" s="2"/>
      <c r="VYI127" s="2"/>
      <c r="VYJ127" s="2"/>
      <c r="VYK127" s="2"/>
      <c r="VYL127" s="2"/>
      <c r="VYM127" s="2"/>
      <c r="VYN127" s="2"/>
      <c r="VYO127" s="2"/>
      <c r="VYP127" s="2"/>
      <c r="VYQ127" s="2"/>
      <c r="VYR127" s="2"/>
      <c r="VYS127" s="2"/>
      <c r="VYT127" s="2"/>
      <c r="VYU127" s="2"/>
      <c r="VYV127" s="2"/>
      <c r="VYW127" s="2"/>
      <c r="VYX127" s="2"/>
      <c r="VYY127" s="2"/>
      <c r="VYZ127" s="2"/>
      <c r="VZA127" s="2"/>
      <c r="VZB127" s="2"/>
      <c r="VZC127" s="2"/>
      <c r="VZD127" s="2"/>
      <c r="VZE127" s="2"/>
      <c r="VZF127" s="2"/>
      <c r="VZG127" s="2"/>
      <c r="VZH127" s="2"/>
      <c r="VZI127" s="2"/>
      <c r="VZJ127" s="2"/>
      <c r="VZK127" s="2"/>
      <c r="VZL127" s="2"/>
      <c r="VZM127" s="2"/>
      <c r="VZN127" s="2"/>
      <c r="VZO127" s="2"/>
      <c r="VZP127" s="2"/>
      <c r="VZQ127" s="2"/>
      <c r="VZR127" s="2"/>
      <c r="VZS127" s="2"/>
      <c r="VZT127" s="2"/>
      <c r="VZU127" s="2"/>
      <c r="VZV127" s="2"/>
      <c r="VZW127" s="2"/>
      <c r="VZX127" s="2"/>
      <c r="VZY127" s="2"/>
      <c r="VZZ127" s="2"/>
      <c r="WAA127" s="2"/>
      <c r="WAB127" s="2"/>
      <c r="WAC127" s="2"/>
      <c r="WAD127" s="2"/>
      <c r="WAE127" s="2"/>
      <c r="WAF127" s="2"/>
      <c r="WAG127" s="2"/>
      <c r="WAH127" s="2"/>
      <c r="WAI127" s="2"/>
      <c r="WAJ127" s="2"/>
      <c r="WAK127" s="2"/>
      <c r="WAL127" s="2"/>
      <c r="WAM127" s="2"/>
      <c r="WAN127" s="2"/>
      <c r="WAO127" s="2"/>
      <c r="WAP127" s="2"/>
      <c r="WAQ127" s="2"/>
      <c r="WAR127" s="2"/>
      <c r="WAS127" s="2"/>
      <c r="WAT127" s="2"/>
      <c r="WAU127" s="2"/>
      <c r="WAV127" s="2"/>
      <c r="WAW127" s="2"/>
      <c r="WAX127" s="2"/>
      <c r="WAY127" s="2"/>
      <c r="WAZ127" s="2"/>
      <c r="WBA127" s="2"/>
      <c r="WBB127" s="2"/>
      <c r="WBC127" s="2"/>
      <c r="WBD127" s="2"/>
      <c r="WBE127" s="2"/>
      <c r="WBF127" s="2"/>
      <c r="WBG127" s="2"/>
      <c r="WBH127" s="2"/>
      <c r="WBI127" s="2"/>
      <c r="WBJ127" s="2"/>
      <c r="WBK127" s="2"/>
      <c r="WBL127" s="2"/>
      <c r="WBM127" s="2"/>
      <c r="WBN127" s="2"/>
      <c r="WBO127" s="2"/>
      <c r="WBP127" s="2"/>
      <c r="WBQ127" s="2"/>
      <c r="WBR127" s="2"/>
      <c r="WBS127" s="2"/>
      <c r="WBT127" s="2"/>
      <c r="WBU127" s="2"/>
      <c r="WBV127" s="2"/>
      <c r="WBW127" s="2"/>
      <c r="WBX127" s="2"/>
      <c r="WBY127" s="2"/>
      <c r="WBZ127" s="2"/>
      <c r="WCA127" s="2"/>
      <c r="WCB127" s="2"/>
      <c r="WCC127" s="2"/>
      <c r="WCD127" s="2"/>
      <c r="WCE127" s="2"/>
      <c r="WCF127" s="2"/>
      <c r="WCG127" s="2"/>
      <c r="WCH127" s="2"/>
      <c r="WCI127" s="2"/>
      <c r="WCJ127" s="2"/>
      <c r="WCK127" s="2"/>
      <c r="WCL127" s="2"/>
      <c r="WCM127" s="2"/>
      <c r="WCN127" s="2"/>
      <c r="WCO127" s="2"/>
      <c r="WCP127" s="2"/>
      <c r="WCQ127" s="2"/>
      <c r="WCR127" s="2"/>
      <c r="WCS127" s="2"/>
      <c r="WCT127" s="2"/>
      <c r="WCU127" s="2"/>
      <c r="WCV127" s="2"/>
      <c r="WCW127" s="2"/>
      <c r="WCX127" s="2"/>
      <c r="WCY127" s="2"/>
      <c r="WCZ127" s="2"/>
      <c r="WDA127" s="2"/>
      <c r="WDB127" s="2"/>
      <c r="WDC127" s="2"/>
      <c r="WDD127" s="2"/>
      <c r="WDE127" s="2"/>
      <c r="WDF127" s="2"/>
      <c r="WDG127" s="2"/>
      <c r="WDH127" s="2"/>
      <c r="WDI127" s="2"/>
      <c r="WDJ127" s="2"/>
      <c r="WDK127" s="2"/>
      <c r="WDL127" s="2"/>
      <c r="WDM127" s="2"/>
      <c r="WDN127" s="2"/>
      <c r="WDO127" s="2"/>
      <c r="WDP127" s="2"/>
      <c r="WDQ127" s="2"/>
      <c r="WDR127" s="2"/>
      <c r="WDS127" s="2"/>
      <c r="WDT127" s="2"/>
      <c r="WDU127" s="2"/>
      <c r="WDV127" s="2"/>
      <c r="WDW127" s="2"/>
      <c r="WDX127" s="2"/>
      <c r="WDY127" s="2"/>
      <c r="WDZ127" s="2"/>
      <c r="WEA127" s="2"/>
      <c r="WEB127" s="2"/>
      <c r="WEC127" s="2"/>
      <c r="WED127" s="2"/>
      <c r="WEE127" s="2"/>
      <c r="WEF127" s="2"/>
      <c r="WEG127" s="2"/>
      <c r="WEH127" s="2"/>
      <c r="WEI127" s="2"/>
      <c r="WEJ127" s="2"/>
      <c r="WEK127" s="2"/>
      <c r="WEL127" s="2"/>
      <c r="WEM127" s="2"/>
      <c r="WEN127" s="2"/>
      <c r="WEO127" s="2"/>
      <c r="WEP127" s="2"/>
      <c r="WEQ127" s="2"/>
      <c r="WER127" s="2"/>
      <c r="WES127" s="2"/>
      <c r="WET127" s="2"/>
      <c r="WEU127" s="2"/>
      <c r="WEV127" s="2"/>
      <c r="WEW127" s="2"/>
      <c r="WEX127" s="2"/>
      <c r="WEY127" s="2"/>
      <c r="WEZ127" s="2"/>
      <c r="WFA127" s="2"/>
      <c r="WFB127" s="2"/>
      <c r="WFC127" s="2"/>
      <c r="WFD127" s="2"/>
      <c r="WFE127" s="2"/>
      <c r="WFF127" s="2"/>
      <c r="WFG127" s="2"/>
      <c r="WFH127" s="2"/>
      <c r="WFI127" s="2"/>
      <c r="WFJ127" s="2"/>
      <c r="WFK127" s="2"/>
      <c r="WFL127" s="2"/>
      <c r="WFM127" s="2"/>
      <c r="WFN127" s="2"/>
      <c r="WFO127" s="2"/>
      <c r="WFP127" s="2"/>
      <c r="WFQ127" s="2"/>
      <c r="WFR127" s="2"/>
      <c r="WFS127" s="2"/>
      <c r="WFT127" s="2"/>
      <c r="WFU127" s="2"/>
      <c r="WFV127" s="2"/>
      <c r="WFW127" s="2"/>
      <c r="WFX127" s="2"/>
      <c r="WFY127" s="2"/>
      <c r="WFZ127" s="2"/>
      <c r="WGA127" s="2"/>
      <c r="WGB127" s="2"/>
      <c r="WGC127" s="2"/>
      <c r="WGD127" s="2"/>
      <c r="WGE127" s="2"/>
      <c r="WGF127" s="2"/>
      <c r="WGG127" s="2"/>
      <c r="WGH127" s="2"/>
      <c r="WGI127" s="2"/>
      <c r="WGJ127" s="2"/>
      <c r="WGK127" s="2"/>
      <c r="WGL127" s="2"/>
      <c r="WGM127" s="2"/>
      <c r="WGN127" s="2"/>
      <c r="WGO127" s="2"/>
      <c r="WGP127" s="2"/>
      <c r="WGQ127" s="2"/>
      <c r="WGR127" s="2"/>
      <c r="WGS127" s="2"/>
      <c r="WGT127" s="2"/>
      <c r="WGU127" s="2"/>
      <c r="WGV127" s="2"/>
      <c r="WGW127" s="2"/>
      <c r="WGX127" s="2"/>
      <c r="WGY127" s="2"/>
      <c r="WGZ127" s="2"/>
      <c r="WHA127" s="2"/>
      <c r="WHB127" s="2"/>
      <c r="WHC127" s="2"/>
      <c r="WHD127" s="2"/>
      <c r="WHE127" s="2"/>
      <c r="WHF127" s="2"/>
      <c r="WHG127" s="2"/>
      <c r="WHH127" s="2"/>
      <c r="WHI127" s="2"/>
      <c r="WHJ127" s="2"/>
      <c r="WHK127" s="2"/>
      <c r="WHL127" s="2"/>
      <c r="WHM127" s="2"/>
      <c r="WHN127" s="2"/>
      <c r="WHO127" s="2"/>
      <c r="WHP127" s="2"/>
      <c r="WHQ127" s="2"/>
      <c r="WHR127" s="2"/>
      <c r="WHS127" s="2"/>
      <c r="WHT127" s="2"/>
      <c r="WHU127" s="2"/>
      <c r="WHV127" s="2"/>
      <c r="WHW127" s="2"/>
      <c r="WHX127" s="2"/>
      <c r="WHY127" s="2"/>
      <c r="WHZ127" s="2"/>
      <c r="WIA127" s="2"/>
      <c r="WIB127" s="2"/>
      <c r="WIC127" s="2"/>
      <c r="WID127" s="2"/>
      <c r="WIE127" s="2"/>
      <c r="WIF127" s="2"/>
      <c r="WIG127" s="2"/>
      <c r="WIH127" s="2"/>
      <c r="WII127" s="2"/>
      <c r="WIJ127" s="2"/>
      <c r="WIK127" s="2"/>
      <c r="WIL127" s="2"/>
      <c r="WIM127" s="2"/>
      <c r="WIN127" s="2"/>
      <c r="WIO127" s="2"/>
      <c r="WIP127" s="2"/>
      <c r="WIQ127" s="2"/>
      <c r="WIR127" s="2"/>
      <c r="WIS127" s="2"/>
      <c r="WIT127" s="2"/>
      <c r="WIU127" s="2"/>
      <c r="WIV127" s="2"/>
      <c r="WIW127" s="2"/>
      <c r="WIX127" s="2"/>
      <c r="WIY127" s="2"/>
      <c r="WIZ127" s="2"/>
      <c r="WJA127" s="2"/>
      <c r="WJB127" s="2"/>
      <c r="WJC127" s="2"/>
      <c r="WJD127" s="2"/>
      <c r="WJE127" s="2"/>
      <c r="WJF127" s="2"/>
      <c r="WJG127" s="2"/>
      <c r="WJH127" s="2"/>
      <c r="WJI127" s="2"/>
      <c r="WJJ127" s="2"/>
      <c r="WJK127" s="2"/>
      <c r="WJL127" s="2"/>
      <c r="WJM127" s="2"/>
      <c r="WJN127" s="2"/>
      <c r="WJO127" s="2"/>
      <c r="WJP127" s="2"/>
      <c r="WJQ127" s="2"/>
      <c r="WJR127" s="2"/>
      <c r="WJS127" s="2"/>
      <c r="WJT127" s="2"/>
      <c r="WJU127" s="2"/>
      <c r="WJV127" s="2"/>
      <c r="WJW127" s="2"/>
      <c r="WJX127" s="2"/>
      <c r="WJY127" s="2"/>
      <c r="WJZ127" s="2"/>
      <c r="WKA127" s="2"/>
      <c r="WKB127" s="2"/>
      <c r="WKC127" s="2"/>
      <c r="WKD127" s="2"/>
      <c r="WKE127" s="2"/>
      <c r="WKF127" s="2"/>
      <c r="WKG127" s="2"/>
      <c r="WKH127" s="2"/>
      <c r="WKI127" s="2"/>
      <c r="WKJ127" s="2"/>
      <c r="WKK127" s="2"/>
      <c r="WKL127" s="2"/>
      <c r="WKM127" s="2"/>
      <c r="WKN127" s="2"/>
      <c r="WKO127" s="2"/>
      <c r="WKP127" s="2"/>
      <c r="WKQ127" s="2"/>
      <c r="WKR127" s="2"/>
      <c r="WKS127" s="2"/>
      <c r="WKT127" s="2"/>
      <c r="WKU127" s="2"/>
      <c r="WKV127" s="2"/>
      <c r="WKW127" s="2"/>
      <c r="WKX127" s="2"/>
      <c r="WKY127" s="2"/>
      <c r="WKZ127" s="2"/>
      <c r="WLA127" s="2"/>
      <c r="WLB127" s="2"/>
      <c r="WLC127" s="2"/>
      <c r="WLD127" s="2"/>
      <c r="WLE127" s="2"/>
      <c r="WLF127" s="2"/>
      <c r="WLG127" s="2"/>
      <c r="WLH127" s="2"/>
      <c r="WLI127" s="2"/>
      <c r="WLJ127" s="2"/>
      <c r="WLK127" s="2"/>
      <c r="WLL127" s="2"/>
      <c r="WLM127" s="2"/>
      <c r="WLN127" s="2"/>
      <c r="WLO127" s="2"/>
      <c r="WLP127" s="2"/>
      <c r="WLQ127" s="2"/>
      <c r="WLR127" s="2"/>
      <c r="WLS127" s="2"/>
      <c r="WLT127" s="2"/>
      <c r="WLU127" s="2"/>
      <c r="WLV127" s="2"/>
      <c r="WLW127" s="2"/>
      <c r="WLX127" s="2"/>
      <c r="WLY127" s="2"/>
      <c r="WLZ127" s="2"/>
      <c r="WMA127" s="2"/>
      <c r="WMB127" s="2"/>
      <c r="WMC127" s="2"/>
      <c r="WMD127" s="2"/>
      <c r="WME127" s="2"/>
      <c r="WMF127" s="2"/>
      <c r="WMG127" s="2"/>
      <c r="WMH127" s="2"/>
      <c r="WMI127" s="2"/>
      <c r="WMJ127" s="2"/>
      <c r="WMK127" s="2"/>
      <c r="WML127" s="2"/>
      <c r="WMM127" s="2"/>
      <c r="WMN127" s="2"/>
      <c r="WMO127" s="2"/>
      <c r="WMP127" s="2"/>
      <c r="WMQ127" s="2"/>
      <c r="WMR127" s="2"/>
      <c r="WMS127" s="2"/>
      <c r="WMT127" s="2"/>
      <c r="WMU127" s="2"/>
      <c r="WMV127" s="2"/>
      <c r="WMW127" s="2"/>
      <c r="WMX127" s="2"/>
      <c r="WMY127" s="2"/>
      <c r="WMZ127" s="2"/>
      <c r="WNA127" s="2"/>
      <c r="WNB127" s="2"/>
      <c r="WNC127" s="2"/>
      <c r="WND127" s="2"/>
      <c r="WNE127" s="2"/>
      <c r="WNF127" s="2"/>
      <c r="WNG127" s="2"/>
      <c r="WNH127" s="2"/>
      <c r="WNI127" s="2"/>
      <c r="WNJ127" s="2"/>
      <c r="WNK127" s="2"/>
      <c r="WNL127" s="2"/>
      <c r="WNM127" s="2"/>
      <c r="WNN127" s="2"/>
      <c r="WNO127" s="2"/>
      <c r="WNP127" s="2"/>
      <c r="WNQ127" s="2"/>
      <c r="WNR127" s="2"/>
      <c r="WNS127" s="2"/>
      <c r="WNT127" s="2"/>
      <c r="WNU127" s="2"/>
      <c r="WNV127" s="2"/>
      <c r="WNW127" s="2"/>
      <c r="WNX127" s="2"/>
      <c r="WNY127" s="2"/>
      <c r="WNZ127" s="2"/>
      <c r="WOA127" s="2"/>
      <c r="WOB127" s="2"/>
      <c r="WOC127" s="2"/>
      <c r="WOD127" s="2"/>
      <c r="WOE127" s="2"/>
      <c r="WOF127" s="2"/>
      <c r="WOG127" s="2"/>
      <c r="WOH127" s="2"/>
      <c r="WOI127" s="2"/>
      <c r="WOJ127" s="2"/>
      <c r="WOK127" s="2"/>
      <c r="WOL127" s="2"/>
      <c r="WOM127" s="2"/>
      <c r="WON127" s="2"/>
      <c r="WOO127" s="2"/>
      <c r="WOP127" s="2"/>
      <c r="WOQ127" s="2"/>
      <c r="WOR127" s="2"/>
      <c r="WOS127" s="2"/>
      <c r="WOT127" s="2"/>
      <c r="WOU127" s="2"/>
      <c r="WOV127" s="2"/>
      <c r="WOW127" s="2"/>
      <c r="WOX127" s="2"/>
      <c r="WOY127" s="2"/>
      <c r="WOZ127" s="2"/>
      <c r="WPA127" s="2"/>
      <c r="WPB127" s="2"/>
      <c r="WPC127" s="2"/>
      <c r="WPD127" s="2"/>
      <c r="WPE127" s="2"/>
      <c r="WPF127" s="2"/>
      <c r="WPG127" s="2"/>
      <c r="WPH127" s="2"/>
      <c r="WPI127" s="2"/>
      <c r="WPJ127" s="2"/>
      <c r="WPK127" s="2"/>
      <c r="WPL127" s="2"/>
      <c r="WPM127" s="2"/>
      <c r="WPN127" s="2"/>
      <c r="WPO127" s="2"/>
      <c r="WPP127" s="2"/>
      <c r="WPQ127" s="2"/>
      <c r="WPR127" s="2"/>
      <c r="WPS127" s="2"/>
      <c r="WPT127" s="2"/>
      <c r="WPU127" s="2"/>
      <c r="WPV127" s="2"/>
      <c r="WPW127" s="2"/>
      <c r="WPX127" s="2"/>
      <c r="WPY127" s="2"/>
      <c r="WPZ127" s="2"/>
      <c r="WQA127" s="2"/>
      <c r="WQB127" s="2"/>
      <c r="WQC127" s="2"/>
      <c r="WQD127" s="2"/>
      <c r="WQE127" s="2"/>
      <c r="WQF127" s="2"/>
      <c r="WQG127" s="2"/>
      <c r="WQH127" s="2"/>
      <c r="WQI127" s="2"/>
      <c r="WQJ127" s="2"/>
      <c r="WQK127" s="2"/>
      <c r="WQL127" s="2"/>
      <c r="WQM127" s="2"/>
      <c r="WQN127" s="2"/>
      <c r="WQO127" s="2"/>
      <c r="WQP127" s="2"/>
      <c r="WQQ127" s="2"/>
      <c r="WQR127" s="2"/>
      <c r="WQS127" s="2"/>
      <c r="WQT127" s="2"/>
      <c r="WQU127" s="2"/>
      <c r="WQV127" s="2"/>
      <c r="WQW127" s="2"/>
      <c r="WQX127" s="2"/>
      <c r="WQY127" s="2"/>
      <c r="WQZ127" s="2"/>
      <c r="WRA127" s="2"/>
      <c r="WRB127" s="2"/>
      <c r="WRC127" s="2"/>
      <c r="WRD127" s="2"/>
      <c r="WRE127" s="2"/>
      <c r="WRF127" s="2"/>
      <c r="WRG127" s="2"/>
      <c r="WRH127" s="2"/>
      <c r="WRI127" s="2"/>
      <c r="WRJ127" s="2"/>
      <c r="WRK127" s="2"/>
      <c r="WRL127" s="2"/>
      <c r="WRM127" s="2"/>
      <c r="WRN127" s="2"/>
      <c r="WRO127" s="2"/>
      <c r="WRP127" s="2"/>
      <c r="WRQ127" s="2"/>
      <c r="WRR127" s="2"/>
      <c r="WRS127" s="2"/>
      <c r="WRT127" s="2"/>
      <c r="WRU127" s="2"/>
      <c r="WRV127" s="2"/>
      <c r="WRW127" s="2"/>
      <c r="WRX127" s="2"/>
      <c r="WRY127" s="2"/>
      <c r="WRZ127" s="2"/>
      <c r="WSA127" s="2"/>
      <c r="WSB127" s="2"/>
      <c r="WSC127" s="2"/>
      <c r="WSD127" s="2"/>
      <c r="WSE127" s="2"/>
      <c r="WSF127" s="2"/>
      <c r="WSG127" s="2"/>
      <c r="WSH127" s="2"/>
      <c r="WSI127" s="2"/>
      <c r="WSJ127" s="2"/>
      <c r="WSK127" s="2"/>
      <c r="WSL127" s="2"/>
      <c r="WSM127" s="2"/>
      <c r="WSN127" s="2"/>
      <c r="WSO127" s="2"/>
      <c r="WSP127" s="2"/>
      <c r="WSQ127" s="2"/>
      <c r="WSR127" s="2"/>
      <c r="WSS127" s="2"/>
      <c r="WST127" s="2"/>
      <c r="WSU127" s="2"/>
      <c r="WSV127" s="2"/>
      <c r="WSW127" s="2"/>
      <c r="WSX127" s="2"/>
      <c r="WSY127" s="2"/>
      <c r="WSZ127" s="2"/>
      <c r="WTA127" s="2"/>
      <c r="WTB127" s="2"/>
      <c r="WTC127" s="2"/>
      <c r="WTD127" s="2"/>
      <c r="WTE127" s="2"/>
      <c r="WTF127" s="2"/>
      <c r="WTG127" s="2"/>
      <c r="WTH127" s="2"/>
      <c r="WTI127" s="2"/>
      <c r="WTJ127" s="2"/>
      <c r="WTK127" s="2"/>
      <c r="WTL127" s="2"/>
      <c r="WTM127" s="2"/>
      <c r="WTN127" s="2"/>
      <c r="WTO127" s="2"/>
      <c r="WTP127" s="2"/>
      <c r="WTQ127" s="2"/>
      <c r="WTR127" s="2"/>
      <c r="WTS127" s="2"/>
      <c r="WTT127" s="2"/>
      <c r="WTU127" s="2"/>
      <c r="WTV127" s="2"/>
      <c r="WTW127" s="2"/>
      <c r="WTX127" s="2"/>
      <c r="WTY127" s="2"/>
      <c r="WTZ127" s="2"/>
      <c r="WUA127" s="2"/>
      <c r="WUB127" s="2"/>
      <c r="WUC127" s="2"/>
      <c r="WUD127" s="2"/>
      <c r="WUE127" s="2"/>
      <c r="WUF127" s="2"/>
      <c r="WUG127" s="2"/>
      <c r="WUH127" s="2"/>
      <c r="WUI127" s="2"/>
      <c r="WUJ127" s="2"/>
      <c r="WUK127" s="2"/>
      <c r="WUL127" s="2"/>
      <c r="WUM127" s="2"/>
      <c r="WUN127" s="2"/>
      <c r="WUO127" s="2"/>
      <c r="WUP127" s="2"/>
      <c r="WUQ127" s="2"/>
      <c r="WUR127" s="2"/>
      <c r="WUS127" s="2"/>
      <c r="WUT127" s="2"/>
      <c r="WUU127" s="2"/>
      <c r="WUV127" s="2"/>
      <c r="WUW127" s="2"/>
      <c r="WUX127" s="2"/>
      <c r="WUY127" s="2"/>
      <c r="WUZ127" s="2"/>
      <c r="WVA127" s="2"/>
      <c r="WVB127" s="2"/>
      <c r="WVC127" s="2"/>
      <c r="WVD127" s="2"/>
      <c r="WVE127" s="2"/>
      <c r="WVF127" s="2"/>
      <c r="WVG127" s="2"/>
      <c r="WVH127" s="2"/>
      <c r="WVI127" s="2"/>
      <c r="WVJ127" s="2"/>
      <c r="WVK127" s="2"/>
      <c r="WVL127" s="2"/>
      <c r="WVM127" s="2"/>
      <c r="WVN127" s="2"/>
      <c r="WVO127" s="2"/>
      <c r="WVP127" s="2"/>
      <c r="WVQ127" s="2"/>
      <c r="WVR127" s="2"/>
      <c r="WVS127" s="2"/>
      <c r="WVT127" s="2"/>
      <c r="WVU127" s="2"/>
      <c r="WVV127" s="2"/>
      <c r="WVW127" s="2"/>
      <c r="WVX127" s="2"/>
      <c r="WVY127" s="2"/>
      <c r="WVZ127" s="2"/>
      <c r="WWA127" s="2"/>
      <c r="WWB127" s="2"/>
      <c r="WWC127" s="2"/>
      <c r="WWD127" s="2"/>
      <c r="WWE127" s="2"/>
      <c r="WWF127" s="2"/>
      <c r="WWG127" s="2"/>
      <c r="WWH127" s="2"/>
      <c r="WWI127" s="2"/>
      <c r="WWJ127" s="2"/>
      <c r="WWK127" s="2"/>
      <c r="WWL127" s="2"/>
      <c r="WWM127" s="2"/>
      <c r="WWN127" s="2"/>
      <c r="WWO127" s="2"/>
      <c r="WWP127" s="2"/>
      <c r="WWQ127" s="2"/>
      <c r="WWR127" s="2"/>
      <c r="WWS127" s="2"/>
      <c r="WWT127" s="2"/>
      <c r="WWU127" s="2"/>
      <c r="WWV127" s="2"/>
      <c r="WWW127" s="2"/>
      <c r="WWX127" s="2"/>
      <c r="WWY127" s="2"/>
      <c r="WWZ127" s="2"/>
      <c r="WXA127" s="2"/>
      <c r="WXB127" s="2"/>
      <c r="WXC127" s="2"/>
      <c r="WXD127" s="2"/>
      <c r="WXE127" s="2"/>
      <c r="WXF127" s="2"/>
      <c r="WXG127" s="2"/>
      <c r="WXH127" s="2"/>
      <c r="WXI127" s="2"/>
      <c r="WXJ127" s="2"/>
      <c r="WXK127" s="2"/>
      <c r="WXL127" s="2"/>
      <c r="WXM127" s="2"/>
      <c r="WXN127" s="2"/>
      <c r="WXO127" s="2"/>
      <c r="WXP127" s="2"/>
      <c r="WXQ127" s="2"/>
      <c r="WXR127" s="2"/>
      <c r="WXS127" s="2"/>
      <c r="WXT127" s="2"/>
      <c r="WXU127" s="2"/>
      <c r="WXV127" s="2"/>
      <c r="WXW127" s="2"/>
      <c r="WXX127" s="2"/>
      <c r="WXY127" s="2"/>
      <c r="WXZ127" s="2"/>
      <c r="WYA127" s="2"/>
      <c r="WYB127" s="2"/>
      <c r="WYC127" s="2"/>
      <c r="WYD127" s="2"/>
      <c r="WYE127" s="2"/>
      <c r="WYF127" s="2"/>
      <c r="WYG127" s="2"/>
      <c r="WYH127" s="2"/>
      <c r="WYI127" s="2"/>
      <c r="WYJ127" s="2"/>
      <c r="WYK127" s="2"/>
      <c r="WYL127" s="2"/>
      <c r="WYM127" s="2"/>
      <c r="WYN127" s="2"/>
      <c r="WYO127" s="2"/>
      <c r="WYP127" s="2"/>
      <c r="WYQ127" s="2"/>
      <c r="WYR127" s="2"/>
      <c r="WYS127" s="2"/>
      <c r="WYT127" s="2"/>
      <c r="WYU127" s="2"/>
      <c r="WYV127" s="2"/>
      <c r="WYW127" s="2"/>
      <c r="WYX127" s="2"/>
      <c r="WYY127" s="2"/>
      <c r="WYZ127" s="2"/>
      <c r="WZA127" s="2"/>
      <c r="WZB127" s="2"/>
      <c r="WZC127" s="2"/>
      <c r="WZD127" s="2"/>
      <c r="WZE127" s="2"/>
      <c r="WZF127" s="2"/>
      <c r="WZG127" s="2"/>
      <c r="WZH127" s="2"/>
      <c r="WZI127" s="2"/>
      <c r="WZJ127" s="2"/>
      <c r="WZK127" s="2"/>
      <c r="WZL127" s="2"/>
      <c r="WZM127" s="2"/>
      <c r="WZN127" s="2"/>
      <c r="WZO127" s="2"/>
      <c r="WZP127" s="2"/>
      <c r="WZQ127" s="2"/>
      <c r="WZR127" s="2"/>
      <c r="WZS127" s="2"/>
      <c r="WZT127" s="2"/>
      <c r="WZU127" s="2"/>
      <c r="WZV127" s="2"/>
      <c r="WZW127" s="2"/>
      <c r="WZX127" s="2"/>
      <c r="WZY127" s="2"/>
      <c r="WZZ127" s="2"/>
      <c r="XAA127" s="2"/>
      <c r="XAB127" s="2"/>
      <c r="XAC127" s="2"/>
      <c r="XAD127" s="2"/>
      <c r="XAE127" s="2"/>
      <c r="XAF127" s="2"/>
      <c r="XAG127" s="2"/>
      <c r="XAH127" s="2"/>
      <c r="XAI127" s="2"/>
      <c r="XAJ127" s="2"/>
      <c r="XAK127" s="2"/>
      <c r="XAL127" s="2"/>
      <c r="XAM127" s="2"/>
      <c r="XAN127" s="2"/>
      <c r="XAO127" s="2"/>
      <c r="XAP127" s="2"/>
      <c r="XAQ127" s="2"/>
      <c r="XAR127" s="2"/>
      <c r="XAS127" s="2"/>
      <c r="XAT127" s="2"/>
      <c r="XAU127" s="2"/>
      <c r="XAV127" s="2"/>
      <c r="XAW127" s="2"/>
      <c r="XAX127" s="2"/>
      <c r="XAY127" s="2"/>
      <c r="XAZ127" s="2"/>
      <c r="XBA127" s="2"/>
      <c r="XBB127" s="2"/>
      <c r="XBC127" s="2"/>
      <c r="XBD127" s="2"/>
      <c r="XBE127" s="2"/>
      <c r="XBF127" s="2"/>
      <c r="XBG127" s="2"/>
      <c r="XBH127" s="2"/>
      <c r="XBI127" s="2"/>
      <c r="XBJ127" s="2"/>
      <c r="XBK127" s="2"/>
      <c r="XBL127" s="2"/>
      <c r="XBM127" s="2"/>
      <c r="XBN127" s="2"/>
      <c r="XBO127" s="2"/>
      <c r="XBP127" s="2"/>
      <c r="XBQ127" s="2"/>
      <c r="XBR127" s="2"/>
      <c r="XBS127" s="2"/>
      <c r="XBT127" s="2"/>
      <c r="XBU127" s="2"/>
      <c r="XBV127" s="2"/>
      <c r="XBW127" s="2"/>
      <c r="XBX127" s="2"/>
      <c r="XBY127" s="2"/>
      <c r="XBZ127" s="2"/>
      <c r="XCA127" s="2"/>
      <c r="XCB127" s="2"/>
      <c r="XCC127" s="2"/>
      <c r="XCD127" s="2"/>
      <c r="XCE127" s="2"/>
      <c r="XCF127" s="2"/>
      <c r="XCG127" s="2"/>
      <c r="XCH127" s="2"/>
      <c r="XCI127" s="2"/>
      <c r="XCJ127" s="2"/>
      <c r="XCK127" s="2"/>
      <c r="XCL127" s="2"/>
      <c r="XCM127" s="2"/>
      <c r="XCN127" s="2"/>
      <c r="XCO127" s="2"/>
      <c r="XCP127" s="2"/>
      <c r="XCQ127" s="2"/>
      <c r="XCR127" s="2"/>
      <c r="XCS127" s="2"/>
      <c r="XCT127" s="2"/>
      <c r="XCU127" s="2"/>
      <c r="XCV127" s="2"/>
      <c r="XCW127" s="2"/>
      <c r="XCX127" s="2"/>
      <c r="XCY127" s="2"/>
      <c r="XCZ127" s="2"/>
      <c r="XDA127" s="2"/>
      <c r="XDB127" s="2"/>
      <c r="XDC127" s="2"/>
      <c r="XDD127" s="2"/>
      <c r="XDE127" s="2"/>
      <c r="XDF127" s="2"/>
      <c r="XDG127" s="2"/>
      <c r="XDH127" s="2"/>
      <c r="XDI127" s="2"/>
      <c r="XDJ127" s="2"/>
      <c r="XDK127" s="2"/>
      <c r="XDL127" s="2"/>
      <c r="XDM127" s="2"/>
      <c r="XDN127" s="2"/>
      <c r="XDO127" s="2"/>
      <c r="XDP127" s="2"/>
      <c r="XDQ127" s="2"/>
      <c r="XDR127" s="2"/>
      <c r="XDS127" s="2"/>
      <c r="XDT127" s="2"/>
      <c r="XDU127" s="2"/>
      <c r="XDV127" s="2"/>
      <c r="XDW127" s="2"/>
      <c r="XDX127" s="2"/>
      <c r="XDY127" s="2"/>
      <c r="XDZ127" s="2"/>
      <c r="XEA127" s="2"/>
      <c r="XEB127" s="2"/>
      <c r="XEC127" s="2"/>
      <c r="XED127" s="2"/>
      <c r="XEE127" s="2"/>
      <c r="XEF127" s="2"/>
      <c r="XEG127" s="2"/>
      <c r="XEH127" s="2"/>
      <c r="XEI127" s="2"/>
      <c r="XEJ127" s="2"/>
      <c r="XEK127" s="2"/>
      <c r="XEL127" s="2"/>
      <c r="XEM127" s="2"/>
      <c r="XEN127" s="2"/>
      <c r="XEO127" s="2"/>
      <c r="XEP127" s="2"/>
      <c r="XEQ127" s="2"/>
      <c r="XER127" s="2"/>
      <c r="XES127" s="2"/>
      <c r="XET127" s="2"/>
      <c r="XEU127" s="2"/>
      <c r="XEV127" s="2"/>
      <c r="XEW127" s="2"/>
      <c r="XEX127" s="2"/>
      <c r="XEY127" s="2"/>
      <c r="XEZ127" s="2"/>
      <c r="XFA127" s="2"/>
      <c r="XFB127" s="2"/>
      <c r="XFC127" s="2"/>
      <c r="XFD127" s="2"/>
    </row>
    <row r="128" spans="1:16384">
      <c r="A128" s="3" t="s">
        <v>83</v>
      </c>
      <c r="B128" s="3" t="s">
        <v>230</v>
      </c>
    </row>
    <row r="129" spans="1:2">
      <c r="A129" s="3" t="s">
        <v>82</v>
      </c>
      <c r="B129" s="3" t="s">
        <v>230</v>
      </c>
    </row>
    <row r="130" spans="1:2">
      <c r="A130" s="3" t="s">
        <v>86</v>
      </c>
      <c r="B130" s="3" t="s">
        <v>230</v>
      </c>
    </row>
    <row r="131" spans="1:2">
      <c r="A131" s="3" t="s">
        <v>96</v>
      </c>
      <c r="B131" s="3" t="s">
        <v>230</v>
      </c>
    </row>
    <row r="132" spans="1:2">
      <c r="A132" s="3" t="s">
        <v>97</v>
      </c>
      <c r="B132" s="3" t="s">
        <v>230</v>
      </c>
    </row>
    <row r="133" spans="1:2">
      <c r="A133" s="3" t="s">
        <v>102</v>
      </c>
      <c r="B133" s="3" t="s">
        <v>230</v>
      </c>
    </row>
    <row r="134" spans="1:2">
      <c r="A134" s="3" t="s">
        <v>104</v>
      </c>
      <c r="B134" s="3" t="s">
        <v>230</v>
      </c>
    </row>
    <row r="135" spans="1:2">
      <c r="A135" s="3" t="s">
        <v>114</v>
      </c>
      <c r="B135" s="3" t="s">
        <v>230</v>
      </c>
    </row>
    <row r="136" spans="1:2">
      <c r="A136" s="3" t="s">
        <v>119</v>
      </c>
      <c r="B136" s="3" t="s">
        <v>230</v>
      </c>
    </row>
    <row r="137" spans="1:2">
      <c r="A137" s="3" t="s">
        <v>120</v>
      </c>
      <c r="B137" s="3" t="s">
        <v>230</v>
      </c>
    </row>
    <row r="138" spans="1:2">
      <c r="A138" s="3" t="s">
        <v>121</v>
      </c>
      <c r="B138" s="3" t="s">
        <v>230</v>
      </c>
    </row>
    <row r="139" spans="1:2">
      <c r="A139" s="3" t="s">
        <v>201</v>
      </c>
      <c r="B139" s="3" t="s">
        <v>230</v>
      </c>
    </row>
    <row r="140" spans="1:2">
      <c r="A140" s="3" t="s">
        <v>127</v>
      </c>
      <c r="B140" s="3" t="s">
        <v>230</v>
      </c>
    </row>
    <row r="141" spans="1:2">
      <c r="A141" s="3" t="s">
        <v>167</v>
      </c>
      <c r="B141" s="3" t="s">
        <v>230</v>
      </c>
    </row>
    <row r="142" spans="1:2">
      <c r="A142" s="3" t="s">
        <v>247</v>
      </c>
      <c r="B142" s="3" t="s">
        <v>230</v>
      </c>
    </row>
    <row r="143" spans="1:2">
      <c r="A143" s="3" t="s">
        <v>136</v>
      </c>
      <c r="B143" s="3" t="s">
        <v>230</v>
      </c>
    </row>
    <row r="144" spans="1:2">
      <c r="A144" s="3" t="s">
        <v>144</v>
      </c>
      <c r="B144" s="3" t="s">
        <v>230</v>
      </c>
    </row>
    <row r="145" spans="1:2">
      <c r="A145" s="3" t="s">
        <v>153</v>
      </c>
      <c r="B145" s="3" t="s">
        <v>230</v>
      </c>
    </row>
    <row r="146" spans="1:2">
      <c r="A146" s="3" t="s">
        <v>163</v>
      </c>
      <c r="B146" s="3" t="s">
        <v>230</v>
      </c>
    </row>
    <row r="147" spans="1:2">
      <c r="A147" s="3" t="s">
        <v>164</v>
      </c>
      <c r="B147" s="3" t="s">
        <v>230</v>
      </c>
    </row>
    <row r="148" spans="1:2">
      <c r="A148" s="3" t="s">
        <v>168</v>
      </c>
      <c r="B148" s="3" t="s">
        <v>230</v>
      </c>
    </row>
    <row r="149" spans="1:2">
      <c r="A149" s="3" t="s">
        <v>248</v>
      </c>
      <c r="B149" s="3" t="s">
        <v>230</v>
      </c>
    </row>
    <row r="150" spans="1:2">
      <c r="A150" s="3" t="s">
        <v>249</v>
      </c>
      <c r="B150" s="3" t="s">
        <v>230</v>
      </c>
    </row>
    <row r="151" spans="1:2">
      <c r="A151" s="3" t="s">
        <v>181</v>
      </c>
      <c r="B151" s="3" t="s">
        <v>230</v>
      </c>
    </row>
    <row r="152" spans="1:2">
      <c r="A152" s="3" t="s">
        <v>185</v>
      </c>
      <c r="B152" s="3" t="s">
        <v>230</v>
      </c>
    </row>
    <row r="153" spans="1:2">
      <c r="A153" s="3" t="s">
        <v>186</v>
      </c>
      <c r="B153" s="3" t="s">
        <v>230</v>
      </c>
    </row>
    <row r="154" spans="1:2">
      <c r="A154" s="3" t="s">
        <v>191</v>
      </c>
      <c r="B154" s="3" t="s">
        <v>230</v>
      </c>
    </row>
    <row r="155" spans="1:2">
      <c r="A155" s="3" t="s">
        <v>196</v>
      </c>
      <c r="B155" s="3" t="s">
        <v>230</v>
      </c>
    </row>
    <row r="156" spans="1:2">
      <c r="A156" s="3" t="s">
        <v>197</v>
      </c>
      <c r="B156" s="3" t="s">
        <v>230</v>
      </c>
    </row>
    <row r="157" spans="1:2">
      <c r="A157" s="3" t="s">
        <v>213</v>
      </c>
      <c r="B157" s="3" t="s">
        <v>230</v>
      </c>
    </row>
    <row r="158" spans="1:2">
      <c r="A158" s="3" t="s">
        <v>215</v>
      </c>
      <c r="B158" s="3" t="s">
        <v>230</v>
      </c>
    </row>
    <row r="159" spans="1:2">
      <c r="A159" s="3" t="s">
        <v>250</v>
      </c>
      <c r="B159" s="3" t="s">
        <v>230</v>
      </c>
    </row>
    <row r="160" spans="1:2">
      <c r="A160" s="3" t="s">
        <v>41</v>
      </c>
      <c r="B160" s="3" t="s">
        <v>231</v>
      </c>
    </row>
    <row r="161" spans="1:2">
      <c r="A161" s="3" t="s">
        <v>133</v>
      </c>
      <c r="B161" s="3" t="s">
        <v>231</v>
      </c>
    </row>
    <row r="162" spans="1:2">
      <c r="A162" s="3" t="s">
        <v>251</v>
      </c>
      <c r="B162" s="3" t="s">
        <v>231</v>
      </c>
    </row>
    <row r="163" spans="1:2">
      <c r="A163" s="3" t="s">
        <v>174</v>
      </c>
      <c r="B163" s="3" t="s">
        <v>231</v>
      </c>
    </row>
    <row r="164" spans="1:2">
      <c r="A164" s="3" t="s">
        <v>259</v>
      </c>
      <c r="B164" s="3" t="s">
        <v>231</v>
      </c>
    </row>
    <row r="165" spans="1:2">
      <c r="A165" s="3" t="s">
        <v>232</v>
      </c>
      <c r="B165" s="3" t="s">
        <v>233</v>
      </c>
    </row>
    <row r="166" spans="1:2">
      <c r="A166" s="3" t="s">
        <v>19</v>
      </c>
      <c r="B166" s="3" t="s">
        <v>233</v>
      </c>
    </row>
    <row r="167" spans="1:2">
      <c r="A167" s="3" t="s">
        <v>22</v>
      </c>
      <c r="B167" s="3" t="s">
        <v>233</v>
      </c>
    </row>
    <row r="168" spans="1:2">
      <c r="A168" s="3" t="s">
        <v>25</v>
      </c>
      <c r="B168" s="3" t="s">
        <v>233</v>
      </c>
    </row>
    <row r="169" spans="1:2">
      <c r="A169" s="3" t="s">
        <v>33</v>
      </c>
      <c r="B169" s="3" t="s">
        <v>233</v>
      </c>
    </row>
    <row r="170" spans="1:2">
      <c r="A170" s="3" t="s">
        <v>57</v>
      </c>
      <c r="B170" s="3" t="s">
        <v>233</v>
      </c>
    </row>
    <row r="171" spans="1:2">
      <c r="A171" s="3" t="s">
        <v>42</v>
      </c>
      <c r="B171" s="3" t="s">
        <v>233</v>
      </c>
    </row>
    <row r="172" spans="1:2">
      <c r="A172" s="3" t="s">
        <v>53</v>
      </c>
      <c r="B172" s="3" t="s">
        <v>233</v>
      </c>
    </row>
    <row r="173" spans="1:2">
      <c r="A173" s="3" t="s">
        <v>56</v>
      </c>
      <c r="B173" s="3" t="s">
        <v>233</v>
      </c>
    </row>
    <row r="174" spans="1:2">
      <c r="A174" s="3" t="s">
        <v>64</v>
      </c>
      <c r="B174" s="3" t="s">
        <v>233</v>
      </c>
    </row>
    <row r="175" spans="1:2">
      <c r="A175" s="3" t="s">
        <v>65</v>
      </c>
      <c r="B175" s="3" t="s">
        <v>233</v>
      </c>
    </row>
    <row r="176" spans="1:2">
      <c r="A176" s="3" t="s">
        <v>68</v>
      </c>
      <c r="B176" s="3" t="s">
        <v>233</v>
      </c>
    </row>
    <row r="177" spans="1:2">
      <c r="A177" s="3" t="s">
        <v>88</v>
      </c>
      <c r="B177" s="3" t="s">
        <v>233</v>
      </c>
    </row>
    <row r="178" spans="1:2">
      <c r="A178" s="3" t="s">
        <v>90</v>
      </c>
      <c r="B178" s="3" t="s">
        <v>233</v>
      </c>
    </row>
    <row r="179" spans="1:2">
      <c r="A179" s="3" t="s">
        <v>89</v>
      </c>
      <c r="B179" s="3" t="s">
        <v>233</v>
      </c>
    </row>
    <row r="180" spans="1:2">
      <c r="A180" s="3" t="s">
        <v>94</v>
      </c>
      <c r="B180" s="3" t="s">
        <v>233</v>
      </c>
    </row>
    <row r="181" spans="1:2">
      <c r="A181" s="3" t="s">
        <v>95</v>
      </c>
      <c r="B181" s="3" t="s">
        <v>233</v>
      </c>
    </row>
    <row r="182" spans="1:2">
      <c r="A182" s="3" t="s">
        <v>105</v>
      </c>
      <c r="B182" s="3" t="s">
        <v>233</v>
      </c>
    </row>
    <row r="183" spans="1:2">
      <c r="A183" s="3" t="s">
        <v>12</v>
      </c>
      <c r="B183" s="3" t="s">
        <v>233</v>
      </c>
    </row>
    <row r="184" spans="1:2">
      <c r="A184" s="3" t="s">
        <v>129</v>
      </c>
      <c r="B184" s="3" t="s">
        <v>233</v>
      </c>
    </row>
    <row r="185" spans="1:2">
      <c r="A185" s="3" t="s">
        <v>137</v>
      </c>
      <c r="B185" s="3" t="s">
        <v>233</v>
      </c>
    </row>
    <row r="186" spans="1:2">
      <c r="A186" s="3" t="s">
        <v>147</v>
      </c>
      <c r="B186" s="3" t="s">
        <v>233</v>
      </c>
    </row>
    <row r="187" spans="1:2">
      <c r="A187" s="3" t="s">
        <v>157</v>
      </c>
      <c r="B187" s="3" t="s">
        <v>233</v>
      </c>
    </row>
    <row r="188" spans="1:2">
      <c r="A188" s="3" t="s">
        <v>252</v>
      </c>
      <c r="B188" s="3" t="s">
        <v>233</v>
      </c>
    </row>
    <row r="189" spans="1:2">
      <c r="A189" s="3" t="s">
        <v>172</v>
      </c>
      <c r="B189" s="3" t="s">
        <v>233</v>
      </c>
    </row>
    <row r="190" spans="1:2">
      <c r="A190" s="3" t="s">
        <v>173</v>
      </c>
      <c r="B190" s="3" t="s">
        <v>233</v>
      </c>
    </row>
    <row r="191" spans="1:2">
      <c r="A191" s="3" t="s">
        <v>175</v>
      </c>
      <c r="B191" s="3" t="s">
        <v>233</v>
      </c>
    </row>
    <row r="192" spans="1:2">
      <c r="A192" s="3" t="s">
        <v>176</v>
      </c>
      <c r="B192" s="3" t="s">
        <v>233</v>
      </c>
    </row>
    <row r="193" spans="1:2">
      <c r="A193" s="3" t="s">
        <v>206</v>
      </c>
      <c r="B193" s="3" t="s">
        <v>233</v>
      </c>
    </row>
    <row r="194" spans="1:2">
      <c r="A194" s="3" t="s">
        <v>210</v>
      </c>
      <c r="B194" s="3" t="s">
        <v>233</v>
      </c>
    </row>
    <row r="195" spans="1:2">
      <c r="A195" s="3" t="s">
        <v>15</v>
      </c>
      <c r="B195" s="3" t="s">
        <v>234</v>
      </c>
    </row>
    <row r="196" spans="1:2">
      <c r="A196" s="3" t="s">
        <v>13</v>
      </c>
      <c r="B196" s="3" t="s">
        <v>234</v>
      </c>
    </row>
    <row r="197" spans="1:2">
      <c r="A197" s="3" t="s">
        <v>28</v>
      </c>
      <c r="B197" s="3" t="s">
        <v>234</v>
      </c>
    </row>
    <row r="198" spans="1:2">
      <c r="A198" s="3" t="s">
        <v>31</v>
      </c>
      <c r="B198" s="3" t="s">
        <v>234</v>
      </c>
    </row>
    <row r="199" spans="1:2">
      <c r="A199" s="3" t="s">
        <v>45</v>
      </c>
      <c r="B199" s="3" t="s">
        <v>234</v>
      </c>
    </row>
    <row r="200" spans="1:2">
      <c r="A200" s="3" t="s">
        <v>49</v>
      </c>
      <c r="B200" s="3" t="s">
        <v>234</v>
      </c>
    </row>
    <row r="201" spans="1:2">
      <c r="A201" s="3" t="s">
        <v>73</v>
      </c>
      <c r="B201" s="3" t="s">
        <v>234</v>
      </c>
    </row>
    <row r="202" spans="1:2">
      <c r="A202" s="3" t="s">
        <v>66</v>
      </c>
      <c r="B202" s="3" t="s">
        <v>234</v>
      </c>
    </row>
    <row r="203" spans="1:2">
      <c r="A203" s="3" t="s">
        <v>78</v>
      </c>
      <c r="B203" s="3" t="s">
        <v>234</v>
      </c>
    </row>
    <row r="204" spans="1:2">
      <c r="A204" s="3" t="s">
        <v>93</v>
      </c>
      <c r="B204" s="3" t="s">
        <v>234</v>
      </c>
    </row>
    <row r="205" spans="1:2">
      <c r="A205" s="3" t="s">
        <v>159</v>
      </c>
      <c r="B205" s="3" t="s">
        <v>234</v>
      </c>
    </row>
    <row r="206" spans="1:2">
      <c r="A206" s="3" t="s">
        <v>160</v>
      </c>
      <c r="B206" s="3" t="s">
        <v>234</v>
      </c>
    </row>
    <row r="207" spans="1:2">
      <c r="A207" s="3" t="s">
        <v>194</v>
      </c>
      <c r="B207" s="3" t="s">
        <v>234</v>
      </c>
    </row>
    <row r="208" spans="1:2">
      <c r="A208" s="3" t="s">
        <v>217</v>
      </c>
      <c r="B208" s="3" t="s">
        <v>234</v>
      </c>
    </row>
    <row r="209" spans="1:2">
      <c r="A209" s="3" t="s">
        <v>220</v>
      </c>
      <c r="B209" s="3" t="s">
        <v>234</v>
      </c>
    </row>
    <row r="210" spans="1:2">
      <c r="A210" s="3" t="s">
        <v>16</v>
      </c>
      <c r="B210" s="3" t="s">
        <v>243</v>
      </c>
    </row>
    <row r="211" spans="1:2">
      <c r="A211" s="3" t="s">
        <v>146</v>
      </c>
      <c r="B211" s="3" t="s">
        <v>243</v>
      </c>
    </row>
    <row r="212" spans="1:2">
      <c r="A212" s="3" t="s">
        <v>75</v>
      </c>
      <c r="B212" s="3" t="s">
        <v>243</v>
      </c>
    </row>
    <row r="213" spans="1:2">
      <c r="A213" s="3" t="s">
        <v>158</v>
      </c>
      <c r="B213" s="3" t="s">
        <v>243</v>
      </c>
    </row>
    <row r="214" spans="1:2">
      <c r="A214" s="3" t="s">
        <v>187</v>
      </c>
      <c r="B214" s="3" t="s">
        <v>243</v>
      </c>
    </row>
    <row r="215" spans="1:2">
      <c r="A215" s="3" t="s">
        <v>219</v>
      </c>
      <c r="B215" s="3" t="s">
        <v>243</v>
      </c>
    </row>
    <row r="216" spans="1:2">
      <c r="A216" s="3" t="s">
        <v>110</v>
      </c>
      <c r="B216" s="3" t="s">
        <v>243</v>
      </c>
    </row>
    <row r="217" spans="1:2">
      <c r="A217" s="3" t="s">
        <v>128</v>
      </c>
      <c r="B217" s="3" t="s">
        <v>243</v>
      </c>
    </row>
    <row r="218" spans="1:2">
      <c r="A218" s="3" t="s">
        <v>79</v>
      </c>
      <c r="B218" s="3" t="s">
        <v>243</v>
      </c>
    </row>
    <row r="219" spans="1:2">
      <c r="A219" s="3" t="s">
        <v>134</v>
      </c>
      <c r="B219" s="3" t="s">
        <v>243</v>
      </c>
    </row>
    <row r="220" spans="1:2">
      <c r="A220" s="3" t="s">
        <v>142</v>
      </c>
      <c r="B220" s="3" t="s">
        <v>243</v>
      </c>
    </row>
    <row r="221" spans="1:2">
      <c r="A221" s="3" t="s">
        <v>156</v>
      </c>
      <c r="B221" s="3" t="s">
        <v>243</v>
      </c>
    </row>
    <row r="222" spans="1:2">
      <c r="A222" s="3" t="s">
        <v>177</v>
      </c>
      <c r="B222" s="3" t="s">
        <v>243</v>
      </c>
    </row>
    <row r="223" spans="1:2">
      <c r="A223" s="3" t="s">
        <v>205</v>
      </c>
      <c r="B223" s="3" t="s">
        <v>243</v>
      </c>
    </row>
    <row r="224" spans="1:2">
      <c r="A224" s="3" t="s">
        <v>211</v>
      </c>
      <c r="B224" s="3" t="s">
        <v>243</v>
      </c>
    </row>
    <row r="225" spans="1:2">
      <c r="A225" s="3" t="s">
        <v>235</v>
      </c>
      <c r="B225" s="3" t="s">
        <v>243</v>
      </c>
    </row>
    <row r="226" spans="1:2">
      <c r="A226" s="3" t="s">
        <v>236</v>
      </c>
      <c r="B226" s="3" t="s">
        <v>243</v>
      </c>
    </row>
    <row r="227" spans="1:2">
      <c r="A227" s="3" t="s">
        <v>237</v>
      </c>
      <c r="B227" s="3" t="s">
        <v>243</v>
      </c>
    </row>
    <row r="228" spans="1:2">
      <c r="A228" s="3" t="s">
        <v>145</v>
      </c>
      <c r="B228" s="3" t="s">
        <v>243</v>
      </c>
    </row>
    <row r="229" spans="1:2">
      <c r="A229" s="3" t="s">
        <v>238</v>
      </c>
      <c r="B229" s="3" t="s">
        <v>243</v>
      </c>
    </row>
    <row r="230" spans="1:2">
      <c r="A230" s="3" t="s">
        <v>146</v>
      </c>
      <c r="B230" s="3" t="s">
        <v>243</v>
      </c>
    </row>
    <row r="231" spans="1:2">
      <c r="A231" s="3" t="s">
        <v>239</v>
      </c>
      <c r="B231" s="3" t="s">
        <v>243</v>
      </c>
    </row>
    <row r="232" spans="1:2">
      <c r="A232" s="3" t="s">
        <v>240</v>
      </c>
      <c r="B232" s="3" t="s">
        <v>243</v>
      </c>
    </row>
    <row r="233" spans="1:2">
      <c r="A233" s="3" t="s">
        <v>241</v>
      </c>
      <c r="B233" s="3" t="s">
        <v>243</v>
      </c>
    </row>
    <row r="234" spans="1:2">
      <c r="A234" s="3" t="s">
        <v>242</v>
      </c>
      <c r="B234" s="3" t="s">
        <v>243</v>
      </c>
    </row>
    <row r="235" spans="1:2">
      <c r="A235" s="3" t="s">
        <v>52</v>
      </c>
      <c r="B235" s="3" t="s">
        <v>243</v>
      </c>
    </row>
    <row r="236" spans="1:2">
      <c r="A236" s="3" t="s">
        <v>223</v>
      </c>
      <c r="B236" s="3" t="s">
        <v>243</v>
      </c>
    </row>
    <row r="237" spans="1:2">
      <c r="A237" s="3" t="s">
        <v>151</v>
      </c>
      <c r="B237" s="3" t="s">
        <v>243</v>
      </c>
    </row>
    <row r="238" spans="1:2">
      <c r="A238" s="3" t="s">
        <v>150</v>
      </c>
      <c r="B238" s="3" t="s">
        <v>243</v>
      </c>
    </row>
    <row r="239" spans="1:2">
      <c r="A239" s="3" t="s">
        <v>47</v>
      </c>
      <c r="B239" s="3" t="s">
        <v>243</v>
      </c>
    </row>
    <row r="240" spans="1:2">
      <c r="A240" s="3" t="s">
        <v>9</v>
      </c>
      <c r="B240" s="3" t="s">
        <v>243</v>
      </c>
    </row>
    <row r="241" spans="1:2">
      <c r="A241" s="3" t="s">
        <v>32</v>
      </c>
      <c r="B241" s="3" t="s">
        <v>243</v>
      </c>
    </row>
    <row r="242" spans="1:2">
      <c r="A242" s="3" t="s">
        <v>48</v>
      </c>
      <c r="B242" s="3" t="s">
        <v>243</v>
      </c>
    </row>
    <row r="243" spans="1:2">
      <c r="A243" s="3" t="s">
        <v>162</v>
      </c>
      <c r="B243" s="3" t="s">
        <v>243</v>
      </c>
    </row>
    <row r="244" spans="1:2">
      <c r="A244" s="3" t="s">
        <v>171</v>
      </c>
      <c r="B244" s="3" t="s">
        <v>243</v>
      </c>
    </row>
    <row r="245" spans="1:2">
      <c r="A245" s="3" t="s">
        <v>204</v>
      </c>
      <c r="B245" s="3" t="s">
        <v>243</v>
      </c>
    </row>
    <row r="246" spans="1:2">
      <c r="A246" s="3" t="s">
        <v>222</v>
      </c>
      <c r="B246" s="3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26"/>
  <sheetViews>
    <sheetView topLeftCell="A186" workbookViewId="0">
      <selection activeCell="H2" sqref="H2:H226"/>
    </sheetView>
  </sheetViews>
  <sheetFormatPr defaultColWidth="8.85546875" defaultRowHeight="15"/>
  <sheetData>
    <row r="1" spans="1:8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t="s">
        <v>333</v>
      </c>
      <c r="H1" t="s">
        <v>334</v>
      </c>
    </row>
    <row r="2" spans="1:8">
      <c r="A2" s="5" t="s">
        <v>13</v>
      </c>
      <c r="B2" s="6">
        <v>1226100</v>
      </c>
      <c r="C2" s="6">
        <v>7000</v>
      </c>
      <c r="D2" s="6">
        <v>4672</v>
      </c>
      <c r="E2" s="6">
        <v>3000</v>
      </c>
      <c r="F2" s="7">
        <v>1023</v>
      </c>
      <c r="G2">
        <f>IF(D2&lt;&gt;"",IF(D2&gt;0,IF(C2&gt;0, D2/C2*1000,0),0),"")</f>
        <v>667.42857142857144</v>
      </c>
      <c r="H2">
        <f>IF(F2&lt;&gt;"",IF(F2&gt;0,IF(E2&gt;0, F2/E2*1000,0),0),"")</f>
        <v>341</v>
      </c>
    </row>
    <row r="3" spans="1:8">
      <c r="A3" s="5" t="s">
        <v>16</v>
      </c>
      <c r="B3" s="6">
        <v>627000</v>
      </c>
      <c r="C3" s="6">
        <v>63084</v>
      </c>
      <c r="D3" s="6">
        <v>65641</v>
      </c>
      <c r="E3" s="6">
        <v>50418</v>
      </c>
      <c r="F3" s="7">
        <v>16342</v>
      </c>
      <c r="G3">
        <f t="shared" ref="G3:G66" si="0">IF(D3&lt;&gt;"",IF(D3&gt;0,IF(C3&gt;0, D3/C3*1000,0),0),"")</f>
        <v>1040.5332572443092</v>
      </c>
      <c r="H3">
        <f t="shared" ref="H3:H66" si="1">IF(F3&lt;&gt;"",IF(F3&gt;0,IF(E3&gt;0, F3/E3*1000,0),0),"")</f>
        <v>324.13027093498351</v>
      </c>
    </row>
    <row r="4" spans="1:8">
      <c r="A4" s="5" t="s">
        <v>17</v>
      </c>
      <c r="B4" s="6">
        <v>126000</v>
      </c>
      <c r="C4" s="6">
        <v>169162</v>
      </c>
      <c r="D4" s="6">
        <v>120449</v>
      </c>
      <c r="E4" s="6">
        <v>143018</v>
      </c>
      <c r="F4" s="7">
        <v>95241</v>
      </c>
      <c r="G4">
        <f t="shared" si="0"/>
        <v>712.03343540511469</v>
      </c>
      <c r="H4">
        <f t="shared" si="1"/>
        <v>665.93715476373609</v>
      </c>
    </row>
    <row r="5" spans="1:8">
      <c r="A5" s="5" t="s">
        <v>23</v>
      </c>
      <c r="B5" s="6">
        <v>275000</v>
      </c>
      <c r="C5" s="6">
        <v>17900</v>
      </c>
      <c r="D5" s="6">
        <v>4074</v>
      </c>
      <c r="E5" s="6">
        <v>144000</v>
      </c>
      <c r="F5" s="7">
        <v>17981</v>
      </c>
      <c r="G5">
        <f t="shared" si="0"/>
        <v>227.59776536312847</v>
      </c>
      <c r="H5">
        <f t="shared" si="1"/>
        <v>124.86805555555556</v>
      </c>
    </row>
    <row r="6" spans="1:8">
      <c r="A6" s="5" t="s">
        <v>24</v>
      </c>
      <c r="B6" s="6">
        <v>300000</v>
      </c>
      <c r="C6" s="6">
        <v>425000</v>
      </c>
      <c r="D6" s="6">
        <v>303378</v>
      </c>
      <c r="E6" s="6">
        <v>353000</v>
      </c>
      <c r="F6" s="7">
        <v>271898</v>
      </c>
      <c r="G6">
        <f t="shared" si="0"/>
        <v>713.83058823529416</v>
      </c>
      <c r="H6">
        <f t="shared" si="1"/>
        <v>770.24929178470256</v>
      </c>
    </row>
    <row r="7" spans="1:8">
      <c r="A7" s="5" t="s">
        <v>31</v>
      </c>
      <c r="B7" s="6">
        <v>5997000</v>
      </c>
      <c r="C7" s="6">
        <v>21194</v>
      </c>
      <c r="D7" s="6">
        <v>27549</v>
      </c>
      <c r="E7" s="6">
        <v>354930</v>
      </c>
      <c r="F7" s="7">
        <v>166488</v>
      </c>
      <c r="G7">
        <f t="shared" si="0"/>
        <v>1299.8490138718505</v>
      </c>
      <c r="H7">
        <f t="shared" si="1"/>
        <v>469.07277491336316</v>
      </c>
    </row>
    <row r="8" spans="1:8">
      <c r="A8" s="5" t="s">
        <v>41</v>
      </c>
      <c r="B8" s="6">
        <v>1754000</v>
      </c>
      <c r="C8" s="6">
        <v>580000</v>
      </c>
      <c r="D8" s="6">
        <v>255888</v>
      </c>
      <c r="E8" s="6">
        <v>520642</v>
      </c>
      <c r="F8" s="7">
        <v>269305</v>
      </c>
      <c r="G8">
        <f t="shared" si="0"/>
        <v>441.18620689655177</v>
      </c>
      <c r="H8">
        <f t="shared" si="1"/>
        <v>517.25561902420475</v>
      </c>
    </row>
    <row r="9" spans="1:8">
      <c r="A9" s="5" t="s">
        <v>45</v>
      </c>
      <c r="B9" s="6">
        <v>163000</v>
      </c>
      <c r="C9" s="6">
        <v>25000</v>
      </c>
      <c r="D9" s="6">
        <v>12762</v>
      </c>
      <c r="E9" s="6">
        <v>9200</v>
      </c>
      <c r="F9" s="7">
        <v>4300</v>
      </c>
      <c r="G9">
        <f t="shared" si="0"/>
        <v>510.48</v>
      </c>
      <c r="H9">
        <f t="shared" si="1"/>
        <v>467.39130434782612</v>
      </c>
    </row>
    <row r="10" spans="1:8">
      <c r="A10" s="5" t="s">
        <v>46</v>
      </c>
      <c r="B10" s="6">
        <v>41200000</v>
      </c>
      <c r="C10" s="6">
        <v>12400000</v>
      </c>
      <c r="D10" s="6">
        <v>4830616</v>
      </c>
      <c r="E10" s="6">
        <v>196094</v>
      </c>
      <c r="F10" s="7">
        <v>243876</v>
      </c>
      <c r="G10">
        <f t="shared" si="0"/>
        <v>389.5658064516129</v>
      </c>
      <c r="H10">
        <f t="shared" si="1"/>
        <v>1243.6688526930961</v>
      </c>
    </row>
    <row r="11" spans="1:8">
      <c r="A11" s="5" t="s">
        <v>71</v>
      </c>
      <c r="B11" s="6">
        <v>185000</v>
      </c>
      <c r="C11" s="6">
        <v>102296</v>
      </c>
      <c r="D11" s="6">
        <v>34933</v>
      </c>
      <c r="E11" s="6">
        <v>134851</v>
      </c>
      <c r="F11" s="7">
        <v>61111</v>
      </c>
      <c r="G11">
        <f t="shared" si="0"/>
        <v>341.4894033002268</v>
      </c>
      <c r="H11">
        <f t="shared" si="1"/>
        <v>453.17424416578302</v>
      </c>
    </row>
    <row r="12" spans="1:8">
      <c r="A12" s="5" t="s">
        <v>76</v>
      </c>
      <c r="B12" s="6">
        <v>40000</v>
      </c>
      <c r="C12" s="6">
        <v>22373</v>
      </c>
      <c r="D12" s="6">
        <v>17988</v>
      </c>
      <c r="E12" s="6">
        <v>13938</v>
      </c>
      <c r="F12" s="7">
        <v>6417</v>
      </c>
      <c r="G12">
        <f t="shared" si="0"/>
        <v>804.00482724712822</v>
      </c>
      <c r="H12">
        <f t="shared" si="1"/>
        <v>460.39603960396039</v>
      </c>
    </row>
    <row r="13" spans="1:8">
      <c r="A13" s="5" t="s">
        <v>77</v>
      </c>
      <c r="B13" s="6">
        <v>1346951</v>
      </c>
      <c r="C13" s="6">
        <v>284382</v>
      </c>
      <c r="D13" s="6">
        <v>202957</v>
      </c>
      <c r="E13" s="6">
        <v>424472</v>
      </c>
      <c r="F13" s="7">
        <v>192155</v>
      </c>
      <c r="G13">
        <f t="shared" si="0"/>
        <v>713.67737761180388</v>
      </c>
      <c r="H13">
        <f t="shared" si="1"/>
        <v>452.69181477223469</v>
      </c>
    </row>
    <row r="14" spans="1:8">
      <c r="A14" s="5" t="s">
        <v>83</v>
      </c>
      <c r="B14" s="6">
        <v>1032000</v>
      </c>
      <c r="C14" s="6">
        <v>430000</v>
      </c>
      <c r="D14" s="6">
        <v>258560</v>
      </c>
      <c r="E14" s="6">
        <v>691387</v>
      </c>
      <c r="F14" s="7">
        <v>368053</v>
      </c>
      <c r="G14">
        <f t="shared" si="0"/>
        <v>601.30232558139539</v>
      </c>
      <c r="H14">
        <f t="shared" si="1"/>
        <v>532.34006424766449</v>
      </c>
    </row>
    <row r="15" spans="1:8">
      <c r="A15" s="5" t="s">
        <v>98</v>
      </c>
      <c r="B15" s="6">
        <v>4889000</v>
      </c>
      <c r="C15" s="6">
        <v>359000</v>
      </c>
      <c r="D15" s="6">
        <v>214760</v>
      </c>
      <c r="E15" s="6">
        <v>34442</v>
      </c>
      <c r="F15" s="7">
        <v>37874</v>
      </c>
      <c r="G15">
        <f t="shared" si="0"/>
        <v>598.2172701949861</v>
      </c>
      <c r="H15">
        <f t="shared" si="1"/>
        <v>1099.6457813135125</v>
      </c>
    </row>
    <row r="16" spans="1:8">
      <c r="A16" s="5" t="s">
        <v>99</v>
      </c>
      <c r="B16" s="6">
        <v>4169000</v>
      </c>
      <c r="C16" s="6">
        <v>64281</v>
      </c>
      <c r="D16" s="6">
        <v>41066</v>
      </c>
      <c r="E16" s="6">
        <v>398220</v>
      </c>
      <c r="F16" s="7">
        <v>317193</v>
      </c>
      <c r="G16">
        <f t="shared" si="0"/>
        <v>638.85129353930404</v>
      </c>
      <c r="H16">
        <f t="shared" si="1"/>
        <v>796.52704535181567</v>
      </c>
    </row>
    <row r="17" spans="1:8">
      <c r="A17" s="5" t="s">
        <v>106</v>
      </c>
      <c r="B17" s="6">
        <v>947000</v>
      </c>
      <c r="C17" s="6">
        <v>227000</v>
      </c>
      <c r="D17" s="6">
        <v>237331</v>
      </c>
      <c r="E17" s="6">
        <v>3000</v>
      </c>
      <c r="F17" s="7">
        <v>3198</v>
      </c>
      <c r="G17">
        <f t="shared" si="0"/>
        <v>1045.5110132158588</v>
      </c>
      <c r="H17">
        <f t="shared" si="1"/>
        <v>1066</v>
      </c>
    </row>
    <row r="18" spans="1:8">
      <c r="A18" s="5" t="s">
        <v>114</v>
      </c>
      <c r="B18" s="6">
        <v>670212</v>
      </c>
      <c r="C18" s="6">
        <v>25279</v>
      </c>
      <c r="D18" s="6">
        <v>7111</v>
      </c>
      <c r="E18" s="6">
        <v>556516</v>
      </c>
      <c r="F18" s="7">
        <v>104280</v>
      </c>
      <c r="G18">
        <f t="shared" si="0"/>
        <v>281.30068436251435</v>
      </c>
      <c r="H18">
        <f t="shared" si="1"/>
        <v>187.38005735684149</v>
      </c>
    </row>
    <row r="19" spans="1:8">
      <c r="A19" s="5" t="s">
        <v>124</v>
      </c>
      <c r="B19" s="6">
        <v>4443000</v>
      </c>
      <c r="C19" s="6">
        <v>100936</v>
      </c>
      <c r="D19" s="6">
        <v>108252</v>
      </c>
      <c r="E19" s="6">
        <v>1976816</v>
      </c>
      <c r="F19" s="7">
        <v>807458</v>
      </c>
      <c r="G19">
        <f t="shared" si="0"/>
        <v>1072.4815724815724</v>
      </c>
      <c r="H19">
        <f t="shared" si="1"/>
        <v>408.46391368746509</v>
      </c>
    </row>
    <row r="20" spans="1:8">
      <c r="A20" s="5" t="s">
        <v>133</v>
      </c>
      <c r="B20" s="6">
        <v>223000</v>
      </c>
      <c r="C20" s="6">
        <v>426000</v>
      </c>
      <c r="D20" s="6">
        <v>180098</v>
      </c>
      <c r="E20" s="6">
        <v>4815</v>
      </c>
      <c r="F20" s="7">
        <v>4422</v>
      </c>
      <c r="G20">
        <f t="shared" si="0"/>
        <v>422.76525821596243</v>
      </c>
      <c r="H20">
        <f t="shared" si="1"/>
        <v>918.38006230529595</v>
      </c>
    </row>
    <row r="21" spans="1:8">
      <c r="A21" s="5" t="s">
        <v>140</v>
      </c>
      <c r="B21" s="6">
        <v>1530400</v>
      </c>
      <c r="C21" s="6">
        <v>87</v>
      </c>
      <c r="D21" s="6">
        <v>74</v>
      </c>
      <c r="E21" s="6">
        <v>112676</v>
      </c>
      <c r="F21" s="7">
        <v>135748</v>
      </c>
      <c r="G21">
        <f t="shared" si="0"/>
        <v>850.57471264367814</v>
      </c>
      <c r="H21">
        <f t="shared" si="1"/>
        <v>1204.7641023820513</v>
      </c>
    </row>
    <row r="22" spans="1:8">
      <c r="A22" s="5" t="s">
        <v>146</v>
      </c>
      <c r="B22" s="6">
        <v>9000</v>
      </c>
      <c r="C22" s="6">
        <v>77743</v>
      </c>
      <c r="D22" s="6">
        <v>23712</v>
      </c>
      <c r="E22" s="6">
        <v>13342</v>
      </c>
      <c r="F22" s="7">
        <v>3884</v>
      </c>
      <c r="G22">
        <f t="shared" si="0"/>
        <v>305.00495221434727</v>
      </c>
      <c r="H22">
        <f t="shared" si="1"/>
        <v>291.1107779943037</v>
      </c>
    </row>
    <row r="23" spans="1:8">
      <c r="A23" s="5" t="s">
        <v>149</v>
      </c>
      <c r="B23" s="6">
        <v>2000000</v>
      </c>
      <c r="C23" s="6">
        <v>266</v>
      </c>
      <c r="D23" s="6">
        <v>197</v>
      </c>
      <c r="E23" s="6">
        <v>13189</v>
      </c>
      <c r="F23" s="7">
        <v>3458</v>
      </c>
      <c r="G23">
        <f t="shared" si="0"/>
        <v>740.6015037593985</v>
      </c>
      <c r="H23">
        <f t="shared" si="1"/>
        <v>262.18818712563501</v>
      </c>
    </row>
    <row r="24" spans="1:8">
      <c r="A24" s="5" t="s">
        <v>153</v>
      </c>
      <c r="B24" s="6">
        <v>0</v>
      </c>
      <c r="C24" s="6">
        <v>43335</v>
      </c>
      <c r="D24" s="6">
        <v>25724</v>
      </c>
      <c r="E24" s="6">
        <v>3531</v>
      </c>
      <c r="F24" s="7">
        <v>1356</v>
      </c>
      <c r="G24">
        <f t="shared" si="0"/>
        <v>593.6079381562248</v>
      </c>
      <c r="H24">
        <f t="shared" si="1"/>
        <v>384.02718776550552</v>
      </c>
    </row>
    <row r="25" spans="1:8">
      <c r="A25" s="5" t="s">
        <v>163</v>
      </c>
      <c r="B25" s="6">
        <v>500000</v>
      </c>
      <c r="C25" s="6">
        <v>295896</v>
      </c>
      <c r="D25" s="6">
        <v>95772</v>
      </c>
      <c r="E25" s="6">
        <v>93968</v>
      </c>
      <c r="F25" s="7">
        <v>56587</v>
      </c>
      <c r="G25">
        <f t="shared" si="0"/>
        <v>323.6677751642469</v>
      </c>
      <c r="H25">
        <f t="shared" si="1"/>
        <v>602.19436403882173</v>
      </c>
    </row>
    <row r="26" spans="1:8">
      <c r="A26" s="5" t="s">
        <v>164</v>
      </c>
      <c r="B26" s="6">
        <v>32942</v>
      </c>
      <c r="C26" s="6">
        <v>84000</v>
      </c>
      <c r="D26" s="6">
        <v>53219</v>
      </c>
      <c r="E26" s="6">
        <v>27192</v>
      </c>
      <c r="F26" s="7">
        <v>11200</v>
      </c>
      <c r="G26">
        <f t="shared" si="0"/>
        <v>633.55952380952385</v>
      </c>
      <c r="H26">
        <f t="shared" si="1"/>
        <v>411.88584877905265</v>
      </c>
    </row>
    <row r="27" spans="1:8">
      <c r="A27" s="5" t="s">
        <v>168</v>
      </c>
      <c r="B27" s="6">
        <v>1700000</v>
      </c>
      <c r="C27" s="6">
        <v>53487</v>
      </c>
      <c r="D27" s="6">
        <v>29129</v>
      </c>
      <c r="E27" s="6">
        <v>805697</v>
      </c>
      <c r="F27" s="7">
        <v>280625</v>
      </c>
      <c r="G27">
        <f t="shared" si="0"/>
        <v>544.59962233813815</v>
      </c>
      <c r="H27">
        <f t="shared" si="1"/>
        <v>348.30091212949782</v>
      </c>
    </row>
    <row r="28" spans="1:8">
      <c r="A28" s="5" t="s">
        <v>169</v>
      </c>
      <c r="B28" s="6">
        <v>2500000</v>
      </c>
      <c r="C28" s="6">
        <v>10390</v>
      </c>
      <c r="D28" s="6">
        <v>5523</v>
      </c>
      <c r="E28" s="6">
        <v>1372368</v>
      </c>
      <c r="F28" s="7">
        <v>230300</v>
      </c>
      <c r="G28">
        <f t="shared" si="0"/>
        <v>531.5688161693937</v>
      </c>
      <c r="H28">
        <f t="shared" si="1"/>
        <v>167.81213202289766</v>
      </c>
    </row>
    <row r="29" spans="1:8">
      <c r="A29" s="5" t="s">
        <v>185</v>
      </c>
      <c r="B29" s="6">
        <v>550000</v>
      </c>
      <c r="C29" s="6">
        <v>22814</v>
      </c>
      <c r="D29" s="6">
        <v>8370</v>
      </c>
      <c r="E29" s="6">
        <v>155305</v>
      </c>
      <c r="F29" s="7">
        <v>59590</v>
      </c>
      <c r="G29">
        <f t="shared" si="0"/>
        <v>366.87998597352498</v>
      </c>
      <c r="H29">
        <f t="shared" si="1"/>
        <v>383.69659701876952</v>
      </c>
    </row>
    <row r="30" spans="1:8">
      <c r="A30" s="5" t="s">
        <v>189</v>
      </c>
      <c r="B30" s="6">
        <v>135565</v>
      </c>
      <c r="C30" s="6">
        <v>261270</v>
      </c>
      <c r="D30" s="6">
        <v>79203</v>
      </c>
      <c r="E30" s="6">
        <v>35000</v>
      </c>
      <c r="F30" s="7">
        <v>12265</v>
      </c>
      <c r="G30">
        <f t="shared" si="0"/>
        <v>303.14617062808588</v>
      </c>
      <c r="H30">
        <f t="shared" si="1"/>
        <v>350.42857142857144</v>
      </c>
    </row>
    <row r="31" spans="1:8">
      <c r="A31" s="5" t="s">
        <v>191</v>
      </c>
      <c r="B31" s="6">
        <v>391677</v>
      </c>
      <c r="C31" s="6">
        <v>154393</v>
      </c>
      <c r="D31" s="6">
        <v>121206</v>
      </c>
      <c r="E31" s="6">
        <v>31749</v>
      </c>
      <c r="F31" s="7">
        <v>31270</v>
      </c>
      <c r="G31">
        <f t="shared" si="0"/>
        <v>785.048544946986</v>
      </c>
      <c r="H31">
        <f t="shared" si="1"/>
        <v>984.91291064285497</v>
      </c>
    </row>
    <row r="32" spans="1:8">
      <c r="A32" s="5" t="s">
        <v>196</v>
      </c>
      <c r="B32" s="6">
        <v>100000</v>
      </c>
      <c r="C32" s="6">
        <v>28436</v>
      </c>
      <c r="D32" s="6">
        <v>25944</v>
      </c>
      <c r="E32" s="6">
        <v>4732</v>
      </c>
      <c r="F32" s="7">
        <v>1526</v>
      </c>
      <c r="G32">
        <f t="shared" si="0"/>
        <v>912.36460824307221</v>
      </c>
      <c r="H32">
        <f t="shared" si="1"/>
        <v>322.48520710059171</v>
      </c>
    </row>
    <row r="33" spans="1:8">
      <c r="A33" s="5" t="s">
        <v>200</v>
      </c>
      <c r="B33" s="6">
        <v>2850000</v>
      </c>
      <c r="C33" s="6">
        <v>440000</v>
      </c>
      <c r="D33" s="6">
        <v>190008</v>
      </c>
      <c r="E33" s="6">
        <v>2300000</v>
      </c>
      <c r="F33" s="7">
        <v>844002</v>
      </c>
      <c r="G33">
        <f t="shared" si="0"/>
        <v>431.83636363636361</v>
      </c>
      <c r="H33">
        <f t="shared" si="1"/>
        <v>366.95739130434782</v>
      </c>
    </row>
    <row r="34" spans="1:8">
      <c r="A34" s="5" t="s">
        <v>208</v>
      </c>
      <c r="B34" s="6">
        <v>1951000</v>
      </c>
      <c r="C34" s="6">
        <v>107000</v>
      </c>
      <c r="D34" s="6">
        <v>60737</v>
      </c>
      <c r="E34" s="6">
        <v>8929</v>
      </c>
      <c r="F34" s="7">
        <v>5909</v>
      </c>
      <c r="G34">
        <f t="shared" si="0"/>
        <v>567.63551401869165</v>
      </c>
      <c r="H34">
        <f t="shared" si="1"/>
        <v>661.77623474073243</v>
      </c>
    </row>
    <row r="35" spans="1:8">
      <c r="A35" s="5" t="s">
        <v>213</v>
      </c>
      <c r="B35" s="6">
        <v>500000</v>
      </c>
      <c r="C35" s="6">
        <v>2890</v>
      </c>
      <c r="D35" s="6">
        <v>1163</v>
      </c>
      <c r="E35" s="6">
        <v>437000</v>
      </c>
      <c r="F35" s="7">
        <v>127493</v>
      </c>
      <c r="G35">
        <f t="shared" si="0"/>
        <v>402.42214532871975</v>
      </c>
      <c r="H35">
        <f t="shared" si="1"/>
        <v>291.74599542334096</v>
      </c>
    </row>
    <row r="36" spans="1:8">
      <c r="A36" s="5" t="s">
        <v>215</v>
      </c>
      <c r="B36" s="6">
        <v>44030</v>
      </c>
      <c r="C36" s="6">
        <v>434766</v>
      </c>
      <c r="D36" s="6">
        <v>386627</v>
      </c>
      <c r="E36" s="6">
        <v>19854</v>
      </c>
      <c r="F36" s="7">
        <v>19816</v>
      </c>
      <c r="G36">
        <f t="shared" si="0"/>
        <v>889.27607034588721</v>
      </c>
      <c r="H36">
        <f t="shared" si="1"/>
        <v>998.08602800443236</v>
      </c>
    </row>
    <row r="37" spans="1:8">
      <c r="A37" s="5" t="s">
        <v>217</v>
      </c>
      <c r="B37" s="6">
        <v>278130</v>
      </c>
      <c r="C37" s="6">
        <v>7853</v>
      </c>
      <c r="D37" s="6">
        <v>4191</v>
      </c>
      <c r="E37" s="6">
        <v>118171</v>
      </c>
      <c r="F37" s="7">
        <v>42273</v>
      </c>
      <c r="G37">
        <f t="shared" si="0"/>
        <v>533.68139564497642</v>
      </c>
      <c r="H37">
        <f t="shared" si="1"/>
        <v>357.72736119690956</v>
      </c>
    </row>
    <row r="38" spans="1:8">
      <c r="A38" s="5" t="s">
        <v>221</v>
      </c>
      <c r="B38" s="6">
        <v>6000000</v>
      </c>
      <c r="C38" s="6">
        <v>881000</v>
      </c>
      <c r="D38" s="6">
        <v>508182</v>
      </c>
      <c r="E38" s="6">
        <v>246757</v>
      </c>
      <c r="F38" s="7">
        <v>128752</v>
      </c>
      <c r="G38">
        <f t="shared" si="0"/>
        <v>576.82406356413162</v>
      </c>
      <c r="H38">
        <f t="shared" si="1"/>
        <v>521.77648455768224</v>
      </c>
    </row>
    <row r="39" spans="1:8">
      <c r="A39" t="s">
        <v>251</v>
      </c>
      <c r="B39" s="6">
        <v>22569000</v>
      </c>
      <c r="C39" s="6">
        <v>1138000</v>
      </c>
      <c r="D39">
        <v>557229</v>
      </c>
      <c r="E39" s="6">
        <v>3565000</v>
      </c>
      <c r="F39">
        <v>2083325</v>
      </c>
      <c r="G39">
        <f t="shared" si="0"/>
        <v>489.65641476274163</v>
      </c>
      <c r="H39">
        <f t="shared" si="1"/>
        <v>584.38288920056107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4367173</v>
      </c>
      <c r="C41">
        <v>1298102</v>
      </c>
      <c r="D41">
        <v>484045</v>
      </c>
      <c r="E41">
        <v>1393777</v>
      </c>
      <c r="F41">
        <v>1055339</v>
      </c>
      <c r="G41">
        <f t="shared" si="0"/>
        <v>372.88672230687575</v>
      </c>
      <c r="H41">
        <f t="shared" si="1"/>
        <v>757.17923311978882</v>
      </c>
    </row>
    <row r="42" spans="1:8">
      <c r="A42" t="s">
        <v>327</v>
      </c>
      <c r="B42">
        <v>4335700</v>
      </c>
      <c r="C42">
        <v>1468285</v>
      </c>
      <c r="D42">
        <v>854800</v>
      </c>
      <c r="E42">
        <v>1557515</v>
      </c>
      <c r="F42">
        <v>826018</v>
      </c>
      <c r="G42">
        <f t="shared" si="0"/>
        <v>582.17580374382362</v>
      </c>
      <c r="H42">
        <f t="shared" si="1"/>
        <v>530.34352799170472</v>
      </c>
    </row>
    <row r="43" spans="1:8">
      <c r="A43" t="s">
        <v>328</v>
      </c>
      <c r="B43">
        <v>3772623</v>
      </c>
      <c r="C43">
        <v>1887997</v>
      </c>
      <c r="D43">
        <v>925526</v>
      </c>
      <c r="E43">
        <v>2359957</v>
      </c>
      <c r="F43">
        <v>906563</v>
      </c>
      <c r="G43">
        <f t="shared" si="0"/>
        <v>490.21582131751268</v>
      </c>
      <c r="H43">
        <f t="shared" si="1"/>
        <v>384.14386363819341</v>
      </c>
    </row>
    <row r="44" spans="1:8">
      <c r="A44" t="s">
        <v>329</v>
      </c>
      <c r="B44">
        <v>0</v>
      </c>
      <c r="C44">
        <v>56</v>
      </c>
      <c r="D44">
        <v>29</v>
      </c>
      <c r="E44">
        <v>0</v>
      </c>
      <c r="F44">
        <v>0</v>
      </c>
      <c r="G44">
        <f t="shared" si="0"/>
        <v>517.85714285714289</v>
      </c>
      <c r="H44">
        <f t="shared" si="1"/>
        <v>0</v>
      </c>
    </row>
    <row r="45" spans="1:8">
      <c r="A45" t="s">
        <v>330</v>
      </c>
      <c r="B45">
        <v>856978</v>
      </c>
      <c r="C45">
        <v>67523</v>
      </c>
      <c r="D45">
        <v>63809</v>
      </c>
      <c r="E45">
        <v>177481.69999999998</v>
      </c>
      <c r="F45">
        <v>57963.3</v>
      </c>
      <c r="G45">
        <f t="shared" si="0"/>
        <v>944.99651970439697</v>
      </c>
      <c r="H45">
        <f t="shared" si="1"/>
        <v>326.58747352543958</v>
      </c>
    </row>
    <row r="46" spans="1:8">
      <c r="A46" t="s">
        <v>331</v>
      </c>
      <c r="B46">
        <v>2918938</v>
      </c>
      <c r="C46">
        <v>6966</v>
      </c>
      <c r="D46">
        <v>5945</v>
      </c>
      <c r="E46">
        <v>356941</v>
      </c>
      <c r="F46">
        <v>273296</v>
      </c>
      <c r="G46">
        <f t="shared" si="0"/>
        <v>853.43095033017516</v>
      </c>
      <c r="H46">
        <f t="shared" si="1"/>
        <v>765.66155190913912</v>
      </c>
    </row>
    <row r="47" spans="1:8">
      <c r="A47" t="s">
        <v>332</v>
      </c>
      <c r="B47">
        <v>186870</v>
      </c>
      <c r="C47">
        <v>5146</v>
      </c>
      <c r="D47">
        <v>5657</v>
      </c>
      <c r="E47">
        <v>60180</v>
      </c>
      <c r="F47">
        <v>34561</v>
      </c>
      <c r="G47">
        <f t="shared" si="0"/>
        <v>1099.3004275165176</v>
      </c>
      <c r="H47">
        <f t="shared" si="1"/>
        <v>574.29378531073451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26"/>
  <sheetViews>
    <sheetView topLeftCell="A178" workbookViewId="0">
      <selection activeCell="H2" sqref="H2:H226"/>
    </sheetView>
  </sheetViews>
  <sheetFormatPr defaultColWidth="8.85546875" defaultRowHeight="15"/>
  <sheetData>
    <row r="1" spans="1:8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t="s">
        <v>333</v>
      </c>
      <c r="H1" t="s">
        <v>334</v>
      </c>
    </row>
    <row r="2" spans="1:8">
      <c r="A2" s="5" t="s">
        <v>13</v>
      </c>
      <c r="B2" s="6">
        <v>810</v>
      </c>
      <c r="C2" s="6">
        <v>1093</v>
      </c>
      <c r="D2" s="6">
        <v>4468</v>
      </c>
      <c r="E2" s="6">
        <v>365</v>
      </c>
      <c r="F2" s="7">
        <v>598</v>
      </c>
      <c r="G2">
        <f>IF(D2&lt;&gt;"",IF(D2&gt;0,IF(C2&gt;0, D2/C2*1000,0),0),"")</f>
        <v>4087.8316559926811</v>
      </c>
      <c r="H2">
        <f>IF(F2&lt;&gt;"",IF(F2&gt;0,IF(E2&gt;0, F2/E2*1000,0),0),"")</f>
        <v>1638.3561643835615</v>
      </c>
    </row>
    <row r="3" spans="1:8">
      <c r="A3" s="5" t="s">
        <v>16</v>
      </c>
      <c r="B3" s="6">
        <v>125000</v>
      </c>
      <c r="C3" s="6">
        <v>27348</v>
      </c>
      <c r="D3" s="6">
        <v>21300</v>
      </c>
      <c r="E3" s="6">
        <v>25947</v>
      </c>
      <c r="F3" s="7">
        <v>20448</v>
      </c>
      <c r="G3">
        <f t="shared" ref="G3:G66" si="0">IF(D3&lt;&gt;"",IF(D3&gt;0,IF(C3&gt;0, D3/C3*1000,0),0),"")</f>
        <v>778.85037297060114</v>
      </c>
      <c r="H3">
        <f t="shared" ref="H3:H66" si="1">IF(F3&lt;&gt;"",IF(F3&gt;0,IF(E3&gt;0, F3/E3*1000,0),0),"")</f>
        <v>788.06798473812</v>
      </c>
    </row>
    <row r="4" spans="1:8">
      <c r="A4" s="5" t="s">
        <v>17</v>
      </c>
      <c r="B4" s="6">
        <v>8040</v>
      </c>
      <c r="C4" s="6">
        <v>50093</v>
      </c>
      <c r="D4" s="6">
        <v>90366</v>
      </c>
      <c r="E4" s="6">
        <v>16876</v>
      </c>
      <c r="F4" s="7">
        <v>49250</v>
      </c>
      <c r="G4">
        <f t="shared" si="0"/>
        <v>1803.9646257960194</v>
      </c>
      <c r="H4">
        <f t="shared" si="1"/>
        <v>2918.3455795212135</v>
      </c>
    </row>
    <row r="5" spans="1:8">
      <c r="A5" s="5" t="s">
        <v>23</v>
      </c>
      <c r="B5" s="6">
        <v>1400</v>
      </c>
      <c r="C5" s="6">
        <v>6453</v>
      </c>
      <c r="D5" s="6">
        <v>6256</v>
      </c>
      <c r="E5" s="6">
        <v>7841</v>
      </c>
      <c r="F5" s="7">
        <v>1759</v>
      </c>
      <c r="G5">
        <f t="shared" si="0"/>
        <v>969.47156361382304</v>
      </c>
      <c r="H5">
        <f t="shared" si="1"/>
        <v>224.33363091442419</v>
      </c>
    </row>
    <row r="6" spans="1:8">
      <c r="A6" s="5" t="s">
        <v>24</v>
      </c>
      <c r="B6" s="6">
        <v>34060</v>
      </c>
      <c r="C6" s="6">
        <v>20843</v>
      </c>
      <c r="D6" s="6">
        <v>39688</v>
      </c>
      <c r="E6" s="6">
        <v>6032</v>
      </c>
      <c r="F6" s="7">
        <v>13165</v>
      </c>
      <c r="G6">
        <f t="shared" si="0"/>
        <v>1904.1404788178284</v>
      </c>
      <c r="H6">
        <f t="shared" si="1"/>
        <v>2182.526525198939</v>
      </c>
    </row>
    <row r="7" spans="1:8">
      <c r="A7" s="5" t="s">
        <v>31</v>
      </c>
      <c r="B7" s="6">
        <v>1231000</v>
      </c>
      <c r="C7" s="6">
        <v>5439</v>
      </c>
      <c r="D7" s="6">
        <v>9964</v>
      </c>
      <c r="E7" s="6">
        <v>87443</v>
      </c>
      <c r="F7" s="7">
        <v>33209</v>
      </c>
      <c r="G7">
        <f t="shared" si="0"/>
        <v>1831.954403382975</v>
      </c>
      <c r="H7">
        <f t="shared" si="1"/>
        <v>379.77882735038827</v>
      </c>
    </row>
    <row r="8" spans="1:8">
      <c r="A8" s="5" t="s">
        <v>41</v>
      </c>
      <c r="B8" s="6">
        <v>580000</v>
      </c>
      <c r="C8" s="6">
        <v>141658</v>
      </c>
      <c r="D8" s="6">
        <v>125255</v>
      </c>
      <c r="E8" s="6">
        <v>632410</v>
      </c>
      <c r="F8" s="7">
        <v>273881</v>
      </c>
      <c r="G8">
        <f t="shared" si="0"/>
        <v>884.20703384207036</v>
      </c>
      <c r="H8">
        <f t="shared" si="1"/>
        <v>433.07506206416724</v>
      </c>
    </row>
    <row r="9" spans="1:8">
      <c r="A9" s="5" t="s">
        <v>45</v>
      </c>
      <c r="B9" s="6">
        <v>139300</v>
      </c>
      <c r="C9" s="6">
        <v>1754</v>
      </c>
      <c r="D9" s="6">
        <v>6094</v>
      </c>
      <c r="E9" s="6">
        <v>46903</v>
      </c>
      <c r="F9" s="7">
        <v>20200</v>
      </c>
      <c r="G9">
        <f t="shared" si="0"/>
        <v>3474.3443557582668</v>
      </c>
      <c r="H9">
        <f t="shared" si="1"/>
        <v>430.67607615717543</v>
      </c>
    </row>
    <row r="10" spans="1:8">
      <c r="A10" s="5" t="s">
        <v>46</v>
      </c>
      <c r="B10" s="6">
        <v>3033000</v>
      </c>
      <c r="C10" s="6">
        <v>1195653</v>
      </c>
      <c r="D10" s="6">
        <v>268519</v>
      </c>
      <c r="E10" s="6">
        <v>268713</v>
      </c>
      <c r="F10" s="7">
        <v>296438</v>
      </c>
      <c r="G10">
        <f t="shared" si="0"/>
        <v>224.57937210879743</v>
      </c>
      <c r="H10">
        <f t="shared" si="1"/>
        <v>1103.1769955305474</v>
      </c>
    </row>
    <row r="11" spans="1:8">
      <c r="A11" s="5" t="s">
        <v>71</v>
      </c>
      <c r="B11" s="6">
        <v>115000</v>
      </c>
      <c r="C11" s="6">
        <v>5463</v>
      </c>
      <c r="D11" s="6">
        <v>5538</v>
      </c>
      <c r="E11" s="6">
        <v>93526</v>
      </c>
      <c r="F11" s="7">
        <v>45597</v>
      </c>
      <c r="G11">
        <f t="shared" si="0"/>
        <v>1013.728720483251</v>
      </c>
      <c r="H11">
        <f t="shared" si="1"/>
        <v>487.53287855783418</v>
      </c>
    </row>
    <row r="12" spans="1:8">
      <c r="A12" s="5" t="s">
        <v>76</v>
      </c>
      <c r="B12" s="6">
        <v>63000</v>
      </c>
      <c r="C12" s="6">
        <v>10857</v>
      </c>
      <c r="D12" s="6">
        <v>7444</v>
      </c>
      <c r="E12" s="6">
        <v>51618</v>
      </c>
      <c r="F12" s="7">
        <v>28432</v>
      </c>
      <c r="G12">
        <f t="shared" si="0"/>
        <v>685.64060053421758</v>
      </c>
      <c r="H12">
        <f t="shared" si="1"/>
        <v>550.81560695881285</v>
      </c>
    </row>
    <row r="13" spans="1:8">
      <c r="A13" s="5" t="s">
        <v>77</v>
      </c>
      <c r="B13" s="6">
        <v>92541</v>
      </c>
      <c r="C13" s="6">
        <v>104735</v>
      </c>
      <c r="D13" s="6">
        <v>106699</v>
      </c>
      <c r="E13" s="6">
        <v>74615</v>
      </c>
      <c r="F13" s="7">
        <v>66086</v>
      </c>
      <c r="G13">
        <f t="shared" si="0"/>
        <v>1018.7520886045736</v>
      </c>
      <c r="H13">
        <f t="shared" si="1"/>
        <v>885.6932252228105</v>
      </c>
    </row>
    <row r="14" spans="1:8">
      <c r="A14" s="5" t="s">
        <v>83</v>
      </c>
      <c r="B14" s="6">
        <v>89599</v>
      </c>
      <c r="C14" s="6">
        <v>109894</v>
      </c>
      <c r="D14" s="6">
        <v>154708</v>
      </c>
      <c r="E14" s="6">
        <v>61671</v>
      </c>
      <c r="F14" s="7">
        <v>158398</v>
      </c>
      <c r="G14">
        <f t="shared" si="0"/>
        <v>1407.7929641290698</v>
      </c>
      <c r="H14">
        <f t="shared" si="1"/>
        <v>2568.4357315431889</v>
      </c>
    </row>
    <row r="15" spans="1:8">
      <c r="A15" s="5" t="s">
        <v>98</v>
      </c>
      <c r="B15" s="6">
        <v>295000</v>
      </c>
      <c r="C15" s="6">
        <v>379000</v>
      </c>
      <c r="D15" s="6">
        <v>174201</v>
      </c>
      <c r="E15" s="6">
        <v>5715</v>
      </c>
      <c r="F15" s="7">
        <v>17699</v>
      </c>
      <c r="G15">
        <f t="shared" si="0"/>
        <v>459.63324538258576</v>
      </c>
      <c r="H15">
        <f t="shared" si="1"/>
        <v>3096.9378827646542</v>
      </c>
    </row>
    <row r="16" spans="1:8">
      <c r="A16" s="5" t="s">
        <v>99</v>
      </c>
      <c r="B16" s="6">
        <v>816000</v>
      </c>
      <c r="C16" s="6">
        <v>8733</v>
      </c>
      <c r="D16" s="6">
        <v>23392</v>
      </c>
      <c r="E16" s="6">
        <v>21929</v>
      </c>
      <c r="F16" s="7">
        <v>39658</v>
      </c>
      <c r="G16">
        <f t="shared" si="0"/>
        <v>2678.5755181495479</v>
      </c>
      <c r="H16">
        <f t="shared" si="1"/>
        <v>1808.4727985772265</v>
      </c>
    </row>
    <row r="17" spans="1:8">
      <c r="A17" s="5" t="s">
        <v>106</v>
      </c>
      <c r="B17" s="6">
        <v>60000</v>
      </c>
      <c r="C17" s="6">
        <v>246000</v>
      </c>
      <c r="D17" s="6">
        <v>131601</v>
      </c>
      <c r="E17" s="6">
        <v>1000</v>
      </c>
      <c r="F17" s="7">
        <v>5008</v>
      </c>
      <c r="G17">
        <f t="shared" si="0"/>
        <v>534.96341463414626</v>
      </c>
      <c r="H17">
        <f t="shared" si="1"/>
        <v>5008</v>
      </c>
    </row>
    <row r="18" spans="1:8">
      <c r="A18" s="5" t="s">
        <v>114</v>
      </c>
      <c r="B18" s="6">
        <v>0</v>
      </c>
      <c r="C18" s="6">
        <v>129294</v>
      </c>
      <c r="D18" s="6">
        <v>23560</v>
      </c>
      <c r="E18" s="6">
        <v>3284</v>
      </c>
      <c r="F18" s="7">
        <v>2049</v>
      </c>
      <c r="G18">
        <f t="shared" si="0"/>
        <v>182.22036598759416</v>
      </c>
      <c r="H18">
        <f t="shared" si="1"/>
        <v>623.93422655298411</v>
      </c>
    </row>
    <row r="19" spans="1:8">
      <c r="A19" s="5" t="s">
        <v>124</v>
      </c>
      <c r="B19" s="6">
        <v>818000</v>
      </c>
      <c r="C19" s="6">
        <v>255717</v>
      </c>
      <c r="D19" s="6">
        <v>92096</v>
      </c>
      <c r="E19" s="6">
        <v>227263</v>
      </c>
      <c r="F19" s="7">
        <v>89501</v>
      </c>
      <c r="G19">
        <f t="shared" si="0"/>
        <v>360.1481325058561</v>
      </c>
      <c r="H19">
        <f t="shared" si="1"/>
        <v>393.82125554973749</v>
      </c>
    </row>
    <row r="20" spans="1:8">
      <c r="A20" s="5" t="s">
        <v>133</v>
      </c>
      <c r="B20" s="6">
        <v>300000</v>
      </c>
      <c r="C20" s="6">
        <v>38526</v>
      </c>
      <c r="D20" s="6">
        <v>76783</v>
      </c>
      <c r="E20" s="6">
        <v>2932</v>
      </c>
      <c r="F20" s="7">
        <v>2311</v>
      </c>
      <c r="G20">
        <f t="shared" si="0"/>
        <v>1993.0177023308934</v>
      </c>
      <c r="H20">
        <f t="shared" si="1"/>
        <v>788.19918144611188</v>
      </c>
    </row>
    <row r="21" spans="1:8">
      <c r="A21" s="5" t="s">
        <v>140</v>
      </c>
      <c r="B21" s="6">
        <v>166000</v>
      </c>
      <c r="C21" s="6">
        <v>665</v>
      </c>
      <c r="D21" s="6">
        <v>621</v>
      </c>
      <c r="E21" s="6">
        <v>117493</v>
      </c>
      <c r="F21" s="7">
        <v>73858</v>
      </c>
      <c r="G21">
        <f t="shared" si="0"/>
        <v>933.83458646616543</v>
      </c>
      <c r="H21">
        <f t="shared" si="1"/>
        <v>628.61617287838419</v>
      </c>
    </row>
    <row r="22" spans="1:8">
      <c r="A22" s="5" t="s">
        <v>146</v>
      </c>
      <c r="B22" s="6">
        <v>727000</v>
      </c>
      <c r="C22" s="6">
        <v>2366</v>
      </c>
      <c r="D22" s="6">
        <v>1843</v>
      </c>
      <c r="E22" s="6">
        <v>135683</v>
      </c>
      <c r="F22" s="7">
        <v>31357</v>
      </c>
      <c r="G22">
        <f t="shared" si="0"/>
        <v>778.9518174133558</v>
      </c>
      <c r="H22">
        <f t="shared" si="1"/>
        <v>231.10485469808305</v>
      </c>
    </row>
    <row r="23" spans="1:8">
      <c r="A23" s="5" t="s">
        <v>149</v>
      </c>
      <c r="B23" s="6">
        <v>1000</v>
      </c>
      <c r="C23" s="6">
        <v>62</v>
      </c>
      <c r="D23" s="6">
        <v>155</v>
      </c>
      <c r="E23" s="6">
        <v>346</v>
      </c>
      <c r="F23" s="7">
        <v>45</v>
      </c>
      <c r="G23">
        <f t="shared" si="0"/>
        <v>2500</v>
      </c>
      <c r="H23">
        <f t="shared" si="1"/>
        <v>130.05780346820808</v>
      </c>
    </row>
    <row r="24" spans="1:8">
      <c r="A24" s="5" t="s">
        <v>153</v>
      </c>
      <c r="B24" s="6">
        <v>0</v>
      </c>
      <c r="C24" s="6">
        <v>3471</v>
      </c>
      <c r="D24" s="6">
        <v>5525</v>
      </c>
      <c r="E24" s="6">
        <v>21</v>
      </c>
      <c r="F24" s="7">
        <v>64</v>
      </c>
      <c r="G24">
        <f t="shared" si="0"/>
        <v>1591.760299625468</v>
      </c>
      <c r="H24">
        <f t="shared" si="1"/>
        <v>3047.6190476190473</v>
      </c>
    </row>
    <row r="25" spans="1:8">
      <c r="A25" s="5" t="s">
        <v>163</v>
      </c>
      <c r="B25" s="6">
        <v>55000</v>
      </c>
      <c r="C25" s="6">
        <v>52052</v>
      </c>
      <c r="D25" s="6">
        <v>45489</v>
      </c>
      <c r="E25" s="6">
        <v>18272</v>
      </c>
      <c r="F25" s="7">
        <v>27367</v>
      </c>
      <c r="G25">
        <f t="shared" si="0"/>
        <v>873.91454699147005</v>
      </c>
      <c r="H25">
        <f t="shared" si="1"/>
        <v>1497.756129597198</v>
      </c>
    </row>
    <row r="26" spans="1:8">
      <c r="A26" s="5" t="s">
        <v>164</v>
      </c>
      <c r="B26" s="6">
        <v>35024</v>
      </c>
      <c r="C26" s="6">
        <v>58881</v>
      </c>
      <c r="D26" s="6">
        <v>29771</v>
      </c>
      <c r="E26" s="6">
        <v>81711</v>
      </c>
      <c r="F26" s="7">
        <v>31674</v>
      </c>
      <c r="G26">
        <f t="shared" si="0"/>
        <v>505.61301608328671</v>
      </c>
      <c r="H26">
        <f t="shared" si="1"/>
        <v>387.63446781951023</v>
      </c>
    </row>
    <row r="27" spans="1:8">
      <c r="A27" s="5" t="s">
        <v>168</v>
      </c>
      <c r="B27" s="6">
        <v>110030</v>
      </c>
      <c r="C27" s="6">
        <v>34951</v>
      </c>
      <c r="D27" s="6">
        <v>34185</v>
      </c>
      <c r="E27" s="6">
        <v>84220</v>
      </c>
      <c r="F27" s="7">
        <v>96554</v>
      </c>
      <c r="G27">
        <f t="shared" si="0"/>
        <v>978.08360275814709</v>
      </c>
      <c r="H27">
        <f t="shared" si="1"/>
        <v>1146.44977440038</v>
      </c>
    </row>
    <row r="28" spans="1:8">
      <c r="A28" s="5" t="s">
        <v>169</v>
      </c>
      <c r="B28" s="6">
        <v>759119</v>
      </c>
      <c r="C28" s="6">
        <v>17176</v>
      </c>
      <c r="D28" s="6">
        <v>37978</v>
      </c>
      <c r="E28" s="6">
        <v>397409</v>
      </c>
      <c r="F28" s="7">
        <v>89334</v>
      </c>
      <c r="G28">
        <f t="shared" si="0"/>
        <v>2211.1085235211926</v>
      </c>
      <c r="H28">
        <f t="shared" si="1"/>
        <v>224.79108424821783</v>
      </c>
    </row>
    <row r="29" spans="1:8">
      <c r="A29" s="5" t="s">
        <v>185</v>
      </c>
      <c r="B29" s="6">
        <v>18000</v>
      </c>
      <c r="C29" s="6">
        <v>17335</v>
      </c>
      <c r="D29" s="6">
        <v>27819</v>
      </c>
      <c r="E29" s="6">
        <v>7123</v>
      </c>
      <c r="F29" s="7">
        <v>13037</v>
      </c>
      <c r="G29">
        <f t="shared" si="0"/>
        <v>1604.7880011537352</v>
      </c>
      <c r="H29">
        <f t="shared" si="1"/>
        <v>1830.2681454443352</v>
      </c>
    </row>
    <row r="30" spans="1:8">
      <c r="A30" s="5" t="s">
        <v>189</v>
      </c>
      <c r="B30" s="6">
        <v>13674</v>
      </c>
      <c r="C30" s="6">
        <v>10611</v>
      </c>
      <c r="D30" s="6">
        <v>24721</v>
      </c>
      <c r="E30" s="6">
        <v>3733</v>
      </c>
      <c r="F30" s="7">
        <v>9672</v>
      </c>
      <c r="G30">
        <f t="shared" si="0"/>
        <v>2329.7521440015075</v>
      </c>
      <c r="H30">
        <f t="shared" si="1"/>
        <v>2590.9456201446555</v>
      </c>
    </row>
    <row r="31" spans="1:8">
      <c r="A31" s="5" t="s">
        <v>191</v>
      </c>
      <c r="B31" s="6">
        <v>118064</v>
      </c>
      <c r="C31" s="6">
        <v>107998</v>
      </c>
      <c r="D31" s="6">
        <v>113855</v>
      </c>
      <c r="E31" s="6">
        <v>34285</v>
      </c>
      <c r="F31" s="7">
        <v>65698</v>
      </c>
      <c r="G31">
        <f t="shared" si="0"/>
        <v>1054.2324857867739</v>
      </c>
      <c r="H31">
        <f t="shared" si="1"/>
        <v>1916.2315881580867</v>
      </c>
    </row>
    <row r="32" spans="1:8">
      <c r="A32" s="5" t="s">
        <v>196</v>
      </c>
      <c r="B32" s="6">
        <v>38000</v>
      </c>
      <c r="C32" s="6">
        <v>9927</v>
      </c>
      <c r="D32" s="6">
        <v>23297</v>
      </c>
      <c r="E32" s="6">
        <v>17922</v>
      </c>
      <c r="F32" s="7">
        <v>16811</v>
      </c>
      <c r="G32">
        <f t="shared" si="0"/>
        <v>2346.8318726704942</v>
      </c>
      <c r="H32">
        <f t="shared" si="1"/>
        <v>938.00915076442357</v>
      </c>
    </row>
    <row r="33" spans="1:8">
      <c r="A33" s="5" t="s">
        <v>200</v>
      </c>
      <c r="B33" s="6">
        <v>185000</v>
      </c>
      <c r="C33" s="6">
        <v>10716</v>
      </c>
      <c r="D33" s="6">
        <v>20679</v>
      </c>
      <c r="E33" s="6">
        <v>7083</v>
      </c>
      <c r="F33" s="7">
        <v>3141</v>
      </c>
      <c r="G33">
        <f t="shared" si="0"/>
        <v>1929.7312430011198</v>
      </c>
      <c r="H33">
        <f t="shared" si="1"/>
        <v>443.4561626429479</v>
      </c>
    </row>
    <row r="34" spans="1:8">
      <c r="A34" s="5" t="s">
        <v>208</v>
      </c>
      <c r="B34" s="6">
        <v>87000</v>
      </c>
      <c r="C34" s="6">
        <v>92000</v>
      </c>
      <c r="D34" s="6">
        <v>48648</v>
      </c>
      <c r="E34" s="6">
        <v>19900</v>
      </c>
      <c r="F34" s="7">
        <v>25885</v>
      </c>
      <c r="G34">
        <f t="shared" si="0"/>
        <v>528.78260869565224</v>
      </c>
      <c r="H34">
        <f t="shared" si="1"/>
        <v>1300.753768844221</v>
      </c>
    </row>
    <row r="35" spans="1:8">
      <c r="A35" s="5" t="s">
        <v>213</v>
      </c>
      <c r="B35" s="6">
        <v>109990</v>
      </c>
      <c r="C35" s="6">
        <v>3920</v>
      </c>
      <c r="D35" s="6">
        <v>8989</v>
      </c>
      <c r="E35" s="6">
        <v>66080</v>
      </c>
      <c r="F35" s="7">
        <v>82508</v>
      </c>
      <c r="G35">
        <f t="shared" si="0"/>
        <v>2293.112244897959</v>
      </c>
      <c r="H35">
        <f t="shared" si="1"/>
        <v>1248.6077481840193</v>
      </c>
    </row>
    <row r="36" spans="1:8">
      <c r="A36" s="5" t="s">
        <v>215</v>
      </c>
      <c r="B36" s="6">
        <v>0</v>
      </c>
      <c r="C36" s="6">
        <v>15032</v>
      </c>
      <c r="D36" s="6">
        <v>45494</v>
      </c>
      <c r="E36" s="6">
        <v>2643</v>
      </c>
      <c r="F36" s="7">
        <v>7225</v>
      </c>
      <c r="G36">
        <f t="shared" si="0"/>
        <v>3026.4768493879719</v>
      </c>
      <c r="H36">
        <f t="shared" si="1"/>
        <v>2733.6360196746123</v>
      </c>
    </row>
    <row r="37" spans="1:8">
      <c r="A37" s="5" t="s">
        <v>217</v>
      </c>
      <c r="B37" s="6">
        <v>0</v>
      </c>
      <c r="C37" s="6">
        <v>24</v>
      </c>
      <c r="D37" s="6">
        <v>81</v>
      </c>
      <c r="E37" s="6">
        <v>8</v>
      </c>
      <c r="F37" s="7">
        <v>7</v>
      </c>
      <c r="G37">
        <f t="shared" si="0"/>
        <v>3375</v>
      </c>
      <c r="H37">
        <f t="shared" si="1"/>
        <v>875</v>
      </c>
    </row>
    <row r="38" spans="1:8">
      <c r="A38" s="5" t="s">
        <v>221</v>
      </c>
      <c r="B38" s="6">
        <v>1050000</v>
      </c>
      <c r="C38" s="6">
        <v>32578</v>
      </c>
      <c r="D38" s="6">
        <v>48909</v>
      </c>
      <c r="E38" s="6">
        <v>1051997</v>
      </c>
      <c r="F38" s="7">
        <v>124086</v>
      </c>
      <c r="G38">
        <f t="shared" si="0"/>
        <v>1501.2892135797165</v>
      </c>
      <c r="H38">
        <f t="shared" si="1"/>
        <v>117.95280785021251</v>
      </c>
    </row>
    <row r="39" spans="1:8" ht="15.75">
      <c r="A39" t="s">
        <v>251</v>
      </c>
      <c r="B39" s="27">
        <v>400000</v>
      </c>
      <c r="C39" s="27">
        <v>318500</v>
      </c>
      <c r="D39" s="27">
        <v>335834</v>
      </c>
      <c r="E39" s="27">
        <v>153500</v>
      </c>
      <c r="F39" s="27">
        <v>296306</v>
      </c>
      <c r="G39">
        <f t="shared" si="0"/>
        <v>1054.4238618524332</v>
      </c>
      <c r="H39">
        <f t="shared" si="1"/>
        <v>1930.3322475570033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601573</v>
      </c>
      <c r="C41">
        <v>78558</v>
      </c>
      <c r="D41">
        <v>95016</v>
      </c>
      <c r="E41">
        <v>137323</v>
      </c>
      <c r="F41">
        <v>184602</v>
      </c>
      <c r="G41">
        <f t="shared" si="0"/>
        <v>1209.5012602153822</v>
      </c>
      <c r="H41">
        <f t="shared" si="1"/>
        <v>1344.2904684575781</v>
      </c>
    </row>
    <row r="42" spans="1:8">
      <c r="A42" t="s">
        <v>327</v>
      </c>
      <c r="B42">
        <v>668000</v>
      </c>
      <c r="C42">
        <v>266960</v>
      </c>
      <c r="D42">
        <v>250580</v>
      </c>
      <c r="E42">
        <v>42863</v>
      </c>
      <c r="F42">
        <v>27844</v>
      </c>
      <c r="G42">
        <f t="shared" si="0"/>
        <v>938.64249325741685</v>
      </c>
      <c r="H42">
        <f t="shared" si="1"/>
        <v>649.60455404428069</v>
      </c>
    </row>
    <row r="43" spans="1:8">
      <c r="A43" t="s">
        <v>328</v>
      </c>
      <c r="B43">
        <v>532374</v>
      </c>
      <c r="C43">
        <v>468629</v>
      </c>
      <c r="D43">
        <v>369509</v>
      </c>
      <c r="E43">
        <v>219193</v>
      </c>
      <c r="F43">
        <v>247150</v>
      </c>
      <c r="G43">
        <f t="shared" si="0"/>
        <v>788.48940206431951</v>
      </c>
      <c r="H43">
        <f t="shared" si="1"/>
        <v>1127.54513145949</v>
      </c>
    </row>
    <row r="44" spans="1:8">
      <c r="A44" t="s">
        <v>329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>
      <c r="A45" t="s">
        <v>330</v>
      </c>
      <c r="B45">
        <v>64000</v>
      </c>
      <c r="C45">
        <v>9239</v>
      </c>
      <c r="D45">
        <v>12269</v>
      </c>
      <c r="E45">
        <v>917</v>
      </c>
      <c r="F45">
        <v>1521</v>
      </c>
      <c r="G45">
        <f t="shared" si="0"/>
        <v>1327.9575711657105</v>
      </c>
      <c r="H45">
        <f t="shared" si="1"/>
        <v>1658.669574700109</v>
      </c>
    </row>
    <row r="46" spans="1:8">
      <c r="A46" t="s">
        <v>331</v>
      </c>
      <c r="B46">
        <v>325989</v>
      </c>
      <c r="C46">
        <v>5772</v>
      </c>
      <c r="D46">
        <v>13150</v>
      </c>
      <c r="E46">
        <v>4567</v>
      </c>
      <c r="F46">
        <v>16940</v>
      </c>
      <c r="G46">
        <f t="shared" si="0"/>
        <v>2278.2397782397779</v>
      </c>
      <c r="H46">
        <f t="shared" si="1"/>
        <v>3709.2183052331948</v>
      </c>
    </row>
    <row r="47" spans="1:8">
      <c r="A47" t="s">
        <v>332</v>
      </c>
      <c r="B47">
        <v>72000</v>
      </c>
      <c r="C47">
        <v>1411</v>
      </c>
      <c r="D47">
        <v>1914</v>
      </c>
      <c r="E47">
        <v>8039</v>
      </c>
      <c r="F47">
        <v>9105</v>
      </c>
      <c r="G47">
        <f t="shared" si="0"/>
        <v>1356.4847625797306</v>
      </c>
      <c r="H47">
        <f t="shared" si="1"/>
        <v>1132.6035576564248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26"/>
  <sheetViews>
    <sheetView topLeftCell="A196" workbookViewId="0">
      <selection activeCell="H2" sqref="H2:H226"/>
    </sheetView>
  </sheetViews>
  <sheetFormatPr defaultColWidth="8.85546875" defaultRowHeight="15"/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79000</v>
      </c>
      <c r="C2" s="18">
        <v>40013</v>
      </c>
      <c r="D2" s="18">
        <v>28113</v>
      </c>
      <c r="E2" s="18">
        <v>2000</v>
      </c>
      <c r="F2" s="29">
        <v>10296</v>
      </c>
      <c r="G2">
        <f>IF(D2&lt;&gt;"",IF(D2&gt;0,IF(C2&gt;0, D2/C2*1000,0),0),"")</f>
        <v>702.59665608677176</v>
      </c>
      <c r="H2">
        <f>IF(F2&lt;&gt;"",IF(F2&gt;0,IF(E2&gt;0, F2/E2*1000,0),0),"")</f>
        <v>5148</v>
      </c>
    </row>
    <row r="3" spans="1:8">
      <c r="A3" s="28" t="s">
        <v>16</v>
      </c>
      <c r="B3" s="18">
        <v>164000</v>
      </c>
      <c r="C3" s="18">
        <v>296000</v>
      </c>
      <c r="D3" s="18">
        <v>183991</v>
      </c>
      <c r="E3" s="18">
        <v>11951</v>
      </c>
      <c r="F3" s="29">
        <v>3919</v>
      </c>
      <c r="G3">
        <f t="shared" ref="G3:G66" si="0">IF(D3&lt;&gt;"",IF(D3&gt;0,IF(C3&gt;0, D3/C3*1000,0),0),"")</f>
        <v>621.59121621621625</v>
      </c>
      <c r="H3">
        <f t="shared" ref="H3:H66" si="1">IF(F3&lt;&gt;"",IF(F3&gt;0,IF(E3&gt;0, F3/E3*1000,0),0),"")</f>
        <v>327.92234959417618</v>
      </c>
    </row>
    <row r="4" spans="1:8">
      <c r="A4" s="28" t="s">
        <v>17</v>
      </c>
      <c r="B4" s="18">
        <v>216000</v>
      </c>
      <c r="C4" s="18">
        <v>188378</v>
      </c>
      <c r="D4" s="18">
        <v>111744</v>
      </c>
      <c r="E4" s="18">
        <v>298810</v>
      </c>
      <c r="F4" s="29">
        <v>213631</v>
      </c>
      <c r="G4">
        <f t="shared" si="0"/>
        <v>593.19028761320328</v>
      </c>
      <c r="H4">
        <f t="shared" si="1"/>
        <v>714.93925906094171</v>
      </c>
    </row>
    <row r="5" spans="1:8">
      <c r="A5" s="28" t="s">
        <v>23</v>
      </c>
      <c r="B5" s="18">
        <v>164800</v>
      </c>
      <c r="C5" s="18">
        <v>22559</v>
      </c>
      <c r="D5" s="18">
        <v>8950</v>
      </c>
      <c r="E5" s="18">
        <v>125469</v>
      </c>
      <c r="F5" s="29">
        <v>49374</v>
      </c>
      <c r="G5">
        <f t="shared" si="0"/>
        <v>396.7374440356399</v>
      </c>
      <c r="H5">
        <f t="shared" si="1"/>
        <v>393.51552973244384</v>
      </c>
    </row>
    <row r="6" spans="1:8">
      <c r="A6" s="28" t="s">
        <v>24</v>
      </c>
      <c r="B6" s="18">
        <v>24130</v>
      </c>
      <c r="C6" s="18">
        <v>524536</v>
      </c>
      <c r="D6" s="18">
        <v>233595</v>
      </c>
      <c r="E6" s="18">
        <v>380941</v>
      </c>
      <c r="F6" s="29">
        <v>199641</v>
      </c>
      <c r="G6">
        <f t="shared" si="0"/>
        <v>445.33644973843548</v>
      </c>
      <c r="H6">
        <f t="shared" si="1"/>
        <v>524.07328168929041</v>
      </c>
    </row>
    <row r="7" spans="1:8">
      <c r="A7" s="28" t="s">
        <v>31</v>
      </c>
      <c r="B7" s="18">
        <v>2400000</v>
      </c>
      <c r="C7" s="18">
        <v>1446</v>
      </c>
      <c r="D7" s="18">
        <v>2273</v>
      </c>
      <c r="E7" s="18">
        <v>1857812</v>
      </c>
      <c r="F7" s="29">
        <v>482205</v>
      </c>
      <c r="G7">
        <f t="shared" si="0"/>
        <v>1571.9225449515905</v>
      </c>
      <c r="H7">
        <f t="shared" si="1"/>
        <v>259.55532637317447</v>
      </c>
    </row>
    <row r="8" spans="1:8">
      <c r="A8" s="28" t="s">
        <v>41</v>
      </c>
      <c r="B8" s="18">
        <v>1929000</v>
      </c>
      <c r="C8" s="18">
        <v>1491749</v>
      </c>
      <c r="D8" s="18">
        <v>333917</v>
      </c>
      <c r="E8" s="18">
        <v>536699</v>
      </c>
      <c r="F8" s="29">
        <v>269455</v>
      </c>
      <c r="G8">
        <f t="shared" si="0"/>
        <v>223.84261695499714</v>
      </c>
      <c r="H8">
        <f t="shared" si="1"/>
        <v>502.05981378761658</v>
      </c>
    </row>
    <row r="9" spans="1:8">
      <c r="A9" s="28" t="s">
        <v>45</v>
      </c>
      <c r="B9" s="18">
        <v>1354900</v>
      </c>
      <c r="C9" s="18">
        <v>117264</v>
      </c>
      <c r="D9" s="18">
        <v>41629</v>
      </c>
      <c r="E9" s="18">
        <v>728000</v>
      </c>
      <c r="F9" s="29">
        <v>349500</v>
      </c>
      <c r="G9">
        <f t="shared" si="0"/>
        <v>355.00238777459407</v>
      </c>
      <c r="H9">
        <f t="shared" si="1"/>
        <v>480.08241758241758</v>
      </c>
    </row>
    <row r="10" spans="1:8">
      <c r="A10" s="28" t="s">
        <v>46</v>
      </c>
      <c r="B10" s="18">
        <v>113000000</v>
      </c>
      <c r="C10" s="18">
        <v>1178596</v>
      </c>
      <c r="D10" s="18">
        <v>650870</v>
      </c>
      <c r="E10" s="18">
        <v>11400000</v>
      </c>
      <c r="F10" s="29">
        <v>5463591</v>
      </c>
      <c r="G10">
        <f t="shared" si="0"/>
        <v>552.24181992811782</v>
      </c>
      <c r="H10">
        <f t="shared" si="1"/>
        <v>479.26236842105266</v>
      </c>
    </row>
    <row r="11" spans="1:8">
      <c r="A11" s="28" t="s">
        <v>71</v>
      </c>
      <c r="B11" s="18">
        <v>50000</v>
      </c>
      <c r="C11" s="18">
        <v>83731</v>
      </c>
      <c r="D11" s="18">
        <v>34419</v>
      </c>
      <c r="E11" s="18">
        <v>50966</v>
      </c>
      <c r="F11" s="29">
        <v>40914</v>
      </c>
      <c r="G11">
        <f t="shared" si="0"/>
        <v>411.06639118128288</v>
      </c>
      <c r="H11">
        <f t="shared" si="1"/>
        <v>802.77047443393633</v>
      </c>
    </row>
    <row r="12" spans="1:8">
      <c r="A12" s="28" t="s">
        <v>76</v>
      </c>
      <c r="B12" s="18">
        <v>1150000</v>
      </c>
      <c r="C12" s="18">
        <v>81670</v>
      </c>
      <c r="D12" s="18">
        <v>43203</v>
      </c>
      <c r="E12" s="18">
        <v>980743</v>
      </c>
      <c r="F12" s="29">
        <v>593180</v>
      </c>
      <c r="G12">
        <f t="shared" si="0"/>
        <v>528.99473490877926</v>
      </c>
      <c r="H12">
        <f t="shared" si="1"/>
        <v>604.82715655375569</v>
      </c>
    </row>
    <row r="13" spans="1:8">
      <c r="A13" s="28" t="s">
        <v>77</v>
      </c>
      <c r="B13" s="18">
        <v>245000</v>
      </c>
      <c r="C13" s="18">
        <v>419925</v>
      </c>
      <c r="D13" s="18">
        <v>306143</v>
      </c>
      <c r="E13" s="18">
        <v>155526</v>
      </c>
      <c r="F13" s="29">
        <v>176946</v>
      </c>
      <c r="G13">
        <f t="shared" si="0"/>
        <v>729.04209084955653</v>
      </c>
      <c r="H13">
        <f t="shared" si="1"/>
        <v>1137.7261679719147</v>
      </c>
    </row>
    <row r="14" spans="1:8">
      <c r="A14" s="28" t="s">
        <v>83</v>
      </c>
      <c r="B14" s="18">
        <v>116519</v>
      </c>
      <c r="C14" s="18">
        <v>1397303</v>
      </c>
      <c r="D14" s="18">
        <v>769034</v>
      </c>
      <c r="E14" s="18">
        <v>331502</v>
      </c>
      <c r="F14" s="29">
        <v>251915</v>
      </c>
      <c r="G14">
        <f t="shared" si="0"/>
        <v>550.37024897248489</v>
      </c>
      <c r="H14">
        <f t="shared" si="1"/>
        <v>759.92000048265174</v>
      </c>
    </row>
    <row r="15" spans="1:8">
      <c r="A15" s="28" t="s">
        <v>98</v>
      </c>
      <c r="B15" s="18">
        <v>2521000</v>
      </c>
      <c r="C15" s="18">
        <v>113756</v>
      </c>
      <c r="D15" s="18">
        <v>77991</v>
      </c>
      <c r="E15" s="18">
        <v>15601</v>
      </c>
      <c r="F15" s="29">
        <v>24577</v>
      </c>
      <c r="G15">
        <f t="shared" si="0"/>
        <v>685.59900137135617</v>
      </c>
      <c r="H15">
        <f t="shared" si="1"/>
        <v>1575.3477341196078</v>
      </c>
    </row>
    <row r="16" spans="1:8">
      <c r="A16" s="28" t="s">
        <v>99</v>
      </c>
      <c r="B16" s="18">
        <v>5768000</v>
      </c>
      <c r="C16" s="18">
        <v>76500</v>
      </c>
      <c r="D16" s="18">
        <v>51132</v>
      </c>
      <c r="E16" s="18">
        <v>2339000</v>
      </c>
      <c r="F16" s="29">
        <v>1663422</v>
      </c>
      <c r="G16">
        <f t="shared" si="0"/>
        <v>668.39215686274508</v>
      </c>
      <c r="H16">
        <f t="shared" si="1"/>
        <v>711.16802052159051</v>
      </c>
    </row>
    <row r="17" spans="1:8">
      <c r="A17" s="28" t="s">
        <v>106</v>
      </c>
      <c r="B17" s="18">
        <v>2813000</v>
      </c>
      <c r="C17" s="18">
        <v>2995700</v>
      </c>
      <c r="D17" s="18">
        <v>1675384</v>
      </c>
      <c r="E17" s="18">
        <v>10000</v>
      </c>
      <c r="F17" s="29">
        <v>3856</v>
      </c>
      <c r="G17">
        <f t="shared" si="0"/>
        <v>559.2629435524251</v>
      </c>
      <c r="H17">
        <f t="shared" si="1"/>
        <v>385.6</v>
      </c>
    </row>
    <row r="18" spans="1:8">
      <c r="A18" s="28" t="s">
        <v>114</v>
      </c>
      <c r="B18" s="18">
        <v>279669</v>
      </c>
      <c r="C18" s="18">
        <v>75436</v>
      </c>
      <c r="D18" s="18">
        <v>36606</v>
      </c>
      <c r="E18" s="18">
        <v>286179</v>
      </c>
      <c r="F18" s="29">
        <v>209334</v>
      </c>
      <c r="G18">
        <f t="shared" si="0"/>
        <v>485.25902752001696</v>
      </c>
      <c r="H18">
        <f t="shared" si="1"/>
        <v>731.47924900149906</v>
      </c>
    </row>
    <row r="19" spans="1:8">
      <c r="A19" s="28" t="s">
        <v>124</v>
      </c>
      <c r="B19" s="18">
        <v>4154000</v>
      </c>
      <c r="C19" s="18">
        <v>435919</v>
      </c>
      <c r="D19" s="18">
        <v>154752</v>
      </c>
      <c r="E19" s="18">
        <v>3584040</v>
      </c>
      <c r="F19" s="29">
        <v>1175564</v>
      </c>
      <c r="G19">
        <f t="shared" si="0"/>
        <v>355.00173197314177</v>
      </c>
      <c r="H19">
        <f t="shared" si="1"/>
        <v>327.99968750348768</v>
      </c>
    </row>
    <row r="20" spans="1:8">
      <c r="A20" s="28" t="s">
        <v>133</v>
      </c>
      <c r="B20" s="18">
        <v>111000</v>
      </c>
      <c r="C20" s="18">
        <v>911293</v>
      </c>
      <c r="D20" s="18">
        <v>323509</v>
      </c>
      <c r="E20" s="18">
        <v>17759</v>
      </c>
      <c r="F20" s="29">
        <v>5826</v>
      </c>
      <c r="G20">
        <f t="shared" si="0"/>
        <v>354.99998353987138</v>
      </c>
      <c r="H20">
        <f t="shared" si="1"/>
        <v>328.05901233177542</v>
      </c>
    </row>
    <row r="21" spans="1:8">
      <c r="A21" s="28" t="s">
        <v>140</v>
      </c>
      <c r="B21" s="18">
        <v>116000</v>
      </c>
      <c r="C21" s="18">
        <v>24258</v>
      </c>
      <c r="D21" s="18">
        <v>21915</v>
      </c>
      <c r="E21" s="18">
        <v>8211</v>
      </c>
      <c r="F21" s="29">
        <v>10185</v>
      </c>
      <c r="G21">
        <f t="shared" si="0"/>
        <v>903.41330695028444</v>
      </c>
      <c r="H21">
        <f t="shared" si="1"/>
        <v>1240.4092071611253</v>
      </c>
    </row>
    <row r="22" spans="1:8">
      <c r="A22" s="28" t="s">
        <v>146</v>
      </c>
      <c r="B22" s="18">
        <v>353424</v>
      </c>
      <c r="C22" s="18">
        <v>97422</v>
      </c>
      <c r="D22" s="18">
        <v>34584</v>
      </c>
      <c r="E22" s="18">
        <v>62857</v>
      </c>
      <c r="F22" s="29">
        <v>101579</v>
      </c>
      <c r="G22">
        <f t="shared" si="0"/>
        <v>354.99168565621733</v>
      </c>
      <c r="H22">
        <f t="shared" si="1"/>
        <v>1616.0332182573143</v>
      </c>
    </row>
    <row r="23" spans="1:8">
      <c r="A23" s="28" t="s">
        <v>149</v>
      </c>
      <c r="B23" s="18">
        <v>56000</v>
      </c>
      <c r="C23" s="18">
        <v>74949</v>
      </c>
      <c r="D23" s="18">
        <v>63212</v>
      </c>
      <c r="E23" s="18">
        <v>13</v>
      </c>
      <c r="F23" s="29">
        <v>9</v>
      </c>
      <c r="G23">
        <f t="shared" si="0"/>
        <v>843.40017878824267</v>
      </c>
      <c r="H23">
        <f t="shared" si="1"/>
        <v>692.30769230769226</v>
      </c>
    </row>
    <row r="24" spans="1:8">
      <c r="A24" s="28" t="s">
        <v>153</v>
      </c>
      <c r="B24" s="18">
        <v>0</v>
      </c>
      <c r="C24" s="18">
        <v>67336</v>
      </c>
      <c r="D24" s="18">
        <v>79895</v>
      </c>
      <c r="E24" s="18">
        <v>4682</v>
      </c>
      <c r="F24" s="29">
        <v>14855</v>
      </c>
      <c r="G24">
        <f t="shared" si="0"/>
        <v>1186.5124153498871</v>
      </c>
      <c r="H24">
        <f t="shared" si="1"/>
        <v>3172.7894062366508</v>
      </c>
    </row>
    <row r="25" spans="1:8">
      <c r="A25" s="28" t="s">
        <v>163</v>
      </c>
      <c r="B25" s="18">
        <v>419000</v>
      </c>
      <c r="C25" s="18">
        <v>287876</v>
      </c>
      <c r="D25" s="18">
        <v>137140</v>
      </c>
      <c r="E25" s="18">
        <v>221478</v>
      </c>
      <c r="F25" s="29">
        <v>162140</v>
      </c>
      <c r="G25">
        <f t="shared" si="0"/>
        <v>476.38566605066069</v>
      </c>
      <c r="H25">
        <f t="shared" si="1"/>
        <v>732.08174175313127</v>
      </c>
    </row>
    <row r="26" spans="1:8">
      <c r="A26" s="28" t="s">
        <v>164</v>
      </c>
      <c r="B26" s="18">
        <v>44494</v>
      </c>
      <c r="C26" s="18">
        <v>64895</v>
      </c>
      <c r="D26" s="18">
        <v>34218</v>
      </c>
      <c r="E26" s="18">
        <v>32890</v>
      </c>
      <c r="F26" s="29">
        <v>6989</v>
      </c>
      <c r="G26">
        <f t="shared" si="0"/>
        <v>527.28253332306031</v>
      </c>
      <c r="H26">
        <f t="shared" si="1"/>
        <v>212.49619945272119</v>
      </c>
    </row>
    <row r="27" spans="1:8">
      <c r="A27" s="28" t="s">
        <v>168</v>
      </c>
      <c r="B27" s="18">
        <v>622946</v>
      </c>
      <c r="C27" s="18">
        <v>86521</v>
      </c>
      <c r="D27" s="18">
        <v>34956</v>
      </c>
      <c r="E27" s="18">
        <v>150578</v>
      </c>
      <c r="F27" s="29">
        <v>87497</v>
      </c>
      <c r="G27">
        <f t="shared" si="0"/>
        <v>404.01752175772356</v>
      </c>
      <c r="H27">
        <f t="shared" si="1"/>
        <v>581.07426051614436</v>
      </c>
    </row>
    <row r="28" spans="1:8">
      <c r="A28" s="28" t="s">
        <v>169</v>
      </c>
      <c r="B28" s="18">
        <v>3606674</v>
      </c>
      <c r="C28" s="18">
        <v>74929</v>
      </c>
      <c r="D28" s="18">
        <v>24988</v>
      </c>
      <c r="E28" s="18">
        <v>2205902</v>
      </c>
      <c r="F28" s="29">
        <v>990901</v>
      </c>
      <c r="G28">
        <f t="shared" si="0"/>
        <v>333.48903628768568</v>
      </c>
      <c r="H28">
        <f t="shared" si="1"/>
        <v>449.20445241901047</v>
      </c>
    </row>
    <row r="29" spans="1:8">
      <c r="A29" s="28" t="s">
        <v>185</v>
      </c>
      <c r="B29" s="18">
        <v>65000</v>
      </c>
      <c r="C29" s="18">
        <v>65645</v>
      </c>
      <c r="D29" s="18">
        <v>32108</v>
      </c>
      <c r="E29" s="18">
        <v>106427</v>
      </c>
      <c r="F29" s="29">
        <v>80647</v>
      </c>
      <c r="G29">
        <f t="shared" si="0"/>
        <v>489.11569807296826</v>
      </c>
      <c r="H29">
        <f t="shared" si="1"/>
        <v>757.76823550414838</v>
      </c>
    </row>
    <row r="30" spans="1:8">
      <c r="A30" s="28" t="s">
        <v>189</v>
      </c>
      <c r="B30" s="18">
        <v>82091</v>
      </c>
      <c r="C30" s="18">
        <v>32000</v>
      </c>
      <c r="D30" s="18">
        <v>30597</v>
      </c>
      <c r="E30" s="18">
        <v>849</v>
      </c>
      <c r="F30" s="29">
        <v>5708</v>
      </c>
      <c r="G30">
        <f t="shared" si="0"/>
        <v>956.15625</v>
      </c>
      <c r="H30">
        <f t="shared" si="1"/>
        <v>6723.2037691401647</v>
      </c>
    </row>
    <row r="31" spans="1:8">
      <c r="A31" s="28" t="s">
        <v>191</v>
      </c>
      <c r="B31" s="18">
        <v>300739</v>
      </c>
      <c r="C31" s="18">
        <v>134251</v>
      </c>
      <c r="D31" s="18">
        <v>65740</v>
      </c>
      <c r="E31" s="18">
        <v>223867</v>
      </c>
      <c r="F31" s="29">
        <v>217257</v>
      </c>
      <c r="G31">
        <f t="shared" si="0"/>
        <v>489.67977892157228</v>
      </c>
      <c r="H31">
        <f t="shared" si="1"/>
        <v>970.4735400930017</v>
      </c>
    </row>
    <row r="32" spans="1:8">
      <c r="A32" s="28" t="s">
        <v>196</v>
      </c>
      <c r="B32" s="18">
        <v>82000</v>
      </c>
      <c r="C32" s="18">
        <v>149650</v>
      </c>
      <c r="D32" s="18">
        <v>98697</v>
      </c>
      <c r="E32" s="18">
        <v>24447</v>
      </c>
      <c r="F32" s="29">
        <v>13730</v>
      </c>
      <c r="G32">
        <f t="shared" si="0"/>
        <v>659.51887738055461</v>
      </c>
      <c r="H32">
        <f t="shared" si="1"/>
        <v>561.62310303922766</v>
      </c>
    </row>
    <row r="33" spans="1:8">
      <c r="A33" s="28" t="s">
        <v>200</v>
      </c>
      <c r="B33" s="18">
        <v>120000</v>
      </c>
      <c r="C33" s="18">
        <v>125751</v>
      </c>
      <c r="D33" s="18">
        <v>143989</v>
      </c>
      <c r="E33" s="18">
        <v>30339</v>
      </c>
      <c r="F33" s="29">
        <v>21638</v>
      </c>
      <c r="G33">
        <f t="shared" si="0"/>
        <v>1145.0326438755953</v>
      </c>
      <c r="H33">
        <f t="shared" si="1"/>
        <v>713.20742278914929</v>
      </c>
    </row>
    <row r="34" spans="1:8">
      <c r="A34" s="28" t="s">
        <v>208</v>
      </c>
      <c r="B34" s="18">
        <v>174000</v>
      </c>
      <c r="C34" s="18">
        <v>279000</v>
      </c>
      <c r="D34" s="18">
        <v>309354</v>
      </c>
      <c r="E34" s="18">
        <v>14000</v>
      </c>
      <c r="F34" s="29">
        <v>10743</v>
      </c>
      <c r="G34">
        <f t="shared" si="0"/>
        <v>1108.7956989247311</v>
      </c>
      <c r="H34">
        <f t="shared" si="1"/>
        <v>767.35714285714289</v>
      </c>
    </row>
    <row r="35" spans="1:8">
      <c r="A35" s="28" t="s">
        <v>213</v>
      </c>
      <c r="B35" s="18">
        <v>177000</v>
      </c>
      <c r="C35" s="18">
        <v>50370</v>
      </c>
      <c r="D35" s="18">
        <v>29338</v>
      </c>
      <c r="E35" s="18">
        <v>194640</v>
      </c>
      <c r="F35" s="29">
        <v>51574</v>
      </c>
      <c r="G35">
        <f t="shared" si="0"/>
        <v>582.44987095493354</v>
      </c>
      <c r="H35">
        <f t="shared" si="1"/>
        <v>264.97122893547061</v>
      </c>
    </row>
    <row r="36" spans="1:8">
      <c r="A36" s="28" t="s">
        <v>215</v>
      </c>
      <c r="B36" s="18">
        <v>0</v>
      </c>
      <c r="C36" s="18">
        <v>1467713</v>
      </c>
      <c r="D36" s="18">
        <v>703076</v>
      </c>
      <c r="E36" s="18">
        <v>45384</v>
      </c>
      <c r="F36" s="29">
        <v>31834</v>
      </c>
      <c r="G36">
        <f t="shared" si="0"/>
        <v>479.02825688673465</v>
      </c>
      <c r="H36">
        <f t="shared" si="1"/>
        <v>701.43662964921555</v>
      </c>
    </row>
    <row r="37" spans="1:8">
      <c r="A37" s="28" t="s">
        <v>217</v>
      </c>
      <c r="B37" s="18">
        <v>218000</v>
      </c>
      <c r="C37" s="18">
        <v>9839</v>
      </c>
      <c r="D37" s="18">
        <v>5584</v>
      </c>
      <c r="E37" s="18">
        <v>155839</v>
      </c>
      <c r="F37" s="29">
        <v>62164</v>
      </c>
      <c r="G37">
        <f t="shared" si="0"/>
        <v>567.53735135684519</v>
      </c>
      <c r="H37">
        <f t="shared" si="1"/>
        <v>398.89886357073647</v>
      </c>
    </row>
    <row r="38" spans="1:8">
      <c r="A38" s="28" t="s">
        <v>221</v>
      </c>
      <c r="B38" s="18">
        <v>460000</v>
      </c>
      <c r="C38" s="18">
        <v>142771</v>
      </c>
      <c r="D38" s="18">
        <v>136114</v>
      </c>
      <c r="E38" s="18">
        <v>273556</v>
      </c>
      <c r="F38" s="29">
        <v>236398</v>
      </c>
      <c r="G38">
        <f t="shared" si="0"/>
        <v>953.3728838489609</v>
      </c>
      <c r="H38">
        <f t="shared" si="1"/>
        <v>864.16675196303493</v>
      </c>
    </row>
    <row r="39" spans="1:8" ht="15.75">
      <c r="A39" t="s">
        <v>251</v>
      </c>
      <c r="B39" s="27">
        <v>9244635</v>
      </c>
      <c r="C39" s="27">
        <v>4253000</v>
      </c>
      <c r="D39" s="27">
        <v>2681464</v>
      </c>
      <c r="E39" s="27">
        <v>643000</v>
      </c>
      <c r="F39" s="27">
        <v>345773</v>
      </c>
      <c r="G39">
        <f t="shared" si="0"/>
        <v>630.48765577239601</v>
      </c>
      <c r="H39">
        <f t="shared" si="1"/>
        <v>537.74961119751163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606879</v>
      </c>
      <c r="C41">
        <v>769381</v>
      </c>
      <c r="D41">
        <v>554177</v>
      </c>
      <c r="E41">
        <v>106161</v>
      </c>
      <c r="F41">
        <v>83152</v>
      </c>
      <c r="G41">
        <f t="shared" si="0"/>
        <v>720.28942747481415</v>
      </c>
      <c r="H41">
        <f t="shared" si="1"/>
        <v>783.26315690319427</v>
      </c>
    </row>
    <row r="42" spans="1:8">
      <c r="A42" t="s">
        <v>327</v>
      </c>
      <c r="B42">
        <v>1410100</v>
      </c>
      <c r="C42">
        <v>3983912</v>
      </c>
      <c r="D42">
        <v>2590028</v>
      </c>
      <c r="E42">
        <v>176398</v>
      </c>
      <c r="F42">
        <v>109357</v>
      </c>
      <c r="G42">
        <f t="shared" si="0"/>
        <v>650.12178983873139</v>
      </c>
      <c r="H42">
        <f t="shared" si="1"/>
        <v>619.94467057449629</v>
      </c>
    </row>
    <row r="43" spans="1:8">
      <c r="A43" t="s">
        <v>328</v>
      </c>
      <c r="B43">
        <v>550651</v>
      </c>
      <c r="C43">
        <v>1930106</v>
      </c>
      <c r="D43">
        <v>985943</v>
      </c>
      <c r="E43">
        <v>614562</v>
      </c>
      <c r="F43">
        <v>403949</v>
      </c>
      <c r="G43">
        <f t="shared" si="0"/>
        <v>510.82323975988885</v>
      </c>
      <c r="H43">
        <f t="shared" si="1"/>
        <v>657.29576511401615</v>
      </c>
    </row>
    <row r="44" spans="1:8">
      <c r="A44" t="s">
        <v>329</v>
      </c>
      <c r="B44">
        <v>0</v>
      </c>
      <c r="C44">
        <v>458</v>
      </c>
      <c r="D44">
        <v>173</v>
      </c>
      <c r="E44">
        <v>35</v>
      </c>
      <c r="F44">
        <v>22</v>
      </c>
      <c r="G44">
        <f t="shared" si="0"/>
        <v>377.72925764192138</v>
      </c>
      <c r="H44">
        <f t="shared" si="1"/>
        <v>628.57142857142856</v>
      </c>
    </row>
    <row r="45" spans="1:8">
      <c r="A45" t="s">
        <v>330</v>
      </c>
      <c r="B45">
        <v>84828</v>
      </c>
      <c r="C45">
        <v>246194</v>
      </c>
      <c r="D45">
        <v>194217</v>
      </c>
      <c r="E45">
        <v>28151.85</v>
      </c>
      <c r="F45">
        <v>26350.33</v>
      </c>
      <c r="G45">
        <f t="shared" si="0"/>
        <v>788.87787679634755</v>
      </c>
      <c r="H45">
        <f t="shared" si="1"/>
        <v>936.00704749421448</v>
      </c>
    </row>
    <row r="46" spans="1:8">
      <c r="A46" t="s">
        <v>331</v>
      </c>
      <c r="B46">
        <v>779160</v>
      </c>
      <c r="C46">
        <v>89619</v>
      </c>
      <c r="D46">
        <v>71099</v>
      </c>
      <c r="E46">
        <v>63011</v>
      </c>
      <c r="F46">
        <v>57241</v>
      </c>
      <c r="G46">
        <f t="shared" si="0"/>
        <v>793.34739285196224</v>
      </c>
      <c r="H46">
        <f t="shared" si="1"/>
        <v>908.42868705464127</v>
      </c>
    </row>
    <row r="47" spans="1:8">
      <c r="A47" t="s">
        <v>332</v>
      </c>
      <c r="B47">
        <v>39000</v>
      </c>
      <c r="C47">
        <v>18498</v>
      </c>
      <c r="D47">
        <v>18516</v>
      </c>
      <c r="E47">
        <v>6515</v>
      </c>
      <c r="F47">
        <v>7666</v>
      </c>
      <c r="G47">
        <f t="shared" si="0"/>
        <v>1000.973078170613</v>
      </c>
      <c r="H47">
        <f t="shared" si="1"/>
        <v>1176.6692248656946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26"/>
  <sheetViews>
    <sheetView topLeftCell="A188" workbookViewId="0">
      <selection activeCell="H2" sqref="H2:H226"/>
    </sheetView>
  </sheetViews>
  <sheetFormatPr defaultColWidth="8.85546875" defaultRowHeight="15"/>
  <cols>
    <col min="2" max="2" width="12.140625" bestFit="1" customWidth="1"/>
    <col min="3" max="3" width="16.140625" bestFit="1" customWidth="1"/>
    <col min="4" max="4" width="13.7109375" bestFit="1" customWidth="1"/>
    <col min="5" max="5" width="15.85546875" bestFit="1" customWidth="1"/>
    <col min="6" max="6" width="13.42578125" bestFit="1" customWidth="1"/>
  </cols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426000</v>
      </c>
      <c r="C2" s="18">
        <v>20000</v>
      </c>
      <c r="D2" s="18">
        <v>5857</v>
      </c>
      <c r="E2" s="18">
        <v>14000</v>
      </c>
      <c r="F2" s="29">
        <v>4808</v>
      </c>
      <c r="G2">
        <f>IF(D2&lt;&gt;"",IF(D2&gt;0,IF(C2&gt;0, D2/C2*1000,0),0),"")</f>
        <v>292.85000000000002</v>
      </c>
      <c r="H2">
        <f>IF(F2&lt;&gt;"",IF(F2&gt;0,IF(E2&gt;0, F2/E2*1000,0),0),"")</f>
        <v>343.42857142857144</v>
      </c>
    </row>
    <row r="3" spans="1:8">
      <c r="A3" s="28" t="s">
        <v>16</v>
      </c>
      <c r="B3" s="18">
        <v>935000</v>
      </c>
      <c r="C3" s="18">
        <v>96497</v>
      </c>
      <c r="D3" s="18">
        <v>31251</v>
      </c>
      <c r="E3" s="18">
        <v>15846</v>
      </c>
      <c r="F3" s="29">
        <v>1466</v>
      </c>
      <c r="G3">
        <f t="shared" ref="G3:G66" si="0">IF(D3&lt;&gt;"",IF(D3&gt;0,IF(C3&gt;0, D3/C3*1000,0),0),"")</f>
        <v>323.85462760500326</v>
      </c>
      <c r="H3">
        <f t="shared" ref="H3:H66" si="1">IF(F3&lt;&gt;"",IF(F3&gt;0,IF(E3&gt;0, F3/E3*1000,0),0),"")</f>
        <v>92.51546131515839</v>
      </c>
    </row>
    <row r="4" spans="1:8">
      <c r="A4" s="28" t="s">
        <v>17</v>
      </c>
      <c r="B4" s="18">
        <v>2190000</v>
      </c>
      <c r="C4" s="18">
        <v>427868</v>
      </c>
      <c r="D4" s="18">
        <v>121040</v>
      </c>
      <c r="E4" s="18">
        <v>1839073</v>
      </c>
      <c r="F4" s="29">
        <v>633494</v>
      </c>
      <c r="G4">
        <f t="shared" si="0"/>
        <v>282.89098507016183</v>
      </c>
      <c r="H4">
        <f t="shared" si="1"/>
        <v>344.46375973112544</v>
      </c>
    </row>
    <row r="5" spans="1:8">
      <c r="A5" s="28" t="s">
        <v>23</v>
      </c>
      <c r="B5" s="18">
        <v>1644000</v>
      </c>
      <c r="C5" s="18">
        <v>110000</v>
      </c>
      <c r="D5" s="18">
        <v>23952</v>
      </c>
      <c r="E5" s="18">
        <v>840000</v>
      </c>
      <c r="F5" s="29">
        <v>139631</v>
      </c>
      <c r="G5">
        <f t="shared" si="0"/>
        <v>217.74545454545455</v>
      </c>
      <c r="H5">
        <f t="shared" si="1"/>
        <v>166.22738095238097</v>
      </c>
    </row>
    <row r="6" spans="1:8">
      <c r="A6" s="28" t="s">
        <v>24</v>
      </c>
      <c r="B6" s="18">
        <v>1809800</v>
      </c>
      <c r="C6" s="18">
        <v>510000</v>
      </c>
      <c r="D6" s="18">
        <v>116649</v>
      </c>
      <c r="E6" s="18">
        <v>966173</v>
      </c>
      <c r="F6" s="29">
        <v>309031</v>
      </c>
      <c r="G6">
        <f t="shared" si="0"/>
        <v>228.7235294117647</v>
      </c>
      <c r="H6">
        <f t="shared" si="1"/>
        <v>319.85058576466116</v>
      </c>
    </row>
    <row r="7" spans="1:8">
      <c r="A7" s="28" t="s">
        <v>31</v>
      </c>
      <c r="B7" s="18">
        <v>2952000</v>
      </c>
      <c r="C7" s="18">
        <v>702</v>
      </c>
      <c r="D7" s="18">
        <v>484</v>
      </c>
      <c r="E7" s="18">
        <v>181343</v>
      </c>
      <c r="F7" s="29">
        <v>43044</v>
      </c>
      <c r="G7">
        <f t="shared" si="0"/>
        <v>689.45868945868949</v>
      </c>
      <c r="H7">
        <f t="shared" si="1"/>
        <v>237.36234649255829</v>
      </c>
    </row>
    <row r="8" spans="1:8">
      <c r="A8" s="28" t="s">
        <v>41</v>
      </c>
      <c r="B8" s="18">
        <v>8796000</v>
      </c>
      <c r="C8" s="18">
        <v>944655</v>
      </c>
      <c r="D8" s="18">
        <v>93928</v>
      </c>
      <c r="E8" s="18">
        <v>5698628</v>
      </c>
      <c r="F8" s="29">
        <v>1265568</v>
      </c>
      <c r="G8">
        <f t="shared" si="0"/>
        <v>99.431009204418544</v>
      </c>
      <c r="H8">
        <f t="shared" si="1"/>
        <v>222.0829294349447</v>
      </c>
    </row>
    <row r="9" spans="1:8">
      <c r="A9" s="28" t="s">
        <v>45</v>
      </c>
      <c r="B9" s="18">
        <v>788300</v>
      </c>
      <c r="C9" s="18">
        <v>41481</v>
      </c>
      <c r="D9" s="18">
        <v>16853</v>
      </c>
      <c r="E9" s="18">
        <v>185000</v>
      </c>
      <c r="F9" s="29">
        <v>66300</v>
      </c>
      <c r="G9">
        <f t="shared" si="0"/>
        <v>406.28239434922017</v>
      </c>
      <c r="H9">
        <f t="shared" si="1"/>
        <v>358.37837837837839</v>
      </c>
    </row>
    <row r="10" spans="1:8">
      <c r="A10" s="28" t="s">
        <v>46</v>
      </c>
      <c r="B10" s="18">
        <v>20100000</v>
      </c>
      <c r="C10" s="18">
        <v>810809</v>
      </c>
      <c r="D10" s="18">
        <v>179588</v>
      </c>
      <c r="E10" s="18">
        <v>198203</v>
      </c>
      <c r="F10" s="29">
        <v>116009</v>
      </c>
      <c r="G10">
        <f t="shared" si="0"/>
        <v>221.49236133294031</v>
      </c>
      <c r="H10">
        <f t="shared" si="1"/>
        <v>585.30395604506487</v>
      </c>
    </row>
    <row r="11" spans="1:8">
      <c r="A11" s="28" t="s">
        <v>71</v>
      </c>
      <c r="B11" s="18">
        <v>250000</v>
      </c>
      <c r="C11" s="18">
        <v>86108</v>
      </c>
      <c r="D11" s="18">
        <v>19937</v>
      </c>
      <c r="E11" s="18">
        <v>129865</v>
      </c>
      <c r="F11" s="29">
        <v>31661</v>
      </c>
      <c r="G11">
        <f t="shared" si="0"/>
        <v>231.53481674176615</v>
      </c>
      <c r="H11">
        <f t="shared" si="1"/>
        <v>243.7993300735379</v>
      </c>
    </row>
    <row r="12" spans="1:8">
      <c r="A12" s="28" t="s">
        <v>76</v>
      </c>
      <c r="B12" s="18">
        <v>92000</v>
      </c>
      <c r="C12" s="18">
        <v>100844</v>
      </c>
      <c r="D12" s="18">
        <v>34045</v>
      </c>
      <c r="E12" s="18">
        <v>20821</v>
      </c>
      <c r="F12" s="29">
        <v>6921</v>
      </c>
      <c r="G12">
        <f t="shared" si="0"/>
        <v>337.6006505096982</v>
      </c>
      <c r="H12">
        <f t="shared" si="1"/>
        <v>332.40478363191011</v>
      </c>
    </row>
    <row r="13" spans="1:8">
      <c r="A13" s="28" t="s">
        <v>77</v>
      </c>
      <c r="B13" s="18">
        <v>3982000</v>
      </c>
      <c r="C13" s="18">
        <v>615612</v>
      </c>
      <c r="D13" s="18">
        <v>260111</v>
      </c>
      <c r="E13" s="18">
        <v>1728151</v>
      </c>
      <c r="F13" s="29">
        <v>430764</v>
      </c>
      <c r="G13">
        <f t="shared" si="0"/>
        <v>422.52425228877934</v>
      </c>
      <c r="H13">
        <f t="shared" si="1"/>
        <v>249.2629405648002</v>
      </c>
    </row>
    <row r="14" spans="1:8">
      <c r="A14" s="28" t="s">
        <v>83</v>
      </c>
      <c r="B14" s="18">
        <v>6736601</v>
      </c>
      <c r="C14" s="18">
        <v>2840375</v>
      </c>
      <c r="D14" s="18">
        <v>741046</v>
      </c>
      <c r="E14" s="18">
        <v>2203727</v>
      </c>
      <c r="F14" s="29">
        <v>643609</v>
      </c>
      <c r="G14">
        <f t="shared" si="0"/>
        <v>260.89724068124809</v>
      </c>
      <c r="H14">
        <f t="shared" si="1"/>
        <v>292.05477810999275</v>
      </c>
    </row>
    <row r="15" spans="1:8">
      <c r="A15" s="28" t="s">
        <v>98</v>
      </c>
      <c r="B15" s="18">
        <v>23500</v>
      </c>
      <c r="C15" s="18">
        <v>157000</v>
      </c>
      <c r="D15" s="18">
        <v>34303</v>
      </c>
      <c r="E15" s="18">
        <v>663</v>
      </c>
      <c r="F15" s="29">
        <v>1320</v>
      </c>
      <c r="G15">
        <f t="shared" si="0"/>
        <v>218.49044585987264</v>
      </c>
      <c r="H15">
        <f t="shared" si="1"/>
        <v>1990.9502262443439</v>
      </c>
    </row>
    <row r="16" spans="1:8">
      <c r="A16" s="28" t="s">
        <v>99</v>
      </c>
      <c r="B16" s="18">
        <v>125000</v>
      </c>
      <c r="C16" s="18">
        <v>291000</v>
      </c>
      <c r="D16" s="18">
        <v>49036</v>
      </c>
      <c r="E16" s="18">
        <v>544</v>
      </c>
      <c r="F16" s="29">
        <v>409</v>
      </c>
      <c r="G16">
        <f t="shared" si="0"/>
        <v>168.50859106529208</v>
      </c>
      <c r="H16">
        <f t="shared" si="1"/>
        <v>751.83823529411768</v>
      </c>
    </row>
    <row r="17" spans="1:8">
      <c r="A17" s="28" t="s">
        <v>106</v>
      </c>
      <c r="B17" s="18">
        <v>1073000</v>
      </c>
      <c r="C17" s="18">
        <v>497639</v>
      </c>
      <c r="D17" s="18">
        <v>168970</v>
      </c>
      <c r="E17" s="18">
        <v>11000</v>
      </c>
      <c r="F17" s="29">
        <v>3509</v>
      </c>
      <c r="G17">
        <f t="shared" si="0"/>
        <v>339.54332357391604</v>
      </c>
      <c r="H17">
        <f t="shared" si="1"/>
        <v>319</v>
      </c>
    </row>
    <row r="18" spans="1:8">
      <c r="A18" s="28" t="s">
        <v>114</v>
      </c>
      <c r="B18" s="18">
        <v>990821</v>
      </c>
      <c r="C18" s="18">
        <v>49469</v>
      </c>
      <c r="D18" s="18">
        <v>13185</v>
      </c>
      <c r="E18" s="18">
        <v>856016</v>
      </c>
      <c r="F18" s="29">
        <v>157918</v>
      </c>
      <c r="G18">
        <f t="shared" si="0"/>
        <v>266.53055448866968</v>
      </c>
      <c r="H18">
        <f t="shared" si="1"/>
        <v>184.48019663183865</v>
      </c>
    </row>
    <row r="19" spans="1:8">
      <c r="A19" s="28" t="s">
        <v>124</v>
      </c>
      <c r="B19" s="18">
        <v>163000</v>
      </c>
      <c r="C19" s="18">
        <v>428197</v>
      </c>
      <c r="D19" s="18">
        <v>64076</v>
      </c>
      <c r="E19" s="18">
        <v>593572</v>
      </c>
      <c r="F19" s="29">
        <v>95658</v>
      </c>
      <c r="G19">
        <f t="shared" si="0"/>
        <v>149.64140337274665</v>
      </c>
      <c r="H19">
        <f t="shared" si="1"/>
        <v>161.15652355569333</v>
      </c>
    </row>
    <row r="20" spans="1:8">
      <c r="A20" s="28" t="s">
        <v>133</v>
      </c>
      <c r="B20" s="18">
        <v>754000</v>
      </c>
      <c r="C20" s="18">
        <v>143016</v>
      </c>
      <c r="D20" s="18">
        <v>34857</v>
      </c>
      <c r="E20" s="18">
        <v>17136</v>
      </c>
      <c r="F20" s="29">
        <v>4167</v>
      </c>
      <c r="G20">
        <f t="shared" si="0"/>
        <v>243.7279744923645</v>
      </c>
      <c r="H20">
        <f t="shared" si="1"/>
        <v>243.17226890756302</v>
      </c>
    </row>
    <row r="21" spans="1:8">
      <c r="A21" s="28" t="s">
        <v>140</v>
      </c>
      <c r="B21" s="18">
        <v>0</v>
      </c>
      <c r="C21" s="18">
        <v>1916</v>
      </c>
      <c r="D21" s="18">
        <v>1523</v>
      </c>
      <c r="E21" s="18">
        <v>85</v>
      </c>
      <c r="F21" s="29">
        <v>33</v>
      </c>
      <c r="G21">
        <f t="shared" si="0"/>
        <v>794.88517745302715</v>
      </c>
      <c r="H21">
        <f t="shared" si="1"/>
        <v>388.23529411764707</v>
      </c>
    </row>
    <row r="22" spans="1:8">
      <c r="A22" s="28" t="s">
        <v>146</v>
      </c>
      <c r="B22" s="18">
        <v>149804</v>
      </c>
      <c r="C22" s="18">
        <v>5907</v>
      </c>
      <c r="D22" s="18">
        <v>969</v>
      </c>
      <c r="E22" s="18">
        <v>16001</v>
      </c>
      <c r="F22" s="29">
        <v>2704</v>
      </c>
      <c r="G22">
        <f t="shared" si="0"/>
        <v>164.04266124936518</v>
      </c>
      <c r="H22">
        <f t="shared" si="1"/>
        <v>168.98943816011499</v>
      </c>
    </row>
    <row r="23" spans="1:8">
      <c r="A23" s="28" t="s">
        <v>149</v>
      </c>
      <c r="B23" s="18">
        <v>40000</v>
      </c>
      <c r="C23" s="18">
        <v>1601</v>
      </c>
      <c r="D23" s="18">
        <v>1148</v>
      </c>
      <c r="E23" s="18">
        <v>164</v>
      </c>
      <c r="F23" s="29">
        <v>57</v>
      </c>
      <c r="G23">
        <f t="shared" si="0"/>
        <v>717.05184259837608</v>
      </c>
      <c r="H23">
        <f t="shared" si="1"/>
        <v>347.5609756097561</v>
      </c>
    </row>
    <row r="24" spans="1:8">
      <c r="A24" s="28" t="s">
        <v>153</v>
      </c>
      <c r="B24" s="18">
        <v>274000</v>
      </c>
      <c r="C24" s="18">
        <v>125732</v>
      </c>
      <c r="D24" s="18">
        <v>44260</v>
      </c>
      <c r="E24" s="18">
        <v>146677</v>
      </c>
      <c r="F24" s="29">
        <v>39670</v>
      </c>
      <c r="G24">
        <f t="shared" si="0"/>
        <v>352.01857920020365</v>
      </c>
      <c r="H24">
        <f t="shared" si="1"/>
        <v>270.45821771647906</v>
      </c>
    </row>
    <row r="25" spans="1:8">
      <c r="A25" s="28" t="s">
        <v>163</v>
      </c>
      <c r="B25" s="18">
        <v>4850000</v>
      </c>
      <c r="C25" s="18">
        <v>1539774</v>
      </c>
      <c r="D25" s="18">
        <v>275470</v>
      </c>
      <c r="E25" s="18">
        <v>637270</v>
      </c>
      <c r="F25" s="29">
        <v>143861</v>
      </c>
      <c r="G25">
        <f t="shared" si="0"/>
        <v>178.90287795481674</v>
      </c>
      <c r="H25">
        <f t="shared" si="1"/>
        <v>225.74575925431918</v>
      </c>
    </row>
    <row r="26" spans="1:8">
      <c r="A26" s="28" t="s">
        <v>164</v>
      </c>
      <c r="B26" s="18">
        <v>738335</v>
      </c>
      <c r="C26" s="18">
        <v>207633</v>
      </c>
      <c r="D26" s="18">
        <v>48754</v>
      </c>
      <c r="E26" s="18">
        <v>459214</v>
      </c>
      <c r="F26" s="29">
        <v>101168</v>
      </c>
      <c r="G26">
        <f t="shared" si="0"/>
        <v>234.8085323623894</v>
      </c>
      <c r="H26">
        <f t="shared" si="1"/>
        <v>220.30687217724198</v>
      </c>
    </row>
    <row r="27" spans="1:8">
      <c r="A27" s="28" t="s">
        <v>168</v>
      </c>
      <c r="B27" s="18">
        <v>3575000</v>
      </c>
      <c r="C27" s="18">
        <v>134253</v>
      </c>
      <c r="D27" s="18">
        <v>39770</v>
      </c>
      <c r="E27" s="18">
        <v>2009298</v>
      </c>
      <c r="F27" s="29">
        <v>426791</v>
      </c>
      <c r="G27">
        <f t="shared" si="0"/>
        <v>296.23174156257215</v>
      </c>
      <c r="H27">
        <f t="shared" si="1"/>
        <v>212.40801513762517</v>
      </c>
    </row>
    <row r="28" spans="1:8">
      <c r="A28" s="28" t="s">
        <v>169</v>
      </c>
      <c r="B28" s="18">
        <v>6518289</v>
      </c>
      <c r="C28" s="18">
        <v>652420</v>
      </c>
      <c r="D28" s="18">
        <v>125779</v>
      </c>
      <c r="E28" s="18">
        <v>1291503</v>
      </c>
      <c r="F28" s="29">
        <v>169805</v>
      </c>
      <c r="G28">
        <f t="shared" si="0"/>
        <v>192.78838784831856</v>
      </c>
      <c r="H28">
        <f t="shared" si="1"/>
        <v>131.47859509424293</v>
      </c>
    </row>
    <row r="29" spans="1:8">
      <c r="A29" s="28" t="s">
        <v>185</v>
      </c>
      <c r="B29" s="18">
        <v>520000</v>
      </c>
      <c r="C29" s="18">
        <v>239325</v>
      </c>
      <c r="D29" s="18">
        <v>84320</v>
      </c>
      <c r="E29" s="18">
        <v>467327</v>
      </c>
      <c r="F29" s="29">
        <v>83410</v>
      </c>
      <c r="G29">
        <f t="shared" si="0"/>
        <v>352.32424527316408</v>
      </c>
      <c r="H29">
        <f t="shared" si="1"/>
        <v>178.48316061344627</v>
      </c>
    </row>
    <row r="30" spans="1:8">
      <c r="A30" s="28" t="s">
        <v>189</v>
      </c>
      <c r="B30" s="18">
        <v>646104</v>
      </c>
      <c r="C30" s="18">
        <v>26137</v>
      </c>
      <c r="D30" s="18">
        <v>8873</v>
      </c>
      <c r="E30" s="18">
        <v>3902</v>
      </c>
      <c r="F30" s="29">
        <v>3058</v>
      </c>
      <c r="G30">
        <f t="shared" si="0"/>
        <v>339.4804300417033</v>
      </c>
      <c r="H30">
        <f t="shared" si="1"/>
        <v>783.70066632496162</v>
      </c>
    </row>
    <row r="31" spans="1:8">
      <c r="A31" s="28" t="s">
        <v>191</v>
      </c>
      <c r="B31" s="18">
        <v>1851202</v>
      </c>
      <c r="C31" s="18">
        <v>568866</v>
      </c>
      <c r="D31" s="18">
        <v>124446</v>
      </c>
      <c r="E31" s="18">
        <v>601912</v>
      </c>
      <c r="F31" s="29">
        <v>155461</v>
      </c>
      <c r="G31">
        <f t="shared" si="0"/>
        <v>218.76153610867937</v>
      </c>
      <c r="H31">
        <f t="shared" si="1"/>
        <v>258.2786188014195</v>
      </c>
    </row>
    <row r="32" spans="1:8">
      <c r="A32" s="28" t="s">
        <v>196</v>
      </c>
      <c r="B32" s="18">
        <v>494000</v>
      </c>
      <c r="C32" s="18">
        <v>550778</v>
      </c>
      <c r="D32" s="18">
        <v>163760</v>
      </c>
      <c r="E32" s="18">
        <v>61676</v>
      </c>
      <c r="F32" s="29">
        <v>24803</v>
      </c>
      <c r="G32">
        <f t="shared" si="0"/>
        <v>297.32487499500706</v>
      </c>
      <c r="H32">
        <f t="shared" si="1"/>
        <v>402.14994487320837</v>
      </c>
    </row>
    <row r="33" spans="1:8">
      <c r="A33" s="28" t="s">
        <v>200</v>
      </c>
      <c r="B33" s="18">
        <v>2600000</v>
      </c>
      <c r="C33" s="18">
        <v>24000</v>
      </c>
      <c r="D33" s="18">
        <v>8497</v>
      </c>
      <c r="E33" s="18">
        <v>1940000</v>
      </c>
      <c r="F33" s="29">
        <v>282005</v>
      </c>
      <c r="G33">
        <f t="shared" si="0"/>
        <v>354.04166666666663</v>
      </c>
      <c r="H33">
        <f t="shared" si="1"/>
        <v>145.36340206185565</v>
      </c>
    </row>
    <row r="34" spans="1:8">
      <c r="A34" s="28" t="s">
        <v>208</v>
      </c>
      <c r="B34" s="18">
        <v>4436000</v>
      </c>
      <c r="C34" s="18">
        <v>223000</v>
      </c>
      <c r="D34" s="18">
        <v>80177</v>
      </c>
      <c r="E34" s="18">
        <v>410000</v>
      </c>
      <c r="F34" s="29">
        <v>80626</v>
      </c>
      <c r="G34">
        <f t="shared" si="0"/>
        <v>359.53811659192826</v>
      </c>
      <c r="H34">
        <f t="shared" si="1"/>
        <v>196.64878048780488</v>
      </c>
    </row>
    <row r="35" spans="1:8">
      <c r="A35" s="28" t="s">
        <v>213</v>
      </c>
      <c r="B35" s="18">
        <v>1709000</v>
      </c>
      <c r="C35" s="18">
        <v>248000</v>
      </c>
      <c r="D35" s="18">
        <v>73453</v>
      </c>
      <c r="E35" s="18">
        <v>462000</v>
      </c>
      <c r="F35" s="29">
        <v>98615</v>
      </c>
      <c r="G35">
        <f t="shared" si="0"/>
        <v>296.18145161290323</v>
      </c>
      <c r="H35">
        <f t="shared" si="1"/>
        <v>213.45238095238096</v>
      </c>
    </row>
    <row r="36" spans="1:8">
      <c r="A36" s="28" t="s">
        <v>215</v>
      </c>
      <c r="B36" s="18">
        <v>2324000</v>
      </c>
      <c r="C36" s="18">
        <v>970430</v>
      </c>
      <c r="D36" s="18">
        <v>293938</v>
      </c>
      <c r="E36" s="18">
        <v>167227</v>
      </c>
      <c r="F36" s="29">
        <v>46907</v>
      </c>
      <c r="G36">
        <f t="shared" si="0"/>
        <v>302.89459311851448</v>
      </c>
      <c r="H36">
        <f t="shared" si="1"/>
        <v>280.49896248811496</v>
      </c>
    </row>
    <row r="37" spans="1:8">
      <c r="A37" s="28" t="s">
        <v>217</v>
      </c>
      <c r="B37" s="18">
        <v>0</v>
      </c>
      <c r="C37" s="18">
        <v>6906</v>
      </c>
      <c r="D37" s="18">
        <v>1953</v>
      </c>
      <c r="E37" s="18">
        <v>0</v>
      </c>
      <c r="F37" s="29">
        <v>0</v>
      </c>
      <c r="G37">
        <f t="shared" si="0"/>
        <v>282.79756733275411</v>
      </c>
      <c r="H37">
        <f t="shared" si="1"/>
        <v>0</v>
      </c>
    </row>
    <row r="38" spans="1:8">
      <c r="A38" s="28" t="s">
        <v>221</v>
      </c>
      <c r="B38" s="18">
        <v>250000</v>
      </c>
      <c r="C38" s="18">
        <v>8622</v>
      </c>
      <c r="D38" s="18">
        <v>5299</v>
      </c>
      <c r="E38" s="18">
        <v>10376</v>
      </c>
      <c r="F38" s="29">
        <v>3704</v>
      </c>
      <c r="G38">
        <f t="shared" si="0"/>
        <v>614.59058223150078</v>
      </c>
      <c r="H38">
        <f t="shared" si="1"/>
        <v>356.97764070932925</v>
      </c>
    </row>
    <row r="39" spans="1:8">
      <c r="A39" t="s">
        <v>251</v>
      </c>
      <c r="B39" s="23">
        <v>16056555</v>
      </c>
      <c r="C39" s="23">
        <v>5069680</v>
      </c>
      <c r="D39">
        <v>1236737</v>
      </c>
      <c r="E39" s="23">
        <v>380380</v>
      </c>
      <c r="F39">
        <v>174414</v>
      </c>
      <c r="G39">
        <f t="shared" si="0"/>
        <v>243.94774423632259</v>
      </c>
      <c r="H39">
        <f t="shared" si="1"/>
        <v>458.52568484147434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164831</v>
      </c>
      <c r="C41">
        <v>129094.12</v>
      </c>
      <c r="D41">
        <v>61236</v>
      </c>
      <c r="E41">
        <v>40837</v>
      </c>
      <c r="F41">
        <v>7142</v>
      </c>
      <c r="G41">
        <f t="shared" si="0"/>
        <v>474.35158162122337</v>
      </c>
      <c r="H41">
        <f t="shared" si="1"/>
        <v>174.89041800328133</v>
      </c>
    </row>
    <row r="42" spans="1:8">
      <c r="A42" t="s">
        <v>327</v>
      </c>
      <c r="B42">
        <v>1789800</v>
      </c>
      <c r="C42">
        <v>2905183</v>
      </c>
      <c r="D42">
        <v>671073</v>
      </c>
      <c r="E42">
        <v>11255</v>
      </c>
      <c r="F42">
        <v>10102</v>
      </c>
      <c r="G42">
        <f t="shared" si="0"/>
        <v>230.99164493252232</v>
      </c>
      <c r="H42">
        <f t="shared" si="1"/>
        <v>897.55664149266988</v>
      </c>
    </row>
    <row r="43" spans="1:8">
      <c r="A43" t="s">
        <v>328</v>
      </c>
      <c r="B43">
        <v>6318189</v>
      </c>
      <c r="C43">
        <v>4550070</v>
      </c>
      <c r="D43">
        <v>1124047</v>
      </c>
      <c r="E43">
        <v>2209356</v>
      </c>
      <c r="F43">
        <v>617095</v>
      </c>
      <c r="G43">
        <f t="shared" si="0"/>
        <v>247.03949609566448</v>
      </c>
      <c r="H43">
        <f t="shared" si="1"/>
        <v>279.30989845004603</v>
      </c>
    </row>
    <row r="44" spans="1:8">
      <c r="A44" t="s">
        <v>329</v>
      </c>
      <c r="B44">
        <v>0</v>
      </c>
      <c r="C44">
        <v>53</v>
      </c>
      <c r="D44">
        <v>13</v>
      </c>
      <c r="E44">
        <v>0</v>
      </c>
      <c r="F44">
        <v>0</v>
      </c>
      <c r="G44">
        <f t="shared" si="0"/>
        <v>245.28301886792454</v>
      </c>
      <c r="H44">
        <f t="shared" si="1"/>
        <v>0</v>
      </c>
    </row>
    <row r="45" spans="1:8">
      <c r="A45" t="s">
        <v>330</v>
      </c>
      <c r="B45">
        <v>116000</v>
      </c>
      <c r="C45">
        <v>53707</v>
      </c>
      <c r="D45">
        <v>28236</v>
      </c>
      <c r="E45">
        <v>8133</v>
      </c>
      <c r="F45">
        <v>4136</v>
      </c>
      <c r="G45">
        <f t="shared" si="0"/>
        <v>525.74152345131915</v>
      </c>
      <c r="H45">
        <f t="shared" si="1"/>
        <v>508.54543218984384</v>
      </c>
    </row>
    <row r="46" spans="1:8">
      <c r="A46" t="s">
        <v>331</v>
      </c>
      <c r="B46">
        <v>772000</v>
      </c>
      <c r="C46">
        <v>338439</v>
      </c>
      <c r="D46">
        <v>139800</v>
      </c>
      <c r="E46">
        <v>147888</v>
      </c>
      <c r="F46">
        <v>86791</v>
      </c>
      <c r="G46">
        <f t="shared" si="0"/>
        <v>413.07296144947838</v>
      </c>
      <c r="H46">
        <f t="shared" si="1"/>
        <v>586.86979335713522</v>
      </c>
    </row>
    <row r="47" spans="1:8">
      <c r="A47" t="s">
        <v>332</v>
      </c>
      <c r="B47">
        <v>0</v>
      </c>
      <c r="C47">
        <v>4513</v>
      </c>
      <c r="D47">
        <v>3446</v>
      </c>
      <c r="E47">
        <v>15</v>
      </c>
      <c r="F47">
        <v>20</v>
      </c>
      <c r="G47">
        <f t="shared" si="0"/>
        <v>763.5719033902061</v>
      </c>
      <c r="H47">
        <f t="shared" si="1"/>
        <v>1333.3333333333333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26"/>
  <sheetViews>
    <sheetView topLeftCell="A194" workbookViewId="0">
      <selection activeCell="H2" sqref="H2:H226"/>
    </sheetView>
  </sheetViews>
  <sheetFormatPr defaultColWidth="8.85546875" defaultRowHeight="15"/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578000</v>
      </c>
      <c r="C2" s="18">
        <v>42000</v>
      </c>
      <c r="D2" s="18">
        <v>23437</v>
      </c>
      <c r="E2" s="18">
        <v>93058</v>
      </c>
      <c r="F2" s="29">
        <v>38784</v>
      </c>
      <c r="G2">
        <f>IF(D2&lt;&gt;"",IF(D2&gt;0,IF(C2&gt;0, D2/C2*1000,0),0),"")</f>
        <v>558.02380952380952</v>
      </c>
      <c r="H2">
        <f>IF(F2&lt;&gt;"",IF(F2&gt;0,IF(E2&gt;0, F2/E2*1000,0),0),"")</f>
        <v>416.77233553267854</v>
      </c>
    </row>
    <row r="3" spans="1:8">
      <c r="A3" s="28" t="s">
        <v>16</v>
      </c>
      <c r="B3" s="18">
        <v>546000</v>
      </c>
      <c r="C3" s="18">
        <v>208223</v>
      </c>
      <c r="D3" s="18">
        <v>93416</v>
      </c>
      <c r="E3" s="18">
        <v>100790</v>
      </c>
      <c r="F3" s="29">
        <v>28741</v>
      </c>
      <c r="G3">
        <f t="shared" ref="G3:G66" si="0">IF(D3&lt;&gt;"",IF(D3&gt;0,IF(C3&gt;0, D3/C3*1000,0),0),"")</f>
        <v>448.63439677653281</v>
      </c>
      <c r="H3">
        <f t="shared" ref="H3:H66" si="1">IF(F3&lt;&gt;"",IF(F3&gt;0,IF(E3&gt;0, F3/E3*1000,0),0),"")</f>
        <v>285.15725766445081</v>
      </c>
    </row>
    <row r="4" spans="1:8">
      <c r="A4" s="28" t="s">
        <v>17</v>
      </c>
      <c r="B4" s="18">
        <v>615000</v>
      </c>
      <c r="C4" s="18">
        <v>254782</v>
      </c>
      <c r="D4" s="18">
        <v>103336</v>
      </c>
      <c r="E4" s="18">
        <v>524208</v>
      </c>
      <c r="F4" s="29">
        <v>363552</v>
      </c>
      <c r="G4">
        <f t="shared" si="0"/>
        <v>405.58595191183048</v>
      </c>
      <c r="H4">
        <f t="shared" si="1"/>
        <v>693.52623386136804</v>
      </c>
    </row>
    <row r="5" spans="1:8">
      <c r="A5" s="28" t="s">
        <v>23</v>
      </c>
      <c r="B5" s="18">
        <v>520000</v>
      </c>
      <c r="C5" s="18">
        <v>94399</v>
      </c>
      <c r="D5" s="18">
        <v>31928</v>
      </c>
      <c r="E5" s="18">
        <v>298881</v>
      </c>
      <c r="F5" s="29">
        <v>63122</v>
      </c>
      <c r="G5">
        <f t="shared" si="0"/>
        <v>338.22392186357911</v>
      </c>
      <c r="H5">
        <f t="shared" si="1"/>
        <v>211.19442186020524</v>
      </c>
    </row>
    <row r="6" spans="1:8">
      <c r="A6" s="28" t="s">
        <v>24</v>
      </c>
      <c r="B6" s="18">
        <v>309300</v>
      </c>
      <c r="C6" s="18">
        <v>880583</v>
      </c>
      <c r="D6" s="18">
        <v>265845</v>
      </c>
      <c r="E6" s="18">
        <v>861172</v>
      </c>
      <c r="F6" s="29">
        <v>555064</v>
      </c>
      <c r="G6">
        <f t="shared" si="0"/>
        <v>301.89658442191143</v>
      </c>
      <c r="H6">
        <f t="shared" si="1"/>
        <v>644.54487605263523</v>
      </c>
    </row>
    <row r="7" spans="1:8">
      <c r="A7" s="28" t="s">
        <v>31</v>
      </c>
      <c r="B7" s="18">
        <v>4745000</v>
      </c>
      <c r="C7" s="18">
        <v>22128</v>
      </c>
      <c r="D7" s="18">
        <v>10607</v>
      </c>
      <c r="E7" s="18">
        <v>594088</v>
      </c>
      <c r="F7" s="29">
        <v>171435</v>
      </c>
      <c r="G7">
        <f t="shared" si="0"/>
        <v>479.34743311641358</v>
      </c>
      <c r="H7">
        <f t="shared" si="1"/>
        <v>288.56836024292699</v>
      </c>
    </row>
    <row r="8" spans="1:8">
      <c r="A8" s="28" t="s">
        <v>41</v>
      </c>
      <c r="B8" s="18">
        <v>1484000</v>
      </c>
      <c r="C8" s="18">
        <v>739418</v>
      </c>
      <c r="D8" s="18">
        <v>410340</v>
      </c>
      <c r="E8" s="18">
        <v>797673</v>
      </c>
      <c r="F8" s="29">
        <v>290207</v>
      </c>
      <c r="G8">
        <f t="shared" si="0"/>
        <v>554.94997416887338</v>
      </c>
      <c r="H8">
        <f t="shared" si="1"/>
        <v>363.81700270662287</v>
      </c>
    </row>
    <row r="9" spans="1:8">
      <c r="A9" s="28" t="s">
        <v>45</v>
      </c>
      <c r="B9" s="18">
        <v>1027800</v>
      </c>
      <c r="C9" s="18">
        <v>68307</v>
      </c>
      <c r="D9" s="18">
        <v>49439</v>
      </c>
      <c r="E9" s="18">
        <v>423800</v>
      </c>
      <c r="F9" s="29">
        <v>125000</v>
      </c>
      <c r="G9">
        <f t="shared" si="0"/>
        <v>723.7764797165737</v>
      </c>
      <c r="H9">
        <f t="shared" si="1"/>
        <v>294.95044832468147</v>
      </c>
    </row>
    <row r="10" spans="1:8">
      <c r="A10" s="28" t="s">
        <v>46</v>
      </c>
      <c r="B10" s="18">
        <v>64200000</v>
      </c>
      <c r="C10" s="18">
        <v>360020</v>
      </c>
      <c r="D10" s="18">
        <v>160307</v>
      </c>
      <c r="E10" s="18">
        <v>3014841</v>
      </c>
      <c r="F10" s="29">
        <v>1432375</v>
      </c>
      <c r="G10">
        <f t="shared" si="0"/>
        <v>445.27248486195208</v>
      </c>
      <c r="H10">
        <f t="shared" si="1"/>
        <v>475.10797418503989</v>
      </c>
    </row>
    <row r="11" spans="1:8">
      <c r="A11" s="28" t="s">
        <v>71</v>
      </c>
      <c r="B11" s="18">
        <v>80000</v>
      </c>
      <c r="C11" s="18">
        <v>53187</v>
      </c>
      <c r="D11" s="18">
        <v>20166</v>
      </c>
      <c r="E11" s="18">
        <v>87237</v>
      </c>
      <c r="F11" s="29">
        <v>19142</v>
      </c>
      <c r="G11">
        <f t="shared" si="0"/>
        <v>379.15280049636192</v>
      </c>
      <c r="H11">
        <f t="shared" si="1"/>
        <v>219.42524387587835</v>
      </c>
    </row>
    <row r="12" spans="1:8">
      <c r="A12" s="28" t="s">
        <v>76</v>
      </c>
      <c r="B12" s="18">
        <v>47000</v>
      </c>
      <c r="C12" s="18">
        <v>156817</v>
      </c>
      <c r="D12" s="18">
        <v>67060</v>
      </c>
      <c r="E12" s="18">
        <v>46727</v>
      </c>
      <c r="F12" s="29">
        <v>20606</v>
      </c>
      <c r="G12">
        <f t="shared" si="0"/>
        <v>427.63220824272878</v>
      </c>
      <c r="H12">
        <f t="shared" si="1"/>
        <v>440.98700965180734</v>
      </c>
    </row>
    <row r="13" spans="1:8">
      <c r="A13" s="28" t="s">
        <v>77</v>
      </c>
      <c r="B13" s="18">
        <v>1013000</v>
      </c>
      <c r="C13" s="18">
        <v>893692</v>
      </c>
      <c r="D13" s="18">
        <v>361378</v>
      </c>
      <c r="E13" s="18">
        <v>1182646</v>
      </c>
      <c r="F13" s="29">
        <v>313003</v>
      </c>
      <c r="G13">
        <f t="shared" si="0"/>
        <v>404.36526230513419</v>
      </c>
      <c r="H13">
        <f t="shared" si="1"/>
        <v>264.66330584130839</v>
      </c>
    </row>
    <row r="14" spans="1:8">
      <c r="A14" s="28" t="s">
        <v>83</v>
      </c>
      <c r="B14" s="18">
        <v>5287649</v>
      </c>
      <c r="C14" s="18">
        <v>1054931</v>
      </c>
      <c r="D14" s="18">
        <v>403518</v>
      </c>
      <c r="E14" s="18">
        <v>3446553</v>
      </c>
      <c r="F14" s="29">
        <v>1766213</v>
      </c>
      <c r="G14">
        <f t="shared" si="0"/>
        <v>382.5065336026716</v>
      </c>
      <c r="H14">
        <f t="shared" si="1"/>
        <v>512.45780929525824</v>
      </c>
    </row>
    <row r="15" spans="1:8">
      <c r="A15" s="28" t="s">
        <v>98</v>
      </c>
      <c r="B15" s="18">
        <v>286200</v>
      </c>
      <c r="C15" s="18">
        <v>225132</v>
      </c>
      <c r="D15" s="18">
        <v>87304</v>
      </c>
      <c r="E15" s="18">
        <v>18084</v>
      </c>
      <c r="F15" s="29">
        <v>15577</v>
      </c>
      <c r="G15">
        <f t="shared" si="0"/>
        <v>387.79027415027628</v>
      </c>
      <c r="H15">
        <f t="shared" si="1"/>
        <v>861.36916611369168</v>
      </c>
    </row>
    <row r="16" spans="1:8">
      <c r="A16" s="28" t="s">
        <v>99</v>
      </c>
      <c r="B16" s="18">
        <v>410000</v>
      </c>
      <c r="C16" s="18">
        <v>108894</v>
      </c>
      <c r="D16" s="18">
        <v>43219</v>
      </c>
      <c r="E16" s="18">
        <v>148820</v>
      </c>
      <c r="F16" s="29">
        <v>74481</v>
      </c>
      <c r="G16">
        <f t="shared" si="0"/>
        <v>396.89055411684757</v>
      </c>
      <c r="H16">
        <f t="shared" si="1"/>
        <v>500.47708641311652</v>
      </c>
    </row>
    <row r="17" spans="1:8">
      <c r="A17" s="28" t="s">
        <v>106</v>
      </c>
      <c r="B17" s="18">
        <v>793700</v>
      </c>
      <c r="C17" s="18">
        <v>488000</v>
      </c>
      <c r="D17" s="18">
        <v>222461</v>
      </c>
      <c r="E17" s="18">
        <v>16045</v>
      </c>
      <c r="F17" s="29">
        <v>6048</v>
      </c>
      <c r="G17">
        <f t="shared" si="0"/>
        <v>455.86270491803276</v>
      </c>
      <c r="H17">
        <f t="shared" si="1"/>
        <v>376.93985665316296</v>
      </c>
    </row>
    <row r="18" spans="1:8">
      <c r="A18" s="28" t="s">
        <v>114</v>
      </c>
      <c r="B18" s="18">
        <v>0</v>
      </c>
      <c r="C18" s="18">
        <v>35449</v>
      </c>
      <c r="D18" s="18">
        <v>16474</v>
      </c>
      <c r="E18" s="18">
        <v>16282</v>
      </c>
      <c r="F18" s="29">
        <v>5261</v>
      </c>
      <c r="G18">
        <f t="shared" si="0"/>
        <v>464.72396964653444</v>
      </c>
      <c r="H18">
        <f t="shared" si="1"/>
        <v>323.11755312615156</v>
      </c>
    </row>
    <row r="19" spans="1:8">
      <c r="A19" s="28" t="s">
        <v>124</v>
      </c>
      <c r="B19" s="18">
        <v>1657000</v>
      </c>
      <c r="C19" s="18">
        <v>187639</v>
      </c>
      <c r="D19" s="18">
        <v>34353</v>
      </c>
      <c r="E19" s="18">
        <v>982474</v>
      </c>
      <c r="F19" s="29">
        <v>291490</v>
      </c>
      <c r="G19">
        <f t="shared" si="0"/>
        <v>183.08027648836327</v>
      </c>
      <c r="H19">
        <f t="shared" si="1"/>
        <v>296.68978517497663</v>
      </c>
    </row>
    <row r="20" spans="1:8">
      <c r="A20" s="28" t="s">
        <v>133</v>
      </c>
      <c r="B20" s="18">
        <v>64000</v>
      </c>
      <c r="C20" s="18">
        <v>614651</v>
      </c>
      <c r="D20" s="18">
        <v>223945</v>
      </c>
      <c r="E20" s="18">
        <v>3376</v>
      </c>
      <c r="F20" s="29">
        <v>2225</v>
      </c>
      <c r="G20">
        <f t="shared" si="0"/>
        <v>364.34496974705974</v>
      </c>
      <c r="H20">
        <f t="shared" si="1"/>
        <v>659.06398104265406</v>
      </c>
    </row>
    <row r="21" spans="1:8">
      <c r="A21" s="28" t="s">
        <v>140</v>
      </c>
      <c r="B21" s="18">
        <v>0</v>
      </c>
      <c r="C21" s="18">
        <v>16619</v>
      </c>
      <c r="D21" s="18">
        <v>10207</v>
      </c>
      <c r="E21" s="18">
        <v>251</v>
      </c>
      <c r="F21" s="29">
        <v>108</v>
      </c>
      <c r="G21">
        <f t="shared" si="0"/>
        <v>614.1765449184669</v>
      </c>
      <c r="H21">
        <f t="shared" si="1"/>
        <v>430.27888446215138</v>
      </c>
    </row>
    <row r="22" spans="1:8">
      <c r="A22" s="28" t="s">
        <v>146</v>
      </c>
      <c r="B22" s="18">
        <v>726685</v>
      </c>
      <c r="C22" s="18">
        <v>42992</v>
      </c>
      <c r="D22" s="18">
        <v>10054</v>
      </c>
      <c r="E22" s="18">
        <v>595342</v>
      </c>
      <c r="F22" s="29">
        <v>180579</v>
      </c>
      <c r="G22">
        <f t="shared" si="0"/>
        <v>233.85746185336805</v>
      </c>
      <c r="H22">
        <f t="shared" si="1"/>
        <v>303.31977250051227</v>
      </c>
    </row>
    <row r="23" spans="1:8">
      <c r="A23" s="28" t="s">
        <v>149</v>
      </c>
      <c r="B23" s="18">
        <v>0</v>
      </c>
      <c r="C23" s="18">
        <v>183711</v>
      </c>
      <c r="D23" s="18">
        <v>76883</v>
      </c>
      <c r="E23" s="18">
        <v>32</v>
      </c>
      <c r="F23" s="29">
        <v>11</v>
      </c>
      <c r="G23">
        <f t="shared" si="0"/>
        <v>418.4997087817278</v>
      </c>
      <c r="H23">
        <f t="shared" si="1"/>
        <v>343.75</v>
      </c>
    </row>
    <row r="24" spans="1:8">
      <c r="A24" s="28" t="s">
        <v>153</v>
      </c>
      <c r="B24" s="18">
        <v>173000</v>
      </c>
      <c r="C24" s="18">
        <v>207420</v>
      </c>
      <c r="D24" s="18">
        <v>121848</v>
      </c>
      <c r="E24" s="18">
        <v>54060</v>
      </c>
      <c r="F24" s="29">
        <v>27981</v>
      </c>
      <c r="G24">
        <f t="shared" si="0"/>
        <v>587.44576222157946</v>
      </c>
      <c r="H24">
        <f t="shared" si="1"/>
        <v>517.59156492785792</v>
      </c>
    </row>
    <row r="25" spans="1:8">
      <c r="A25" s="28" t="s">
        <v>163</v>
      </c>
      <c r="B25" s="18">
        <v>4040000</v>
      </c>
      <c r="C25" s="18">
        <v>367290</v>
      </c>
      <c r="D25" s="18">
        <v>149637</v>
      </c>
      <c r="E25" s="18">
        <v>1707317</v>
      </c>
      <c r="F25" s="29">
        <v>546849</v>
      </c>
      <c r="G25">
        <f t="shared" si="0"/>
        <v>407.40831495548474</v>
      </c>
      <c r="H25">
        <f t="shared" si="1"/>
        <v>320.29728515559793</v>
      </c>
    </row>
    <row r="26" spans="1:8">
      <c r="A26" s="28" t="s">
        <v>164</v>
      </c>
      <c r="B26" s="18">
        <v>494259</v>
      </c>
      <c r="C26" s="18">
        <v>238453</v>
      </c>
      <c r="D26" s="18">
        <v>86821</v>
      </c>
      <c r="E26" s="18">
        <v>459953</v>
      </c>
      <c r="F26" s="29">
        <v>130248</v>
      </c>
      <c r="G26">
        <f t="shared" si="0"/>
        <v>364.10110168460869</v>
      </c>
      <c r="H26">
        <f t="shared" si="1"/>
        <v>283.17675936454378</v>
      </c>
    </row>
    <row r="27" spans="1:8">
      <c r="A27" s="28" t="s">
        <v>168</v>
      </c>
      <c r="B27" s="18">
        <v>707000</v>
      </c>
      <c r="C27" s="18">
        <v>276695</v>
      </c>
      <c r="D27" s="18">
        <v>127566</v>
      </c>
      <c r="E27" s="18">
        <v>464497</v>
      </c>
      <c r="F27" s="29">
        <v>130207</v>
      </c>
      <c r="G27">
        <f t="shared" si="0"/>
        <v>461.03471331249204</v>
      </c>
      <c r="H27">
        <f t="shared" si="1"/>
        <v>280.31827977360456</v>
      </c>
    </row>
    <row r="28" spans="1:8">
      <c r="A28" s="28" t="s">
        <v>169</v>
      </c>
      <c r="B28" s="18">
        <v>2722000</v>
      </c>
      <c r="C28" s="18">
        <v>625769</v>
      </c>
      <c r="D28" s="18">
        <v>232274</v>
      </c>
      <c r="E28" s="18">
        <v>541699</v>
      </c>
      <c r="F28" s="29">
        <v>143211</v>
      </c>
      <c r="G28">
        <f t="shared" si="0"/>
        <v>371.18169803873315</v>
      </c>
      <c r="H28">
        <f t="shared" si="1"/>
        <v>264.37375738186705</v>
      </c>
    </row>
    <row r="29" spans="1:8">
      <c r="A29" s="28" t="s">
        <v>185</v>
      </c>
      <c r="B29" s="18">
        <v>100010</v>
      </c>
      <c r="C29" s="18">
        <v>176429</v>
      </c>
      <c r="D29" s="18">
        <v>56060</v>
      </c>
      <c r="E29" s="18">
        <v>12185</v>
      </c>
      <c r="F29" s="29">
        <v>5002</v>
      </c>
      <c r="G29">
        <f t="shared" si="0"/>
        <v>317.74821599623641</v>
      </c>
      <c r="H29">
        <f t="shared" si="1"/>
        <v>410.50471891670088</v>
      </c>
    </row>
    <row r="30" spans="1:8">
      <c r="A30" s="28" t="s">
        <v>189</v>
      </c>
      <c r="B30" s="18">
        <v>411000</v>
      </c>
      <c r="C30" s="18">
        <v>60477</v>
      </c>
      <c r="D30" s="18">
        <v>39002</v>
      </c>
      <c r="E30" s="18">
        <v>24987</v>
      </c>
      <c r="F30" s="29">
        <v>17979</v>
      </c>
      <c r="G30">
        <f t="shared" si="0"/>
        <v>644.90632802553034</v>
      </c>
      <c r="H30">
        <f t="shared" si="1"/>
        <v>719.53415776203622</v>
      </c>
    </row>
    <row r="31" spans="1:8">
      <c r="A31" s="28" t="s">
        <v>191</v>
      </c>
      <c r="B31" s="18">
        <v>1638417</v>
      </c>
      <c r="C31" s="18">
        <v>378491</v>
      </c>
      <c r="D31" s="18">
        <v>139438</v>
      </c>
      <c r="E31" s="18">
        <v>1199729</v>
      </c>
      <c r="F31" s="29">
        <v>304728</v>
      </c>
      <c r="G31">
        <f t="shared" si="0"/>
        <v>368.40506115072753</v>
      </c>
      <c r="H31">
        <f t="shared" si="1"/>
        <v>253.99736107070848</v>
      </c>
    </row>
    <row r="32" spans="1:8">
      <c r="A32" s="28" t="s">
        <v>196</v>
      </c>
      <c r="B32" s="18">
        <v>0</v>
      </c>
      <c r="C32" s="18">
        <v>331181</v>
      </c>
      <c r="D32" s="18">
        <v>166912</v>
      </c>
      <c r="E32" s="18">
        <v>56345</v>
      </c>
      <c r="F32" s="29">
        <v>63317</v>
      </c>
      <c r="G32">
        <f t="shared" si="0"/>
        <v>503.99026514202205</v>
      </c>
      <c r="H32">
        <f t="shared" si="1"/>
        <v>1123.7376874611766</v>
      </c>
    </row>
    <row r="33" spans="1:8">
      <c r="A33" s="28" t="s">
        <v>200</v>
      </c>
      <c r="B33" s="18">
        <v>2494900</v>
      </c>
      <c r="C33" s="18">
        <v>23043</v>
      </c>
      <c r="D33" s="18">
        <v>17632</v>
      </c>
      <c r="E33" s="18">
        <v>2155200</v>
      </c>
      <c r="F33" s="29">
        <v>496384</v>
      </c>
      <c r="G33">
        <f t="shared" si="0"/>
        <v>765.17814520678724</v>
      </c>
      <c r="H33">
        <f t="shared" si="1"/>
        <v>230.31922791388271</v>
      </c>
    </row>
    <row r="34" spans="1:8">
      <c r="A34" s="28" t="s">
        <v>208</v>
      </c>
      <c r="B34" s="18">
        <v>4792000</v>
      </c>
      <c r="C34" s="18">
        <v>405200</v>
      </c>
      <c r="D34" s="18">
        <v>164078</v>
      </c>
      <c r="E34" s="18">
        <v>610900</v>
      </c>
      <c r="F34" s="29">
        <v>276230</v>
      </c>
      <c r="G34">
        <f t="shared" si="0"/>
        <v>404.93089832181641</v>
      </c>
      <c r="H34">
        <f t="shared" si="1"/>
        <v>452.16893108528399</v>
      </c>
    </row>
    <row r="35" spans="1:8">
      <c r="A35" s="28" t="s">
        <v>213</v>
      </c>
      <c r="B35" s="18">
        <v>381700</v>
      </c>
      <c r="C35" s="18">
        <v>400370</v>
      </c>
      <c r="D35" s="18">
        <v>133515</v>
      </c>
      <c r="E35" s="18">
        <v>207830</v>
      </c>
      <c r="F35" s="29">
        <v>49912</v>
      </c>
      <c r="G35">
        <f t="shared" si="0"/>
        <v>333.47903189549663</v>
      </c>
      <c r="H35">
        <f t="shared" si="1"/>
        <v>240.15782129625174</v>
      </c>
    </row>
    <row r="36" spans="1:8">
      <c r="A36" s="28" t="s">
        <v>215</v>
      </c>
      <c r="B36" s="18">
        <v>756000</v>
      </c>
      <c r="C36" s="18">
        <v>764113</v>
      </c>
      <c r="D36" s="18">
        <v>421914</v>
      </c>
      <c r="E36" s="18">
        <v>71067</v>
      </c>
      <c r="F36" s="29">
        <v>29216</v>
      </c>
      <c r="G36">
        <f t="shared" si="0"/>
        <v>552.16178758900844</v>
      </c>
      <c r="H36">
        <f t="shared" si="1"/>
        <v>411.10501357873557</v>
      </c>
    </row>
    <row r="37" spans="1:8">
      <c r="A37" s="28" t="s">
        <v>217</v>
      </c>
      <c r="B37" s="18">
        <v>20000</v>
      </c>
      <c r="C37" s="18">
        <v>31213</v>
      </c>
      <c r="D37" s="18">
        <v>14420</v>
      </c>
      <c r="E37" s="18">
        <v>1500</v>
      </c>
      <c r="F37" s="29">
        <v>393</v>
      </c>
      <c r="G37">
        <f t="shared" si="0"/>
        <v>461.98699259923745</v>
      </c>
      <c r="H37">
        <f t="shared" si="1"/>
        <v>262</v>
      </c>
    </row>
    <row r="38" spans="1:8">
      <c r="A38" s="28" t="s">
        <v>221</v>
      </c>
      <c r="B38" s="18">
        <v>190000</v>
      </c>
      <c r="C38" s="18">
        <v>332278</v>
      </c>
      <c r="D38" s="18">
        <v>138644</v>
      </c>
      <c r="E38" s="18">
        <v>56093</v>
      </c>
      <c r="F38" s="29">
        <v>30385</v>
      </c>
      <c r="G38">
        <f t="shared" si="0"/>
        <v>417.25302307104289</v>
      </c>
      <c r="H38">
        <f t="shared" si="1"/>
        <v>541.6896939011998</v>
      </c>
    </row>
    <row r="39" spans="1:8">
      <c r="A39" t="s">
        <v>251</v>
      </c>
      <c r="B39" s="24">
        <v>8230350</v>
      </c>
      <c r="C39" s="24">
        <v>1906540</v>
      </c>
      <c r="D39">
        <v>1137562</v>
      </c>
      <c r="E39" s="24">
        <v>641710</v>
      </c>
      <c r="F39">
        <v>219003</v>
      </c>
      <c r="G39">
        <f t="shared" si="0"/>
        <v>596.66306502879559</v>
      </c>
      <c r="H39">
        <f t="shared" si="1"/>
        <v>341.28032912063082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108277</v>
      </c>
      <c r="C41">
        <v>736629</v>
      </c>
      <c r="D41">
        <v>480070</v>
      </c>
      <c r="E41">
        <v>48309</v>
      </c>
      <c r="F41">
        <v>23045</v>
      </c>
      <c r="G41">
        <f t="shared" si="0"/>
        <v>651.71205586529993</v>
      </c>
      <c r="H41">
        <f t="shared" si="1"/>
        <v>477.03326502308056</v>
      </c>
    </row>
    <row r="42" spans="1:8">
      <c r="A42" t="s">
        <v>327</v>
      </c>
      <c r="B42">
        <v>2808900</v>
      </c>
      <c r="C42">
        <v>4520670</v>
      </c>
      <c r="D42">
        <v>1649454</v>
      </c>
      <c r="E42">
        <v>264379</v>
      </c>
      <c r="F42">
        <v>135215</v>
      </c>
      <c r="G42">
        <f t="shared" si="0"/>
        <v>364.86936670891708</v>
      </c>
      <c r="H42">
        <f t="shared" si="1"/>
        <v>511.44379848626409</v>
      </c>
    </row>
    <row r="43" spans="1:8">
      <c r="A43" t="s">
        <v>328</v>
      </c>
      <c r="B43">
        <v>2499413</v>
      </c>
      <c r="C43">
        <v>2880300</v>
      </c>
      <c r="D43">
        <v>1095718</v>
      </c>
      <c r="E43">
        <v>1886058</v>
      </c>
      <c r="F43">
        <v>835123</v>
      </c>
      <c r="G43">
        <f t="shared" si="0"/>
        <v>380.41801201263758</v>
      </c>
      <c r="H43">
        <f t="shared" si="1"/>
        <v>442.78754948151118</v>
      </c>
    </row>
    <row r="44" spans="1:8">
      <c r="A44" t="s">
        <v>329</v>
      </c>
      <c r="B44">
        <v>0</v>
      </c>
      <c r="C44">
        <v>9</v>
      </c>
      <c r="D44">
        <v>10</v>
      </c>
      <c r="E44">
        <v>0</v>
      </c>
      <c r="F44">
        <v>0</v>
      </c>
      <c r="G44">
        <f t="shared" si="0"/>
        <v>1111.1111111111111</v>
      </c>
      <c r="H44">
        <f t="shared" si="1"/>
        <v>0</v>
      </c>
    </row>
    <row r="45" spans="1:8">
      <c r="A45" t="s">
        <v>330</v>
      </c>
      <c r="B45">
        <v>85000</v>
      </c>
      <c r="C45">
        <v>124075</v>
      </c>
      <c r="D45">
        <v>67843</v>
      </c>
      <c r="E45">
        <v>5167</v>
      </c>
      <c r="F45">
        <v>3819</v>
      </c>
      <c r="G45">
        <f t="shared" si="0"/>
        <v>546.79024783397131</v>
      </c>
      <c r="H45">
        <f t="shared" si="1"/>
        <v>739.11360557383398</v>
      </c>
    </row>
    <row r="46" spans="1:8">
      <c r="A46" t="s">
        <v>331</v>
      </c>
      <c r="B46">
        <v>369000</v>
      </c>
      <c r="C46">
        <v>275685</v>
      </c>
      <c r="D46">
        <v>154593</v>
      </c>
      <c r="E46">
        <v>52394</v>
      </c>
      <c r="F46">
        <v>27657</v>
      </c>
      <c r="G46">
        <f t="shared" si="0"/>
        <v>560.75956254420817</v>
      </c>
      <c r="H46">
        <f t="shared" si="1"/>
        <v>527.86578615872054</v>
      </c>
    </row>
    <row r="47" spans="1:8">
      <c r="A47" t="s">
        <v>332</v>
      </c>
      <c r="B47">
        <v>0</v>
      </c>
      <c r="C47">
        <v>13963</v>
      </c>
      <c r="D47">
        <v>11288</v>
      </c>
      <c r="E47">
        <v>435</v>
      </c>
      <c r="F47">
        <v>211</v>
      </c>
      <c r="G47">
        <f t="shared" si="0"/>
        <v>808.42225882689968</v>
      </c>
      <c r="H47">
        <f t="shared" si="1"/>
        <v>485.05747126436785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26"/>
  <sheetViews>
    <sheetView topLeftCell="A179" workbookViewId="0">
      <selection activeCell="H2" sqref="H2:H226"/>
    </sheetView>
  </sheetViews>
  <sheetFormatPr defaultColWidth="8.85546875" defaultRowHeight="15"/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0</v>
      </c>
      <c r="C2" s="18">
        <v>1000</v>
      </c>
      <c r="D2" s="18">
        <v>498</v>
      </c>
      <c r="E2" s="18">
        <v>0</v>
      </c>
      <c r="F2" s="29">
        <v>0</v>
      </c>
      <c r="G2">
        <f>IF(D2&lt;&gt;"",IF(D2&gt;0,IF(C2&gt;0, D2/C2*1000,0),0),"")</f>
        <v>498</v>
      </c>
      <c r="H2">
        <f>IF(F2&lt;&gt;"",IF(F2&gt;0,IF(E2&gt;0, F2/E2*1000,0),0),"")</f>
        <v>0</v>
      </c>
    </row>
    <row r="3" spans="1:8">
      <c r="A3" s="28" t="s">
        <v>16</v>
      </c>
      <c r="B3" s="18">
        <v>402000</v>
      </c>
      <c r="C3" s="18">
        <v>2423</v>
      </c>
      <c r="D3" s="18">
        <v>2085</v>
      </c>
      <c r="E3" s="18">
        <v>0</v>
      </c>
      <c r="F3" s="29">
        <v>0</v>
      </c>
      <c r="G3">
        <f t="shared" ref="G3:G66" si="0">IF(D3&lt;&gt;"",IF(D3&gt;0,IF(C3&gt;0, D3/C3*1000,0),0),"")</f>
        <v>860.50350804787456</v>
      </c>
      <c r="H3">
        <f t="shared" ref="H3:H66" si="1">IF(F3&lt;&gt;"",IF(F3&gt;0,IF(E3&gt;0, F3/E3*1000,0),0),"")</f>
        <v>0</v>
      </c>
    </row>
    <row r="4" spans="1:8">
      <c r="A4" s="28" t="s">
        <v>17</v>
      </c>
      <c r="B4" s="18">
        <v>357974</v>
      </c>
      <c r="C4" s="18">
        <v>18854</v>
      </c>
      <c r="D4" s="18">
        <v>7839</v>
      </c>
      <c r="E4" s="18">
        <v>9</v>
      </c>
      <c r="F4" s="29">
        <v>19</v>
      </c>
      <c r="G4">
        <f t="shared" si="0"/>
        <v>415.77384109472791</v>
      </c>
      <c r="H4">
        <f t="shared" si="1"/>
        <v>2111.1111111111113</v>
      </c>
    </row>
    <row r="5" spans="1:8">
      <c r="A5" s="28" t="s">
        <v>23</v>
      </c>
      <c r="B5" s="18">
        <v>0</v>
      </c>
      <c r="C5" s="18">
        <v>152</v>
      </c>
      <c r="D5" s="18">
        <v>188</v>
      </c>
      <c r="E5" s="18">
        <v>56</v>
      </c>
      <c r="F5" s="29">
        <v>15</v>
      </c>
      <c r="G5">
        <f t="shared" si="0"/>
        <v>1236.8421052631579</v>
      </c>
      <c r="H5">
        <f t="shared" si="1"/>
        <v>267.85714285714283</v>
      </c>
    </row>
    <row r="6" spans="1:8">
      <c r="A6" s="28" t="s">
        <v>24</v>
      </c>
      <c r="B6" s="18">
        <v>225000</v>
      </c>
      <c r="C6" s="18">
        <v>2043</v>
      </c>
      <c r="D6" s="18">
        <v>1136</v>
      </c>
      <c r="E6" s="18">
        <v>159</v>
      </c>
      <c r="F6" s="29">
        <v>66</v>
      </c>
      <c r="G6">
        <f t="shared" si="0"/>
        <v>556.04503181595692</v>
      </c>
      <c r="H6">
        <f t="shared" si="1"/>
        <v>415.09433962264154</v>
      </c>
    </row>
    <row r="7" spans="1:8">
      <c r="A7" s="28" t="s">
        <v>31</v>
      </c>
      <c r="B7" s="18">
        <v>478000</v>
      </c>
      <c r="C7" s="18">
        <v>627</v>
      </c>
      <c r="D7" s="18">
        <v>315</v>
      </c>
      <c r="E7" s="18">
        <v>1111</v>
      </c>
      <c r="F7" s="29">
        <v>629</v>
      </c>
      <c r="G7">
        <f t="shared" si="0"/>
        <v>502.39234449760761</v>
      </c>
      <c r="H7">
        <f t="shared" si="1"/>
        <v>566.15661566156621</v>
      </c>
    </row>
    <row r="8" spans="1:8">
      <c r="A8" s="28" t="s">
        <v>41</v>
      </c>
      <c r="B8" s="18">
        <v>7655000</v>
      </c>
      <c r="C8" s="18">
        <v>3070</v>
      </c>
      <c r="D8" s="18">
        <v>1473</v>
      </c>
      <c r="E8" s="18">
        <v>30823</v>
      </c>
      <c r="F8" s="29">
        <v>13057</v>
      </c>
      <c r="G8">
        <f t="shared" si="0"/>
        <v>479.8045602605863</v>
      </c>
      <c r="H8">
        <f t="shared" si="1"/>
        <v>423.61223761476816</v>
      </c>
    </row>
    <row r="9" spans="1:8">
      <c r="A9" s="28" t="s">
        <v>45</v>
      </c>
      <c r="B9" s="18">
        <v>310400</v>
      </c>
      <c r="C9" s="18">
        <v>41</v>
      </c>
      <c r="D9" s="18">
        <v>41</v>
      </c>
      <c r="E9" s="18">
        <v>0</v>
      </c>
      <c r="F9" s="29">
        <v>0</v>
      </c>
      <c r="G9">
        <f t="shared" si="0"/>
        <v>1000</v>
      </c>
      <c r="H9">
        <f t="shared" si="1"/>
        <v>0</v>
      </c>
    </row>
    <row r="10" spans="1:8">
      <c r="A10" s="28" t="s">
        <v>46</v>
      </c>
      <c r="B10" s="18">
        <v>865000</v>
      </c>
      <c r="C10" s="18">
        <v>5274</v>
      </c>
      <c r="D10" s="18">
        <v>2532</v>
      </c>
      <c r="E10" s="18">
        <v>744.45</v>
      </c>
      <c r="F10" s="29">
        <v>417</v>
      </c>
      <c r="G10">
        <f t="shared" si="0"/>
        <v>480.09101251422072</v>
      </c>
      <c r="H10">
        <f t="shared" si="1"/>
        <v>560.14507354422722</v>
      </c>
    </row>
    <row r="11" spans="1:8">
      <c r="A11" s="28" t="s">
        <v>71</v>
      </c>
      <c r="B11" s="18">
        <v>0</v>
      </c>
      <c r="C11" s="18">
        <v>16</v>
      </c>
      <c r="D11" s="18">
        <v>7</v>
      </c>
      <c r="E11" s="18">
        <v>0</v>
      </c>
      <c r="F11" s="29">
        <v>0</v>
      </c>
      <c r="G11">
        <f t="shared" si="0"/>
        <v>437.5</v>
      </c>
      <c r="H11">
        <f t="shared" si="1"/>
        <v>0</v>
      </c>
    </row>
    <row r="12" spans="1:8">
      <c r="A12" s="28" t="s">
        <v>76</v>
      </c>
      <c r="B12" s="18">
        <v>2821758</v>
      </c>
      <c r="C12" s="18">
        <v>874</v>
      </c>
      <c r="D12" s="18">
        <v>485</v>
      </c>
      <c r="E12" s="18">
        <v>653</v>
      </c>
      <c r="F12" s="29">
        <v>274</v>
      </c>
      <c r="G12">
        <f t="shared" si="0"/>
        <v>554.91990846681927</v>
      </c>
      <c r="H12">
        <f t="shared" si="1"/>
        <v>419.60183767228176</v>
      </c>
    </row>
    <row r="13" spans="1:8">
      <c r="A13" s="28" t="s">
        <v>77</v>
      </c>
      <c r="B13" s="18">
        <v>165000</v>
      </c>
      <c r="C13" s="18">
        <v>24183</v>
      </c>
      <c r="D13" s="18">
        <v>11895</v>
      </c>
      <c r="E13" s="18">
        <v>3195</v>
      </c>
      <c r="F13" s="29">
        <v>708</v>
      </c>
      <c r="G13">
        <f t="shared" si="0"/>
        <v>491.87445726336682</v>
      </c>
      <c r="H13">
        <f t="shared" si="1"/>
        <v>221.59624413145539</v>
      </c>
    </row>
    <row r="14" spans="1:8">
      <c r="A14" s="28" t="s">
        <v>83</v>
      </c>
      <c r="B14" s="18">
        <v>946000</v>
      </c>
      <c r="C14" s="18">
        <v>44239</v>
      </c>
      <c r="D14" s="18">
        <v>18826</v>
      </c>
      <c r="E14" s="18">
        <v>31720</v>
      </c>
      <c r="F14" s="29">
        <v>14340</v>
      </c>
      <c r="G14">
        <f t="shared" si="0"/>
        <v>425.5521146499695</v>
      </c>
      <c r="H14">
        <f t="shared" si="1"/>
        <v>452.08070617906679</v>
      </c>
    </row>
    <row r="15" spans="1:8">
      <c r="A15" s="28" t="s">
        <v>98</v>
      </c>
      <c r="B15" s="18">
        <v>479400</v>
      </c>
      <c r="C15" s="18">
        <v>19390</v>
      </c>
      <c r="D15" s="18">
        <v>6682</v>
      </c>
      <c r="E15" s="18">
        <v>14</v>
      </c>
      <c r="F15" s="29">
        <v>14</v>
      </c>
      <c r="G15">
        <f t="shared" si="0"/>
        <v>344.61062403300667</v>
      </c>
      <c r="H15">
        <f t="shared" si="1"/>
        <v>1000</v>
      </c>
    </row>
    <row r="16" spans="1:8">
      <c r="A16" s="28" t="s">
        <v>99</v>
      </c>
      <c r="B16" s="18">
        <v>0</v>
      </c>
      <c r="C16" s="18">
        <v>115223</v>
      </c>
      <c r="D16" s="18">
        <v>56830</v>
      </c>
      <c r="E16" s="18">
        <v>0</v>
      </c>
      <c r="F16" s="29">
        <v>0</v>
      </c>
      <c r="G16">
        <f t="shared" si="0"/>
        <v>493.21749997830295</v>
      </c>
      <c r="H16">
        <f t="shared" si="1"/>
        <v>0</v>
      </c>
    </row>
    <row r="17" spans="1:8">
      <c r="A17" s="28" t="s">
        <v>106</v>
      </c>
      <c r="B17" s="18">
        <v>587000</v>
      </c>
      <c r="C17" s="18">
        <v>109000</v>
      </c>
      <c r="D17" s="18">
        <v>43091</v>
      </c>
      <c r="E17" s="18">
        <v>25</v>
      </c>
      <c r="F17" s="29">
        <v>13</v>
      </c>
      <c r="G17">
        <f t="shared" si="0"/>
        <v>395.33027522935782</v>
      </c>
      <c r="H17">
        <f t="shared" si="1"/>
        <v>520</v>
      </c>
    </row>
    <row r="18" spans="1:8">
      <c r="A18" s="28" t="s">
        <v>114</v>
      </c>
      <c r="B18" s="18">
        <v>0</v>
      </c>
      <c r="C18" s="18">
        <v>18</v>
      </c>
      <c r="D18" s="18">
        <v>11</v>
      </c>
      <c r="E18" s="18">
        <v>0</v>
      </c>
      <c r="F18" s="29">
        <v>0</v>
      </c>
      <c r="G18">
        <f t="shared" si="0"/>
        <v>611.1111111111112</v>
      </c>
      <c r="H18">
        <f t="shared" si="1"/>
        <v>0</v>
      </c>
    </row>
    <row r="19" spans="1:8">
      <c r="A19" s="28" t="s">
        <v>124</v>
      </c>
      <c r="B19" s="18">
        <v>0</v>
      </c>
      <c r="C19" s="18">
        <v>935</v>
      </c>
      <c r="D19" s="18">
        <v>550</v>
      </c>
      <c r="E19" s="18">
        <v>63</v>
      </c>
      <c r="F19" s="29">
        <v>42</v>
      </c>
      <c r="G19">
        <f t="shared" si="0"/>
        <v>588.23529411764707</v>
      </c>
      <c r="H19">
        <f t="shared" si="1"/>
        <v>666.66666666666663</v>
      </c>
    </row>
    <row r="20" spans="1:8">
      <c r="A20" s="28" t="s">
        <v>133</v>
      </c>
      <c r="B20" s="18">
        <v>0</v>
      </c>
      <c r="C20" s="18">
        <v>1382</v>
      </c>
      <c r="D20" s="18">
        <v>459</v>
      </c>
      <c r="E20" s="18">
        <v>1</v>
      </c>
      <c r="F20" s="29">
        <v>0</v>
      </c>
      <c r="G20">
        <f t="shared" si="0"/>
        <v>332.12735166425472</v>
      </c>
      <c r="H20">
        <f t="shared" si="1"/>
        <v>0</v>
      </c>
    </row>
    <row r="21" spans="1:8">
      <c r="A21" s="28" t="s">
        <v>140</v>
      </c>
      <c r="B21" s="18">
        <v>0</v>
      </c>
      <c r="C21" s="18">
        <v>0</v>
      </c>
      <c r="D21" s="18">
        <v>0</v>
      </c>
      <c r="E21" s="18">
        <v>0</v>
      </c>
      <c r="F21" s="29">
        <v>0</v>
      </c>
      <c r="G21">
        <f t="shared" si="0"/>
        <v>0</v>
      </c>
      <c r="H21">
        <f t="shared" si="1"/>
        <v>0</v>
      </c>
    </row>
    <row r="22" spans="1:8">
      <c r="A22" s="28" t="s">
        <v>146</v>
      </c>
      <c r="B22" s="18">
        <v>650000</v>
      </c>
      <c r="C22" s="18">
        <v>2404</v>
      </c>
      <c r="D22" s="18">
        <v>798</v>
      </c>
      <c r="E22" s="18">
        <v>250817</v>
      </c>
      <c r="F22" s="29">
        <v>103736</v>
      </c>
      <c r="G22">
        <f t="shared" si="0"/>
        <v>331.94675540765388</v>
      </c>
      <c r="H22">
        <f t="shared" si="1"/>
        <v>413.59238010182725</v>
      </c>
    </row>
    <row r="23" spans="1:8">
      <c r="A23" s="28" t="s">
        <v>149</v>
      </c>
      <c r="B23" s="18">
        <v>0</v>
      </c>
      <c r="C23" s="18">
        <v>6976</v>
      </c>
      <c r="D23" s="18">
        <v>4136</v>
      </c>
      <c r="E23" s="18">
        <v>20</v>
      </c>
      <c r="F23" s="29">
        <v>18</v>
      </c>
      <c r="G23">
        <f t="shared" si="0"/>
        <v>592.88990825688074</v>
      </c>
      <c r="H23">
        <f t="shared" si="1"/>
        <v>900</v>
      </c>
    </row>
    <row r="24" spans="1:8">
      <c r="A24" s="28" t="s">
        <v>153</v>
      </c>
      <c r="B24" s="18">
        <v>751000</v>
      </c>
      <c r="C24" s="18">
        <v>194</v>
      </c>
      <c r="D24" s="18">
        <v>125</v>
      </c>
      <c r="E24" s="18">
        <v>113211</v>
      </c>
      <c r="F24" s="29">
        <v>44721</v>
      </c>
      <c r="G24">
        <f t="shared" si="0"/>
        <v>644.32989690721649</v>
      </c>
      <c r="H24">
        <f t="shared" si="1"/>
        <v>395.02345178472058</v>
      </c>
    </row>
    <row r="25" spans="1:8">
      <c r="A25" s="28" t="s">
        <v>163</v>
      </c>
      <c r="B25" s="18">
        <v>65049</v>
      </c>
      <c r="C25" s="18">
        <v>5812</v>
      </c>
      <c r="D25" s="18">
        <v>2196</v>
      </c>
      <c r="E25" s="18">
        <v>326</v>
      </c>
      <c r="F25" s="29">
        <v>161</v>
      </c>
      <c r="G25">
        <f t="shared" si="0"/>
        <v>377.83895388850652</v>
      </c>
      <c r="H25">
        <f t="shared" si="1"/>
        <v>493.86503067484659</v>
      </c>
    </row>
    <row r="26" spans="1:8">
      <c r="A26" s="28" t="s">
        <v>164</v>
      </c>
      <c r="B26" s="18">
        <v>0</v>
      </c>
      <c r="C26" s="18">
        <v>1556</v>
      </c>
      <c r="D26" s="18">
        <v>600</v>
      </c>
      <c r="E26" s="18">
        <v>2</v>
      </c>
      <c r="F26" s="29">
        <v>1</v>
      </c>
      <c r="G26">
        <f t="shared" si="0"/>
        <v>385.6041131105398</v>
      </c>
      <c r="H26">
        <f t="shared" si="1"/>
        <v>500</v>
      </c>
    </row>
    <row r="27" spans="1:8">
      <c r="A27" s="28" t="s">
        <v>168</v>
      </c>
      <c r="B27" s="18">
        <v>0</v>
      </c>
      <c r="C27" s="18">
        <v>104</v>
      </c>
      <c r="D27" s="18">
        <v>57</v>
      </c>
      <c r="E27" s="18">
        <v>0</v>
      </c>
      <c r="F27" s="29">
        <v>0</v>
      </c>
      <c r="G27">
        <f t="shared" si="0"/>
        <v>548.07692307692309</v>
      </c>
      <c r="H27">
        <f t="shared" si="1"/>
        <v>0</v>
      </c>
    </row>
    <row r="28" spans="1:8">
      <c r="A28" s="28" t="s">
        <v>169</v>
      </c>
      <c r="B28" s="18">
        <v>1290000</v>
      </c>
      <c r="C28" s="18">
        <v>1857</v>
      </c>
      <c r="D28" s="18">
        <v>1247</v>
      </c>
      <c r="E28" s="18">
        <v>1</v>
      </c>
      <c r="F28" s="29">
        <v>2</v>
      </c>
      <c r="G28">
        <f t="shared" si="0"/>
        <v>671.51319332256332</v>
      </c>
      <c r="H28">
        <f t="shared" si="1"/>
        <v>2000</v>
      </c>
    </row>
    <row r="29" spans="1:8">
      <c r="A29" s="28" t="s">
        <v>185</v>
      </c>
      <c r="B29" s="18">
        <v>4000</v>
      </c>
      <c r="C29" s="18">
        <v>166</v>
      </c>
      <c r="D29" s="18">
        <v>101</v>
      </c>
      <c r="E29" s="18">
        <v>2930</v>
      </c>
      <c r="F29" s="29">
        <v>295</v>
      </c>
      <c r="G29">
        <f t="shared" si="0"/>
        <v>608.43373493975901</v>
      </c>
      <c r="H29">
        <f t="shared" si="1"/>
        <v>100.68259385665529</v>
      </c>
    </row>
    <row r="30" spans="1:8">
      <c r="A30" s="28" t="s">
        <v>189</v>
      </c>
      <c r="B30" s="18">
        <v>198919</v>
      </c>
      <c r="C30" s="18">
        <v>2377</v>
      </c>
      <c r="D30" s="18">
        <v>1680</v>
      </c>
      <c r="E30" s="18">
        <v>37</v>
      </c>
      <c r="F30" s="29">
        <v>14</v>
      </c>
      <c r="G30">
        <f t="shared" si="0"/>
        <v>706.77324358434998</v>
      </c>
      <c r="H30">
        <f t="shared" si="1"/>
        <v>378.37837837837839</v>
      </c>
    </row>
    <row r="31" spans="1:8">
      <c r="A31" s="28" t="s">
        <v>191</v>
      </c>
      <c r="B31" s="18">
        <v>72000</v>
      </c>
      <c r="C31" s="18">
        <v>3266</v>
      </c>
      <c r="D31" s="18">
        <v>1619</v>
      </c>
      <c r="E31" s="18">
        <v>28285</v>
      </c>
      <c r="F31" s="29">
        <v>9883</v>
      </c>
      <c r="G31">
        <f t="shared" si="0"/>
        <v>495.7134109001837</v>
      </c>
      <c r="H31">
        <f t="shared" si="1"/>
        <v>349.4078133286194</v>
      </c>
    </row>
    <row r="32" spans="1:8">
      <c r="A32" s="28" t="s">
        <v>196</v>
      </c>
      <c r="B32" s="18">
        <v>3050118</v>
      </c>
      <c r="C32" s="18">
        <v>10513</v>
      </c>
      <c r="D32" s="18">
        <v>3703</v>
      </c>
      <c r="E32" s="18">
        <v>55716</v>
      </c>
      <c r="F32" s="29">
        <v>24818</v>
      </c>
      <c r="G32">
        <f t="shared" si="0"/>
        <v>352.23057167316659</v>
      </c>
      <c r="H32">
        <f t="shared" si="1"/>
        <v>445.43757627970422</v>
      </c>
    </row>
    <row r="33" spans="1:8">
      <c r="A33" s="28" t="s">
        <v>200</v>
      </c>
      <c r="B33" s="18">
        <v>0</v>
      </c>
      <c r="C33" s="18">
        <v>1462</v>
      </c>
      <c r="D33" s="18">
        <v>486</v>
      </c>
      <c r="E33" s="18">
        <v>902</v>
      </c>
      <c r="F33" s="29">
        <v>253</v>
      </c>
      <c r="G33">
        <f t="shared" si="0"/>
        <v>332.42134062927499</v>
      </c>
      <c r="H33">
        <f t="shared" si="1"/>
        <v>280.48780487804879</v>
      </c>
    </row>
    <row r="34" spans="1:8">
      <c r="A34" s="28" t="s">
        <v>208</v>
      </c>
      <c r="B34" s="18">
        <v>0</v>
      </c>
      <c r="C34" s="18">
        <v>3700</v>
      </c>
      <c r="D34" s="18">
        <v>1750</v>
      </c>
      <c r="E34" s="18">
        <v>40</v>
      </c>
      <c r="F34" s="29">
        <v>149</v>
      </c>
      <c r="G34">
        <f t="shared" si="0"/>
        <v>472.97297297297297</v>
      </c>
      <c r="H34">
        <f t="shared" si="1"/>
        <v>3725</v>
      </c>
    </row>
    <row r="35" spans="1:8">
      <c r="A35" s="28" t="s">
        <v>213</v>
      </c>
      <c r="B35" s="18">
        <v>0</v>
      </c>
      <c r="C35" s="18">
        <v>50</v>
      </c>
      <c r="D35" s="18">
        <v>39</v>
      </c>
      <c r="E35" s="18">
        <v>0</v>
      </c>
      <c r="F35" s="29">
        <v>0</v>
      </c>
      <c r="G35">
        <f t="shared" si="0"/>
        <v>780</v>
      </c>
      <c r="H35">
        <f t="shared" si="1"/>
        <v>0</v>
      </c>
    </row>
    <row r="36" spans="1:8">
      <c r="A36" s="28" t="s">
        <v>215</v>
      </c>
      <c r="B36" s="18">
        <v>220000</v>
      </c>
      <c r="C36" s="18">
        <v>565</v>
      </c>
      <c r="D36" s="18">
        <v>781</v>
      </c>
      <c r="E36" s="18">
        <v>846</v>
      </c>
      <c r="F36" s="29">
        <v>352</v>
      </c>
      <c r="G36">
        <f t="shared" si="0"/>
        <v>1382.3008849557523</v>
      </c>
      <c r="H36">
        <f t="shared" si="1"/>
        <v>416.07565011820333</v>
      </c>
    </row>
    <row r="37" spans="1:8">
      <c r="A37" s="28" t="s">
        <v>217</v>
      </c>
      <c r="B37" s="18">
        <v>0</v>
      </c>
      <c r="C37" s="18">
        <v>22</v>
      </c>
      <c r="D37" s="18">
        <v>16</v>
      </c>
      <c r="E37" s="18">
        <v>0</v>
      </c>
      <c r="F37" s="29">
        <v>0</v>
      </c>
      <c r="G37">
        <f t="shared" si="0"/>
        <v>727.27272727272725</v>
      </c>
      <c r="H37">
        <f t="shared" si="1"/>
        <v>0</v>
      </c>
    </row>
    <row r="38" spans="1:8">
      <c r="A38" s="28" t="s">
        <v>221</v>
      </c>
      <c r="B38" s="18">
        <v>190000</v>
      </c>
      <c r="C38" s="18">
        <v>2244</v>
      </c>
      <c r="D38" s="18">
        <v>745</v>
      </c>
      <c r="E38" s="18">
        <v>2</v>
      </c>
      <c r="F38" s="29">
        <v>0</v>
      </c>
      <c r="G38">
        <f t="shared" si="0"/>
        <v>331.99643493761141</v>
      </c>
      <c r="H38">
        <f t="shared" si="1"/>
        <v>0</v>
      </c>
    </row>
    <row r="39" spans="1:8">
      <c r="A39" t="s">
        <v>251</v>
      </c>
      <c r="B39" s="23">
        <v>2747156</v>
      </c>
      <c r="C39" s="23">
        <v>31964</v>
      </c>
      <c r="D39">
        <v>13525</v>
      </c>
      <c r="E39" s="23">
        <v>87781</v>
      </c>
      <c r="F39">
        <v>40665</v>
      </c>
      <c r="G39">
        <f t="shared" si="0"/>
        <v>423.13227380803403</v>
      </c>
      <c r="H39">
        <f t="shared" si="1"/>
        <v>463.2551463300714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12400</v>
      </c>
      <c r="C41">
        <v>3745</v>
      </c>
      <c r="D41">
        <v>2184</v>
      </c>
      <c r="E41">
        <v>2758</v>
      </c>
      <c r="F41">
        <v>1749</v>
      </c>
      <c r="G41">
        <f t="shared" si="0"/>
        <v>583.17757009345792</v>
      </c>
      <c r="H41">
        <f t="shared" si="1"/>
        <v>634.15518491660623</v>
      </c>
    </row>
    <row r="42" spans="1:8">
      <c r="A42" t="s">
        <v>327</v>
      </c>
      <c r="B42">
        <v>128000</v>
      </c>
      <c r="C42">
        <v>23384</v>
      </c>
      <c r="D42">
        <v>12259</v>
      </c>
      <c r="E42">
        <v>685.99999999999977</v>
      </c>
      <c r="F42">
        <v>458</v>
      </c>
      <c r="G42">
        <f t="shared" si="0"/>
        <v>524.24734861443721</v>
      </c>
      <c r="H42">
        <f t="shared" si="1"/>
        <v>667.63848396501476</v>
      </c>
    </row>
    <row r="43" spans="1:8">
      <c r="A43" t="s">
        <v>328</v>
      </c>
      <c r="B43">
        <v>591285</v>
      </c>
      <c r="C43">
        <v>79805</v>
      </c>
      <c r="D43">
        <v>33913</v>
      </c>
      <c r="E43">
        <v>65085</v>
      </c>
      <c r="F43">
        <v>25579</v>
      </c>
      <c r="G43">
        <f t="shared" si="0"/>
        <v>424.94831150930395</v>
      </c>
      <c r="H43">
        <f t="shared" si="1"/>
        <v>393.00914189137279</v>
      </c>
    </row>
    <row r="44" spans="1:8">
      <c r="A44" t="s">
        <v>329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>
      <c r="A45" t="s">
        <v>330</v>
      </c>
      <c r="B45">
        <v>2800</v>
      </c>
      <c r="C45">
        <v>461</v>
      </c>
      <c r="D45">
        <v>412.2</v>
      </c>
      <c r="E45">
        <v>111</v>
      </c>
      <c r="F45">
        <v>67</v>
      </c>
      <c r="G45">
        <f t="shared" si="0"/>
        <v>894.14316702819951</v>
      </c>
      <c r="H45">
        <f t="shared" si="1"/>
        <v>603.60360360360369</v>
      </c>
    </row>
    <row r="46" spans="1:8">
      <c r="A46" t="s">
        <v>331</v>
      </c>
      <c r="B46">
        <v>23468</v>
      </c>
      <c r="C46">
        <v>750</v>
      </c>
      <c r="D46">
        <v>519</v>
      </c>
      <c r="E46">
        <v>38</v>
      </c>
      <c r="F46">
        <v>11</v>
      </c>
      <c r="G46">
        <f t="shared" si="0"/>
        <v>692</v>
      </c>
      <c r="H46">
        <f t="shared" si="1"/>
        <v>289.4736842105263</v>
      </c>
    </row>
    <row r="47" spans="1:8">
      <c r="A47" t="s">
        <v>332</v>
      </c>
      <c r="B47">
        <v>0</v>
      </c>
      <c r="C47">
        <v>396</v>
      </c>
      <c r="D47">
        <v>199</v>
      </c>
      <c r="E47">
        <v>0</v>
      </c>
      <c r="F47">
        <v>0</v>
      </c>
      <c r="G47">
        <f t="shared" si="0"/>
        <v>502.52525252525248</v>
      </c>
      <c r="H47">
        <f t="shared" si="1"/>
        <v>0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226"/>
  <sheetViews>
    <sheetView topLeftCell="A188" workbookViewId="0">
      <selection activeCell="H2" sqref="H2:H226"/>
    </sheetView>
  </sheetViews>
  <sheetFormatPr defaultColWidth="8.85546875" defaultRowHeight="15"/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552000</v>
      </c>
      <c r="C2" s="18">
        <v>166000</v>
      </c>
      <c r="D2" s="18">
        <v>110608</v>
      </c>
      <c r="E2" s="18">
        <v>168000</v>
      </c>
      <c r="F2" s="29">
        <v>128169</v>
      </c>
      <c r="G2">
        <f>IF(D2&lt;&gt;"",IF(D2&gt;0,IF(C2&gt;0, D2/C2*1000,0),0),"")</f>
        <v>666.31325301204822</v>
      </c>
      <c r="H2">
        <f>IF(F2&lt;&gt;"",IF(F2&gt;0,IF(E2&gt;0, F2/E2*1000,0),0),"")</f>
        <v>762.91071428571433</v>
      </c>
    </row>
    <row r="3" spans="1:8">
      <c r="A3" s="28" t="s">
        <v>16</v>
      </c>
      <c r="B3" s="18">
        <v>937000</v>
      </c>
      <c r="C3" s="18">
        <v>272267</v>
      </c>
      <c r="D3" s="18">
        <v>159459</v>
      </c>
      <c r="E3" s="18">
        <v>350</v>
      </c>
      <c r="F3" s="29">
        <v>135</v>
      </c>
      <c r="G3">
        <f t="shared" ref="G3:G66" si="0">IF(D3&lt;&gt;"",IF(D3&gt;0,IF(C3&gt;0, D3/C3*1000,0),0),"")</f>
        <v>585.67141812999739</v>
      </c>
      <c r="H3">
        <f t="shared" ref="H3:H66" si="1">IF(F3&lt;&gt;"",IF(F3&gt;0,IF(E3&gt;0, F3/E3*1000,0),0),"")</f>
        <v>385.71428571428572</v>
      </c>
    </row>
    <row r="4" spans="1:8">
      <c r="A4" s="28" t="s">
        <v>17</v>
      </c>
      <c r="B4" s="18">
        <v>1003546</v>
      </c>
      <c r="C4" s="18">
        <v>649629</v>
      </c>
      <c r="D4" s="18">
        <v>448263</v>
      </c>
      <c r="E4" s="18">
        <v>161005</v>
      </c>
      <c r="F4" s="29">
        <v>108309</v>
      </c>
      <c r="G4">
        <f t="shared" si="0"/>
        <v>690.02923206938112</v>
      </c>
      <c r="H4">
        <f t="shared" si="1"/>
        <v>672.70581658954688</v>
      </c>
    </row>
    <row r="5" spans="1:8">
      <c r="A5" s="28" t="s">
        <v>23</v>
      </c>
      <c r="B5" s="18">
        <v>32900</v>
      </c>
      <c r="C5" s="18">
        <v>19295</v>
      </c>
      <c r="D5" s="18">
        <v>11548</v>
      </c>
      <c r="E5" s="18">
        <v>0</v>
      </c>
      <c r="F5" s="29">
        <v>0</v>
      </c>
      <c r="G5">
        <f t="shared" si="0"/>
        <v>598.49701995335579</v>
      </c>
      <c r="H5">
        <f t="shared" si="1"/>
        <v>0</v>
      </c>
    </row>
    <row r="6" spans="1:8">
      <c r="A6" s="28" t="s">
        <v>24</v>
      </c>
      <c r="B6" s="18">
        <v>267000</v>
      </c>
      <c r="C6" s="18">
        <v>841300</v>
      </c>
      <c r="D6" s="18">
        <v>487501</v>
      </c>
      <c r="E6" s="18">
        <v>742200</v>
      </c>
      <c r="F6" s="29">
        <v>473837</v>
      </c>
      <c r="G6">
        <f t="shared" si="0"/>
        <v>579.46154760489719</v>
      </c>
      <c r="H6">
        <f t="shared" si="1"/>
        <v>638.42225815144172</v>
      </c>
    </row>
    <row r="7" spans="1:8">
      <c r="A7" s="28" t="s">
        <v>31</v>
      </c>
      <c r="B7" s="18">
        <v>16800000</v>
      </c>
      <c r="C7" s="18">
        <v>407583</v>
      </c>
      <c r="D7" s="18">
        <v>309039</v>
      </c>
      <c r="E7" s="18">
        <v>11600000</v>
      </c>
      <c r="F7" s="29">
        <v>5366735</v>
      </c>
      <c r="G7">
        <f t="shared" si="0"/>
        <v>758.22347840807879</v>
      </c>
      <c r="H7">
        <f t="shared" si="1"/>
        <v>462.64956896551723</v>
      </c>
    </row>
    <row r="8" spans="1:8">
      <c r="A8" s="28" t="s">
        <v>41</v>
      </c>
      <c r="B8" s="18">
        <v>8922000</v>
      </c>
      <c r="C8" s="18">
        <v>327396</v>
      </c>
      <c r="D8" s="18">
        <v>210562</v>
      </c>
      <c r="E8" s="18">
        <v>7339432</v>
      </c>
      <c r="F8" s="29">
        <v>4637832</v>
      </c>
      <c r="G8">
        <f t="shared" si="0"/>
        <v>643.14163887158065</v>
      </c>
      <c r="H8">
        <f t="shared" si="1"/>
        <v>631.90612025562746</v>
      </c>
    </row>
    <row r="9" spans="1:8">
      <c r="A9" s="28" t="s">
        <v>45</v>
      </c>
      <c r="B9" s="18">
        <v>4806200</v>
      </c>
      <c r="C9" s="18">
        <v>19668</v>
      </c>
      <c r="D9" s="18">
        <v>18018</v>
      </c>
      <c r="E9" s="18">
        <v>4418281</v>
      </c>
      <c r="F9" s="29">
        <v>2563163</v>
      </c>
      <c r="G9">
        <f t="shared" si="0"/>
        <v>916.1073825503355</v>
      </c>
      <c r="H9">
        <f t="shared" si="1"/>
        <v>580.12675065257281</v>
      </c>
    </row>
    <row r="10" spans="1:8">
      <c r="A10" s="28" t="s">
        <v>46</v>
      </c>
      <c r="B10" s="18">
        <v>7459200</v>
      </c>
      <c r="C10" s="18">
        <v>16400000</v>
      </c>
      <c r="D10" s="18">
        <v>10300000</v>
      </c>
      <c r="E10" s="18">
        <v>85420</v>
      </c>
      <c r="F10" s="29">
        <v>51026</v>
      </c>
      <c r="G10">
        <f t="shared" si="0"/>
        <v>628.04878048780483</v>
      </c>
      <c r="H10">
        <f t="shared" si="1"/>
        <v>597.35424959025988</v>
      </c>
    </row>
    <row r="11" spans="1:8">
      <c r="A11" s="28" t="s">
        <v>71</v>
      </c>
      <c r="B11" s="18">
        <v>65000</v>
      </c>
      <c r="C11" s="18">
        <v>41586</v>
      </c>
      <c r="D11" s="18">
        <v>23741</v>
      </c>
      <c r="E11" s="18">
        <v>18244</v>
      </c>
      <c r="F11" s="29">
        <v>10960</v>
      </c>
      <c r="G11">
        <f t="shared" si="0"/>
        <v>570.88924157168276</v>
      </c>
      <c r="H11">
        <f t="shared" si="1"/>
        <v>600.74545055908789</v>
      </c>
    </row>
    <row r="12" spans="1:8">
      <c r="A12" s="28" t="s">
        <v>76</v>
      </c>
      <c r="B12" s="18">
        <v>6930000</v>
      </c>
      <c r="C12" s="18">
        <v>400007</v>
      </c>
      <c r="D12" s="18">
        <v>243398</v>
      </c>
      <c r="E12" s="18">
        <v>2773694</v>
      </c>
      <c r="F12" s="29">
        <v>1785442</v>
      </c>
      <c r="G12">
        <f t="shared" si="0"/>
        <v>608.48435152384843</v>
      </c>
      <c r="H12">
        <f t="shared" si="1"/>
        <v>643.70547003382489</v>
      </c>
    </row>
    <row r="13" spans="1:8">
      <c r="A13" s="28" t="s">
        <v>77</v>
      </c>
      <c r="B13" s="18">
        <v>1434000</v>
      </c>
      <c r="C13" s="18">
        <v>1921043</v>
      </c>
      <c r="D13" s="18">
        <v>1223631</v>
      </c>
      <c r="E13" s="18">
        <v>476718</v>
      </c>
      <c r="F13" s="29">
        <v>285684</v>
      </c>
      <c r="G13">
        <f t="shared" si="0"/>
        <v>636.96179627421145</v>
      </c>
      <c r="H13">
        <f t="shared" si="1"/>
        <v>599.27252589581258</v>
      </c>
    </row>
    <row r="14" spans="1:8">
      <c r="A14" s="28" t="s">
        <v>83</v>
      </c>
      <c r="B14" s="18">
        <v>1608000</v>
      </c>
      <c r="C14" s="18">
        <v>4255821</v>
      </c>
      <c r="D14" s="18">
        <v>2727673</v>
      </c>
      <c r="E14" s="18">
        <v>1067355</v>
      </c>
      <c r="F14" s="29">
        <v>700540</v>
      </c>
      <c r="G14">
        <f t="shared" si="0"/>
        <v>640.92756720736145</v>
      </c>
      <c r="H14">
        <f t="shared" si="1"/>
        <v>656.33271029788591</v>
      </c>
    </row>
    <row r="15" spans="1:8">
      <c r="A15" s="28" t="s">
        <v>98</v>
      </c>
      <c r="B15" s="18">
        <v>1406800</v>
      </c>
      <c r="C15" s="18">
        <v>775568</v>
      </c>
      <c r="D15" s="18">
        <v>510128</v>
      </c>
      <c r="E15" s="18">
        <v>13465</v>
      </c>
      <c r="F15" s="29">
        <v>14077</v>
      </c>
      <c r="G15">
        <f t="shared" si="0"/>
        <v>657.74761207270024</v>
      </c>
      <c r="H15">
        <f t="shared" si="1"/>
        <v>1045.4511696992201</v>
      </c>
    </row>
    <row r="16" spans="1:8">
      <c r="A16" s="28" t="s">
        <v>99</v>
      </c>
      <c r="B16" s="18">
        <v>6400000</v>
      </c>
      <c r="C16" s="18">
        <v>686311</v>
      </c>
      <c r="D16" s="18">
        <v>435337</v>
      </c>
      <c r="E16" s="18">
        <v>3399381</v>
      </c>
      <c r="F16" s="29">
        <v>1725447</v>
      </c>
      <c r="G16">
        <f t="shared" si="0"/>
        <v>634.31447259332867</v>
      </c>
      <c r="H16">
        <f t="shared" si="1"/>
        <v>507.57682060351573</v>
      </c>
    </row>
    <row r="17" spans="1:8">
      <c r="A17" s="28" t="s">
        <v>106</v>
      </c>
      <c r="B17" s="18">
        <v>8127000</v>
      </c>
      <c r="C17" s="18">
        <v>1450000</v>
      </c>
      <c r="D17" s="18">
        <v>1020043</v>
      </c>
      <c r="E17" s="18">
        <v>329015</v>
      </c>
      <c r="F17" s="29">
        <v>163516</v>
      </c>
      <c r="G17">
        <f t="shared" si="0"/>
        <v>703.47793103448271</v>
      </c>
      <c r="H17">
        <f t="shared" si="1"/>
        <v>496.98645958390955</v>
      </c>
    </row>
    <row r="18" spans="1:8">
      <c r="A18" s="28" t="s">
        <v>114</v>
      </c>
      <c r="B18" s="18">
        <v>0</v>
      </c>
      <c r="C18" s="18">
        <v>340</v>
      </c>
      <c r="D18" s="18">
        <v>270</v>
      </c>
      <c r="E18" s="18">
        <v>1</v>
      </c>
      <c r="F18" s="29">
        <v>3</v>
      </c>
      <c r="G18">
        <f t="shared" si="0"/>
        <v>794.11764705882354</v>
      </c>
      <c r="H18">
        <f t="shared" si="1"/>
        <v>3000</v>
      </c>
    </row>
    <row r="19" spans="1:8">
      <c r="A19" s="28" t="s">
        <v>124</v>
      </c>
      <c r="B19" s="18">
        <v>235000</v>
      </c>
      <c r="C19" s="18">
        <v>162236</v>
      </c>
      <c r="D19" s="18">
        <v>119250</v>
      </c>
      <c r="E19" s="18">
        <v>122547</v>
      </c>
      <c r="F19" s="29">
        <v>80275</v>
      </c>
      <c r="G19">
        <f t="shared" si="0"/>
        <v>735.04031164476442</v>
      </c>
      <c r="H19">
        <f t="shared" si="1"/>
        <v>655.05479530302659</v>
      </c>
    </row>
    <row r="20" spans="1:8">
      <c r="A20" s="28" t="s">
        <v>133</v>
      </c>
      <c r="B20" s="18">
        <v>136000</v>
      </c>
      <c r="C20" s="18">
        <v>814333</v>
      </c>
      <c r="D20" s="18">
        <v>549208</v>
      </c>
      <c r="E20" s="18">
        <v>55</v>
      </c>
      <c r="F20" s="29">
        <v>50</v>
      </c>
      <c r="G20">
        <f t="shared" si="0"/>
        <v>674.42680082963602</v>
      </c>
      <c r="H20">
        <f t="shared" si="1"/>
        <v>909.09090909090901</v>
      </c>
    </row>
    <row r="21" spans="1:8">
      <c r="A21" s="28" t="s">
        <v>140</v>
      </c>
      <c r="B21" s="18">
        <v>0</v>
      </c>
      <c r="C21" s="18">
        <v>3164</v>
      </c>
      <c r="D21" s="18">
        <v>3187</v>
      </c>
      <c r="E21" s="18">
        <v>8</v>
      </c>
      <c r="F21" s="29">
        <v>4</v>
      </c>
      <c r="G21">
        <f t="shared" si="0"/>
        <v>1007.2692793931732</v>
      </c>
      <c r="H21">
        <f t="shared" si="1"/>
        <v>500</v>
      </c>
    </row>
    <row r="22" spans="1:8">
      <c r="A22" s="28" t="s">
        <v>146</v>
      </c>
      <c r="B22" s="18">
        <v>743000</v>
      </c>
      <c r="C22" s="18">
        <v>49900</v>
      </c>
      <c r="D22" s="18">
        <v>21095</v>
      </c>
      <c r="E22" s="18">
        <v>616418</v>
      </c>
      <c r="F22" s="29">
        <v>287039</v>
      </c>
      <c r="G22">
        <f t="shared" si="0"/>
        <v>422.74549098196388</v>
      </c>
      <c r="H22">
        <f t="shared" si="1"/>
        <v>465.65642145427296</v>
      </c>
    </row>
    <row r="23" spans="1:8">
      <c r="A23" s="28" t="s">
        <v>149</v>
      </c>
      <c r="B23" s="18">
        <v>14000</v>
      </c>
      <c r="C23" s="18">
        <v>13836</v>
      </c>
      <c r="D23" s="18">
        <v>9307</v>
      </c>
      <c r="E23" s="18">
        <v>845</v>
      </c>
      <c r="F23" s="29">
        <v>562</v>
      </c>
      <c r="G23">
        <f t="shared" si="0"/>
        <v>672.66551026308184</v>
      </c>
      <c r="H23">
        <f t="shared" si="1"/>
        <v>665.08875739644964</v>
      </c>
    </row>
    <row r="24" spans="1:8">
      <c r="A24" s="28" t="s">
        <v>153</v>
      </c>
      <c r="B24" s="18">
        <v>149000</v>
      </c>
      <c r="C24" s="18">
        <v>81800</v>
      </c>
      <c r="D24" s="18">
        <v>61526</v>
      </c>
      <c r="E24" s="18">
        <v>15317</v>
      </c>
      <c r="F24" s="29">
        <v>7799</v>
      </c>
      <c r="G24">
        <f t="shared" si="0"/>
        <v>752.15158924205389</v>
      </c>
      <c r="H24">
        <f t="shared" si="1"/>
        <v>509.17281451981455</v>
      </c>
    </row>
    <row r="25" spans="1:8">
      <c r="A25" s="28" t="s">
        <v>163</v>
      </c>
      <c r="B25" s="18">
        <v>875000</v>
      </c>
      <c r="C25" s="18">
        <v>865066</v>
      </c>
      <c r="D25" s="18">
        <v>550619</v>
      </c>
      <c r="E25" s="18">
        <v>159762</v>
      </c>
      <c r="F25" s="29">
        <v>112762</v>
      </c>
      <c r="G25">
        <f t="shared" si="0"/>
        <v>636.50519151139918</v>
      </c>
      <c r="H25">
        <f t="shared" si="1"/>
        <v>705.81239593895918</v>
      </c>
    </row>
    <row r="26" spans="1:8">
      <c r="A26" s="28" t="s">
        <v>164</v>
      </c>
      <c r="B26" s="18">
        <v>2612300</v>
      </c>
      <c r="C26" s="18">
        <v>124433</v>
      </c>
      <c r="D26" s="18">
        <v>78110</v>
      </c>
      <c r="E26" s="18">
        <v>1146628</v>
      </c>
      <c r="F26" s="29">
        <v>614745</v>
      </c>
      <c r="G26">
        <f t="shared" si="0"/>
        <v>627.72737135647299</v>
      </c>
      <c r="H26">
        <f t="shared" si="1"/>
        <v>536.13290448166276</v>
      </c>
    </row>
    <row r="27" spans="1:8">
      <c r="A27" s="28" t="s">
        <v>168</v>
      </c>
      <c r="B27" s="18">
        <v>0</v>
      </c>
      <c r="C27" s="18">
        <v>121074</v>
      </c>
      <c r="D27" s="18">
        <v>76185</v>
      </c>
      <c r="E27" s="18">
        <v>89</v>
      </c>
      <c r="F27" s="29">
        <v>74</v>
      </c>
      <c r="G27">
        <f t="shared" si="0"/>
        <v>629.24327270925221</v>
      </c>
      <c r="H27">
        <f t="shared" si="1"/>
        <v>831.4606741573034</v>
      </c>
    </row>
    <row r="28" spans="1:8">
      <c r="A28" s="28" t="s">
        <v>169</v>
      </c>
      <c r="B28" s="18">
        <v>5722000</v>
      </c>
      <c r="C28" s="18">
        <v>145084</v>
      </c>
      <c r="D28" s="18">
        <v>110786</v>
      </c>
      <c r="E28" s="18">
        <v>2068213</v>
      </c>
      <c r="F28" s="29">
        <v>1047511</v>
      </c>
      <c r="G28">
        <f t="shared" si="0"/>
        <v>763.59901849962773</v>
      </c>
      <c r="H28">
        <f t="shared" si="1"/>
        <v>506.48119898675816</v>
      </c>
    </row>
    <row r="29" spans="1:8">
      <c r="A29" s="28" t="s">
        <v>185</v>
      </c>
      <c r="B29" s="18">
        <v>750000</v>
      </c>
      <c r="C29" s="18">
        <v>152017</v>
      </c>
      <c r="D29" s="18">
        <v>103804</v>
      </c>
      <c r="E29" s="18">
        <v>262215</v>
      </c>
      <c r="F29" s="29">
        <v>143158</v>
      </c>
      <c r="G29">
        <f t="shared" si="0"/>
        <v>682.84468184479363</v>
      </c>
      <c r="H29">
        <f t="shared" si="1"/>
        <v>545.95656236294644</v>
      </c>
    </row>
    <row r="30" spans="1:8">
      <c r="A30" s="28" t="s">
        <v>189</v>
      </c>
      <c r="B30" s="18">
        <v>961538</v>
      </c>
      <c r="C30" s="18">
        <v>140104</v>
      </c>
      <c r="D30" s="18">
        <v>92482</v>
      </c>
      <c r="E30" s="18">
        <v>163637.44</v>
      </c>
      <c r="F30" s="29">
        <v>100876.46</v>
      </c>
      <c r="G30">
        <f t="shared" si="0"/>
        <v>660.09535773425455</v>
      </c>
      <c r="H30">
        <f t="shared" si="1"/>
        <v>616.46320059761388</v>
      </c>
    </row>
    <row r="31" spans="1:8">
      <c r="A31" s="28" t="s">
        <v>191</v>
      </c>
      <c r="B31" s="18">
        <v>1526000</v>
      </c>
      <c r="C31" s="18">
        <v>1058640</v>
      </c>
      <c r="D31" s="18">
        <v>686835</v>
      </c>
      <c r="E31" s="18">
        <v>636397</v>
      </c>
      <c r="F31" s="29">
        <v>365704</v>
      </c>
      <c r="G31">
        <f t="shared" si="0"/>
        <v>648.78995692586716</v>
      </c>
      <c r="H31">
        <f t="shared" si="1"/>
        <v>574.64758633368797</v>
      </c>
    </row>
    <row r="32" spans="1:8">
      <c r="A32" s="28" t="s">
        <v>196</v>
      </c>
      <c r="B32" s="18">
        <v>7788999</v>
      </c>
      <c r="C32" s="18">
        <v>352514</v>
      </c>
      <c r="D32" s="18">
        <v>210893</v>
      </c>
      <c r="E32" s="18">
        <v>2693248</v>
      </c>
      <c r="F32" s="29">
        <v>1817845</v>
      </c>
      <c r="G32">
        <f t="shared" si="0"/>
        <v>598.25425373176665</v>
      </c>
      <c r="H32">
        <f t="shared" si="1"/>
        <v>674.96383548785695</v>
      </c>
    </row>
    <row r="33" spans="1:8">
      <c r="A33" s="28" t="s">
        <v>200</v>
      </c>
      <c r="B33" s="18">
        <v>870000</v>
      </c>
      <c r="C33" s="18">
        <v>477830</v>
      </c>
      <c r="D33" s="18">
        <v>322165</v>
      </c>
      <c r="E33" s="18">
        <v>81844</v>
      </c>
      <c r="F33" s="29">
        <v>51528</v>
      </c>
      <c r="G33">
        <f t="shared" si="0"/>
        <v>674.22514283322516</v>
      </c>
      <c r="H33">
        <f t="shared" si="1"/>
        <v>629.58799667660423</v>
      </c>
    </row>
    <row r="34" spans="1:8">
      <c r="A34" s="28" t="s">
        <v>208</v>
      </c>
      <c r="B34" s="18">
        <v>0</v>
      </c>
      <c r="C34" s="18">
        <v>1022700</v>
      </c>
      <c r="D34" s="18">
        <v>682990</v>
      </c>
      <c r="E34" s="18">
        <v>18801</v>
      </c>
      <c r="F34" s="29">
        <v>14115</v>
      </c>
      <c r="G34">
        <f t="shared" si="0"/>
        <v>667.83025325119786</v>
      </c>
      <c r="H34">
        <f t="shared" si="1"/>
        <v>750.75793840753147</v>
      </c>
    </row>
    <row r="35" spans="1:8">
      <c r="A35" s="28" t="s">
        <v>213</v>
      </c>
      <c r="B35" s="18">
        <v>0</v>
      </c>
      <c r="C35" s="18">
        <v>66890</v>
      </c>
      <c r="D35" s="18">
        <v>47643</v>
      </c>
      <c r="E35" s="18">
        <v>0</v>
      </c>
      <c r="F35" s="29">
        <v>9</v>
      </c>
      <c r="G35">
        <f t="shared" si="0"/>
        <v>712.25893257587086</v>
      </c>
      <c r="H35">
        <f t="shared" si="1"/>
        <v>0</v>
      </c>
    </row>
    <row r="36" spans="1:8">
      <c r="A36" s="28" t="s">
        <v>215</v>
      </c>
      <c r="B36" s="18">
        <v>0</v>
      </c>
      <c r="C36" s="18">
        <v>991869</v>
      </c>
      <c r="D36" s="18">
        <v>758601</v>
      </c>
      <c r="E36" s="18">
        <v>6036</v>
      </c>
      <c r="F36" s="29">
        <v>3438</v>
      </c>
      <c r="G36">
        <f t="shared" si="0"/>
        <v>764.81974938222686</v>
      </c>
      <c r="H36">
        <f t="shared" si="1"/>
        <v>569.58250497017889</v>
      </c>
    </row>
    <row r="37" spans="1:8">
      <c r="A37" s="28" t="s">
        <v>217</v>
      </c>
      <c r="B37" s="18">
        <v>2361000</v>
      </c>
      <c r="C37" s="18">
        <v>29784</v>
      </c>
      <c r="D37" s="18">
        <v>17591</v>
      </c>
      <c r="E37" s="18">
        <v>2361000</v>
      </c>
      <c r="F37" s="29">
        <v>1265039</v>
      </c>
      <c r="G37">
        <f t="shared" si="0"/>
        <v>590.61912436207365</v>
      </c>
      <c r="H37">
        <f t="shared" si="1"/>
        <v>535.80643795002118</v>
      </c>
    </row>
    <row r="38" spans="1:8">
      <c r="A38" s="28" t="s">
        <v>221</v>
      </c>
      <c r="B38" s="18">
        <v>110000</v>
      </c>
      <c r="C38" s="18">
        <v>196736</v>
      </c>
      <c r="D38" s="18">
        <v>84173</v>
      </c>
      <c r="E38" s="18">
        <v>8401</v>
      </c>
      <c r="F38" s="29">
        <v>3377</v>
      </c>
      <c r="G38">
        <f t="shared" si="0"/>
        <v>427.84747072218607</v>
      </c>
      <c r="H38">
        <f t="shared" si="1"/>
        <v>401.97595524342341</v>
      </c>
    </row>
    <row r="39" spans="1:8">
      <c r="A39" t="s">
        <v>251</v>
      </c>
      <c r="B39" s="23">
        <v>45437014</v>
      </c>
      <c r="C39" s="22">
        <v>5178307</v>
      </c>
      <c r="D39">
        <v>3114995</v>
      </c>
      <c r="E39" s="23">
        <v>6868377</v>
      </c>
      <c r="F39">
        <v>4485489</v>
      </c>
      <c r="G39">
        <f t="shared" si="0"/>
        <v>601.54699209606531</v>
      </c>
      <c r="H39">
        <f t="shared" si="1"/>
        <v>653.06388976609753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100000</v>
      </c>
      <c r="C41">
        <v>349173.6</v>
      </c>
      <c r="D41">
        <v>245154</v>
      </c>
      <c r="E41">
        <v>4062</v>
      </c>
      <c r="F41">
        <v>2637</v>
      </c>
      <c r="G41">
        <f t="shared" si="0"/>
        <v>702.09775309473582</v>
      </c>
      <c r="H41">
        <f t="shared" si="1"/>
        <v>649.1875923190546</v>
      </c>
    </row>
    <row r="42" spans="1:8">
      <c r="A42" t="s">
        <v>327</v>
      </c>
      <c r="B42">
        <v>523000</v>
      </c>
      <c r="C42">
        <v>3668670</v>
      </c>
      <c r="D42">
        <v>2250113</v>
      </c>
      <c r="E42">
        <v>473271</v>
      </c>
      <c r="F42">
        <v>295057</v>
      </c>
      <c r="G42">
        <f t="shared" si="0"/>
        <v>613.3320794729425</v>
      </c>
      <c r="H42">
        <f t="shared" si="1"/>
        <v>623.44196031449212</v>
      </c>
    </row>
    <row r="43" spans="1:8">
      <c r="A43" t="s">
        <v>328</v>
      </c>
      <c r="B43">
        <v>232111</v>
      </c>
      <c r="C43">
        <v>4947490.3500000015</v>
      </c>
      <c r="D43">
        <v>3244560</v>
      </c>
      <c r="E43">
        <v>572214</v>
      </c>
      <c r="F43">
        <v>412307</v>
      </c>
      <c r="G43">
        <f t="shared" si="0"/>
        <v>655.79915683918387</v>
      </c>
      <c r="H43">
        <f t="shared" si="1"/>
        <v>720.5468583432073</v>
      </c>
    </row>
    <row r="44" spans="1:8">
      <c r="A44" t="s">
        <v>329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>
      <c r="A45" t="s">
        <v>330</v>
      </c>
      <c r="B45">
        <v>0</v>
      </c>
      <c r="C45">
        <v>88457.22</v>
      </c>
      <c r="D45">
        <v>57565</v>
      </c>
      <c r="E45">
        <v>1980.19</v>
      </c>
      <c r="F45">
        <v>1362</v>
      </c>
      <c r="G45">
        <f t="shared" si="0"/>
        <v>650.76655133407985</v>
      </c>
      <c r="H45">
        <f t="shared" si="1"/>
        <v>687.81278564178183</v>
      </c>
    </row>
    <row r="46" spans="1:8">
      <c r="A46" t="s">
        <v>331</v>
      </c>
      <c r="B46">
        <v>215928</v>
      </c>
      <c r="C46">
        <v>471344</v>
      </c>
      <c r="D46">
        <v>336273</v>
      </c>
      <c r="E46">
        <v>889</v>
      </c>
      <c r="F46">
        <v>838.5</v>
      </c>
      <c r="G46">
        <f t="shared" si="0"/>
        <v>713.4343494348077</v>
      </c>
      <c r="H46">
        <f t="shared" si="1"/>
        <v>943.1946006749157</v>
      </c>
    </row>
    <row r="47" spans="1:8">
      <c r="A47" t="s">
        <v>332</v>
      </c>
      <c r="B47">
        <v>0</v>
      </c>
      <c r="C47">
        <v>3276</v>
      </c>
      <c r="D47">
        <v>1625</v>
      </c>
      <c r="E47">
        <v>306</v>
      </c>
      <c r="F47">
        <v>106</v>
      </c>
      <c r="G47">
        <f t="shared" si="0"/>
        <v>496.03174603174602</v>
      </c>
      <c r="H47">
        <f t="shared" si="1"/>
        <v>346.40522875816993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226"/>
  <sheetViews>
    <sheetView topLeftCell="A201" workbookViewId="0">
      <selection activeCell="H2" sqref="H2:H226"/>
    </sheetView>
  </sheetViews>
  <sheetFormatPr defaultColWidth="8.85546875" defaultRowHeight="15"/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147000</v>
      </c>
      <c r="C2" s="18">
        <v>1000</v>
      </c>
      <c r="D2" s="18">
        <v>1042</v>
      </c>
      <c r="E2" s="18">
        <v>3</v>
      </c>
      <c r="F2" s="29">
        <v>6</v>
      </c>
      <c r="G2">
        <f>IF(D2&lt;&gt;"",IF(D2&gt;0,IF(C2&gt;0, D2/C2*1000,0),0),"")</f>
        <v>1042</v>
      </c>
      <c r="H2">
        <f>IF(F2&lt;&gt;"",IF(F2&gt;0,IF(E2&gt;0, F2/E2*1000,0),0),"")</f>
        <v>2000</v>
      </c>
    </row>
    <row r="3" spans="1:8">
      <c r="A3" s="28" t="s">
        <v>16</v>
      </c>
      <c r="B3" s="18">
        <v>0</v>
      </c>
      <c r="C3" s="18">
        <v>1206</v>
      </c>
      <c r="D3" s="18">
        <v>2181</v>
      </c>
      <c r="E3" s="18">
        <v>61</v>
      </c>
      <c r="F3" s="29">
        <v>186</v>
      </c>
      <c r="G3">
        <f t="shared" ref="G3:G66" si="0">IF(D3&lt;&gt;"",IF(D3&gt;0,IF(C3&gt;0, D3/C3*1000,0),0),"")</f>
        <v>1808.4577114427859</v>
      </c>
      <c r="H3">
        <f t="shared" ref="H3:H66" si="1">IF(F3&lt;&gt;"",IF(F3&gt;0,IF(E3&gt;0, F3/E3*1000,0),0),"")</f>
        <v>3049.1803278688521</v>
      </c>
    </row>
    <row r="4" spans="1:8">
      <c r="A4" s="28" t="s">
        <v>17</v>
      </c>
      <c r="B4" s="18">
        <v>0</v>
      </c>
      <c r="C4" s="18">
        <v>15052</v>
      </c>
      <c r="D4" s="18">
        <v>20972</v>
      </c>
      <c r="E4" s="18">
        <v>544</v>
      </c>
      <c r="F4" s="29">
        <v>1513</v>
      </c>
      <c r="G4">
        <f t="shared" si="0"/>
        <v>1393.3032155195322</v>
      </c>
      <c r="H4">
        <f t="shared" si="1"/>
        <v>2781.25</v>
      </c>
    </row>
    <row r="5" spans="1:8">
      <c r="A5" s="28" t="s">
        <v>23</v>
      </c>
      <c r="B5" s="18">
        <v>0</v>
      </c>
      <c r="C5" s="18">
        <v>916</v>
      </c>
      <c r="D5" s="18">
        <v>1476</v>
      </c>
      <c r="E5" s="18">
        <v>1172</v>
      </c>
      <c r="F5" s="29">
        <v>1527</v>
      </c>
      <c r="G5">
        <f t="shared" si="0"/>
        <v>1611.3537117903932</v>
      </c>
      <c r="H5">
        <f t="shared" si="1"/>
        <v>1302.9010238907849</v>
      </c>
    </row>
    <row r="6" spans="1:8">
      <c r="A6" s="28" t="s">
        <v>24</v>
      </c>
      <c r="B6" s="18">
        <v>1790</v>
      </c>
      <c r="C6" s="18">
        <v>5583</v>
      </c>
      <c r="D6" s="18">
        <v>7609</v>
      </c>
      <c r="E6" s="18">
        <v>1887</v>
      </c>
      <c r="F6" s="29">
        <v>3886</v>
      </c>
      <c r="G6">
        <f t="shared" si="0"/>
        <v>1362.8873365574063</v>
      </c>
      <c r="H6">
        <f t="shared" si="1"/>
        <v>2059.3534711181769</v>
      </c>
    </row>
    <row r="7" spans="1:8">
      <c r="A7" s="28" t="s">
        <v>31</v>
      </c>
      <c r="B7" s="18">
        <v>56000</v>
      </c>
      <c r="C7" s="18">
        <v>9266</v>
      </c>
      <c r="D7" s="18">
        <v>13060</v>
      </c>
      <c r="E7" s="18">
        <v>1323</v>
      </c>
      <c r="F7" s="29">
        <v>1793</v>
      </c>
      <c r="G7">
        <f t="shared" si="0"/>
        <v>1409.4539175480249</v>
      </c>
      <c r="H7">
        <f t="shared" si="1"/>
        <v>1355.2532123960693</v>
      </c>
    </row>
    <row r="8" spans="1:8">
      <c r="A8" s="28" t="s">
        <v>41</v>
      </c>
      <c r="B8" s="18">
        <v>40000</v>
      </c>
      <c r="C8" s="18">
        <v>2055</v>
      </c>
      <c r="D8" s="18">
        <v>943</v>
      </c>
      <c r="E8" s="18">
        <v>12926</v>
      </c>
      <c r="F8" s="29">
        <v>3218</v>
      </c>
      <c r="G8">
        <f t="shared" si="0"/>
        <v>458.88077858880774</v>
      </c>
      <c r="H8">
        <f t="shared" si="1"/>
        <v>248.95559337768839</v>
      </c>
    </row>
    <row r="9" spans="1:8">
      <c r="A9" s="28" t="s">
        <v>45</v>
      </c>
      <c r="B9" s="18">
        <v>0</v>
      </c>
      <c r="C9" s="18">
        <v>977</v>
      </c>
      <c r="D9" s="18">
        <v>916</v>
      </c>
      <c r="E9" s="18">
        <v>562</v>
      </c>
      <c r="F9" s="29">
        <v>151</v>
      </c>
      <c r="G9">
        <f t="shared" si="0"/>
        <v>937.56397134083932</v>
      </c>
      <c r="H9">
        <f t="shared" si="1"/>
        <v>268.68327402135236</v>
      </c>
    </row>
    <row r="10" spans="1:8">
      <c r="A10" s="28" t="s">
        <v>46</v>
      </c>
      <c r="B10" s="18">
        <v>6799000</v>
      </c>
      <c r="C10" s="18">
        <v>41468</v>
      </c>
      <c r="D10" s="18">
        <v>51564</v>
      </c>
      <c r="E10" s="18">
        <v>81912</v>
      </c>
      <c r="F10" s="29">
        <v>99587</v>
      </c>
      <c r="G10">
        <f t="shared" si="0"/>
        <v>1243.4648403588308</v>
      </c>
      <c r="H10">
        <f t="shared" si="1"/>
        <v>1215.7803496435197</v>
      </c>
    </row>
    <row r="11" spans="1:8">
      <c r="A11" s="28" t="s">
        <v>71</v>
      </c>
      <c r="B11" s="18">
        <v>0</v>
      </c>
      <c r="C11" s="18">
        <v>27</v>
      </c>
      <c r="D11" s="18">
        <v>52</v>
      </c>
      <c r="E11" s="18">
        <v>20</v>
      </c>
      <c r="F11" s="29">
        <v>66</v>
      </c>
      <c r="G11">
        <f t="shared" si="0"/>
        <v>1925.9259259259259</v>
      </c>
      <c r="H11">
        <f t="shared" si="1"/>
        <v>3300</v>
      </c>
    </row>
    <row r="12" spans="1:8">
      <c r="A12" s="28" t="s">
        <v>76</v>
      </c>
      <c r="B12" s="18">
        <v>0</v>
      </c>
      <c r="C12" s="18">
        <v>3445</v>
      </c>
      <c r="D12" s="18">
        <v>4728</v>
      </c>
      <c r="E12" s="18">
        <v>0</v>
      </c>
      <c r="F12" s="29">
        <v>0</v>
      </c>
      <c r="G12">
        <f t="shared" si="0"/>
        <v>1372.4238026124817</v>
      </c>
      <c r="H12">
        <f t="shared" si="1"/>
        <v>0</v>
      </c>
    </row>
    <row r="13" spans="1:8">
      <c r="A13" s="28" t="s">
        <v>77</v>
      </c>
      <c r="B13" s="18">
        <v>81000</v>
      </c>
      <c r="C13" s="18">
        <v>26275</v>
      </c>
      <c r="D13" s="18">
        <v>37620</v>
      </c>
      <c r="E13" s="18">
        <v>41518</v>
      </c>
      <c r="F13" s="29">
        <v>27715</v>
      </c>
      <c r="G13">
        <f t="shared" si="0"/>
        <v>1431.7792578496671</v>
      </c>
      <c r="H13">
        <f t="shared" si="1"/>
        <v>667.54178910352141</v>
      </c>
    </row>
    <row r="14" spans="1:8">
      <c r="A14" s="28" t="s">
        <v>83</v>
      </c>
      <c r="B14" s="18">
        <v>0</v>
      </c>
      <c r="C14" s="18">
        <v>78856</v>
      </c>
      <c r="D14" s="18">
        <v>88745</v>
      </c>
      <c r="E14" s="18">
        <v>37673</v>
      </c>
      <c r="F14" s="29">
        <v>51392</v>
      </c>
      <c r="G14">
        <f t="shared" si="0"/>
        <v>1125.4058029826519</v>
      </c>
      <c r="H14">
        <f t="shared" si="1"/>
        <v>1364.160008494147</v>
      </c>
    </row>
    <row r="15" spans="1:8">
      <c r="A15" s="28" t="s">
        <v>98</v>
      </c>
      <c r="B15" s="18">
        <v>1995300</v>
      </c>
      <c r="C15" s="18">
        <v>3590</v>
      </c>
      <c r="D15" s="18">
        <v>3937</v>
      </c>
      <c r="E15" s="18">
        <v>1333</v>
      </c>
      <c r="F15" s="29">
        <v>790</v>
      </c>
      <c r="G15">
        <f t="shared" si="0"/>
        <v>1096.657381615599</v>
      </c>
      <c r="H15">
        <f t="shared" si="1"/>
        <v>592.6481620405101</v>
      </c>
    </row>
    <row r="16" spans="1:8">
      <c r="A16" s="28" t="s">
        <v>99</v>
      </c>
      <c r="B16" s="18">
        <v>105000</v>
      </c>
      <c r="C16" s="18">
        <v>4773</v>
      </c>
      <c r="D16" s="18">
        <v>9090</v>
      </c>
      <c r="E16" s="18">
        <v>20239</v>
      </c>
      <c r="F16" s="29">
        <v>12334</v>
      </c>
      <c r="G16">
        <f t="shared" si="0"/>
        <v>1904.4626021370209</v>
      </c>
      <c r="H16">
        <f t="shared" si="1"/>
        <v>609.41746133702259</v>
      </c>
    </row>
    <row r="17" spans="1:8">
      <c r="A17" s="28" t="s">
        <v>106</v>
      </c>
      <c r="B17" s="18">
        <v>6000</v>
      </c>
      <c r="C17" s="18">
        <v>31000</v>
      </c>
      <c r="D17" s="18">
        <v>72810</v>
      </c>
      <c r="E17" s="18">
        <v>700</v>
      </c>
      <c r="F17" s="29">
        <v>730</v>
      </c>
      <c r="G17">
        <f t="shared" si="0"/>
        <v>2348.7096774193546</v>
      </c>
      <c r="H17">
        <f t="shared" si="1"/>
        <v>1042.8571428571429</v>
      </c>
    </row>
    <row r="18" spans="1:8">
      <c r="A18" s="28" t="s">
        <v>114</v>
      </c>
      <c r="B18" s="18">
        <v>0</v>
      </c>
      <c r="C18" s="18">
        <v>8</v>
      </c>
      <c r="D18" s="18">
        <v>14</v>
      </c>
      <c r="E18" s="18">
        <v>1</v>
      </c>
      <c r="F18" s="29">
        <v>2</v>
      </c>
      <c r="G18">
        <f t="shared" si="0"/>
        <v>1750</v>
      </c>
      <c r="H18">
        <f t="shared" si="1"/>
        <v>2000</v>
      </c>
    </row>
    <row r="19" spans="1:8">
      <c r="A19" s="28" t="s">
        <v>124</v>
      </c>
      <c r="B19" s="18">
        <v>0</v>
      </c>
      <c r="C19" s="18">
        <v>916</v>
      </c>
      <c r="D19" s="18">
        <v>1377</v>
      </c>
      <c r="E19" s="18">
        <v>85</v>
      </c>
      <c r="F19" s="29">
        <v>165</v>
      </c>
      <c r="G19">
        <f t="shared" si="0"/>
        <v>1503.2751091703055</v>
      </c>
      <c r="H19">
        <f t="shared" si="1"/>
        <v>1941.1764705882354</v>
      </c>
    </row>
    <row r="20" spans="1:8">
      <c r="A20" s="28" t="s">
        <v>133</v>
      </c>
      <c r="B20" s="18">
        <v>17000</v>
      </c>
      <c r="C20" s="18">
        <v>3637</v>
      </c>
      <c r="D20" s="18">
        <v>4503</v>
      </c>
      <c r="E20" s="18">
        <v>6</v>
      </c>
      <c r="F20" s="29">
        <v>8</v>
      </c>
      <c r="G20">
        <f t="shared" si="0"/>
        <v>1238.1083310420677</v>
      </c>
      <c r="H20">
        <f t="shared" si="1"/>
        <v>1333.3333333333333</v>
      </c>
    </row>
    <row r="21" spans="1:8">
      <c r="A21" s="28" t="s">
        <v>140</v>
      </c>
      <c r="B21" s="18">
        <v>38600</v>
      </c>
      <c r="C21" s="18">
        <v>1</v>
      </c>
      <c r="D21" s="18">
        <v>6</v>
      </c>
      <c r="E21" s="18">
        <v>1781</v>
      </c>
      <c r="F21" s="29">
        <v>2149</v>
      </c>
      <c r="G21">
        <f t="shared" si="0"/>
        <v>6000</v>
      </c>
      <c r="H21">
        <f t="shared" si="1"/>
        <v>1206.6254912970242</v>
      </c>
    </row>
    <row r="22" spans="1:8">
      <c r="A22" s="28" t="s">
        <v>146</v>
      </c>
      <c r="B22" s="18">
        <v>0</v>
      </c>
      <c r="C22" s="18">
        <v>247</v>
      </c>
      <c r="D22" s="18">
        <v>245</v>
      </c>
      <c r="E22" s="18">
        <v>6</v>
      </c>
      <c r="F22" s="29">
        <v>4</v>
      </c>
      <c r="G22">
        <f t="shared" si="0"/>
        <v>991.90283400809722</v>
      </c>
      <c r="H22">
        <f t="shared" si="1"/>
        <v>666.66666666666663</v>
      </c>
    </row>
    <row r="23" spans="1:8">
      <c r="A23" s="28" t="s">
        <v>149</v>
      </c>
      <c r="B23" s="18">
        <v>0</v>
      </c>
      <c r="C23" s="18">
        <v>55</v>
      </c>
      <c r="D23" s="18">
        <v>144</v>
      </c>
      <c r="E23" s="18">
        <v>0</v>
      </c>
      <c r="F23" s="29">
        <v>0</v>
      </c>
      <c r="G23">
        <f t="shared" si="0"/>
        <v>2618.181818181818</v>
      </c>
      <c r="H23">
        <f t="shared" si="1"/>
        <v>0</v>
      </c>
    </row>
    <row r="24" spans="1:8">
      <c r="A24" s="28" t="s">
        <v>153</v>
      </c>
      <c r="B24" s="18">
        <v>0</v>
      </c>
      <c r="C24" s="18">
        <v>172</v>
      </c>
      <c r="D24" s="18">
        <v>415</v>
      </c>
      <c r="E24" s="18">
        <v>0</v>
      </c>
      <c r="F24" s="29">
        <v>7</v>
      </c>
      <c r="G24">
        <f t="shared" si="0"/>
        <v>2412.7906976744184</v>
      </c>
      <c r="H24">
        <f t="shared" si="1"/>
        <v>0</v>
      </c>
    </row>
    <row r="25" spans="1:8">
      <c r="A25" s="28" t="s">
        <v>163</v>
      </c>
      <c r="B25" s="18">
        <v>108000</v>
      </c>
      <c r="C25" s="18">
        <v>3240</v>
      </c>
      <c r="D25" s="18">
        <v>3331</v>
      </c>
      <c r="E25" s="18">
        <v>5546</v>
      </c>
      <c r="F25" s="29">
        <v>3441</v>
      </c>
      <c r="G25">
        <f t="shared" si="0"/>
        <v>1028.0864197530864</v>
      </c>
      <c r="H25">
        <f t="shared" si="1"/>
        <v>620.44716913090519</v>
      </c>
    </row>
    <row r="26" spans="1:8">
      <c r="A26" s="28" t="s">
        <v>164</v>
      </c>
      <c r="B26" s="18">
        <v>0</v>
      </c>
      <c r="C26" s="18">
        <v>1863</v>
      </c>
      <c r="D26" s="18">
        <v>960</v>
      </c>
      <c r="E26" s="18">
        <v>133</v>
      </c>
      <c r="F26" s="29">
        <v>349</v>
      </c>
      <c r="G26">
        <f t="shared" si="0"/>
        <v>515.29790660225433</v>
      </c>
      <c r="H26">
        <f t="shared" si="1"/>
        <v>2624.0601503759399</v>
      </c>
    </row>
    <row r="27" spans="1:8">
      <c r="A27" s="28" t="s">
        <v>168</v>
      </c>
      <c r="B27" s="18">
        <v>0</v>
      </c>
      <c r="C27" s="18">
        <v>479</v>
      </c>
      <c r="D27" s="18">
        <v>629</v>
      </c>
      <c r="E27" s="18">
        <v>15</v>
      </c>
      <c r="F27" s="29">
        <v>28</v>
      </c>
      <c r="G27">
        <f t="shared" si="0"/>
        <v>1313.152400835073</v>
      </c>
      <c r="H27">
        <f t="shared" si="1"/>
        <v>1866.6666666666667</v>
      </c>
    </row>
    <row r="28" spans="1:8">
      <c r="A28" s="28" t="s">
        <v>169</v>
      </c>
      <c r="B28" s="18">
        <v>100000</v>
      </c>
      <c r="C28" s="18">
        <v>6156</v>
      </c>
      <c r="D28" s="18">
        <v>8550</v>
      </c>
      <c r="E28" s="18">
        <v>228</v>
      </c>
      <c r="F28" s="29">
        <v>359</v>
      </c>
      <c r="G28">
        <f t="shared" si="0"/>
        <v>1388.8888888888889</v>
      </c>
      <c r="H28">
        <f t="shared" si="1"/>
        <v>1574.5614035087717</v>
      </c>
    </row>
    <row r="29" spans="1:8">
      <c r="A29" s="28" t="s">
        <v>185</v>
      </c>
      <c r="B29" s="18">
        <v>100</v>
      </c>
      <c r="C29" s="18">
        <v>118</v>
      </c>
      <c r="D29" s="18">
        <v>191</v>
      </c>
      <c r="E29" s="18">
        <v>180</v>
      </c>
      <c r="F29" s="29">
        <v>27</v>
      </c>
      <c r="G29">
        <f t="shared" si="0"/>
        <v>1618.64406779661</v>
      </c>
      <c r="H29">
        <f t="shared" si="1"/>
        <v>150</v>
      </c>
    </row>
    <row r="30" spans="1:8">
      <c r="A30" s="28" t="s">
        <v>189</v>
      </c>
      <c r="B30" s="18">
        <v>70988</v>
      </c>
      <c r="C30" s="18">
        <v>511</v>
      </c>
      <c r="D30" s="18">
        <v>679</v>
      </c>
      <c r="E30" s="18">
        <v>0</v>
      </c>
      <c r="F30" s="29">
        <v>0</v>
      </c>
      <c r="G30">
        <f t="shared" si="0"/>
        <v>1328.7671232876712</v>
      </c>
      <c r="H30">
        <f t="shared" si="1"/>
        <v>0</v>
      </c>
    </row>
    <row r="31" spans="1:8">
      <c r="A31" s="28" t="s">
        <v>191</v>
      </c>
      <c r="B31" s="18">
        <v>828000</v>
      </c>
      <c r="C31" s="18">
        <v>6669</v>
      </c>
      <c r="D31" s="18">
        <v>9896</v>
      </c>
      <c r="E31" s="18">
        <v>16506</v>
      </c>
      <c r="F31" s="29">
        <v>36778</v>
      </c>
      <c r="G31">
        <f t="shared" si="0"/>
        <v>1483.8806417753788</v>
      </c>
      <c r="H31">
        <f t="shared" si="1"/>
        <v>2228.1594571670907</v>
      </c>
    </row>
    <row r="32" spans="1:8">
      <c r="A32" s="28" t="s">
        <v>196</v>
      </c>
      <c r="B32" s="18">
        <v>0</v>
      </c>
      <c r="C32" s="18">
        <v>14000</v>
      </c>
      <c r="D32" s="18">
        <v>23191</v>
      </c>
      <c r="E32" s="18">
        <v>28</v>
      </c>
      <c r="F32" s="29">
        <v>30</v>
      </c>
      <c r="G32">
        <f t="shared" si="0"/>
        <v>1656.5</v>
      </c>
      <c r="H32">
        <f t="shared" si="1"/>
        <v>1071.4285714285713</v>
      </c>
    </row>
    <row r="33" spans="1:8">
      <c r="A33" s="28" t="s">
        <v>200</v>
      </c>
      <c r="B33" s="18">
        <v>116000</v>
      </c>
      <c r="C33" s="18">
        <v>9536</v>
      </c>
      <c r="D33" s="18">
        <v>13285</v>
      </c>
      <c r="E33" s="18">
        <v>43524</v>
      </c>
      <c r="F33" s="29">
        <v>30272</v>
      </c>
      <c r="G33">
        <f t="shared" si="0"/>
        <v>1393.1417785234898</v>
      </c>
      <c r="H33">
        <f t="shared" si="1"/>
        <v>695.52430842753427</v>
      </c>
    </row>
    <row r="34" spans="1:8">
      <c r="A34" s="28" t="s">
        <v>208</v>
      </c>
      <c r="B34" s="18">
        <v>53000</v>
      </c>
      <c r="C34" s="18">
        <v>2900</v>
      </c>
      <c r="D34" s="18">
        <v>2974</v>
      </c>
      <c r="E34" s="18">
        <v>100</v>
      </c>
      <c r="F34" s="29">
        <v>48</v>
      </c>
      <c r="G34">
        <f t="shared" si="0"/>
        <v>1025.5172413793102</v>
      </c>
      <c r="H34">
        <f t="shared" si="1"/>
        <v>480</v>
      </c>
    </row>
    <row r="35" spans="1:8">
      <c r="A35" s="28" t="s">
        <v>213</v>
      </c>
      <c r="B35" s="18">
        <v>0</v>
      </c>
      <c r="C35" s="18">
        <v>1000</v>
      </c>
      <c r="D35" s="18">
        <v>1918</v>
      </c>
      <c r="E35" s="18">
        <v>0</v>
      </c>
      <c r="F35" s="29">
        <v>0</v>
      </c>
      <c r="G35">
        <f t="shared" si="0"/>
        <v>1918</v>
      </c>
      <c r="H35">
        <f t="shared" si="1"/>
        <v>0</v>
      </c>
    </row>
    <row r="36" spans="1:8">
      <c r="A36" s="28" t="s">
        <v>215</v>
      </c>
      <c r="B36" s="18">
        <v>7000</v>
      </c>
      <c r="C36" s="18">
        <v>29851</v>
      </c>
      <c r="D36" s="18">
        <v>62551</v>
      </c>
      <c r="E36" s="18">
        <v>4796</v>
      </c>
      <c r="F36" s="29">
        <v>1962</v>
      </c>
      <c r="G36">
        <f t="shared" si="0"/>
        <v>2095.4406887541459</v>
      </c>
      <c r="H36">
        <f t="shared" si="1"/>
        <v>409.09090909090912</v>
      </c>
    </row>
    <row r="37" spans="1:8">
      <c r="A37" s="28" t="s">
        <v>217</v>
      </c>
      <c r="B37" s="18">
        <v>0</v>
      </c>
      <c r="C37" s="18">
        <v>96</v>
      </c>
      <c r="D37" s="18">
        <v>170</v>
      </c>
      <c r="E37" s="18">
        <v>0</v>
      </c>
      <c r="F37" s="29">
        <v>0</v>
      </c>
      <c r="G37">
        <f t="shared" si="0"/>
        <v>1770.8333333333333</v>
      </c>
      <c r="H37">
        <f t="shared" si="1"/>
        <v>0</v>
      </c>
    </row>
    <row r="38" spans="1:8">
      <c r="A38" s="28" t="s">
        <v>221</v>
      </c>
      <c r="B38" s="18">
        <v>60000</v>
      </c>
      <c r="C38" s="18">
        <v>7319</v>
      </c>
      <c r="D38" s="18">
        <v>4181</v>
      </c>
      <c r="E38" s="18">
        <v>11</v>
      </c>
      <c r="F38" s="29">
        <v>10</v>
      </c>
      <c r="G38">
        <f t="shared" si="0"/>
        <v>571.25290340210415</v>
      </c>
      <c r="H38">
        <f t="shared" si="1"/>
        <v>909.09090909090901</v>
      </c>
    </row>
    <row r="39" spans="1:8">
      <c r="A39" t="s">
        <v>251</v>
      </c>
      <c r="B39" s="22">
        <v>319770</v>
      </c>
      <c r="C39" s="22">
        <v>22400</v>
      </c>
      <c r="D39">
        <v>13896</v>
      </c>
      <c r="E39" s="22">
        <v>84426</v>
      </c>
      <c r="F39">
        <v>113098</v>
      </c>
      <c r="G39">
        <f t="shared" si="0"/>
        <v>620.35714285714278</v>
      </c>
      <c r="H39">
        <f t="shared" si="1"/>
        <v>1339.6110203018027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140400</v>
      </c>
      <c r="C41">
        <v>1772</v>
      </c>
      <c r="D41">
        <v>3106</v>
      </c>
      <c r="E41">
        <v>5261</v>
      </c>
      <c r="F41">
        <v>3698</v>
      </c>
      <c r="G41">
        <f t="shared" si="0"/>
        <v>1752.8216704288939</v>
      </c>
      <c r="H41">
        <f t="shared" si="1"/>
        <v>702.90819235886715</v>
      </c>
    </row>
    <row r="42" spans="1:8">
      <c r="A42" t="s">
        <v>327</v>
      </c>
      <c r="B42">
        <v>582000</v>
      </c>
      <c r="C42">
        <v>139814</v>
      </c>
      <c r="D42">
        <v>108731</v>
      </c>
      <c r="E42">
        <v>27227</v>
      </c>
      <c r="F42">
        <v>77795</v>
      </c>
      <c r="G42">
        <f t="shared" si="0"/>
        <v>777.68320769021705</v>
      </c>
      <c r="H42">
        <f t="shared" si="1"/>
        <v>2857.2740294560549</v>
      </c>
    </row>
    <row r="43" spans="1:8">
      <c r="A43" t="s">
        <v>328</v>
      </c>
      <c r="B43">
        <v>281890</v>
      </c>
      <c r="C43">
        <v>63414</v>
      </c>
      <c r="D43">
        <v>61815</v>
      </c>
      <c r="E43">
        <v>121761</v>
      </c>
      <c r="F43">
        <v>57875</v>
      </c>
      <c r="G43">
        <f t="shared" si="0"/>
        <v>974.78474784747846</v>
      </c>
      <c r="H43">
        <f t="shared" si="1"/>
        <v>475.31639851840902</v>
      </c>
    </row>
    <row r="44" spans="1:8">
      <c r="A44" t="s">
        <v>329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>
      <c r="A45" t="s">
        <v>330</v>
      </c>
      <c r="B45">
        <v>171100</v>
      </c>
      <c r="C45">
        <v>599</v>
      </c>
      <c r="D45">
        <v>8439</v>
      </c>
      <c r="E45">
        <v>148</v>
      </c>
      <c r="F45">
        <v>160.79</v>
      </c>
      <c r="G45">
        <f t="shared" si="0"/>
        <v>14088.480801335558</v>
      </c>
      <c r="H45">
        <f t="shared" si="1"/>
        <v>1086.4189189189187</v>
      </c>
    </row>
    <row r="46" spans="1:8">
      <c r="A46" t="s">
        <v>331</v>
      </c>
      <c r="B46">
        <v>213000</v>
      </c>
      <c r="C46">
        <v>2454</v>
      </c>
      <c r="D46">
        <v>3708</v>
      </c>
      <c r="E46">
        <v>851</v>
      </c>
      <c r="F46">
        <v>797</v>
      </c>
      <c r="G46">
        <f t="shared" si="0"/>
        <v>1511.0024449877751</v>
      </c>
      <c r="H46">
        <f t="shared" si="1"/>
        <v>936.54524089306699</v>
      </c>
    </row>
    <row r="47" spans="1:8">
      <c r="A47" t="s">
        <v>332</v>
      </c>
      <c r="B47">
        <v>0</v>
      </c>
      <c r="C47">
        <v>60</v>
      </c>
      <c r="D47">
        <v>220</v>
      </c>
      <c r="E47">
        <v>0</v>
      </c>
      <c r="F47">
        <v>0</v>
      </c>
      <c r="G47">
        <f t="shared" si="0"/>
        <v>3666.6666666666665</v>
      </c>
      <c r="H47">
        <f t="shared" si="1"/>
        <v>0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226"/>
  <sheetViews>
    <sheetView topLeftCell="A193" workbookViewId="0">
      <selection activeCell="H2" sqref="H2:H226"/>
    </sheetView>
  </sheetViews>
  <sheetFormatPr defaultColWidth="8.85546875" defaultRowHeight="15"/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684000</v>
      </c>
      <c r="C2" s="18">
        <v>42000</v>
      </c>
      <c r="D2" s="18">
        <v>10489</v>
      </c>
      <c r="E2" s="18">
        <v>1000</v>
      </c>
      <c r="F2" s="29">
        <v>114</v>
      </c>
      <c r="G2">
        <f>IF(D2&lt;&gt;"",IF(D2&gt;0,IF(C2&gt;0, D2/C2*1000,0),0),"")</f>
        <v>249.73809523809524</v>
      </c>
      <c r="H2">
        <f>IF(F2&lt;&gt;"",IF(F2&gt;0,IF(E2&gt;0, F2/E2*1000,0),0),"")</f>
        <v>114</v>
      </c>
    </row>
    <row r="3" spans="1:8">
      <c r="A3" s="28" t="s">
        <v>16</v>
      </c>
      <c r="B3" s="18">
        <v>3082000</v>
      </c>
      <c r="C3" s="18">
        <v>2367</v>
      </c>
      <c r="D3" s="18">
        <v>599</v>
      </c>
      <c r="E3" s="18">
        <v>1435805</v>
      </c>
      <c r="F3" s="29">
        <v>189763</v>
      </c>
      <c r="G3">
        <f t="shared" ref="G3:G66" si="0">IF(D3&lt;&gt;"",IF(D3&gt;0,IF(C3&gt;0, D3/C3*1000,0),0),"")</f>
        <v>253.06294888043939</v>
      </c>
      <c r="H3">
        <f t="shared" ref="H3:H66" si="1">IF(F3&lt;&gt;"",IF(F3&gt;0,IF(E3&gt;0, F3/E3*1000,0),0),"")</f>
        <v>132.16488311435049</v>
      </c>
    </row>
    <row r="4" spans="1:8">
      <c r="A4" s="28" t="s">
        <v>17</v>
      </c>
      <c r="B4" s="18">
        <v>1489620</v>
      </c>
      <c r="C4" s="18">
        <v>1228631</v>
      </c>
      <c r="D4" s="18">
        <v>204070</v>
      </c>
      <c r="E4" s="18">
        <v>367170</v>
      </c>
      <c r="F4" s="29">
        <v>51324</v>
      </c>
      <c r="G4">
        <f t="shared" si="0"/>
        <v>166.09543467485355</v>
      </c>
      <c r="H4">
        <f t="shared" si="1"/>
        <v>139.78266198218807</v>
      </c>
    </row>
    <row r="5" spans="1:8">
      <c r="A5" s="28" t="s">
        <v>23</v>
      </c>
      <c r="B5" s="18">
        <v>0</v>
      </c>
      <c r="C5" s="18">
        <v>13977</v>
      </c>
      <c r="D5" s="18">
        <v>2836</v>
      </c>
      <c r="E5" s="18">
        <v>51909</v>
      </c>
      <c r="F5" s="29">
        <v>7254</v>
      </c>
      <c r="G5">
        <f t="shared" si="0"/>
        <v>202.90477212563496</v>
      </c>
      <c r="H5">
        <f t="shared" si="1"/>
        <v>139.74455296769347</v>
      </c>
    </row>
    <row r="6" spans="1:8">
      <c r="A6" s="28" t="s">
        <v>24</v>
      </c>
      <c r="B6" s="18">
        <v>1092030</v>
      </c>
      <c r="C6" s="18">
        <v>1089102</v>
      </c>
      <c r="D6" s="18">
        <v>142918</v>
      </c>
      <c r="E6" s="18">
        <v>1580974</v>
      </c>
      <c r="F6" s="29">
        <v>234239</v>
      </c>
      <c r="G6">
        <f t="shared" si="0"/>
        <v>131.22554177661962</v>
      </c>
      <c r="H6">
        <f t="shared" si="1"/>
        <v>148.16119683182646</v>
      </c>
    </row>
    <row r="7" spans="1:8">
      <c r="A7" s="28" t="s">
        <v>31</v>
      </c>
      <c r="B7" s="18">
        <v>4742000</v>
      </c>
      <c r="C7" s="18">
        <v>5381</v>
      </c>
      <c r="D7" s="18">
        <v>1192</v>
      </c>
      <c r="E7" s="18">
        <v>78159</v>
      </c>
      <c r="F7" s="29">
        <v>15248</v>
      </c>
      <c r="G7">
        <f t="shared" si="0"/>
        <v>221.52016353837575</v>
      </c>
      <c r="H7">
        <f t="shared" si="1"/>
        <v>195.08949705088347</v>
      </c>
    </row>
    <row r="8" spans="1:8">
      <c r="A8" s="28" t="s">
        <v>41</v>
      </c>
      <c r="B8" s="18">
        <v>2745000</v>
      </c>
      <c r="C8" s="18">
        <v>737230</v>
      </c>
      <c r="D8" s="18">
        <v>97963</v>
      </c>
      <c r="E8" s="18">
        <v>2344634</v>
      </c>
      <c r="F8" s="29">
        <v>277438</v>
      </c>
      <c r="G8">
        <f t="shared" si="0"/>
        <v>132.87983397311558</v>
      </c>
      <c r="H8">
        <f t="shared" si="1"/>
        <v>118.32891615493079</v>
      </c>
    </row>
    <row r="9" spans="1:8">
      <c r="A9" s="28" t="s">
        <v>45</v>
      </c>
      <c r="B9" s="18">
        <v>489000</v>
      </c>
      <c r="C9" s="18">
        <v>72339</v>
      </c>
      <c r="D9" s="18">
        <v>15624</v>
      </c>
      <c r="E9" s="18">
        <v>14237</v>
      </c>
      <c r="F9" s="29">
        <v>3535</v>
      </c>
      <c r="G9">
        <f t="shared" si="0"/>
        <v>215.98307966656989</v>
      </c>
      <c r="H9">
        <f t="shared" si="1"/>
        <v>248.29669171876097</v>
      </c>
    </row>
    <row r="10" spans="1:8">
      <c r="A10" s="28" t="s">
        <v>46</v>
      </c>
      <c r="B10" s="18">
        <v>53800000</v>
      </c>
      <c r="C10" s="18">
        <v>29900000</v>
      </c>
      <c r="D10" s="18">
        <v>5390426</v>
      </c>
      <c r="E10" s="18">
        <v>1042051</v>
      </c>
      <c r="F10" s="29">
        <v>183271</v>
      </c>
      <c r="G10">
        <f t="shared" si="0"/>
        <v>180.28180602006688</v>
      </c>
      <c r="H10">
        <f t="shared" si="1"/>
        <v>175.87526906072733</v>
      </c>
    </row>
    <row r="11" spans="1:8">
      <c r="A11" s="28" t="s">
        <v>71</v>
      </c>
      <c r="B11" s="18">
        <v>95000</v>
      </c>
      <c r="C11" s="18">
        <v>583</v>
      </c>
      <c r="D11" s="18">
        <v>230</v>
      </c>
      <c r="E11" s="18">
        <v>64034</v>
      </c>
      <c r="F11" s="29">
        <v>8096</v>
      </c>
      <c r="G11">
        <f t="shared" si="0"/>
        <v>394.51114922813036</v>
      </c>
      <c r="H11">
        <f t="shared" si="1"/>
        <v>126.4328325577037</v>
      </c>
    </row>
    <row r="12" spans="1:8">
      <c r="A12" s="28" t="s">
        <v>76</v>
      </c>
      <c r="B12" s="18">
        <v>613000</v>
      </c>
      <c r="C12" s="18">
        <v>46756</v>
      </c>
      <c r="D12" s="18">
        <v>8184</v>
      </c>
      <c r="E12" s="18">
        <v>92149</v>
      </c>
      <c r="F12" s="29">
        <v>14582</v>
      </c>
      <c r="G12">
        <f t="shared" si="0"/>
        <v>175.03635896997179</v>
      </c>
      <c r="H12">
        <f t="shared" si="1"/>
        <v>158.24371398495916</v>
      </c>
    </row>
    <row r="13" spans="1:8">
      <c r="A13" s="28" t="s">
        <v>77</v>
      </c>
      <c r="B13" s="18">
        <v>7132000</v>
      </c>
      <c r="C13" s="18">
        <v>1015106</v>
      </c>
      <c r="D13" s="18">
        <v>157223</v>
      </c>
      <c r="E13" s="18">
        <v>2868831</v>
      </c>
      <c r="F13" s="29">
        <v>397768</v>
      </c>
      <c r="G13">
        <f t="shared" si="0"/>
        <v>154.88333238105184</v>
      </c>
      <c r="H13">
        <f t="shared" si="1"/>
        <v>138.65159711394642</v>
      </c>
    </row>
    <row r="14" spans="1:8">
      <c r="A14" s="28" t="s">
        <v>83</v>
      </c>
      <c r="B14" s="18">
        <v>15200000</v>
      </c>
      <c r="C14" s="18">
        <v>3989421</v>
      </c>
      <c r="D14" s="18">
        <v>643209</v>
      </c>
      <c r="E14" s="18">
        <v>2543410</v>
      </c>
      <c r="F14" s="29">
        <v>360808</v>
      </c>
      <c r="G14">
        <f t="shared" si="0"/>
        <v>161.22865949720526</v>
      </c>
      <c r="H14">
        <f t="shared" si="1"/>
        <v>141.85994393353803</v>
      </c>
    </row>
    <row r="15" spans="1:8">
      <c r="A15" s="28" t="s">
        <v>98</v>
      </c>
      <c r="B15" s="18">
        <v>2640000</v>
      </c>
      <c r="C15" s="18">
        <v>3083292</v>
      </c>
      <c r="D15" s="18">
        <v>681670</v>
      </c>
      <c r="E15" s="18">
        <v>467</v>
      </c>
      <c r="F15" s="29">
        <v>128</v>
      </c>
      <c r="G15">
        <f t="shared" si="0"/>
        <v>221.08512589790394</v>
      </c>
      <c r="H15">
        <f t="shared" si="1"/>
        <v>274.08993576017133</v>
      </c>
    </row>
    <row r="16" spans="1:8">
      <c r="A16" s="28" t="s">
        <v>99</v>
      </c>
      <c r="B16" s="18">
        <v>3934000</v>
      </c>
      <c r="C16" s="18">
        <v>1692351</v>
      </c>
      <c r="D16" s="18">
        <v>321374</v>
      </c>
      <c r="E16" s="18">
        <v>16741</v>
      </c>
      <c r="F16" s="29">
        <v>2378</v>
      </c>
      <c r="G16">
        <f t="shared" si="0"/>
        <v>189.89795852042514</v>
      </c>
      <c r="H16">
        <f t="shared" si="1"/>
        <v>142.046472731617</v>
      </c>
    </row>
    <row r="17" spans="1:8">
      <c r="A17" s="28" t="s">
        <v>106</v>
      </c>
      <c r="B17" s="18">
        <v>21800000</v>
      </c>
      <c r="C17" s="18">
        <v>35000</v>
      </c>
      <c r="D17" s="18">
        <v>13828</v>
      </c>
      <c r="E17" s="18">
        <v>4261000</v>
      </c>
      <c r="F17" s="29">
        <v>747376</v>
      </c>
      <c r="G17">
        <f t="shared" si="0"/>
        <v>395.08571428571429</v>
      </c>
      <c r="H17">
        <f t="shared" si="1"/>
        <v>175.39920206524289</v>
      </c>
    </row>
    <row r="18" spans="1:8">
      <c r="A18" s="28" t="s">
        <v>114</v>
      </c>
      <c r="B18" s="18">
        <v>98000</v>
      </c>
      <c r="C18" s="18">
        <v>8937</v>
      </c>
      <c r="D18" s="18">
        <v>1291</v>
      </c>
      <c r="E18" s="18">
        <v>72133</v>
      </c>
      <c r="F18" s="29">
        <v>10669</v>
      </c>
      <c r="G18">
        <f t="shared" si="0"/>
        <v>144.45563388161574</v>
      </c>
      <c r="H18">
        <f t="shared" si="1"/>
        <v>147.90733783427834</v>
      </c>
    </row>
    <row r="19" spans="1:8">
      <c r="A19" s="28" t="s">
        <v>124</v>
      </c>
      <c r="B19" s="18">
        <v>1200000</v>
      </c>
      <c r="C19" s="18">
        <v>188791</v>
      </c>
      <c r="D19" s="18">
        <v>36487</v>
      </c>
      <c r="E19" s="18">
        <v>42691</v>
      </c>
      <c r="F19" s="29">
        <v>10667</v>
      </c>
      <c r="G19">
        <f t="shared" si="0"/>
        <v>193.26662817613126</v>
      </c>
      <c r="H19">
        <f t="shared" si="1"/>
        <v>249.86531118971212</v>
      </c>
    </row>
    <row r="20" spans="1:8">
      <c r="A20" s="28" t="s">
        <v>133</v>
      </c>
      <c r="B20" s="18">
        <v>3223000</v>
      </c>
      <c r="C20" s="18">
        <v>1384800</v>
      </c>
      <c r="D20" s="18">
        <v>333420</v>
      </c>
      <c r="E20" s="18">
        <v>436380</v>
      </c>
      <c r="F20" s="29">
        <v>61621</v>
      </c>
      <c r="G20">
        <f t="shared" si="0"/>
        <v>240.77123050259965</v>
      </c>
      <c r="H20">
        <f t="shared" si="1"/>
        <v>141.20949631055501</v>
      </c>
    </row>
    <row r="21" spans="1:8">
      <c r="A21" s="28" t="s">
        <v>140</v>
      </c>
      <c r="B21" s="18">
        <v>38000</v>
      </c>
      <c r="C21" s="18">
        <v>157</v>
      </c>
      <c r="D21" s="18">
        <v>21</v>
      </c>
      <c r="E21" s="18">
        <v>3962</v>
      </c>
      <c r="F21" s="29">
        <v>332</v>
      </c>
      <c r="G21">
        <f t="shared" si="0"/>
        <v>133.7579617834395</v>
      </c>
      <c r="H21">
        <f t="shared" si="1"/>
        <v>83.796062594649172</v>
      </c>
    </row>
    <row r="22" spans="1:8">
      <c r="A22" s="28" t="s">
        <v>146</v>
      </c>
      <c r="B22" s="18">
        <v>427000</v>
      </c>
      <c r="C22" s="18">
        <v>5090</v>
      </c>
      <c r="D22" s="18">
        <v>565</v>
      </c>
      <c r="E22" s="18">
        <v>291073</v>
      </c>
      <c r="F22" s="29">
        <v>42981</v>
      </c>
      <c r="G22">
        <f t="shared" si="0"/>
        <v>111.00196463654224</v>
      </c>
      <c r="H22">
        <f t="shared" si="1"/>
        <v>147.66398807172084</v>
      </c>
    </row>
    <row r="23" spans="1:8">
      <c r="A23" s="28" t="s">
        <v>149</v>
      </c>
      <c r="B23" s="18">
        <v>8000</v>
      </c>
      <c r="C23" s="18">
        <v>280</v>
      </c>
      <c r="D23" s="18">
        <v>331</v>
      </c>
      <c r="E23" s="18">
        <v>5970</v>
      </c>
      <c r="F23" s="29">
        <v>1112</v>
      </c>
      <c r="G23">
        <f t="shared" si="0"/>
        <v>1182.1428571428571</v>
      </c>
      <c r="H23">
        <f t="shared" si="1"/>
        <v>186.26465661641541</v>
      </c>
    </row>
    <row r="24" spans="1:8">
      <c r="A24" s="28" t="s">
        <v>153</v>
      </c>
      <c r="B24" s="18">
        <v>460000</v>
      </c>
      <c r="C24" s="18">
        <v>23548</v>
      </c>
      <c r="D24" s="18">
        <v>4873</v>
      </c>
      <c r="E24" s="18">
        <v>484283</v>
      </c>
      <c r="F24" s="29">
        <v>57636</v>
      </c>
      <c r="G24">
        <f t="shared" si="0"/>
        <v>206.93901817564125</v>
      </c>
      <c r="H24">
        <f t="shared" si="1"/>
        <v>119.01305641536045</v>
      </c>
    </row>
    <row r="25" spans="1:8">
      <c r="A25" s="28" t="s">
        <v>163</v>
      </c>
      <c r="B25" s="18">
        <v>2550000</v>
      </c>
      <c r="C25" s="18">
        <v>421536</v>
      </c>
      <c r="D25" s="18">
        <v>45930</v>
      </c>
      <c r="E25" s="18">
        <v>673172</v>
      </c>
      <c r="F25" s="29">
        <v>99111</v>
      </c>
      <c r="G25">
        <f t="shared" si="0"/>
        <v>108.95866545206104</v>
      </c>
      <c r="H25">
        <f t="shared" si="1"/>
        <v>147.2298313061149</v>
      </c>
    </row>
    <row r="26" spans="1:8">
      <c r="A26" s="28" t="s">
        <v>164</v>
      </c>
      <c r="B26" s="18">
        <v>1202000</v>
      </c>
      <c r="C26" s="18">
        <v>19879</v>
      </c>
      <c r="D26" s="18">
        <v>3088</v>
      </c>
      <c r="E26" s="18">
        <v>360116</v>
      </c>
      <c r="F26" s="29">
        <v>52382</v>
      </c>
      <c r="G26">
        <f t="shared" si="0"/>
        <v>155.33980582524271</v>
      </c>
      <c r="H26">
        <f t="shared" si="1"/>
        <v>145.45868553466104</v>
      </c>
    </row>
    <row r="27" spans="1:8">
      <c r="A27" s="28" t="s">
        <v>168</v>
      </c>
      <c r="B27" s="18">
        <v>491420</v>
      </c>
      <c r="C27" s="18">
        <v>5418</v>
      </c>
      <c r="D27" s="18">
        <v>1390</v>
      </c>
      <c r="E27" s="18">
        <v>122245</v>
      </c>
      <c r="F27" s="29">
        <v>20100</v>
      </c>
      <c r="G27">
        <f t="shared" si="0"/>
        <v>256.55223329641933</v>
      </c>
      <c r="H27">
        <f t="shared" si="1"/>
        <v>164.42390281811117</v>
      </c>
    </row>
    <row r="28" spans="1:8">
      <c r="A28" s="28" t="s">
        <v>169</v>
      </c>
      <c r="B28" s="18">
        <v>2720000</v>
      </c>
      <c r="C28" s="18">
        <v>46824</v>
      </c>
      <c r="D28" s="18">
        <v>6804</v>
      </c>
      <c r="E28" s="18">
        <v>259230</v>
      </c>
      <c r="F28" s="29">
        <v>40946</v>
      </c>
      <c r="G28">
        <f t="shared" si="0"/>
        <v>145.31009738595594</v>
      </c>
      <c r="H28">
        <f t="shared" si="1"/>
        <v>157.95239748485901</v>
      </c>
    </row>
    <row r="29" spans="1:8">
      <c r="A29" s="28" t="s">
        <v>185</v>
      </c>
      <c r="B29" s="18">
        <v>300000</v>
      </c>
      <c r="C29" s="18">
        <v>56546</v>
      </c>
      <c r="D29" s="18">
        <v>12029</v>
      </c>
      <c r="E29" s="18">
        <v>279945</v>
      </c>
      <c r="F29" s="29">
        <v>36935</v>
      </c>
      <c r="G29">
        <f t="shared" si="0"/>
        <v>212.7294592013582</v>
      </c>
      <c r="H29">
        <f t="shared" si="1"/>
        <v>131.93663040954473</v>
      </c>
    </row>
    <row r="30" spans="1:8">
      <c r="A30" s="28" t="s">
        <v>189</v>
      </c>
      <c r="B30" s="18">
        <v>1196096</v>
      </c>
      <c r="C30" s="18">
        <v>72060</v>
      </c>
      <c r="D30" s="18">
        <v>11522</v>
      </c>
      <c r="E30" s="18">
        <v>55398</v>
      </c>
      <c r="F30" s="29">
        <v>8622</v>
      </c>
      <c r="G30">
        <f t="shared" si="0"/>
        <v>159.89453233416597</v>
      </c>
      <c r="H30">
        <f t="shared" si="1"/>
        <v>155.63738763132244</v>
      </c>
    </row>
    <row r="31" spans="1:8">
      <c r="A31" s="28" t="s">
        <v>191</v>
      </c>
      <c r="B31" s="18">
        <v>4567500</v>
      </c>
      <c r="C31" s="18">
        <v>1627547</v>
      </c>
      <c r="D31" s="18">
        <v>227655</v>
      </c>
      <c r="E31" s="18">
        <v>1013825</v>
      </c>
      <c r="F31" s="29">
        <v>161069</v>
      </c>
      <c r="G31">
        <f t="shared" si="0"/>
        <v>139.87614489781248</v>
      </c>
      <c r="H31">
        <f t="shared" si="1"/>
        <v>158.87258649175155</v>
      </c>
    </row>
    <row r="32" spans="1:8">
      <c r="A32" s="28" t="s">
        <v>196</v>
      </c>
      <c r="B32" s="18">
        <v>1175000</v>
      </c>
      <c r="C32" s="18">
        <v>604254</v>
      </c>
      <c r="D32" s="18">
        <v>58379</v>
      </c>
      <c r="E32" s="18">
        <v>466672</v>
      </c>
      <c r="F32" s="29">
        <v>68042</v>
      </c>
      <c r="G32">
        <f t="shared" si="0"/>
        <v>96.613344719273684</v>
      </c>
      <c r="H32">
        <f t="shared" si="1"/>
        <v>145.80261939863544</v>
      </c>
    </row>
    <row r="33" spans="1:8">
      <c r="A33" s="28" t="s">
        <v>200</v>
      </c>
      <c r="B33" s="18">
        <v>2366000</v>
      </c>
      <c r="C33" s="18">
        <v>1133628</v>
      </c>
      <c r="D33" s="18">
        <v>212073</v>
      </c>
      <c r="E33" s="18">
        <v>43836</v>
      </c>
      <c r="F33" s="29">
        <v>13754</v>
      </c>
      <c r="G33">
        <f t="shared" si="0"/>
        <v>187.07459589918386</v>
      </c>
      <c r="H33">
        <f t="shared" si="1"/>
        <v>313.76037959667849</v>
      </c>
    </row>
    <row r="34" spans="1:8">
      <c r="A34" s="28" t="s">
        <v>208</v>
      </c>
      <c r="B34" s="18">
        <v>1534000</v>
      </c>
      <c r="C34" s="18">
        <v>301000</v>
      </c>
      <c r="D34" s="18">
        <v>47526</v>
      </c>
      <c r="E34" s="18">
        <v>60000</v>
      </c>
      <c r="F34" s="29">
        <v>9912</v>
      </c>
      <c r="G34">
        <f t="shared" si="0"/>
        <v>157.89368770764119</v>
      </c>
      <c r="H34">
        <f t="shared" si="1"/>
        <v>165.20000000000002</v>
      </c>
    </row>
    <row r="35" spans="1:8">
      <c r="A35" s="28" t="s">
        <v>213</v>
      </c>
      <c r="B35" s="18">
        <v>147000</v>
      </c>
      <c r="C35" s="18">
        <v>336968</v>
      </c>
      <c r="D35" s="18">
        <v>60767</v>
      </c>
      <c r="E35" s="18">
        <v>6250</v>
      </c>
      <c r="F35" s="29">
        <v>1232</v>
      </c>
      <c r="G35">
        <f t="shared" si="0"/>
        <v>180.33463118159588</v>
      </c>
      <c r="H35">
        <f t="shared" si="1"/>
        <v>197.11999999999998</v>
      </c>
    </row>
    <row r="36" spans="1:8">
      <c r="A36" s="28" t="s">
        <v>215</v>
      </c>
      <c r="B36" s="18">
        <v>7977000</v>
      </c>
      <c r="C36" s="18">
        <v>239000</v>
      </c>
      <c r="D36" s="18">
        <v>34547</v>
      </c>
      <c r="E36" s="18">
        <v>5048717</v>
      </c>
      <c r="F36" s="29">
        <v>760130</v>
      </c>
      <c r="G36">
        <f t="shared" si="0"/>
        <v>144.54811715481173</v>
      </c>
      <c r="H36">
        <f t="shared" si="1"/>
        <v>150.55904302023663</v>
      </c>
    </row>
    <row r="37" spans="1:8">
      <c r="A37" s="28" t="s">
        <v>217</v>
      </c>
      <c r="B37" s="18">
        <v>16000</v>
      </c>
      <c r="C37" s="18">
        <v>4997</v>
      </c>
      <c r="D37" s="18">
        <v>1384</v>
      </c>
      <c r="E37" s="18">
        <v>16000</v>
      </c>
      <c r="F37" s="29">
        <v>3824</v>
      </c>
      <c r="G37">
        <f t="shared" si="0"/>
        <v>276.96617970782472</v>
      </c>
      <c r="H37">
        <f t="shared" si="1"/>
        <v>239</v>
      </c>
    </row>
    <row r="38" spans="1:8">
      <c r="A38" s="28" t="s">
        <v>221</v>
      </c>
      <c r="B38" s="18">
        <v>120000</v>
      </c>
      <c r="C38" s="18">
        <v>648488</v>
      </c>
      <c r="D38" s="18">
        <v>132782</v>
      </c>
      <c r="E38" s="18">
        <v>4421</v>
      </c>
      <c r="F38" s="29">
        <v>736</v>
      </c>
      <c r="G38">
        <f t="shared" si="0"/>
        <v>204.75629464230641</v>
      </c>
      <c r="H38">
        <f t="shared" si="1"/>
        <v>166.47817235919476</v>
      </c>
    </row>
    <row r="39" spans="1:8">
      <c r="A39" t="s">
        <v>251</v>
      </c>
      <c r="B39" s="23">
        <v>47209647</v>
      </c>
      <c r="C39" s="23">
        <v>712000</v>
      </c>
      <c r="D39">
        <v>99767</v>
      </c>
      <c r="E39" s="23">
        <v>19586000</v>
      </c>
      <c r="F39">
        <v>3055473</v>
      </c>
      <c r="G39">
        <f t="shared" si="0"/>
        <v>140.12219101123597</v>
      </c>
      <c r="H39">
        <f t="shared" si="1"/>
        <v>156.00291024200959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714800</v>
      </c>
      <c r="C41">
        <v>67364</v>
      </c>
      <c r="D41">
        <v>32376</v>
      </c>
      <c r="E41">
        <v>184017</v>
      </c>
      <c r="F41">
        <v>25749</v>
      </c>
      <c r="G41">
        <f t="shared" si="0"/>
        <v>480.6127902143578</v>
      </c>
      <c r="H41">
        <f t="shared" si="1"/>
        <v>139.92728932652963</v>
      </c>
    </row>
    <row r="42" spans="1:8">
      <c r="A42" t="s">
        <v>327</v>
      </c>
      <c r="B42">
        <v>12468200</v>
      </c>
      <c r="C42">
        <v>1982537</v>
      </c>
      <c r="D42">
        <v>437459</v>
      </c>
      <c r="E42">
        <v>2470762</v>
      </c>
      <c r="F42">
        <v>425713</v>
      </c>
      <c r="G42">
        <f t="shared" si="0"/>
        <v>220.65615925453093</v>
      </c>
      <c r="H42">
        <f t="shared" si="1"/>
        <v>172.30028630843441</v>
      </c>
    </row>
    <row r="43" spans="1:8">
      <c r="A43" t="s">
        <v>328</v>
      </c>
      <c r="B43">
        <v>10621845</v>
      </c>
      <c r="C43">
        <v>4036800</v>
      </c>
      <c r="D43">
        <v>659546</v>
      </c>
      <c r="E43">
        <v>7146106</v>
      </c>
      <c r="F43">
        <v>1025661</v>
      </c>
      <c r="G43">
        <f t="shared" si="0"/>
        <v>163.38337296868806</v>
      </c>
      <c r="H43">
        <f t="shared" si="1"/>
        <v>143.52725806194312</v>
      </c>
    </row>
    <row r="44" spans="1:8">
      <c r="A44" t="s">
        <v>329</v>
      </c>
      <c r="B44">
        <v>0</v>
      </c>
      <c r="C44">
        <v>8</v>
      </c>
      <c r="D44">
        <v>1</v>
      </c>
      <c r="E44">
        <v>0</v>
      </c>
      <c r="F44">
        <v>0</v>
      </c>
      <c r="G44">
        <f t="shared" si="0"/>
        <v>125</v>
      </c>
      <c r="H44">
        <f t="shared" si="1"/>
        <v>0</v>
      </c>
    </row>
    <row r="45" spans="1:8">
      <c r="A45" t="s">
        <v>330</v>
      </c>
      <c r="B45">
        <v>459745</v>
      </c>
      <c r="C45">
        <v>244910</v>
      </c>
      <c r="D45">
        <v>70853</v>
      </c>
      <c r="E45">
        <v>502757</v>
      </c>
      <c r="F45">
        <v>81178</v>
      </c>
      <c r="G45">
        <f t="shared" si="0"/>
        <v>289.30219264219511</v>
      </c>
      <c r="H45">
        <f t="shared" si="1"/>
        <v>161.46567825012878</v>
      </c>
    </row>
    <row r="46" spans="1:8">
      <c r="A46" t="s">
        <v>331</v>
      </c>
      <c r="B46">
        <v>1240000</v>
      </c>
      <c r="C46">
        <v>260554.12</v>
      </c>
      <c r="D46">
        <v>66354.64</v>
      </c>
      <c r="E46">
        <v>25296</v>
      </c>
      <c r="F46">
        <v>4903</v>
      </c>
      <c r="G46">
        <f t="shared" si="0"/>
        <v>254.66739884980515</v>
      </c>
      <c r="H46">
        <f t="shared" si="1"/>
        <v>193.82511068943705</v>
      </c>
    </row>
    <row r="47" spans="1:8">
      <c r="A47" t="s">
        <v>332</v>
      </c>
      <c r="B47">
        <v>3000</v>
      </c>
      <c r="C47">
        <v>178</v>
      </c>
      <c r="D47">
        <v>83</v>
      </c>
      <c r="E47">
        <v>7718</v>
      </c>
      <c r="F47">
        <v>398</v>
      </c>
      <c r="G47">
        <f t="shared" si="0"/>
        <v>466.29213483146066</v>
      </c>
      <c r="H47">
        <f t="shared" si="1"/>
        <v>51.567763669344387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226"/>
  <sheetViews>
    <sheetView topLeftCell="A193" workbookViewId="0">
      <selection activeCell="H2" sqref="H2:H226"/>
    </sheetView>
  </sheetViews>
  <sheetFormatPr defaultColWidth="8.85546875" defaultRowHeight="15"/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131000</v>
      </c>
      <c r="C2" s="18">
        <v>52000</v>
      </c>
      <c r="D2" s="18">
        <v>32173</v>
      </c>
      <c r="E2" s="18">
        <v>83</v>
      </c>
      <c r="F2" s="29">
        <v>62</v>
      </c>
      <c r="G2">
        <f>IF(D2&lt;&gt;"",IF(D2&gt;0,IF(C2&gt;0, D2/C2*1000,0),0),"")</f>
        <v>618.71153846153845</v>
      </c>
      <c r="H2">
        <f>IF(F2&lt;&gt;"",IF(F2&gt;0,IF(E2&gt;0, F2/E2*1000,0),0),"")</f>
        <v>746.98795180722891</v>
      </c>
    </row>
    <row r="3" spans="1:8">
      <c r="A3" s="28" t="s">
        <v>16</v>
      </c>
      <c r="B3" s="18">
        <v>325000</v>
      </c>
      <c r="C3" s="18">
        <v>75671</v>
      </c>
      <c r="D3" s="18">
        <v>36096</v>
      </c>
      <c r="E3" s="18">
        <v>50480</v>
      </c>
      <c r="F3" s="29">
        <v>23537</v>
      </c>
      <c r="G3">
        <f t="shared" ref="G3:G66" si="0">IF(D3&lt;&gt;"",IF(D3&gt;0,IF(C3&gt;0, D3/C3*1000,0),0),"")</f>
        <v>477.01232969037017</v>
      </c>
      <c r="H3">
        <f t="shared" ref="H3:H66" si="1">IF(F3&lt;&gt;"",IF(F3&gt;0,IF(E3&gt;0, F3/E3*1000,0),0),"")</f>
        <v>466.26386687797151</v>
      </c>
    </row>
    <row r="4" spans="1:8">
      <c r="A4" s="28" t="s">
        <v>17</v>
      </c>
      <c r="B4" s="18">
        <v>340778</v>
      </c>
      <c r="C4" s="18">
        <v>84629</v>
      </c>
      <c r="D4" s="18">
        <v>42930</v>
      </c>
      <c r="E4" s="18">
        <v>299580</v>
      </c>
      <c r="F4" s="29">
        <v>142351</v>
      </c>
      <c r="G4">
        <f t="shared" si="0"/>
        <v>507.27292063004404</v>
      </c>
      <c r="H4">
        <f t="shared" si="1"/>
        <v>475.16856933039588</v>
      </c>
    </row>
    <row r="5" spans="1:8">
      <c r="A5" s="28" t="s">
        <v>23</v>
      </c>
      <c r="B5" s="18">
        <v>40400</v>
      </c>
      <c r="C5" s="18">
        <v>11690</v>
      </c>
      <c r="D5" s="18">
        <v>3690</v>
      </c>
      <c r="E5" s="18">
        <v>26184</v>
      </c>
      <c r="F5" s="29">
        <v>10832</v>
      </c>
      <c r="G5">
        <f t="shared" si="0"/>
        <v>315.65440547476476</v>
      </c>
      <c r="H5">
        <f t="shared" si="1"/>
        <v>413.68774824320201</v>
      </c>
    </row>
    <row r="6" spans="1:8">
      <c r="A6" s="28" t="s">
        <v>24</v>
      </c>
      <c r="B6" s="18">
        <v>332000</v>
      </c>
      <c r="C6" s="18">
        <v>184807</v>
      </c>
      <c r="D6" s="18">
        <v>97329</v>
      </c>
      <c r="E6" s="18">
        <v>381444</v>
      </c>
      <c r="F6" s="29">
        <v>178862</v>
      </c>
      <c r="G6">
        <f t="shared" si="0"/>
        <v>526.6521289777985</v>
      </c>
      <c r="H6">
        <f t="shared" si="1"/>
        <v>468.90762471031132</v>
      </c>
    </row>
    <row r="7" spans="1:8">
      <c r="A7" s="28" t="s">
        <v>31</v>
      </c>
      <c r="B7" s="18">
        <v>98000</v>
      </c>
      <c r="C7" s="18">
        <v>211892</v>
      </c>
      <c r="D7" s="18">
        <v>107455</v>
      </c>
      <c r="E7" s="18">
        <v>1705</v>
      </c>
      <c r="F7" s="29">
        <v>995</v>
      </c>
      <c r="G7">
        <f t="shared" si="0"/>
        <v>507.12155248900382</v>
      </c>
      <c r="H7">
        <f t="shared" si="1"/>
        <v>583.57771260997072</v>
      </c>
    </row>
    <row r="8" spans="1:8">
      <c r="A8" s="28" t="s">
        <v>41</v>
      </c>
      <c r="B8" s="18">
        <v>3521000</v>
      </c>
      <c r="C8" s="18">
        <v>59850</v>
      </c>
      <c r="D8" s="18">
        <v>38455</v>
      </c>
      <c r="E8" s="18">
        <v>3310194</v>
      </c>
      <c r="F8" s="29">
        <v>1824025</v>
      </c>
      <c r="G8">
        <f t="shared" si="0"/>
        <v>642.52297410192148</v>
      </c>
      <c r="H8">
        <f t="shared" si="1"/>
        <v>551.03265850883668</v>
      </c>
    </row>
    <row r="9" spans="1:8">
      <c r="A9" s="28" t="s">
        <v>45</v>
      </c>
      <c r="B9" s="18">
        <v>96800</v>
      </c>
      <c r="C9" s="18">
        <v>9267</v>
      </c>
      <c r="D9" s="18">
        <v>5823</v>
      </c>
      <c r="E9" s="18">
        <v>53741</v>
      </c>
      <c r="F9" s="29">
        <v>33211</v>
      </c>
      <c r="G9">
        <f t="shared" si="0"/>
        <v>628.35869213337651</v>
      </c>
      <c r="H9">
        <f t="shared" si="1"/>
        <v>617.98254591466468</v>
      </c>
    </row>
    <row r="10" spans="1:8">
      <c r="A10" s="28" t="s">
        <v>46</v>
      </c>
      <c r="B10" s="18">
        <v>2977000</v>
      </c>
      <c r="C10" s="18">
        <v>439466</v>
      </c>
      <c r="D10" s="18">
        <v>223722</v>
      </c>
      <c r="E10" s="18">
        <v>18594</v>
      </c>
      <c r="F10" s="29">
        <v>22389</v>
      </c>
      <c r="G10">
        <f t="shared" si="0"/>
        <v>509.07692517737433</v>
      </c>
      <c r="H10">
        <f t="shared" si="1"/>
        <v>1204.0980961600517</v>
      </c>
    </row>
    <row r="11" spans="1:8">
      <c r="A11" s="28" t="s">
        <v>71</v>
      </c>
      <c r="B11" s="18">
        <v>0</v>
      </c>
      <c r="C11" s="18">
        <v>13579</v>
      </c>
      <c r="D11" s="18">
        <v>6887</v>
      </c>
      <c r="E11" s="18">
        <v>52</v>
      </c>
      <c r="F11" s="29">
        <v>31</v>
      </c>
      <c r="G11">
        <f t="shared" si="0"/>
        <v>507.18020472788862</v>
      </c>
      <c r="H11">
        <f t="shared" si="1"/>
        <v>596.15384615384619</v>
      </c>
    </row>
    <row r="12" spans="1:8">
      <c r="A12" s="28" t="s">
        <v>76</v>
      </c>
      <c r="B12" s="18">
        <v>273143</v>
      </c>
      <c r="C12" s="18">
        <v>44527</v>
      </c>
      <c r="D12" s="18">
        <v>19762</v>
      </c>
      <c r="E12" s="18">
        <v>323716</v>
      </c>
      <c r="F12" s="29">
        <v>160397</v>
      </c>
      <c r="G12">
        <f t="shared" si="0"/>
        <v>443.82060322950116</v>
      </c>
      <c r="H12">
        <f t="shared" si="1"/>
        <v>495.48678471252578</v>
      </c>
    </row>
    <row r="13" spans="1:8">
      <c r="A13" s="28" t="s">
        <v>77</v>
      </c>
      <c r="B13" s="18">
        <v>790000</v>
      </c>
      <c r="C13" s="18">
        <v>323745</v>
      </c>
      <c r="D13" s="18">
        <v>171019</v>
      </c>
      <c r="E13" s="18">
        <v>543682</v>
      </c>
      <c r="F13" s="29">
        <v>267617</v>
      </c>
      <c r="G13">
        <f t="shared" si="0"/>
        <v>528.25217377874571</v>
      </c>
      <c r="H13">
        <f t="shared" si="1"/>
        <v>492.2307525354895</v>
      </c>
    </row>
    <row r="14" spans="1:8">
      <c r="A14" s="28" t="s">
        <v>83</v>
      </c>
      <c r="B14" s="18">
        <v>1770000</v>
      </c>
      <c r="C14" s="18">
        <v>866609</v>
      </c>
      <c r="D14" s="18">
        <v>422090</v>
      </c>
      <c r="E14" s="18">
        <v>760408</v>
      </c>
      <c r="F14" s="29">
        <v>366916</v>
      </c>
      <c r="G14">
        <f t="shared" si="0"/>
        <v>487.0593312555028</v>
      </c>
      <c r="H14">
        <f t="shared" si="1"/>
        <v>482.5251706978359</v>
      </c>
    </row>
    <row r="15" spans="1:8">
      <c r="A15" s="28" t="s">
        <v>98</v>
      </c>
      <c r="B15" s="18">
        <v>1380000</v>
      </c>
      <c r="C15" s="18">
        <v>1433035</v>
      </c>
      <c r="D15" s="18">
        <v>791792</v>
      </c>
      <c r="E15" s="18">
        <v>5428</v>
      </c>
      <c r="F15" s="29">
        <v>3478</v>
      </c>
      <c r="G15">
        <f t="shared" si="0"/>
        <v>552.5280261821938</v>
      </c>
      <c r="H15">
        <f t="shared" si="1"/>
        <v>640.75165806927043</v>
      </c>
    </row>
    <row r="16" spans="1:8">
      <c r="A16" s="28" t="s">
        <v>99</v>
      </c>
      <c r="B16" s="18">
        <v>664000</v>
      </c>
      <c r="C16" s="18">
        <v>11889</v>
      </c>
      <c r="D16" s="18">
        <v>6000</v>
      </c>
      <c r="E16" s="18">
        <v>140967</v>
      </c>
      <c r="F16" s="29">
        <v>71902</v>
      </c>
      <c r="G16">
        <f t="shared" si="0"/>
        <v>504.66818067120869</v>
      </c>
      <c r="H16">
        <f t="shared" si="1"/>
        <v>510.06263877361368</v>
      </c>
    </row>
    <row r="17" spans="1:8">
      <c r="A17" s="28" t="s">
        <v>106</v>
      </c>
      <c r="B17" s="18">
        <v>2985000</v>
      </c>
      <c r="C17" s="18">
        <v>49000</v>
      </c>
      <c r="D17" s="18">
        <v>25473</v>
      </c>
      <c r="E17" s="18">
        <v>6000</v>
      </c>
      <c r="F17" s="29">
        <v>2538</v>
      </c>
      <c r="G17">
        <f t="shared" si="0"/>
        <v>519.85714285714289</v>
      </c>
      <c r="H17">
        <f t="shared" si="1"/>
        <v>423</v>
      </c>
    </row>
    <row r="18" spans="1:8">
      <c r="A18" s="28" t="s">
        <v>114</v>
      </c>
      <c r="B18" s="18">
        <v>0</v>
      </c>
      <c r="C18" s="18">
        <v>10005</v>
      </c>
      <c r="D18" s="18">
        <v>5353</v>
      </c>
      <c r="E18" s="18">
        <v>394</v>
      </c>
      <c r="F18" s="29">
        <v>202</v>
      </c>
      <c r="G18">
        <f t="shared" si="0"/>
        <v>535.03248375812097</v>
      </c>
      <c r="H18">
        <f t="shared" si="1"/>
        <v>512.69035532994917</v>
      </c>
    </row>
    <row r="19" spans="1:8">
      <c r="A19" s="28" t="s">
        <v>124</v>
      </c>
      <c r="B19" s="18">
        <v>300000</v>
      </c>
      <c r="C19" s="18">
        <v>64568</v>
      </c>
      <c r="D19" s="18">
        <v>34493</v>
      </c>
      <c r="E19" s="18">
        <v>96766</v>
      </c>
      <c r="F19" s="29">
        <v>45059</v>
      </c>
      <c r="G19">
        <f t="shared" si="0"/>
        <v>534.21199355718011</v>
      </c>
      <c r="H19">
        <f t="shared" si="1"/>
        <v>465.64909162309078</v>
      </c>
    </row>
    <row r="20" spans="1:8">
      <c r="A20" s="28" t="s">
        <v>133</v>
      </c>
      <c r="B20" s="18">
        <v>128000</v>
      </c>
      <c r="C20" s="18">
        <v>179079</v>
      </c>
      <c r="D20" s="18">
        <v>104366</v>
      </c>
      <c r="E20" s="18">
        <v>357</v>
      </c>
      <c r="F20" s="29">
        <v>235</v>
      </c>
      <c r="G20">
        <f t="shared" si="0"/>
        <v>582.79306898072912</v>
      </c>
      <c r="H20">
        <f t="shared" si="1"/>
        <v>658.26330532212887</v>
      </c>
    </row>
    <row r="21" spans="1:8">
      <c r="A21" s="28" t="s">
        <v>140</v>
      </c>
      <c r="B21" s="18">
        <v>5400</v>
      </c>
      <c r="C21" s="18">
        <v>42877</v>
      </c>
      <c r="D21" s="18">
        <v>22385</v>
      </c>
      <c r="E21" s="18">
        <v>414</v>
      </c>
      <c r="F21" s="29">
        <v>296</v>
      </c>
      <c r="G21">
        <f t="shared" si="0"/>
        <v>522.07477202229632</v>
      </c>
      <c r="H21">
        <f t="shared" si="1"/>
        <v>714.97584541062793</v>
      </c>
    </row>
    <row r="22" spans="1:8">
      <c r="A22" s="28" t="s">
        <v>146</v>
      </c>
      <c r="B22" s="18">
        <v>142930</v>
      </c>
      <c r="C22" s="18">
        <v>17559</v>
      </c>
      <c r="D22" s="18">
        <v>8955</v>
      </c>
      <c r="E22" s="18">
        <v>84927</v>
      </c>
      <c r="F22" s="29">
        <v>40086</v>
      </c>
      <c r="G22">
        <f t="shared" si="0"/>
        <v>509.99487442337266</v>
      </c>
      <c r="H22">
        <f t="shared" si="1"/>
        <v>472.00536931717829</v>
      </c>
    </row>
    <row r="23" spans="1:8">
      <c r="A23" s="28" t="s">
        <v>149</v>
      </c>
      <c r="B23" s="18">
        <v>0</v>
      </c>
      <c r="C23" s="18">
        <v>14816</v>
      </c>
      <c r="D23" s="18">
        <v>7917</v>
      </c>
      <c r="E23" s="18">
        <v>65</v>
      </c>
      <c r="F23" s="29">
        <v>22</v>
      </c>
      <c r="G23">
        <f t="shared" si="0"/>
        <v>534.3547516198704</v>
      </c>
      <c r="H23">
        <f t="shared" si="1"/>
        <v>338.46153846153845</v>
      </c>
    </row>
    <row r="24" spans="1:8">
      <c r="A24" s="28" t="s">
        <v>153</v>
      </c>
      <c r="B24" s="18">
        <v>414000</v>
      </c>
      <c r="C24" s="18">
        <v>68463</v>
      </c>
      <c r="D24" s="18">
        <v>33244</v>
      </c>
      <c r="E24" s="18">
        <v>323300</v>
      </c>
      <c r="F24" s="29">
        <v>170361</v>
      </c>
      <c r="G24">
        <f t="shared" si="0"/>
        <v>485.57615062150359</v>
      </c>
      <c r="H24">
        <f t="shared" si="1"/>
        <v>526.94401484689149</v>
      </c>
    </row>
    <row r="25" spans="1:8">
      <c r="A25" s="28" t="s">
        <v>163</v>
      </c>
      <c r="B25" s="18">
        <v>110000</v>
      </c>
      <c r="C25" s="18">
        <v>91826</v>
      </c>
      <c r="D25" s="18">
        <v>48349</v>
      </c>
      <c r="E25" s="18">
        <v>5624</v>
      </c>
      <c r="F25" s="29">
        <v>3221</v>
      </c>
      <c r="G25">
        <f t="shared" si="0"/>
        <v>526.52843421253237</v>
      </c>
      <c r="H25">
        <f t="shared" si="1"/>
        <v>572.72403982930302</v>
      </c>
    </row>
    <row r="26" spans="1:8">
      <c r="A26" s="28" t="s">
        <v>164</v>
      </c>
      <c r="B26" s="18">
        <v>0</v>
      </c>
      <c r="C26" s="18">
        <v>52472</v>
      </c>
      <c r="D26" s="18">
        <v>26604</v>
      </c>
      <c r="E26" s="18">
        <v>74</v>
      </c>
      <c r="F26" s="29">
        <v>82</v>
      </c>
      <c r="G26">
        <f t="shared" si="0"/>
        <v>507.01326421710627</v>
      </c>
      <c r="H26">
        <f t="shared" si="1"/>
        <v>1108.1081081081081</v>
      </c>
    </row>
    <row r="27" spans="1:8">
      <c r="A27" s="28" t="s">
        <v>168</v>
      </c>
      <c r="B27" s="18">
        <v>0</v>
      </c>
      <c r="C27" s="18">
        <v>57788</v>
      </c>
      <c r="D27" s="18">
        <v>30396</v>
      </c>
      <c r="E27" s="18">
        <v>80</v>
      </c>
      <c r="F27" s="29">
        <v>54</v>
      </c>
      <c r="G27">
        <f t="shared" si="0"/>
        <v>525.99155534020906</v>
      </c>
      <c r="H27">
        <f t="shared" si="1"/>
        <v>675</v>
      </c>
    </row>
    <row r="28" spans="1:8">
      <c r="A28" s="28" t="s">
        <v>169</v>
      </c>
      <c r="B28" s="18">
        <v>1489091</v>
      </c>
      <c r="C28" s="18">
        <v>1126</v>
      </c>
      <c r="D28" s="18">
        <v>819</v>
      </c>
      <c r="E28" s="18">
        <v>1105609</v>
      </c>
      <c r="F28" s="29">
        <v>443491</v>
      </c>
      <c r="G28">
        <f t="shared" si="0"/>
        <v>727.35346358792185</v>
      </c>
      <c r="H28">
        <f t="shared" si="1"/>
        <v>401.12824696615166</v>
      </c>
    </row>
    <row r="29" spans="1:8">
      <c r="A29" s="28" t="s">
        <v>185</v>
      </c>
      <c r="B29" s="18">
        <v>0</v>
      </c>
      <c r="C29" s="18">
        <v>18915</v>
      </c>
      <c r="D29" s="18">
        <v>10759</v>
      </c>
      <c r="E29" s="18">
        <v>12</v>
      </c>
      <c r="F29" s="29">
        <v>2</v>
      </c>
      <c r="G29">
        <f t="shared" si="0"/>
        <v>568.80782447792751</v>
      </c>
      <c r="H29">
        <f t="shared" si="1"/>
        <v>166.66666666666666</v>
      </c>
    </row>
    <row r="30" spans="1:8">
      <c r="A30" s="28" t="s">
        <v>189</v>
      </c>
      <c r="B30" s="18">
        <v>217860</v>
      </c>
      <c r="C30" s="18">
        <v>24003</v>
      </c>
      <c r="D30" s="18">
        <v>13020</v>
      </c>
      <c r="E30" s="18">
        <v>38236</v>
      </c>
      <c r="F30" s="29">
        <v>24596</v>
      </c>
      <c r="G30">
        <f t="shared" si="0"/>
        <v>542.43219597550308</v>
      </c>
      <c r="H30">
        <f t="shared" si="1"/>
        <v>643.26812428078256</v>
      </c>
    </row>
    <row r="31" spans="1:8">
      <c r="A31" s="28" t="s">
        <v>191</v>
      </c>
      <c r="B31" s="18">
        <v>224000</v>
      </c>
      <c r="C31" s="18">
        <v>139342</v>
      </c>
      <c r="D31" s="18">
        <v>87149</v>
      </c>
      <c r="E31" s="18">
        <v>343937</v>
      </c>
      <c r="F31" s="29">
        <v>182174</v>
      </c>
      <c r="G31">
        <f t="shared" si="0"/>
        <v>625.43238937290982</v>
      </c>
      <c r="H31">
        <f t="shared" si="1"/>
        <v>529.67258538627721</v>
      </c>
    </row>
    <row r="32" spans="1:8">
      <c r="A32" s="28" t="s">
        <v>196</v>
      </c>
      <c r="B32" s="18">
        <v>1197000</v>
      </c>
      <c r="C32" s="18">
        <v>25658</v>
      </c>
      <c r="D32" s="18">
        <v>14299</v>
      </c>
      <c r="E32" s="18">
        <v>889877</v>
      </c>
      <c r="F32" s="29">
        <v>427268</v>
      </c>
      <c r="G32">
        <f t="shared" si="0"/>
        <v>557.29207264790705</v>
      </c>
      <c r="H32">
        <f t="shared" si="1"/>
        <v>480.14276130296656</v>
      </c>
    </row>
    <row r="33" spans="1:8">
      <c r="A33" s="28" t="s">
        <v>200</v>
      </c>
      <c r="B33" s="18">
        <v>125000</v>
      </c>
      <c r="C33" s="18">
        <v>69852</v>
      </c>
      <c r="D33" s="18">
        <v>35095</v>
      </c>
      <c r="E33" s="18">
        <v>34710</v>
      </c>
      <c r="F33" s="29">
        <v>18479</v>
      </c>
      <c r="G33">
        <f t="shared" si="0"/>
        <v>502.41940101929794</v>
      </c>
      <c r="H33">
        <f t="shared" si="1"/>
        <v>532.38259867473346</v>
      </c>
    </row>
    <row r="34" spans="1:8">
      <c r="A34" s="28" t="s">
        <v>208</v>
      </c>
      <c r="B34" s="18">
        <v>0</v>
      </c>
      <c r="C34" s="18">
        <v>348000</v>
      </c>
      <c r="D34" s="18">
        <v>172708</v>
      </c>
      <c r="E34" s="18">
        <v>1300</v>
      </c>
      <c r="F34" s="29">
        <v>666</v>
      </c>
      <c r="G34">
        <f t="shared" si="0"/>
        <v>496.28735632183907</v>
      </c>
      <c r="H34">
        <f t="shared" si="1"/>
        <v>512.30769230769238</v>
      </c>
    </row>
    <row r="35" spans="1:8">
      <c r="A35" s="28" t="s">
        <v>213</v>
      </c>
      <c r="B35" s="18">
        <v>8000</v>
      </c>
      <c r="C35" s="18">
        <v>91630</v>
      </c>
      <c r="D35" s="18">
        <v>53290</v>
      </c>
      <c r="E35" s="18">
        <v>0</v>
      </c>
      <c r="F35" s="29">
        <v>2</v>
      </c>
      <c r="G35">
        <f t="shared" si="0"/>
        <v>581.57808577976641</v>
      </c>
      <c r="H35">
        <f t="shared" si="1"/>
        <v>0</v>
      </c>
    </row>
    <row r="36" spans="1:8">
      <c r="A36" s="28" t="s">
        <v>215</v>
      </c>
      <c r="B36" s="18">
        <v>790432</v>
      </c>
      <c r="C36" s="18">
        <v>590389</v>
      </c>
      <c r="D36" s="18">
        <v>333529</v>
      </c>
      <c r="E36" s="18">
        <v>130000</v>
      </c>
      <c r="F36" s="29">
        <v>118664</v>
      </c>
      <c r="G36">
        <f t="shared" si="0"/>
        <v>564.93091842835827</v>
      </c>
      <c r="H36">
        <f t="shared" si="1"/>
        <v>912.8</v>
      </c>
    </row>
    <row r="37" spans="1:8">
      <c r="A37" s="28" t="s">
        <v>217</v>
      </c>
      <c r="B37" s="18">
        <v>0</v>
      </c>
      <c r="C37" s="18">
        <v>7129</v>
      </c>
      <c r="D37" s="18">
        <v>4516</v>
      </c>
      <c r="E37" s="18">
        <v>0</v>
      </c>
      <c r="F37" s="29">
        <v>0</v>
      </c>
      <c r="G37">
        <f t="shared" si="0"/>
        <v>633.4689297236639</v>
      </c>
      <c r="H37">
        <f t="shared" si="1"/>
        <v>0</v>
      </c>
    </row>
    <row r="38" spans="1:8">
      <c r="A38" s="28" t="s">
        <v>221</v>
      </c>
      <c r="B38" s="18">
        <v>65000</v>
      </c>
      <c r="C38" s="18">
        <v>50217</v>
      </c>
      <c r="D38" s="18">
        <v>33160</v>
      </c>
      <c r="E38" s="18">
        <v>224</v>
      </c>
      <c r="F38" s="29">
        <v>174</v>
      </c>
      <c r="G38">
        <f t="shared" si="0"/>
        <v>660.33414978991175</v>
      </c>
      <c r="H38">
        <f t="shared" si="1"/>
        <v>776.78571428571433</v>
      </c>
    </row>
    <row r="39" spans="1:8">
      <c r="A39" t="s">
        <v>251</v>
      </c>
      <c r="B39" s="23">
        <v>1658000</v>
      </c>
      <c r="C39" s="23">
        <v>1975461</v>
      </c>
      <c r="D39">
        <v>1130112</v>
      </c>
      <c r="E39" s="23">
        <v>464615</v>
      </c>
      <c r="F39">
        <v>253111</v>
      </c>
      <c r="G39">
        <f t="shared" si="0"/>
        <v>572.0750751343611</v>
      </c>
      <c r="H39">
        <f t="shared" si="1"/>
        <v>544.77578209915737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16450</v>
      </c>
      <c r="C41">
        <v>390569</v>
      </c>
      <c r="D41">
        <v>249008</v>
      </c>
      <c r="E41">
        <v>12375</v>
      </c>
      <c r="F41">
        <v>10008</v>
      </c>
      <c r="G41">
        <f t="shared" si="0"/>
        <v>637.55187943743624</v>
      </c>
      <c r="H41">
        <f t="shared" si="1"/>
        <v>808.72727272727275</v>
      </c>
    </row>
    <row r="42" spans="1:8">
      <c r="A42" t="s">
        <v>327</v>
      </c>
      <c r="B42">
        <v>1489430</v>
      </c>
      <c r="C42">
        <v>749662</v>
      </c>
      <c r="D42">
        <v>452009</v>
      </c>
      <c r="E42">
        <v>808519</v>
      </c>
      <c r="F42">
        <v>393101</v>
      </c>
      <c r="G42">
        <f t="shared" si="0"/>
        <v>602.95039631193788</v>
      </c>
      <c r="H42">
        <f t="shared" si="1"/>
        <v>486.19884010146944</v>
      </c>
    </row>
    <row r="43" spans="1:8">
      <c r="A43" t="s">
        <v>328</v>
      </c>
      <c r="B43">
        <v>662360</v>
      </c>
      <c r="C43">
        <v>1602296</v>
      </c>
      <c r="D43">
        <v>852647</v>
      </c>
      <c r="E43">
        <v>674931</v>
      </c>
      <c r="F43">
        <v>343125</v>
      </c>
      <c r="G43">
        <f t="shared" si="0"/>
        <v>532.14075301941705</v>
      </c>
      <c r="H43">
        <f t="shared" si="1"/>
        <v>508.38530160860887</v>
      </c>
    </row>
    <row r="44" spans="1:8">
      <c r="A44" t="s">
        <v>329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>
      <c r="A45" t="s">
        <v>330</v>
      </c>
      <c r="B45">
        <v>46731</v>
      </c>
      <c r="C45">
        <v>143819</v>
      </c>
      <c r="D45">
        <v>95802</v>
      </c>
      <c r="E45">
        <v>2682</v>
      </c>
      <c r="F45">
        <v>1876</v>
      </c>
      <c r="G45">
        <f t="shared" si="0"/>
        <v>666.12895375437188</v>
      </c>
      <c r="H45">
        <f t="shared" si="1"/>
        <v>699.47800149142438</v>
      </c>
    </row>
    <row r="46" spans="1:8">
      <c r="A46" t="s">
        <v>331</v>
      </c>
      <c r="B46">
        <v>43654</v>
      </c>
      <c r="C46">
        <v>236891</v>
      </c>
      <c r="D46">
        <v>163040</v>
      </c>
      <c r="E46">
        <v>654</v>
      </c>
      <c r="F46">
        <v>271</v>
      </c>
      <c r="G46">
        <f t="shared" si="0"/>
        <v>688.24902592331489</v>
      </c>
      <c r="H46">
        <f t="shared" si="1"/>
        <v>414.37308868501526</v>
      </c>
    </row>
    <row r="47" spans="1:8">
      <c r="A47" t="s">
        <v>332</v>
      </c>
      <c r="B47">
        <v>0</v>
      </c>
      <c r="C47">
        <v>5886</v>
      </c>
      <c r="D47">
        <v>4993</v>
      </c>
      <c r="E47">
        <v>5137</v>
      </c>
      <c r="F47">
        <v>2433</v>
      </c>
      <c r="G47">
        <f t="shared" si="0"/>
        <v>848.28406388039411</v>
      </c>
      <c r="H47">
        <f t="shared" si="1"/>
        <v>473.62273700603464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25"/>
  <sheetViews>
    <sheetView workbookViewId="0">
      <selection activeCell="E38" sqref="E38"/>
    </sheetView>
  </sheetViews>
  <sheetFormatPr defaultColWidth="11.42578125" defaultRowHeight="15.75"/>
  <cols>
    <col min="1" max="1" width="48.85546875" style="3" customWidth="1"/>
    <col min="2" max="2" width="14.28515625" customWidth="1"/>
    <col min="3" max="3" width="12.28515625" customWidth="1"/>
    <col min="4" max="4" width="14.7109375" style="14" bestFit="1" customWidth="1"/>
  </cols>
  <sheetData>
    <row r="1" spans="1:9">
      <c r="A1" s="3" t="s">
        <v>0</v>
      </c>
      <c r="B1" t="s">
        <v>1</v>
      </c>
      <c r="C1" t="s">
        <v>1</v>
      </c>
      <c r="D1" s="14" t="s">
        <v>253</v>
      </c>
      <c r="E1" t="s">
        <v>260</v>
      </c>
    </row>
    <row r="2" spans="1:9" ht="16.5" thickBot="1">
      <c r="A2" s="20" t="s">
        <v>227</v>
      </c>
    </row>
    <row r="3" spans="1:9" thickBot="1">
      <c r="A3" s="30" t="s">
        <v>251</v>
      </c>
      <c r="B3" s="22">
        <f>VLOOKUP(A3,'Industrial.roundwood.C'!$A$2:$B$40,2,FALSE)</f>
        <v>263403660</v>
      </c>
      <c r="C3" s="22">
        <f>VLOOKUP(A3,'Industrial.roundwood.NC'!$A$2:$B$40,2,FALSE)</f>
        <v>91274752</v>
      </c>
      <c r="D3" s="14">
        <f t="shared" ref="D3:D66" si="0">SUM(B3:C3)</f>
        <v>354678412</v>
      </c>
      <c r="E3">
        <v>1</v>
      </c>
      <c r="G3" t="s">
        <v>265</v>
      </c>
      <c r="I3" s="32">
        <v>40</v>
      </c>
    </row>
    <row r="4" spans="1:9" ht="15">
      <c r="A4" s="5" t="s">
        <v>169</v>
      </c>
      <c r="B4" s="22">
        <f>VLOOKUP(A4,'Industrial.roundwood.C'!$A$2:$B$40,2,FALSE)</f>
        <v>127000000</v>
      </c>
      <c r="C4" s="22">
        <f>VLOOKUP(A4,'Industrial.roundwood.NC'!$A$2:$B$40,2,FALSE)</f>
        <v>64000000</v>
      </c>
      <c r="D4" s="14">
        <f t="shared" si="0"/>
        <v>191000000</v>
      </c>
      <c r="E4">
        <v>2</v>
      </c>
    </row>
    <row r="5" spans="1:9" ht="15">
      <c r="A5" s="5" t="s">
        <v>46</v>
      </c>
      <c r="B5" s="22">
        <f>VLOOKUP(A5,'Industrial.roundwood.C'!$A$2:$B$40,2,FALSE)</f>
        <v>29700000</v>
      </c>
      <c r="C5" s="22">
        <f>VLOOKUP(A5,'Industrial.roundwood.NC'!$A$2:$B$40,2,FALSE)</f>
        <v>137000000</v>
      </c>
      <c r="D5" s="14">
        <f t="shared" si="0"/>
        <v>166700000</v>
      </c>
      <c r="E5">
        <v>3</v>
      </c>
    </row>
    <row r="6" spans="1:9" ht="15">
      <c r="A6" s="5" t="s">
        <v>41</v>
      </c>
      <c r="B6" s="22">
        <f>VLOOKUP(A6,'Industrial.roundwood.C'!$A$2:$B$40,2,FALSE)</f>
        <v>126000000</v>
      </c>
      <c r="C6" s="22">
        <f>VLOOKUP(A6,'Industrial.roundwood.NC'!$A$2:$B$40,2,FALSE)</f>
        <v>25300000</v>
      </c>
      <c r="D6" s="14">
        <f t="shared" si="0"/>
        <v>151300000</v>
      </c>
      <c r="E6">
        <v>4</v>
      </c>
    </row>
    <row r="7" spans="1:9" ht="15">
      <c r="A7" s="5" t="s">
        <v>31</v>
      </c>
      <c r="B7" s="22">
        <f>VLOOKUP(A7,'Industrial.roundwood.C'!$A$2:$B$40,2,FALSE)</f>
        <v>39200000</v>
      </c>
      <c r="C7" s="22">
        <f>VLOOKUP(A7,'Industrial.roundwood.NC'!$A$2:$B$40,2,FALSE)</f>
        <v>97100000</v>
      </c>
      <c r="D7" s="14">
        <f t="shared" si="0"/>
        <v>136300000</v>
      </c>
      <c r="E7">
        <v>5</v>
      </c>
    </row>
    <row r="8" spans="1:9" ht="15">
      <c r="A8" s="5" t="s">
        <v>196</v>
      </c>
      <c r="B8" s="22">
        <f>VLOOKUP(A8,'Industrial.roundwood.C'!$A$2:$B$40,2,FALSE)</f>
        <v>63800000</v>
      </c>
      <c r="C8" s="22">
        <f>VLOOKUP(A8,'Industrial.roundwood.NC'!$A$2:$B$40,2,FALSE)</f>
        <v>3540000</v>
      </c>
      <c r="D8" s="14">
        <f t="shared" si="0"/>
        <v>67340000</v>
      </c>
      <c r="E8">
        <v>6</v>
      </c>
    </row>
    <row r="9" spans="1:9" ht="15">
      <c r="A9" s="5" t="s">
        <v>99</v>
      </c>
      <c r="B9" s="22">
        <f>VLOOKUP(A9,'Industrial.roundwood.C'!$A$2:$B$40,2,FALSE)</f>
        <v>205500</v>
      </c>
      <c r="C9" s="22">
        <f>VLOOKUP(A9,'Industrial.roundwood.NC'!$A$2:$B$40,2,FALSE)</f>
        <v>62400000</v>
      </c>
      <c r="D9" s="14">
        <f t="shared" si="0"/>
        <v>62605500</v>
      </c>
      <c r="E9">
        <v>7</v>
      </c>
    </row>
    <row r="10" spans="1:9" ht="15">
      <c r="A10" s="5" t="s">
        <v>76</v>
      </c>
      <c r="B10" s="22">
        <f>VLOOKUP(A10,'Industrial.roundwood.C'!$A$2:$B$40,2,FALSE)</f>
        <v>42900000</v>
      </c>
      <c r="C10" s="22">
        <f>VLOOKUP(A10,'Industrial.roundwood.NC'!$A$2:$B$40,2,FALSE)</f>
        <v>8521718</v>
      </c>
      <c r="D10" s="14">
        <f t="shared" si="0"/>
        <v>51421718</v>
      </c>
      <c r="E10">
        <v>8</v>
      </c>
    </row>
    <row r="11" spans="1:9" ht="15">
      <c r="A11" s="5" t="s">
        <v>98</v>
      </c>
      <c r="B11" s="22">
        <f>VLOOKUP(A11,'Industrial.roundwood.C'!$A$2:$B$40,2,FALSE)</f>
        <v>6148000</v>
      </c>
      <c r="C11" s="22">
        <f>VLOOKUP(A11,'Industrial.roundwood.NC'!$A$2:$B$40,2,FALSE)</f>
        <v>43400000</v>
      </c>
      <c r="D11" s="14">
        <f t="shared" si="0"/>
        <v>49548000</v>
      </c>
      <c r="E11">
        <v>9</v>
      </c>
    </row>
    <row r="12" spans="1:9" ht="15">
      <c r="A12" s="5" t="s">
        <v>83</v>
      </c>
      <c r="B12" s="22">
        <f>VLOOKUP(A12,'Industrial.roundwood.C'!$A$2:$B$40,2,FALSE)</f>
        <v>36700000</v>
      </c>
      <c r="C12" s="22">
        <f>VLOOKUP(A12,'Industrial.roundwood.NC'!$A$2:$B$40,2,FALSE)</f>
        <v>8378500</v>
      </c>
      <c r="D12" s="14">
        <f t="shared" si="0"/>
        <v>45078500</v>
      </c>
      <c r="E12">
        <v>10</v>
      </c>
    </row>
    <row r="13" spans="1:9" ht="15">
      <c r="A13" s="5" t="s">
        <v>45</v>
      </c>
      <c r="B13" s="22">
        <f>VLOOKUP(A13,'Industrial.roundwood.C'!$A$2:$B$40,2,FALSE)</f>
        <v>31200000</v>
      </c>
      <c r="C13" s="22">
        <f>VLOOKUP(A13,'Industrial.roundwood.NC'!$A$2:$B$40,2,FALSE)</f>
        <v>11500000</v>
      </c>
      <c r="D13" s="14">
        <f t="shared" si="0"/>
        <v>42700000</v>
      </c>
      <c r="E13">
        <v>11</v>
      </c>
    </row>
    <row r="14" spans="1:9" ht="15">
      <c r="A14" s="5" t="s">
        <v>163</v>
      </c>
      <c r="B14" s="22">
        <f>VLOOKUP(A14,'Industrial.roundwood.C'!$A$2:$B$40,2,FALSE)</f>
        <v>28100000</v>
      </c>
      <c r="C14" s="22">
        <f>VLOOKUP(A14,'Industrial.roundwood.NC'!$A$2:$B$40,2,FALSE)</f>
        <v>8330000</v>
      </c>
      <c r="D14" s="14">
        <f t="shared" si="0"/>
        <v>36430000</v>
      </c>
      <c r="E14">
        <v>12</v>
      </c>
    </row>
    <row r="15" spans="1:9" ht="15">
      <c r="A15" s="5" t="s">
        <v>146</v>
      </c>
      <c r="B15" s="22">
        <f>VLOOKUP(A15,'Industrial.roundwood.C'!$A$2:$B$40,2,FALSE)</f>
        <v>28900000</v>
      </c>
      <c r="C15" s="22">
        <f>VLOOKUP(A15,'Industrial.roundwood.NC'!$A$2:$B$40,2,FALSE)</f>
        <v>21000</v>
      </c>
      <c r="D15" s="14">
        <f t="shared" si="0"/>
        <v>28921000</v>
      </c>
      <c r="E15">
        <v>13</v>
      </c>
    </row>
    <row r="16" spans="1:9" ht="15">
      <c r="A16" s="5" t="s">
        <v>16</v>
      </c>
      <c r="B16" s="22">
        <f>VLOOKUP(A16,'Industrial.roundwood.C'!$A$2:$B$40,2,FALSE)</f>
        <v>15000000</v>
      </c>
      <c r="C16" s="22">
        <f>VLOOKUP(A16,'Industrial.roundwood.NC'!$A$2:$B$40,2,FALSE)</f>
        <v>12400000</v>
      </c>
      <c r="D16" s="14">
        <f t="shared" si="0"/>
        <v>27400000</v>
      </c>
      <c r="E16">
        <v>14</v>
      </c>
    </row>
    <row r="17" spans="1:5" ht="15">
      <c r="A17" s="5" t="s">
        <v>77</v>
      </c>
      <c r="B17" s="22">
        <f>VLOOKUP(A17,'Industrial.roundwood.C'!$A$2:$B$40,2,FALSE)</f>
        <v>16900000</v>
      </c>
      <c r="C17" s="22">
        <f>VLOOKUP(A17,'Industrial.roundwood.NC'!$A$2:$B$40,2,FALSE)</f>
        <v>8628610</v>
      </c>
      <c r="D17" s="14">
        <f t="shared" si="0"/>
        <v>25528610</v>
      </c>
      <c r="E17">
        <v>15</v>
      </c>
    </row>
    <row r="18" spans="1:5" ht="15">
      <c r="A18" s="5" t="s">
        <v>106</v>
      </c>
      <c r="B18" s="22">
        <f>VLOOKUP(A18,'Industrial.roundwood.C'!$A$2:$B$40,2,FALSE)</f>
        <v>18800000</v>
      </c>
      <c r="C18" s="22">
        <f>VLOOKUP(A18,'Industrial.roundwood.NC'!$A$2:$B$40,2,FALSE)</f>
        <v>2484000</v>
      </c>
      <c r="D18" s="14">
        <f t="shared" si="0"/>
        <v>21284000</v>
      </c>
      <c r="E18">
        <v>16</v>
      </c>
    </row>
    <row r="19" spans="1:5" ht="15">
      <c r="A19" s="5" t="s">
        <v>133</v>
      </c>
      <c r="B19" s="22">
        <f>VLOOKUP(A19,'Industrial.roundwood.C'!$A$2:$B$40,2,FALSE)</f>
        <v>4741000</v>
      </c>
      <c r="C19" s="22">
        <f>VLOOKUP(A19,'Industrial.roundwood.NC'!$A$2:$B$40,2,FALSE)</f>
        <v>612000</v>
      </c>
      <c r="D19" s="14">
        <f t="shared" ref="D19:D39" si="1">SUM(B19:C19)</f>
        <v>5353000</v>
      </c>
      <c r="E19">
        <v>17</v>
      </c>
    </row>
    <row r="20" spans="1:5" ht="15">
      <c r="A20" s="5" t="s">
        <v>124</v>
      </c>
      <c r="B20" s="22">
        <f>VLOOKUP(A20,'Industrial.roundwood.C'!$A$2:$B$40,2,FALSE)</f>
        <v>156000</v>
      </c>
      <c r="C20" s="22">
        <f>VLOOKUP(A20,'Industrial.roundwood.NC'!$A$2:$B$40,2,FALSE)</f>
        <v>17600000</v>
      </c>
      <c r="D20" s="14">
        <f t="shared" si="1"/>
        <v>17756000</v>
      </c>
      <c r="E20">
        <v>18</v>
      </c>
    </row>
    <row r="21" spans="1:5" ht="15">
      <c r="A21" s="5" t="s">
        <v>200</v>
      </c>
      <c r="B21" s="22">
        <f>VLOOKUP(A21,'Industrial.roundwood.C'!$A$2:$B$40,2,FALSE)</f>
        <v>0</v>
      </c>
      <c r="C21" s="22">
        <f>VLOOKUP(A21,'Industrial.roundwood.NC'!$A$2:$B$40,2,FALSE)</f>
        <v>14600000</v>
      </c>
      <c r="D21" s="14">
        <f t="shared" si="1"/>
        <v>14600000</v>
      </c>
      <c r="E21">
        <v>19</v>
      </c>
    </row>
    <row r="22" spans="1:5" ht="15">
      <c r="A22" s="5" t="s">
        <v>189</v>
      </c>
      <c r="B22" s="22">
        <f>VLOOKUP(A22,'Industrial.roundwood.C'!$A$2:$B$40,2,FALSE)</f>
        <v>6604690</v>
      </c>
      <c r="C22" s="22">
        <f>VLOOKUP(A22,'Industrial.roundwood.NC'!$A$2:$B$40,2,FALSE)</f>
        <v>6923242</v>
      </c>
      <c r="D22" s="14">
        <f t="shared" si="1"/>
        <v>13527932</v>
      </c>
      <c r="E22">
        <v>20</v>
      </c>
    </row>
    <row r="23" spans="1:5" ht="15">
      <c r="A23" s="5" t="s">
        <v>191</v>
      </c>
      <c r="B23" s="22">
        <f>VLOOKUP(A23,'Industrial.roundwood.C'!$A$2:$B$40,2,FALSE)</f>
        <v>6126144</v>
      </c>
      <c r="C23" s="22">
        <f>VLOOKUP(A23,'Industrial.roundwood.NC'!$A$2:$B$40,2,FALSE)</f>
        <v>6884215</v>
      </c>
      <c r="D23" s="14">
        <f t="shared" si="1"/>
        <v>13010359</v>
      </c>
      <c r="E23">
        <v>21</v>
      </c>
    </row>
    <row r="24" spans="1:5" ht="15">
      <c r="A24" s="5" t="s">
        <v>17</v>
      </c>
      <c r="B24" s="22">
        <f>VLOOKUP(A24,'Industrial.roundwood.C'!$A$2:$B$40,2,FALSE)</f>
        <v>11600000</v>
      </c>
      <c r="C24" s="22">
        <f>VLOOKUP(A24,'Industrial.roundwood.NC'!$A$2:$B$40,2,FALSE)</f>
        <v>998981</v>
      </c>
      <c r="D24" s="14">
        <f t="shared" si="1"/>
        <v>12598981</v>
      </c>
      <c r="E24">
        <v>22</v>
      </c>
    </row>
    <row r="25" spans="1:5" ht="15">
      <c r="A25" s="5" t="s">
        <v>23</v>
      </c>
      <c r="B25" s="22">
        <f>VLOOKUP(A25,'Industrial.roundwood.C'!$A$2:$B$40,2,FALSE)</f>
        <v>7728000</v>
      </c>
      <c r="C25" s="22">
        <f>VLOOKUP(A25,'Industrial.roundwood.NC'!$A$2:$B$40,2,FALSE)</f>
        <v>3596000</v>
      </c>
      <c r="D25" s="14">
        <f t="shared" si="1"/>
        <v>11324000</v>
      </c>
      <c r="E25">
        <v>23</v>
      </c>
    </row>
    <row r="26" spans="1:5" ht="15">
      <c r="A26" s="5" t="s">
        <v>71</v>
      </c>
      <c r="B26" s="22">
        <f>VLOOKUP(A26,'Industrial.roundwood.C'!$A$2:$B$40,2,FALSE)</f>
        <v>3954546</v>
      </c>
      <c r="C26" s="22">
        <f>VLOOKUP(A26,'Industrial.roundwood.NC'!$A$2:$B$40,2,FALSE)</f>
        <v>2141667</v>
      </c>
      <c r="D26" s="14">
        <f t="shared" ref="D26" si="2">SUM(B26:C26)</f>
        <v>6096213</v>
      </c>
      <c r="E26">
        <v>24</v>
      </c>
    </row>
    <row r="27" spans="1:5" ht="15">
      <c r="A27" s="5" t="s">
        <v>114</v>
      </c>
      <c r="B27" s="22">
        <f>VLOOKUP(A27,'Industrial.roundwood.C'!$A$2:$B$40,2,FALSE)</f>
        <v>8045736</v>
      </c>
      <c r="C27" s="22">
        <f>VLOOKUP(A27,'Industrial.roundwood.NC'!$A$2:$B$40,2,FALSE)</f>
        <v>3048680</v>
      </c>
      <c r="D27" s="14">
        <f t="shared" si="1"/>
        <v>11094416</v>
      </c>
      <c r="E27">
        <v>25</v>
      </c>
    </row>
    <row r="28" spans="1:5" ht="15">
      <c r="A28" s="5" t="s">
        <v>13</v>
      </c>
      <c r="B28" s="22">
        <f>VLOOKUP(A28,'Industrial.roundwood.C'!$A$2:$B$40,2,FALSE)</f>
        <v>6376086</v>
      </c>
      <c r="C28" s="22">
        <f>VLOOKUP(A28,'Industrial.roundwood.NC'!$A$2:$B$40,2,FALSE)</f>
        <v>4564446</v>
      </c>
      <c r="D28" s="14">
        <f t="shared" si="1"/>
        <v>10940532</v>
      </c>
      <c r="E28">
        <v>26</v>
      </c>
    </row>
    <row r="29" spans="1:5" ht="15">
      <c r="A29" s="5" t="s">
        <v>164</v>
      </c>
      <c r="B29" s="22">
        <f>VLOOKUP(A29,'Industrial.roundwood.C'!$A$2:$B$40,2,FALSE)</f>
        <v>2793855</v>
      </c>
      <c r="C29" s="22">
        <f>VLOOKUP(A29,'Industrial.roundwood.NC'!$A$2:$B$40,2,FALSE)</f>
        <v>8139521</v>
      </c>
      <c r="D29" s="14">
        <f t="shared" si="1"/>
        <v>10933376</v>
      </c>
      <c r="E29">
        <v>27</v>
      </c>
    </row>
    <row r="30" spans="1:5" ht="15">
      <c r="A30" s="5" t="s">
        <v>168</v>
      </c>
      <c r="B30" s="22">
        <f>VLOOKUP(A30,'Industrial.roundwood.C'!$A$2:$B$40,2,FALSE)</f>
        <v>5290910</v>
      </c>
      <c r="C30" s="22">
        <f>VLOOKUP(A30,'Industrial.roundwood.NC'!$A$2:$B$40,2,FALSE)</f>
        <v>5631137</v>
      </c>
      <c r="D30" s="14">
        <f t="shared" si="1"/>
        <v>10922047</v>
      </c>
      <c r="E30">
        <v>28</v>
      </c>
    </row>
    <row r="31" spans="1:5" ht="15">
      <c r="A31" s="5" t="s">
        <v>153</v>
      </c>
      <c r="B31" s="22">
        <f>VLOOKUP(A31,'Industrial.roundwood.C'!$A$2:$B$40,2,FALSE)</f>
        <v>9992244</v>
      </c>
      <c r="C31" s="22">
        <f>VLOOKUP(A31,'Industrial.roundwood.NC'!$A$2:$B$40,2,FALSE)</f>
        <v>166456</v>
      </c>
      <c r="D31" s="14">
        <f t="shared" si="1"/>
        <v>10158700</v>
      </c>
      <c r="E31">
        <v>29</v>
      </c>
    </row>
    <row r="32" spans="1:5" ht="15">
      <c r="A32" s="5" t="s">
        <v>215</v>
      </c>
      <c r="B32" s="22">
        <f>VLOOKUP(A32,'Industrial.roundwood.C'!$A$2:$B$40,2,FALSE)</f>
        <v>8517097</v>
      </c>
      <c r="C32" s="22">
        <f>VLOOKUP(A32,'Industrial.roundwood.NC'!$A$2:$B$40,2,FALSE)</f>
        <v>111916</v>
      </c>
      <c r="D32" s="14">
        <f t="shared" ref="D32" si="3">SUM(B32:C32)</f>
        <v>8629013</v>
      </c>
      <c r="E32">
        <v>30</v>
      </c>
    </row>
    <row r="33" spans="1:5" ht="15">
      <c r="A33" s="5" t="s">
        <v>149</v>
      </c>
      <c r="B33" s="22">
        <f>VLOOKUP(A33,'Industrial.roundwood.C'!$A$2:$B$40,2,FALSE)</f>
        <v>0</v>
      </c>
      <c r="C33" s="22">
        <f>VLOOKUP(A33,'Industrial.roundwood.NC'!$A$2:$B$40,2,FALSE)</f>
        <v>10000000</v>
      </c>
      <c r="D33" s="14">
        <f t="shared" ref="D33" si="4">SUM(B33:C33)</f>
        <v>10000000</v>
      </c>
      <c r="E33">
        <v>31</v>
      </c>
    </row>
    <row r="34" spans="1:5" ht="15">
      <c r="A34" s="5" t="s">
        <v>185</v>
      </c>
      <c r="B34" s="22">
        <f>VLOOKUP(A34,'Industrial.roundwood.C'!$A$2:$B$40,2,FALSE)</f>
        <v>4424515</v>
      </c>
      <c r="C34" s="22">
        <f>VLOOKUP(A34,'Industrial.roundwood.NC'!$A$2:$B$40,2,FALSE)</f>
        <v>4010295</v>
      </c>
      <c r="D34" s="14">
        <f t="shared" si="1"/>
        <v>8434810</v>
      </c>
      <c r="E34">
        <v>32</v>
      </c>
    </row>
    <row r="35" spans="1:5" ht="15">
      <c r="A35" s="5" t="s">
        <v>213</v>
      </c>
      <c r="B35" s="22">
        <f>VLOOKUP(A35,'Industrial.roundwood.C'!$A$2:$B$40,2,FALSE)</f>
        <v>6618000</v>
      </c>
      <c r="C35" s="22">
        <f>VLOOKUP(A35,'Industrial.roundwood.NC'!$A$2:$B$40,2,FALSE)</f>
        <v>1545000</v>
      </c>
      <c r="D35" s="14">
        <f t="shared" si="1"/>
        <v>8163000</v>
      </c>
      <c r="E35">
        <v>33</v>
      </c>
    </row>
    <row r="36" spans="1:5" ht="15">
      <c r="A36" s="5" t="s">
        <v>221</v>
      </c>
      <c r="B36" s="22">
        <f>VLOOKUP(A36,'Industrial.roundwood.C'!$A$2:$B$40,2,FALSE)</f>
        <v>327300</v>
      </c>
      <c r="C36" s="22">
        <f>VLOOKUP(A36,'Industrial.roundwood.NC'!$A$2:$B$40,2,FALSE)</f>
        <v>6326520</v>
      </c>
      <c r="D36" s="14">
        <f t="shared" si="1"/>
        <v>6653820</v>
      </c>
      <c r="E36">
        <v>34</v>
      </c>
    </row>
    <row r="37" spans="1:5" ht="15">
      <c r="A37" s="5" t="s">
        <v>217</v>
      </c>
      <c r="B37" s="22">
        <f>VLOOKUP(A37,'Industrial.roundwood.C'!$A$2:$B$40,2,FALSE)</f>
        <v>794946</v>
      </c>
      <c r="C37" s="22">
        <f>VLOOKUP(A37,'Industrial.roundwood.NC'!$A$2:$B$40,2,FALSE)</f>
        <v>10300000</v>
      </c>
      <c r="D37" s="14">
        <f t="shared" ref="D37" si="5">SUM(B37:C37)</f>
        <v>11094946</v>
      </c>
      <c r="E37">
        <v>35</v>
      </c>
    </row>
    <row r="38" spans="1:5" ht="15">
      <c r="A38" s="5" t="s">
        <v>140</v>
      </c>
      <c r="B38" s="22">
        <f>VLOOKUP(A38,'Industrial.roundwood.C'!$A$2:$B$40,2,FALSE)</f>
        <v>0</v>
      </c>
      <c r="C38" s="22">
        <f>VLOOKUP(A38,'Industrial.roundwood.NC'!$A$2:$B$40,2,FALSE)</f>
        <v>6000000</v>
      </c>
      <c r="D38" s="14">
        <f t="shared" si="1"/>
        <v>6000000</v>
      </c>
      <c r="E38">
        <v>36</v>
      </c>
    </row>
    <row r="39" spans="1:5" ht="15">
      <c r="A39" s="5" t="s">
        <v>208</v>
      </c>
      <c r="B39" s="22">
        <f>VLOOKUP(A39,'Industrial.roundwood.C'!$A$2:$B$40,2,FALSE)</f>
        <v>12700000</v>
      </c>
      <c r="C39" s="22">
        <f>VLOOKUP(A39,'Industrial.roundwood.NC'!$A$2:$B$40,2,FALSE)</f>
        <v>7324212</v>
      </c>
      <c r="D39" s="14">
        <f t="shared" si="1"/>
        <v>20024212</v>
      </c>
      <c r="E39">
        <v>37</v>
      </c>
    </row>
    <row r="40" spans="1:5" ht="15">
      <c r="A40" s="5" t="s">
        <v>24</v>
      </c>
      <c r="B40" s="22">
        <f>VLOOKUP(A40,'Industrial.roundwood.C'!$A$2:$B$40,2,FALSE)</f>
        <v>3515400</v>
      </c>
      <c r="C40" s="22">
        <f>VLOOKUP(A40,'Industrial.roundwood.NC'!$A$2:$B$40,2,FALSE)</f>
        <v>1003990</v>
      </c>
      <c r="D40" s="14">
        <f t="shared" ref="D40" si="6">SUM(B40:C40)</f>
        <v>4519390</v>
      </c>
      <c r="E40">
        <v>38</v>
      </c>
    </row>
    <row r="41" spans="1:5" ht="15">
      <c r="A41" s="5" t="s">
        <v>61</v>
      </c>
      <c r="B41" s="22" t="e">
        <f>VLOOKUP(A41,'Industrial.roundwood.C'!$A$2:$B$40,2,FALSE)</f>
        <v>#N/A</v>
      </c>
      <c r="C41" s="22" t="e">
        <f>VLOOKUP(A41,'Industrial.roundwood.NC'!$A$2:$B$40,2,FALSE)</f>
        <v>#N/A</v>
      </c>
      <c r="D41" s="14" t="e">
        <f t="shared" ref="D41" si="7">SUM(B41:C41)</f>
        <v>#N/A</v>
      </c>
      <c r="E41">
        <v>39</v>
      </c>
    </row>
    <row r="42" spans="1:5" ht="15">
      <c r="A42" s="5" t="s">
        <v>212</v>
      </c>
      <c r="B42" s="22" t="e">
        <f>VLOOKUP(A42,'Industrial.roundwood.C'!$A$2:$B$40,2,FALSE)</f>
        <v>#N/A</v>
      </c>
      <c r="C42" s="22" t="e">
        <f>VLOOKUP(A42,'Industrial.roundwood.NC'!$A$2:$B$40,2,FALSE)</f>
        <v>#N/A</v>
      </c>
      <c r="D42" s="14" t="e">
        <f t="shared" si="0"/>
        <v>#N/A</v>
      </c>
      <c r="E42">
        <v>40</v>
      </c>
    </row>
    <row r="43" spans="1:5" ht="15">
      <c r="A43" s="5" t="s">
        <v>120</v>
      </c>
      <c r="B43" s="22" t="e">
        <f>VLOOKUP(A43,'Industrial.roundwood.C'!$A$2:$B$40,2,FALSE)</f>
        <v>#N/A</v>
      </c>
      <c r="C43" s="22" t="e">
        <f>VLOOKUP(A43,'Industrial.roundwood.NC'!$A$2:$B$40,2,FALSE)</f>
        <v>#N/A</v>
      </c>
      <c r="D43" s="14" t="e">
        <f t="shared" si="0"/>
        <v>#N/A</v>
      </c>
      <c r="E43">
        <v>41</v>
      </c>
    </row>
    <row r="44" spans="1:5" ht="15">
      <c r="A44" s="5" t="s">
        <v>166</v>
      </c>
      <c r="B44" s="22" t="e">
        <f>VLOOKUP(A44,'Industrial.roundwood.C'!$A$2:$B$40,2,FALSE)</f>
        <v>#N/A</v>
      </c>
      <c r="C44" s="22" t="e">
        <f>VLOOKUP(A44,'Industrial.roundwood.NC'!$A$2:$B$40,2,FALSE)</f>
        <v>#N/A</v>
      </c>
      <c r="D44" s="14" t="e">
        <f t="shared" si="0"/>
        <v>#N/A</v>
      </c>
      <c r="E44">
        <v>42</v>
      </c>
    </row>
    <row r="45" spans="1:5" ht="15">
      <c r="A45" s="5" t="s">
        <v>159</v>
      </c>
      <c r="B45" s="22" t="e">
        <f>VLOOKUP(A45,'Industrial.roundwood.C'!$A$2:$B$40,2,FALSE)</f>
        <v>#N/A</v>
      </c>
      <c r="C45" s="22" t="e">
        <f>VLOOKUP(A45,'Industrial.roundwood.NC'!$A$2:$B$40,2,FALSE)</f>
        <v>#N/A</v>
      </c>
      <c r="D45" s="14" t="e">
        <f t="shared" si="0"/>
        <v>#N/A</v>
      </c>
      <c r="E45">
        <v>43</v>
      </c>
    </row>
    <row r="46" spans="1:5" ht="15">
      <c r="A46" s="5" t="s">
        <v>158</v>
      </c>
      <c r="B46" s="22" t="e">
        <f>VLOOKUP(A46,'Industrial.roundwood.C'!$A$2:$B$40,2,FALSE)</f>
        <v>#N/A</v>
      </c>
      <c r="C46" s="22" t="e">
        <f>VLOOKUP(A46,'Industrial.roundwood.NC'!$A$2:$B$40,2,FALSE)</f>
        <v>#N/A</v>
      </c>
      <c r="D46" s="14" t="e">
        <f t="shared" si="0"/>
        <v>#N/A</v>
      </c>
      <c r="E46">
        <v>44</v>
      </c>
    </row>
    <row r="47" spans="1:5" ht="15">
      <c r="A47" s="5" t="s">
        <v>113</v>
      </c>
      <c r="B47" s="22" t="e">
        <f>VLOOKUP(A47,'Industrial.roundwood.C'!$A$2:$B$40,2,FALSE)</f>
        <v>#N/A</v>
      </c>
      <c r="C47" s="22" t="e">
        <f>VLOOKUP(A47,'Industrial.roundwood.NC'!$A$2:$B$40,2,FALSE)</f>
        <v>#N/A</v>
      </c>
      <c r="D47" s="14" t="e">
        <f t="shared" si="0"/>
        <v>#N/A</v>
      </c>
      <c r="E47">
        <v>45</v>
      </c>
    </row>
    <row r="48" spans="1:5" ht="15">
      <c r="A48" s="5" t="s">
        <v>161</v>
      </c>
      <c r="B48" s="22" t="e">
        <f>VLOOKUP(A48,'Industrial.roundwood.C'!$A$2:$B$40,2,FALSE)</f>
        <v>#N/A</v>
      </c>
      <c r="C48" s="22" t="e">
        <f>VLOOKUP(A48,'Industrial.roundwood.NC'!$A$2:$B$40,2,FALSE)</f>
        <v>#N/A</v>
      </c>
      <c r="D48" s="14" t="e">
        <f t="shared" si="0"/>
        <v>#N/A</v>
      </c>
      <c r="E48">
        <v>46</v>
      </c>
    </row>
    <row r="49" spans="1:5" ht="15">
      <c r="A49" s="5" t="s">
        <v>186</v>
      </c>
      <c r="B49" s="22" t="e">
        <f>VLOOKUP(A49,'Industrial.roundwood.C'!$A$2:$B$40,2,FALSE)</f>
        <v>#N/A</v>
      </c>
      <c r="C49" s="22" t="e">
        <f>VLOOKUP(A49,'Industrial.roundwood.NC'!$A$2:$B$40,2,FALSE)</f>
        <v>#N/A</v>
      </c>
      <c r="D49" s="14" t="e">
        <f t="shared" si="0"/>
        <v>#N/A</v>
      </c>
      <c r="E49">
        <v>47</v>
      </c>
    </row>
    <row r="50" spans="1:5" ht="15">
      <c r="A50" s="5" t="s">
        <v>40</v>
      </c>
      <c r="B50" s="22" t="e">
        <f>VLOOKUP(A50,'Industrial.roundwood.C'!$A$2:$B$40,2,FALSE)</f>
        <v>#N/A</v>
      </c>
      <c r="C50" s="22" t="e">
        <f>VLOOKUP(A50,'Industrial.roundwood.NC'!$A$2:$B$40,2,FALSE)</f>
        <v>#N/A</v>
      </c>
      <c r="D50" s="14" t="e">
        <f t="shared" si="0"/>
        <v>#N/A</v>
      </c>
      <c r="E50">
        <v>48</v>
      </c>
    </row>
    <row r="51" spans="1:5" ht="15">
      <c r="A51" s="5" t="s">
        <v>35</v>
      </c>
      <c r="B51" s="22" t="e">
        <f>VLOOKUP(A51,'Industrial.roundwood.C'!$A$2:$B$40,2,FALSE)</f>
        <v>#N/A</v>
      </c>
      <c r="C51" s="22" t="e">
        <f>VLOOKUP(A51,'Industrial.roundwood.NC'!$A$2:$B$40,2,FALSE)</f>
        <v>#N/A</v>
      </c>
      <c r="D51" s="14" t="e">
        <f t="shared" si="0"/>
        <v>#N/A</v>
      </c>
      <c r="E51">
        <v>49</v>
      </c>
    </row>
    <row r="52" spans="1:5" ht="15">
      <c r="A52" s="5" t="s">
        <v>49</v>
      </c>
      <c r="B52" s="22" t="e">
        <f>VLOOKUP(A52,'Industrial.roundwood.C'!$A$2:$B$40,2,FALSE)</f>
        <v>#N/A</v>
      </c>
      <c r="C52" s="22" t="e">
        <f>VLOOKUP(A52,'Industrial.roundwood.NC'!$A$2:$B$40,2,FALSE)</f>
        <v>#N/A</v>
      </c>
      <c r="D52" s="14" t="e">
        <f t="shared" si="0"/>
        <v>#N/A</v>
      </c>
      <c r="E52">
        <v>50</v>
      </c>
    </row>
    <row r="53" spans="1:5" ht="15">
      <c r="A53" s="5" t="s">
        <v>55</v>
      </c>
      <c r="B53" s="22" t="e">
        <f>VLOOKUP(A53,'Industrial.roundwood.C'!$A$2:$B$40,2,FALSE)</f>
        <v>#N/A</v>
      </c>
      <c r="C53" s="22" t="e">
        <f>VLOOKUP(A53,'Industrial.roundwood.NC'!$A$2:$B$40,2,FALSE)</f>
        <v>#N/A</v>
      </c>
      <c r="D53" s="14" t="e">
        <f t="shared" si="0"/>
        <v>#N/A</v>
      </c>
      <c r="E53">
        <v>51</v>
      </c>
    </row>
    <row r="54" spans="1:5" ht="15">
      <c r="A54" s="5" t="s">
        <v>96</v>
      </c>
      <c r="B54" s="22" t="e">
        <f>VLOOKUP(A54,'Industrial.roundwood.C'!$A$2:$B$40,2,FALSE)</f>
        <v>#N/A</v>
      </c>
      <c r="C54" s="22" t="e">
        <f>VLOOKUP(A54,'Industrial.roundwood.NC'!$A$2:$B$40,2,FALSE)</f>
        <v>#N/A</v>
      </c>
      <c r="D54" s="14" t="e">
        <f t="shared" si="0"/>
        <v>#N/A</v>
      </c>
      <c r="E54">
        <v>52</v>
      </c>
    </row>
    <row r="55" spans="1:5" ht="15">
      <c r="A55" s="5" t="s">
        <v>155</v>
      </c>
      <c r="B55" s="22" t="e">
        <f>VLOOKUP(A55,'Industrial.roundwood.C'!$A$2:$B$40,2,FALSE)</f>
        <v>#N/A</v>
      </c>
      <c r="C55" s="22" t="e">
        <f>VLOOKUP(A55,'Industrial.roundwood.NC'!$A$2:$B$40,2,FALSE)</f>
        <v>#N/A</v>
      </c>
      <c r="D55" s="14" t="e">
        <f t="shared" si="0"/>
        <v>#N/A</v>
      </c>
      <c r="E55">
        <v>53</v>
      </c>
    </row>
    <row r="56" spans="1:5" ht="15">
      <c r="A56" s="5" t="s">
        <v>72</v>
      </c>
      <c r="B56" s="22" t="e">
        <f>VLOOKUP(A56,'Industrial.roundwood.C'!$A$2:$B$40,2,FALSE)</f>
        <v>#N/A</v>
      </c>
      <c r="C56" s="22" t="e">
        <f>VLOOKUP(A56,'Industrial.roundwood.NC'!$A$2:$B$40,2,FALSE)</f>
        <v>#N/A</v>
      </c>
      <c r="D56" s="14" t="e">
        <f t="shared" si="0"/>
        <v>#N/A</v>
      </c>
      <c r="E56">
        <v>54</v>
      </c>
    </row>
    <row r="57" spans="1:5" ht="15">
      <c r="A57" s="5" t="s">
        <v>216</v>
      </c>
      <c r="B57" s="22" t="e">
        <f>VLOOKUP(A57,'Industrial.roundwood.C'!$A$2:$B$40,2,FALSE)</f>
        <v>#N/A</v>
      </c>
      <c r="C57" s="22" t="e">
        <f>VLOOKUP(A57,'Industrial.roundwood.NC'!$A$2:$B$40,2,FALSE)</f>
        <v>#N/A</v>
      </c>
      <c r="D57" s="14" t="e">
        <f t="shared" si="0"/>
        <v>#N/A</v>
      </c>
      <c r="E57">
        <v>55</v>
      </c>
    </row>
    <row r="58" spans="1:5" ht="15">
      <c r="A58" s="5" t="s">
        <v>29</v>
      </c>
      <c r="B58" s="22" t="e">
        <f>VLOOKUP(A58,'Industrial.roundwood.C'!$A$2:$B$40,2,FALSE)</f>
        <v>#N/A</v>
      </c>
      <c r="C58" s="22" t="e">
        <f>VLOOKUP(A58,'Industrial.roundwood.NC'!$A$2:$B$40,2,FALSE)</f>
        <v>#N/A</v>
      </c>
      <c r="D58" s="14" t="e">
        <f t="shared" si="0"/>
        <v>#N/A</v>
      </c>
      <c r="E58">
        <v>56</v>
      </c>
    </row>
    <row r="59" spans="1:5" ht="15">
      <c r="A59" s="5" t="s">
        <v>197</v>
      </c>
      <c r="B59" s="22" t="e">
        <f>VLOOKUP(A59,'Industrial.roundwood.C'!$A$2:$B$40,2,FALSE)</f>
        <v>#N/A</v>
      </c>
      <c r="C59" s="22" t="e">
        <f>VLOOKUP(A59,'Industrial.roundwood.NC'!$A$2:$B$40,2,FALSE)</f>
        <v>#N/A</v>
      </c>
      <c r="D59" s="14" t="e">
        <f t="shared" si="0"/>
        <v>#N/A</v>
      </c>
      <c r="E59">
        <v>57</v>
      </c>
    </row>
    <row r="60" spans="1:5" ht="15">
      <c r="A60" s="5" t="s">
        <v>102</v>
      </c>
      <c r="B60" s="22" t="e">
        <f>VLOOKUP(A60,'Industrial.roundwood.C'!$A$2:$B$40,2,FALSE)</f>
        <v>#N/A</v>
      </c>
      <c r="C60" s="22" t="e">
        <f>VLOOKUP(A60,'Industrial.roundwood.NC'!$A$2:$B$40,2,FALSE)</f>
        <v>#N/A</v>
      </c>
      <c r="D60" s="14" t="e">
        <f t="shared" si="0"/>
        <v>#N/A</v>
      </c>
      <c r="E60">
        <v>58</v>
      </c>
    </row>
    <row r="61" spans="1:5" ht="15">
      <c r="A61" s="5" t="s">
        <v>84</v>
      </c>
      <c r="B61" s="22" t="e">
        <f>VLOOKUP(A61,'Industrial.roundwood.C'!$A$2:$B$40,2,FALSE)</f>
        <v>#N/A</v>
      </c>
      <c r="C61" s="22" t="e">
        <f>VLOOKUP(A61,'Industrial.roundwood.NC'!$A$2:$B$40,2,FALSE)</f>
        <v>#N/A</v>
      </c>
      <c r="D61" s="14" t="e">
        <f t="shared" si="0"/>
        <v>#N/A</v>
      </c>
      <c r="E61">
        <v>59</v>
      </c>
    </row>
    <row r="62" spans="1:5" ht="15">
      <c r="A62" s="5" t="s">
        <v>66</v>
      </c>
      <c r="B62" s="22" t="e">
        <f>VLOOKUP(A62,'Industrial.roundwood.C'!$A$2:$B$40,2,FALSE)</f>
        <v>#N/A</v>
      </c>
      <c r="C62" s="22" t="e">
        <f>VLOOKUP(A62,'Industrial.roundwood.NC'!$A$2:$B$40,2,FALSE)</f>
        <v>#N/A</v>
      </c>
      <c r="D62" s="14" t="e">
        <f t="shared" si="0"/>
        <v>#N/A</v>
      </c>
      <c r="E62">
        <v>60</v>
      </c>
    </row>
    <row r="63" spans="1:5" ht="15">
      <c r="A63" s="5" t="s">
        <v>187</v>
      </c>
      <c r="B63" s="22" t="e">
        <f>VLOOKUP(A63,'Industrial.roundwood.C'!$A$2:$B$40,2,FALSE)</f>
        <v>#N/A</v>
      </c>
      <c r="C63" s="22" t="e">
        <f>VLOOKUP(A63,'Industrial.roundwood.NC'!$A$2:$B$40,2,FALSE)</f>
        <v>#N/A</v>
      </c>
      <c r="D63" s="14" t="e">
        <f t="shared" si="0"/>
        <v>#N/A</v>
      </c>
      <c r="E63">
        <v>61</v>
      </c>
    </row>
    <row r="64" spans="1:5" ht="15">
      <c r="A64" s="5" t="s">
        <v>80</v>
      </c>
      <c r="B64" s="22" t="e">
        <f>VLOOKUP(A64,'Industrial.roundwood.C'!$A$2:$B$40,2,FALSE)</f>
        <v>#N/A</v>
      </c>
      <c r="C64" s="22" t="e">
        <f>VLOOKUP(A64,'Industrial.roundwood.NC'!$A$2:$B$40,2,FALSE)</f>
        <v>#N/A</v>
      </c>
      <c r="D64" s="14" t="e">
        <f t="shared" si="0"/>
        <v>#N/A</v>
      </c>
      <c r="E64">
        <v>62</v>
      </c>
    </row>
    <row r="65" spans="1:5" ht="15">
      <c r="A65" s="5" t="s">
        <v>51</v>
      </c>
      <c r="B65" s="22" t="e">
        <f>VLOOKUP(A65,'Industrial.roundwood.C'!$A$2:$B$40,2,FALSE)</f>
        <v>#N/A</v>
      </c>
      <c r="C65" s="22" t="e">
        <f>VLOOKUP(A65,'Industrial.roundwood.NC'!$A$2:$B$40,2,FALSE)</f>
        <v>#N/A</v>
      </c>
      <c r="D65" s="14" t="e">
        <f t="shared" si="0"/>
        <v>#N/A</v>
      </c>
      <c r="E65">
        <v>63</v>
      </c>
    </row>
    <row r="66" spans="1:5" ht="15">
      <c r="A66" s="5" t="s">
        <v>104</v>
      </c>
      <c r="B66" s="22" t="e">
        <f>VLOOKUP(A66,'Industrial.roundwood.C'!$A$2:$B$40,2,FALSE)</f>
        <v>#N/A</v>
      </c>
      <c r="C66" s="22" t="e">
        <f>VLOOKUP(A66,'Industrial.roundwood.NC'!$A$2:$B$40,2,FALSE)</f>
        <v>#N/A</v>
      </c>
      <c r="D66" s="14" t="e">
        <f t="shared" si="0"/>
        <v>#N/A</v>
      </c>
      <c r="E66">
        <v>64</v>
      </c>
    </row>
    <row r="67" spans="1:5" ht="15">
      <c r="A67" s="5" t="s">
        <v>139</v>
      </c>
      <c r="B67" s="22" t="e">
        <f>VLOOKUP(A67,'Industrial.roundwood.C'!$A$2:$B$40,2,FALSE)</f>
        <v>#N/A</v>
      </c>
      <c r="C67" s="22" t="e">
        <f>VLOOKUP(A67,'Industrial.roundwood.NC'!$A$2:$B$40,2,FALSE)</f>
        <v>#N/A</v>
      </c>
      <c r="D67" s="14" t="e">
        <f t="shared" ref="D67:D130" si="8">SUM(B67:C67)</f>
        <v>#N/A</v>
      </c>
      <c r="E67">
        <v>65</v>
      </c>
    </row>
    <row r="68" spans="1:5" ht="15">
      <c r="A68" s="5" t="s">
        <v>6</v>
      </c>
      <c r="B68" s="22" t="e">
        <f>VLOOKUP(A68,'Industrial.roundwood.C'!$A$2:$B$40,2,FALSE)</f>
        <v>#N/A</v>
      </c>
      <c r="C68" s="22" t="e">
        <f>VLOOKUP(A68,'Industrial.roundwood.NC'!$A$2:$B$40,2,FALSE)</f>
        <v>#N/A</v>
      </c>
      <c r="D68" s="14" t="e">
        <f t="shared" si="8"/>
        <v>#N/A</v>
      </c>
      <c r="E68">
        <v>66</v>
      </c>
    </row>
    <row r="69" spans="1:5" ht="15">
      <c r="A69" s="5" t="s">
        <v>60</v>
      </c>
      <c r="B69" s="22" t="e">
        <f>VLOOKUP(A69,'Industrial.roundwood.C'!$A$2:$B$40,2,FALSE)</f>
        <v>#N/A</v>
      </c>
      <c r="C69" s="22" t="e">
        <f>VLOOKUP(A69,'Industrial.roundwood.NC'!$A$2:$B$40,2,FALSE)</f>
        <v>#N/A</v>
      </c>
      <c r="D69" s="14" t="e">
        <f t="shared" si="8"/>
        <v>#N/A</v>
      </c>
      <c r="E69">
        <v>67</v>
      </c>
    </row>
    <row r="70" spans="1:5" ht="15">
      <c r="A70" s="5" t="s">
        <v>181</v>
      </c>
      <c r="B70" s="22" t="e">
        <f>VLOOKUP(A70,'Industrial.roundwood.C'!$A$2:$B$40,2,FALSE)</f>
        <v>#N/A</v>
      </c>
      <c r="C70" s="22" t="e">
        <f>VLOOKUP(A70,'Industrial.roundwood.NC'!$A$2:$B$40,2,FALSE)</f>
        <v>#N/A</v>
      </c>
      <c r="D70" s="14" t="e">
        <f t="shared" si="8"/>
        <v>#N/A</v>
      </c>
      <c r="E70">
        <v>68</v>
      </c>
    </row>
    <row r="71" spans="1:5" ht="15">
      <c r="A71" s="5" t="s">
        <v>123</v>
      </c>
      <c r="B71" s="22" t="e">
        <f>VLOOKUP(A71,'Industrial.roundwood.C'!$A$2:$B$40,2,FALSE)</f>
        <v>#N/A</v>
      </c>
      <c r="C71" s="22" t="e">
        <f>VLOOKUP(A71,'Industrial.roundwood.NC'!$A$2:$B$40,2,FALSE)</f>
        <v>#N/A</v>
      </c>
      <c r="D71" s="14" t="e">
        <f t="shared" si="8"/>
        <v>#N/A</v>
      </c>
      <c r="E71">
        <v>69</v>
      </c>
    </row>
    <row r="72" spans="1:5" ht="15">
      <c r="A72" s="5" t="s">
        <v>225</v>
      </c>
      <c r="B72" s="22" t="e">
        <f>VLOOKUP(A72,'Industrial.roundwood.C'!$A$2:$B$40,2,FALSE)</f>
        <v>#N/A</v>
      </c>
      <c r="C72" s="22" t="e">
        <f>VLOOKUP(A72,'Industrial.roundwood.NC'!$A$2:$B$40,2,FALSE)</f>
        <v>#N/A</v>
      </c>
      <c r="D72" s="14" t="e">
        <f t="shared" si="8"/>
        <v>#N/A</v>
      </c>
      <c r="E72">
        <v>70</v>
      </c>
    </row>
    <row r="73" spans="1:5" ht="15">
      <c r="A73" s="5" t="s">
        <v>220</v>
      </c>
      <c r="B73" s="22" t="e">
        <f>VLOOKUP(A73,'Industrial.roundwood.C'!$A$2:$B$40,2,FALSE)</f>
        <v>#N/A</v>
      </c>
      <c r="C73" s="22" t="e">
        <f>VLOOKUP(A73,'Industrial.roundwood.NC'!$A$2:$B$40,2,FALSE)</f>
        <v>#N/A</v>
      </c>
      <c r="D73" s="14" t="e">
        <f t="shared" si="8"/>
        <v>#N/A</v>
      </c>
      <c r="E73">
        <v>71</v>
      </c>
    </row>
    <row r="74" spans="1:5" ht="15">
      <c r="A74" s="5" t="s">
        <v>143</v>
      </c>
      <c r="B74" s="22" t="e">
        <f>VLOOKUP(A74,'Industrial.roundwood.C'!$A$2:$B$40,2,FALSE)</f>
        <v>#N/A</v>
      </c>
      <c r="C74" s="22" t="e">
        <f>VLOOKUP(A74,'Industrial.roundwood.NC'!$A$2:$B$40,2,FALSE)</f>
        <v>#N/A</v>
      </c>
      <c r="D74" s="14" t="e">
        <f t="shared" si="8"/>
        <v>#N/A</v>
      </c>
      <c r="E74">
        <v>72</v>
      </c>
    </row>
    <row r="75" spans="1:5" ht="15">
      <c r="A75" s="5" t="s">
        <v>53</v>
      </c>
      <c r="B75" s="22" t="e">
        <f>VLOOKUP(A75,'Industrial.roundwood.C'!$A$2:$B$40,2,FALSE)</f>
        <v>#N/A</v>
      </c>
      <c r="C75" s="22" t="e">
        <f>VLOOKUP(A75,'Industrial.roundwood.NC'!$A$2:$B$40,2,FALSE)</f>
        <v>#N/A</v>
      </c>
      <c r="D75" s="14" t="e">
        <f t="shared" si="8"/>
        <v>#N/A</v>
      </c>
      <c r="E75">
        <v>73</v>
      </c>
    </row>
    <row r="76" spans="1:5" ht="15">
      <c r="A76" s="5" t="s">
        <v>160</v>
      </c>
      <c r="B76" s="22" t="e">
        <f>VLOOKUP(A76,'Industrial.roundwood.C'!$A$2:$B$40,2,FALSE)</f>
        <v>#N/A</v>
      </c>
      <c r="C76" s="22" t="e">
        <f>VLOOKUP(A76,'Industrial.roundwood.NC'!$A$2:$B$40,2,FALSE)</f>
        <v>#N/A</v>
      </c>
      <c r="D76" s="14" t="e">
        <f t="shared" si="8"/>
        <v>#N/A</v>
      </c>
      <c r="E76">
        <v>74</v>
      </c>
    </row>
    <row r="77" spans="1:5" ht="15">
      <c r="A77" s="5" t="s">
        <v>62</v>
      </c>
      <c r="B77" s="22" t="e">
        <f>VLOOKUP(A77,'Industrial.roundwood.C'!$A$2:$B$40,2,FALSE)</f>
        <v>#N/A</v>
      </c>
      <c r="C77" s="22" t="e">
        <f>VLOOKUP(A77,'Industrial.roundwood.NC'!$A$2:$B$40,2,FALSE)</f>
        <v>#N/A</v>
      </c>
      <c r="D77" s="14" t="e">
        <f t="shared" si="8"/>
        <v>#N/A</v>
      </c>
      <c r="E77">
        <v>75</v>
      </c>
    </row>
    <row r="78" spans="1:5" ht="15">
      <c r="A78" s="5" t="s">
        <v>170</v>
      </c>
      <c r="B78" s="22" t="e">
        <f>VLOOKUP(A78,'Industrial.roundwood.C'!$A$2:$B$40,2,FALSE)</f>
        <v>#N/A</v>
      </c>
      <c r="C78" s="22" t="e">
        <f>VLOOKUP(A78,'Industrial.roundwood.NC'!$A$2:$B$40,2,FALSE)</f>
        <v>#N/A</v>
      </c>
      <c r="D78" s="14" t="e">
        <f t="shared" si="8"/>
        <v>#N/A</v>
      </c>
      <c r="E78">
        <v>76</v>
      </c>
    </row>
    <row r="79" spans="1:5" ht="15">
      <c r="A79" s="5" t="s">
        <v>36</v>
      </c>
      <c r="B79" s="22" t="e">
        <f>VLOOKUP(A79,'Industrial.roundwood.C'!$A$2:$B$40,2,FALSE)</f>
        <v>#N/A</v>
      </c>
      <c r="C79" s="22" t="e">
        <f>VLOOKUP(A79,'Industrial.roundwood.NC'!$A$2:$B$40,2,FALSE)</f>
        <v>#N/A</v>
      </c>
      <c r="D79" s="14" t="e">
        <f t="shared" si="8"/>
        <v>#N/A</v>
      </c>
      <c r="E79">
        <v>77</v>
      </c>
    </row>
    <row r="80" spans="1:5" ht="15">
      <c r="A80" s="5" t="s">
        <v>193</v>
      </c>
      <c r="B80" s="22" t="e">
        <f>VLOOKUP(A80,'Industrial.roundwood.C'!$A$2:$B$40,2,FALSE)</f>
        <v>#N/A</v>
      </c>
      <c r="C80" s="22" t="e">
        <f>VLOOKUP(A80,'Industrial.roundwood.NC'!$A$2:$B$40,2,FALSE)</f>
        <v>#N/A</v>
      </c>
      <c r="D80" s="14" t="e">
        <f t="shared" si="8"/>
        <v>#N/A</v>
      </c>
      <c r="E80">
        <v>78</v>
      </c>
    </row>
    <row r="81" spans="1:5" ht="15">
      <c r="A81" s="5" t="s">
        <v>11</v>
      </c>
      <c r="B81" s="22" t="e">
        <f>VLOOKUP(A81,'Industrial.roundwood.C'!$A$2:$B$40,2,FALSE)</f>
        <v>#N/A</v>
      </c>
      <c r="C81" s="22" t="e">
        <f>VLOOKUP(A81,'Industrial.roundwood.NC'!$A$2:$B$40,2,FALSE)</f>
        <v>#N/A</v>
      </c>
      <c r="D81" s="14" t="e">
        <f t="shared" si="8"/>
        <v>#N/A</v>
      </c>
      <c r="E81">
        <v>79</v>
      </c>
    </row>
    <row r="82" spans="1:5" ht="15">
      <c r="A82" s="5" t="s">
        <v>109</v>
      </c>
      <c r="B82" s="22" t="e">
        <f>VLOOKUP(A82,'Industrial.roundwood.C'!$A$2:$B$40,2,FALSE)</f>
        <v>#N/A</v>
      </c>
      <c r="C82" s="22" t="e">
        <f>VLOOKUP(A82,'Industrial.roundwood.NC'!$A$2:$B$40,2,FALSE)</f>
        <v>#N/A</v>
      </c>
      <c r="D82" s="14" t="e">
        <f t="shared" si="8"/>
        <v>#N/A</v>
      </c>
      <c r="E82">
        <v>80</v>
      </c>
    </row>
    <row r="83" spans="1:5" ht="15">
      <c r="A83" s="5" t="s">
        <v>28</v>
      </c>
      <c r="B83" s="22" t="e">
        <f>VLOOKUP(A83,'Industrial.roundwood.C'!$A$2:$B$40,2,FALSE)</f>
        <v>#N/A</v>
      </c>
      <c r="C83" s="22" t="e">
        <f>VLOOKUP(A83,'Industrial.roundwood.NC'!$A$2:$B$40,2,FALSE)</f>
        <v>#N/A</v>
      </c>
      <c r="D83" s="14" t="e">
        <f t="shared" si="8"/>
        <v>#N/A</v>
      </c>
      <c r="E83">
        <v>81</v>
      </c>
    </row>
    <row r="84" spans="1:5" ht="15">
      <c r="A84" s="5" t="s">
        <v>195</v>
      </c>
      <c r="B84" s="22" t="e">
        <f>VLOOKUP(A84,'Industrial.roundwood.C'!$A$2:$B$40,2,FALSE)</f>
        <v>#N/A</v>
      </c>
      <c r="C84" s="22" t="e">
        <f>VLOOKUP(A84,'Industrial.roundwood.NC'!$A$2:$B$40,2,FALSE)</f>
        <v>#N/A</v>
      </c>
      <c r="D84" s="14" t="e">
        <f t="shared" si="8"/>
        <v>#N/A</v>
      </c>
      <c r="E84">
        <v>82</v>
      </c>
    </row>
    <row r="85" spans="1:5" ht="15">
      <c r="A85" s="5" t="s">
        <v>144</v>
      </c>
      <c r="B85" s="22" t="e">
        <f>VLOOKUP(A85,'Industrial.roundwood.C'!$A$2:$B$40,2,FALSE)</f>
        <v>#N/A</v>
      </c>
      <c r="C85" s="22" t="e">
        <f>VLOOKUP(A85,'Industrial.roundwood.NC'!$A$2:$B$40,2,FALSE)</f>
        <v>#N/A</v>
      </c>
      <c r="D85" s="14" t="e">
        <f t="shared" si="8"/>
        <v>#N/A</v>
      </c>
      <c r="E85">
        <v>83</v>
      </c>
    </row>
    <row r="86" spans="1:5" ht="15">
      <c r="A86" s="5" t="s">
        <v>126</v>
      </c>
      <c r="B86" s="22" t="e">
        <f>VLOOKUP(A86,'Industrial.roundwood.C'!$A$2:$B$40,2,FALSE)</f>
        <v>#N/A</v>
      </c>
      <c r="C86" s="22" t="e">
        <f>VLOOKUP(A86,'Industrial.roundwood.NC'!$A$2:$B$40,2,FALSE)</f>
        <v>#N/A</v>
      </c>
      <c r="D86" s="14" t="e">
        <f t="shared" si="8"/>
        <v>#N/A</v>
      </c>
      <c r="E86">
        <v>84</v>
      </c>
    </row>
    <row r="87" spans="1:5" ht="15">
      <c r="A87" s="5" t="s">
        <v>180</v>
      </c>
      <c r="B87" s="22" t="e">
        <f>VLOOKUP(A87,'Industrial.roundwood.C'!$A$2:$B$40,2,FALSE)</f>
        <v>#N/A</v>
      </c>
      <c r="C87" s="22" t="e">
        <f>VLOOKUP(A87,'Industrial.roundwood.NC'!$A$2:$B$40,2,FALSE)</f>
        <v>#N/A</v>
      </c>
      <c r="D87" s="14" t="e">
        <f t="shared" si="8"/>
        <v>#N/A</v>
      </c>
      <c r="E87">
        <v>85</v>
      </c>
    </row>
    <row r="88" spans="1:5" ht="15">
      <c r="A88" s="5" t="s">
        <v>75</v>
      </c>
      <c r="B88" s="22" t="e">
        <f>VLOOKUP(A88,'Industrial.roundwood.C'!$A$2:$B$40,2,FALSE)</f>
        <v>#N/A</v>
      </c>
      <c r="C88" s="22" t="e">
        <f>VLOOKUP(A88,'Industrial.roundwood.NC'!$A$2:$B$40,2,FALSE)</f>
        <v>#N/A</v>
      </c>
      <c r="D88" s="14" t="e">
        <f t="shared" si="8"/>
        <v>#N/A</v>
      </c>
      <c r="E88">
        <v>86</v>
      </c>
    </row>
    <row r="89" spans="1:5" ht="15">
      <c r="A89" s="5" t="s">
        <v>44</v>
      </c>
      <c r="B89" s="22" t="e">
        <f>VLOOKUP(A89,'Industrial.roundwood.C'!$A$2:$B$40,2,FALSE)</f>
        <v>#N/A</v>
      </c>
      <c r="C89" s="22" t="e">
        <f>VLOOKUP(A89,'Industrial.roundwood.NC'!$A$2:$B$40,2,FALSE)</f>
        <v>#N/A</v>
      </c>
      <c r="D89" s="14" t="e">
        <f t="shared" si="8"/>
        <v>#N/A</v>
      </c>
      <c r="E89">
        <v>87</v>
      </c>
    </row>
    <row r="90" spans="1:5" ht="15">
      <c r="A90" s="5" t="s">
        <v>69</v>
      </c>
      <c r="B90" s="22" t="e">
        <f>VLOOKUP(A90,'Industrial.roundwood.C'!$A$2:$B$40,2,FALSE)</f>
        <v>#N/A</v>
      </c>
      <c r="C90" s="22" t="e">
        <f>VLOOKUP(A90,'Industrial.roundwood.NC'!$A$2:$B$40,2,FALSE)</f>
        <v>#N/A</v>
      </c>
      <c r="D90" s="14" t="e">
        <f t="shared" si="8"/>
        <v>#N/A</v>
      </c>
      <c r="E90">
        <v>88</v>
      </c>
    </row>
    <row r="91" spans="1:5" ht="15">
      <c r="A91" s="5" t="s">
        <v>100</v>
      </c>
      <c r="B91" s="22" t="e">
        <f>VLOOKUP(A91,'Industrial.roundwood.C'!$A$2:$B$40,2,FALSE)</f>
        <v>#N/A</v>
      </c>
      <c r="C91" s="22" t="e">
        <f>VLOOKUP(A91,'Industrial.roundwood.NC'!$A$2:$B$40,2,FALSE)</f>
        <v>#N/A</v>
      </c>
      <c r="D91" s="14" t="e">
        <f t="shared" si="8"/>
        <v>#N/A</v>
      </c>
      <c r="E91">
        <v>89</v>
      </c>
    </row>
    <row r="92" spans="1:5" ht="15">
      <c r="A92" s="5" t="s">
        <v>148</v>
      </c>
      <c r="B92" s="22" t="e">
        <f>VLOOKUP(A92,'Industrial.roundwood.C'!$A$2:$B$40,2,FALSE)</f>
        <v>#N/A</v>
      </c>
      <c r="C92" s="22" t="e">
        <f>VLOOKUP(A92,'Industrial.roundwood.NC'!$A$2:$B$40,2,FALSE)</f>
        <v>#N/A</v>
      </c>
      <c r="D92" s="14" t="e">
        <f t="shared" si="8"/>
        <v>#N/A</v>
      </c>
      <c r="E92">
        <v>90</v>
      </c>
    </row>
    <row r="93" spans="1:5" ht="15">
      <c r="A93" s="5" t="s">
        <v>68</v>
      </c>
      <c r="B93" s="22" t="e">
        <f>VLOOKUP(A93,'Industrial.roundwood.C'!$A$2:$B$40,2,FALSE)</f>
        <v>#N/A</v>
      </c>
      <c r="C93" s="22" t="e">
        <f>VLOOKUP(A93,'Industrial.roundwood.NC'!$A$2:$B$40,2,FALSE)</f>
        <v>#N/A</v>
      </c>
      <c r="D93" s="14" t="e">
        <f t="shared" si="8"/>
        <v>#N/A</v>
      </c>
      <c r="E93">
        <v>91</v>
      </c>
    </row>
    <row r="94" spans="1:5" ht="15">
      <c r="A94" s="5" t="s">
        <v>90</v>
      </c>
      <c r="B94" s="22" t="e">
        <f>VLOOKUP(A94,'Industrial.roundwood.C'!$A$2:$B$40,2,FALSE)</f>
        <v>#N/A</v>
      </c>
      <c r="C94" s="22" t="e">
        <f>VLOOKUP(A94,'Industrial.roundwood.NC'!$A$2:$B$40,2,FALSE)</f>
        <v>#N/A</v>
      </c>
      <c r="D94" s="14" t="e">
        <f t="shared" si="8"/>
        <v>#N/A</v>
      </c>
      <c r="E94">
        <v>92</v>
      </c>
    </row>
    <row r="95" spans="1:5" ht="15">
      <c r="A95" s="5" t="s">
        <v>91</v>
      </c>
      <c r="B95" s="22" t="e">
        <f>VLOOKUP(A95,'Industrial.roundwood.C'!$A$2:$B$40,2,FALSE)</f>
        <v>#N/A</v>
      </c>
      <c r="C95" s="22" t="e">
        <f>VLOOKUP(A95,'Industrial.roundwood.NC'!$A$2:$B$40,2,FALSE)</f>
        <v>#N/A</v>
      </c>
      <c r="D95" s="14" t="e">
        <f t="shared" si="8"/>
        <v>#N/A</v>
      </c>
      <c r="E95">
        <v>93</v>
      </c>
    </row>
    <row r="96" spans="1:5" ht="15">
      <c r="A96" s="5" t="s">
        <v>226</v>
      </c>
      <c r="B96" s="22" t="e">
        <f>VLOOKUP(A96,'Industrial.roundwood.C'!$A$2:$B$40,2,FALSE)</f>
        <v>#N/A</v>
      </c>
      <c r="C96" s="22" t="e">
        <f>VLOOKUP(A96,'Industrial.roundwood.NC'!$A$2:$B$40,2,FALSE)</f>
        <v>#N/A</v>
      </c>
      <c r="D96" s="14" t="e">
        <f t="shared" si="8"/>
        <v>#N/A</v>
      </c>
      <c r="E96">
        <v>94</v>
      </c>
    </row>
    <row r="97" spans="1:5" ht="15">
      <c r="A97" s="5" t="s">
        <v>37</v>
      </c>
      <c r="B97" s="22" t="e">
        <f>VLOOKUP(A97,'Industrial.roundwood.C'!$A$2:$B$40,2,FALSE)</f>
        <v>#N/A</v>
      </c>
      <c r="C97" s="22" t="e">
        <f>VLOOKUP(A97,'Industrial.roundwood.NC'!$A$2:$B$40,2,FALSE)</f>
        <v>#N/A</v>
      </c>
      <c r="D97" s="14" t="e">
        <f t="shared" si="8"/>
        <v>#N/A</v>
      </c>
      <c r="E97">
        <v>95</v>
      </c>
    </row>
    <row r="98" spans="1:5" ht="15">
      <c r="A98" s="5" t="s">
        <v>43</v>
      </c>
      <c r="B98" s="22" t="e">
        <f>VLOOKUP(A98,'Industrial.roundwood.C'!$A$2:$B$40,2,FALSE)</f>
        <v>#N/A</v>
      </c>
      <c r="C98" s="22" t="e">
        <f>VLOOKUP(A98,'Industrial.roundwood.NC'!$A$2:$B$40,2,FALSE)</f>
        <v>#N/A</v>
      </c>
      <c r="D98" s="14" t="e">
        <f t="shared" si="8"/>
        <v>#N/A</v>
      </c>
      <c r="E98">
        <v>96</v>
      </c>
    </row>
    <row r="99" spans="1:5" ht="15">
      <c r="A99" s="5" t="s">
        <v>192</v>
      </c>
      <c r="B99" s="22" t="e">
        <f>VLOOKUP(A99,'Industrial.roundwood.C'!$A$2:$B$40,2,FALSE)</f>
        <v>#N/A</v>
      </c>
      <c r="C99" s="22" t="e">
        <f>VLOOKUP(A99,'Industrial.roundwood.NC'!$A$2:$B$40,2,FALSE)</f>
        <v>#N/A</v>
      </c>
      <c r="D99" s="14" t="e">
        <f t="shared" si="8"/>
        <v>#N/A</v>
      </c>
      <c r="E99">
        <v>97</v>
      </c>
    </row>
    <row r="100" spans="1:5" ht="15">
      <c r="A100" s="5" t="s">
        <v>194</v>
      </c>
      <c r="B100" s="22" t="e">
        <f>VLOOKUP(A100,'Industrial.roundwood.C'!$A$2:$B$40,2,FALSE)</f>
        <v>#N/A</v>
      </c>
      <c r="C100" s="22" t="e">
        <f>VLOOKUP(A100,'Industrial.roundwood.NC'!$A$2:$B$40,2,FALSE)</f>
        <v>#N/A</v>
      </c>
      <c r="D100" s="14" t="e">
        <f t="shared" si="8"/>
        <v>#N/A</v>
      </c>
      <c r="E100">
        <v>98</v>
      </c>
    </row>
    <row r="101" spans="1:5" ht="15">
      <c r="A101" s="5" t="s">
        <v>56</v>
      </c>
      <c r="B101" s="22" t="e">
        <f>VLOOKUP(A101,'Industrial.roundwood.C'!$A$2:$B$40,2,FALSE)</f>
        <v>#N/A</v>
      </c>
      <c r="C101" s="22" t="e">
        <f>VLOOKUP(A101,'Industrial.roundwood.NC'!$A$2:$B$40,2,FALSE)</f>
        <v>#N/A</v>
      </c>
      <c r="D101" s="14" t="e">
        <f t="shared" si="8"/>
        <v>#N/A</v>
      </c>
      <c r="E101">
        <v>99</v>
      </c>
    </row>
    <row r="102" spans="1:5" ht="15">
      <c r="A102" s="5" t="s">
        <v>117</v>
      </c>
      <c r="B102" s="22" t="e">
        <f>VLOOKUP(A102,'Industrial.roundwood.C'!$A$2:$B$40,2,FALSE)</f>
        <v>#N/A</v>
      </c>
      <c r="C102" s="22" t="e">
        <f>VLOOKUP(A102,'Industrial.roundwood.NC'!$A$2:$B$40,2,FALSE)</f>
        <v>#N/A</v>
      </c>
      <c r="D102" s="14" t="e">
        <f t="shared" si="8"/>
        <v>#N/A</v>
      </c>
      <c r="E102">
        <v>100</v>
      </c>
    </row>
    <row r="103" spans="1:5" ht="15">
      <c r="A103" s="5" t="s">
        <v>26</v>
      </c>
      <c r="B103" s="22" t="e">
        <f>VLOOKUP(A103,'Industrial.roundwood.C'!$A$2:$B$40,2,FALSE)</f>
        <v>#N/A</v>
      </c>
      <c r="C103" s="22" t="e">
        <f>VLOOKUP(A103,'Industrial.roundwood.NC'!$A$2:$B$40,2,FALSE)</f>
        <v>#N/A</v>
      </c>
      <c r="D103" s="14" t="e">
        <f t="shared" si="8"/>
        <v>#N/A</v>
      </c>
      <c r="E103">
        <v>101</v>
      </c>
    </row>
    <row r="104" spans="1:5" ht="15">
      <c r="A104" s="5" t="s">
        <v>95</v>
      </c>
      <c r="B104" s="22" t="e">
        <f>VLOOKUP(A104,'Industrial.roundwood.C'!$A$2:$B$40,2,FALSE)</f>
        <v>#N/A</v>
      </c>
      <c r="C104" s="22" t="e">
        <f>VLOOKUP(A104,'Industrial.roundwood.NC'!$A$2:$B$40,2,FALSE)</f>
        <v>#N/A</v>
      </c>
      <c r="D104" s="14" t="e">
        <f t="shared" si="8"/>
        <v>#N/A</v>
      </c>
      <c r="E104">
        <v>102</v>
      </c>
    </row>
    <row r="105" spans="1:5" ht="15">
      <c r="A105" s="5" t="s">
        <v>93</v>
      </c>
      <c r="B105" s="22" t="e">
        <f>VLOOKUP(A105,'Industrial.roundwood.C'!$A$2:$B$40,2,FALSE)</f>
        <v>#N/A</v>
      </c>
      <c r="C105" s="22" t="e">
        <f>VLOOKUP(A105,'Industrial.roundwood.NC'!$A$2:$B$40,2,FALSE)</f>
        <v>#N/A</v>
      </c>
      <c r="D105" s="14" t="e">
        <f t="shared" si="8"/>
        <v>#N/A</v>
      </c>
      <c r="E105">
        <v>103</v>
      </c>
    </row>
    <row r="106" spans="1:5" ht="15">
      <c r="A106" s="5" t="s">
        <v>138</v>
      </c>
      <c r="B106" s="22" t="e">
        <f>VLOOKUP(A106,'Industrial.roundwood.C'!$A$2:$B$40,2,FALSE)</f>
        <v>#N/A</v>
      </c>
      <c r="C106" s="22" t="e">
        <f>VLOOKUP(A106,'Industrial.roundwood.NC'!$A$2:$B$40,2,FALSE)</f>
        <v>#N/A</v>
      </c>
      <c r="D106" s="14" t="e">
        <f t="shared" si="8"/>
        <v>#N/A</v>
      </c>
      <c r="E106">
        <v>104</v>
      </c>
    </row>
    <row r="107" spans="1:5" ht="15">
      <c r="A107" s="5" t="s">
        <v>86</v>
      </c>
      <c r="B107" s="22" t="e">
        <f>VLOOKUP(A107,'Industrial.roundwood.C'!$A$2:$B$40,2,FALSE)</f>
        <v>#N/A</v>
      </c>
      <c r="C107" s="22" t="e">
        <f>VLOOKUP(A107,'Industrial.roundwood.NC'!$A$2:$B$40,2,FALSE)</f>
        <v>#N/A</v>
      </c>
      <c r="D107" s="14" t="e">
        <f t="shared" si="8"/>
        <v>#N/A</v>
      </c>
      <c r="E107">
        <v>105</v>
      </c>
    </row>
    <row r="108" spans="1:5" ht="15">
      <c r="A108" s="5" t="s">
        <v>121</v>
      </c>
      <c r="B108" s="22" t="e">
        <f>VLOOKUP(A108,'Industrial.roundwood.C'!$A$2:$B$40,2,FALSE)</f>
        <v>#N/A</v>
      </c>
      <c r="C108" s="22" t="e">
        <f>VLOOKUP(A108,'Industrial.roundwood.NC'!$A$2:$B$40,2,FALSE)</f>
        <v>#N/A</v>
      </c>
      <c r="D108" s="14" t="e">
        <f t="shared" si="8"/>
        <v>#N/A</v>
      </c>
      <c r="E108">
        <v>106</v>
      </c>
    </row>
    <row r="109" spans="1:5" ht="15">
      <c r="A109" s="5" t="s">
        <v>207</v>
      </c>
      <c r="B109" s="22" t="e">
        <f>VLOOKUP(A109,'Industrial.roundwood.C'!$A$2:$B$40,2,FALSE)</f>
        <v>#N/A</v>
      </c>
      <c r="C109" s="22" t="e">
        <f>VLOOKUP(A109,'Industrial.roundwood.NC'!$A$2:$B$40,2,FALSE)</f>
        <v>#N/A</v>
      </c>
      <c r="D109" s="14" t="e">
        <f t="shared" si="8"/>
        <v>#N/A</v>
      </c>
      <c r="E109">
        <v>107</v>
      </c>
    </row>
    <row r="110" spans="1:5" ht="15">
      <c r="A110" s="5" t="s">
        <v>39</v>
      </c>
      <c r="B110" s="22" t="e">
        <f>VLOOKUP(A110,'Industrial.roundwood.C'!$A$2:$B$40,2,FALSE)</f>
        <v>#N/A</v>
      </c>
      <c r="C110" s="22" t="e">
        <f>VLOOKUP(A110,'Industrial.roundwood.NC'!$A$2:$B$40,2,FALSE)</f>
        <v>#N/A</v>
      </c>
      <c r="D110" s="14" t="e">
        <f t="shared" si="8"/>
        <v>#N/A</v>
      </c>
      <c r="E110">
        <v>108</v>
      </c>
    </row>
    <row r="111" spans="1:5" ht="15">
      <c r="A111" s="5" t="s">
        <v>21</v>
      </c>
      <c r="B111" s="22" t="e">
        <f>VLOOKUP(A111,'Industrial.roundwood.C'!$A$2:$B$40,2,FALSE)</f>
        <v>#N/A</v>
      </c>
      <c r="C111" s="22" t="e">
        <f>VLOOKUP(A111,'Industrial.roundwood.NC'!$A$2:$B$40,2,FALSE)</f>
        <v>#N/A</v>
      </c>
      <c r="D111" s="14" t="e">
        <f t="shared" si="8"/>
        <v>#N/A</v>
      </c>
      <c r="E111">
        <v>109</v>
      </c>
    </row>
    <row r="112" spans="1:5" ht="15">
      <c r="A112" s="5" t="s">
        <v>67</v>
      </c>
      <c r="B112" s="22" t="e">
        <f>VLOOKUP(A112,'Industrial.roundwood.C'!$A$2:$B$40,2,FALSE)</f>
        <v>#N/A</v>
      </c>
      <c r="C112" s="22" t="e">
        <f>VLOOKUP(A112,'Industrial.roundwood.NC'!$A$2:$B$40,2,FALSE)</f>
        <v>#N/A</v>
      </c>
      <c r="D112" s="14" t="e">
        <f t="shared" si="8"/>
        <v>#N/A</v>
      </c>
      <c r="E112">
        <v>110</v>
      </c>
    </row>
    <row r="113" spans="1:5" ht="15">
      <c r="A113" s="5" t="s">
        <v>94</v>
      </c>
      <c r="B113" s="22" t="e">
        <f>VLOOKUP(A113,'Industrial.roundwood.C'!$A$2:$B$40,2,FALSE)</f>
        <v>#N/A</v>
      </c>
      <c r="C113" s="22" t="e">
        <f>VLOOKUP(A113,'Industrial.roundwood.NC'!$A$2:$B$40,2,FALSE)</f>
        <v>#N/A</v>
      </c>
      <c r="D113" s="14" t="e">
        <f t="shared" si="8"/>
        <v>#N/A</v>
      </c>
      <c r="E113">
        <v>111</v>
      </c>
    </row>
    <row r="114" spans="1:5" ht="15">
      <c r="A114" s="5" t="s">
        <v>136</v>
      </c>
      <c r="B114" s="22" t="e">
        <f>VLOOKUP(A114,'Industrial.roundwood.C'!$A$2:$B$40,2,FALSE)</f>
        <v>#N/A</v>
      </c>
      <c r="C114" s="22" t="e">
        <f>VLOOKUP(A114,'Industrial.roundwood.NC'!$A$2:$B$40,2,FALSE)</f>
        <v>#N/A</v>
      </c>
      <c r="D114" s="14" t="e">
        <f t="shared" si="8"/>
        <v>#N/A</v>
      </c>
      <c r="E114">
        <v>112</v>
      </c>
    </row>
    <row r="115" spans="1:5" ht="15">
      <c r="A115" s="5" t="s">
        <v>157</v>
      </c>
      <c r="B115" s="22" t="e">
        <f>VLOOKUP(A115,'Industrial.roundwood.C'!$A$2:$B$40,2,FALSE)</f>
        <v>#N/A</v>
      </c>
      <c r="C115" s="22" t="e">
        <f>VLOOKUP(A115,'Industrial.roundwood.NC'!$A$2:$B$40,2,FALSE)</f>
        <v>#N/A</v>
      </c>
      <c r="D115" s="14" t="e">
        <f t="shared" si="8"/>
        <v>#N/A</v>
      </c>
      <c r="E115">
        <v>113</v>
      </c>
    </row>
    <row r="116" spans="1:5" ht="15">
      <c r="A116" s="5" t="s">
        <v>122</v>
      </c>
      <c r="B116" s="22" t="e">
        <f>VLOOKUP(A116,'Industrial.roundwood.C'!$A$2:$B$40,2,FALSE)</f>
        <v>#N/A</v>
      </c>
      <c r="C116" s="22" t="e">
        <f>VLOOKUP(A116,'Industrial.roundwood.NC'!$A$2:$B$40,2,FALSE)</f>
        <v>#N/A</v>
      </c>
      <c r="D116" s="14" t="e">
        <f t="shared" si="8"/>
        <v>#N/A</v>
      </c>
      <c r="E116">
        <v>114</v>
      </c>
    </row>
    <row r="117" spans="1:5" ht="15">
      <c r="A117" s="5" t="s">
        <v>135</v>
      </c>
      <c r="B117" s="22" t="e">
        <f>VLOOKUP(A117,'Industrial.roundwood.C'!$A$2:$B$40,2,FALSE)</f>
        <v>#N/A</v>
      </c>
      <c r="C117" s="22" t="e">
        <f>VLOOKUP(A117,'Industrial.roundwood.NC'!$A$2:$B$40,2,FALSE)</f>
        <v>#N/A</v>
      </c>
      <c r="D117" s="14" t="e">
        <f t="shared" si="8"/>
        <v>#N/A</v>
      </c>
      <c r="E117">
        <v>115</v>
      </c>
    </row>
    <row r="118" spans="1:5" ht="15">
      <c r="A118" s="5" t="s">
        <v>203</v>
      </c>
      <c r="B118" s="22" t="e">
        <f>VLOOKUP(A118,'Industrial.roundwood.C'!$A$2:$B$40,2,FALSE)</f>
        <v>#N/A</v>
      </c>
      <c r="C118" s="22" t="e">
        <f>VLOOKUP(A118,'Industrial.roundwood.NC'!$A$2:$B$40,2,FALSE)</f>
        <v>#N/A</v>
      </c>
      <c r="D118" s="14" t="e">
        <f t="shared" si="8"/>
        <v>#N/A</v>
      </c>
      <c r="E118">
        <v>116</v>
      </c>
    </row>
    <row r="119" spans="1:5" ht="15">
      <c r="A119" s="5" t="s">
        <v>105</v>
      </c>
      <c r="B119" s="22" t="e">
        <f>VLOOKUP(A119,'Industrial.roundwood.C'!$A$2:$B$40,2,FALSE)</f>
        <v>#N/A</v>
      </c>
      <c r="C119" s="22" t="e">
        <f>VLOOKUP(A119,'Industrial.roundwood.NC'!$A$2:$B$40,2,FALSE)</f>
        <v>#N/A</v>
      </c>
      <c r="D119" s="14" t="e">
        <f t="shared" si="8"/>
        <v>#N/A</v>
      </c>
      <c r="E119">
        <v>117</v>
      </c>
    </row>
    <row r="120" spans="1:5" ht="15">
      <c r="A120" s="5" t="s">
        <v>8</v>
      </c>
      <c r="B120" s="22" t="e">
        <f>VLOOKUP(A120,'Industrial.roundwood.C'!$A$2:$B$40,2,FALSE)</f>
        <v>#N/A</v>
      </c>
      <c r="C120" s="22" t="e">
        <f>VLOOKUP(A120,'Industrial.roundwood.NC'!$A$2:$B$40,2,FALSE)</f>
        <v>#N/A</v>
      </c>
      <c r="D120" s="14" t="e">
        <f t="shared" si="8"/>
        <v>#N/A</v>
      </c>
      <c r="E120">
        <v>118</v>
      </c>
    </row>
    <row r="121" spans="1:5" ht="15">
      <c r="A121" s="5" t="s">
        <v>92</v>
      </c>
      <c r="B121" s="22" t="e">
        <f>VLOOKUP(A121,'Industrial.roundwood.C'!$A$2:$B$40,2,FALSE)</f>
        <v>#N/A</v>
      </c>
      <c r="C121" s="22" t="e">
        <f>VLOOKUP(A121,'Industrial.roundwood.NC'!$A$2:$B$40,2,FALSE)</f>
        <v>#N/A</v>
      </c>
      <c r="D121" s="14" t="e">
        <f t="shared" si="8"/>
        <v>#N/A</v>
      </c>
      <c r="E121">
        <v>119</v>
      </c>
    </row>
    <row r="122" spans="1:5" ht="15">
      <c r="A122" s="5" t="s">
        <v>27</v>
      </c>
      <c r="B122" s="22" t="e">
        <f>VLOOKUP(A122,'Industrial.roundwood.C'!$A$2:$B$40,2,FALSE)</f>
        <v>#N/A</v>
      </c>
      <c r="C122" s="22" t="e">
        <f>VLOOKUP(A122,'Industrial.roundwood.NC'!$A$2:$B$40,2,FALSE)</f>
        <v>#N/A</v>
      </c>
      <c r="D122" s="14" t="e">
        <f t="shared" si="8"/>
        <v>#N/A</v>
      </c>
      <c r="E122">
        <v>120</v>
      </c>
    </row>
    <row r="123" spans="1:5" ht="15">
      <c r="A123" s="5" t="s">
        <v>183</v>
      </c>
      <c r="B123" s="22" t="e">
        <f>VLOOKUP(A123,'Industrial.roundwood.C'!$A$2:$B$40,2,FALSE)</f>
        <v>#N/A</v>
      </c>
      <c r="C123" s="22" t="e">
        <f>VLOOKUP(A123,'Industrial.roundwood.NC'!$A$2:$B$40,2,FALSE)</f>
        <v>#N/A</v>
      </c>
      <c r="D123" s="14" t="e">
        <f t="shared" si="8"/>
        <v>#N/A</v>
      </c>
      <c r="E123">
        <v>121</v>
      </c>
    </row>
    <row r="124" spans="1:5" ht="15">
      <c r="A124" s="5" t="s">
        <v>201</v>
      </c>
      <c r="B124" s="22" t="e">
        <f>VLOOKUP(A124,'Industrial.roundwood.C'!$A$2:$B$40,2,FALSE)</f>
        <v>#N/A</v>
      </c>
      <c r="C124" s="22" t="e">
        <f>VLOOKUP(A124,'Industrial.roundwood.NC'!$A$2:$B$40,2,FALSE)</f>
        <v>#N/A</v>
      </c>
      <c r="D124" s="14" t="e">
        <f t="shared" si="8"/>
        <v>#N/A</v>
      </c>
      <c r="E124">
        <v>122</v>
      </c>
    </row>
    <row r="125" spans="1:5" ht="15">
      <c r="A125" s="5" t="s">
        <v>147</v>
      </c>
      <c r="B125" s="22" t="e">
        <f>VLOOKUP(A125,'Industrial.roundwood.C'!$A$2:$B$40,2,FALSE)</f>
        <v>#N/A</v>
      </c>
      <c r="C125" s="22" t="e">
        <f>VLOOKUP(A125,'Industrial.roundwood.NC'!$A$2:$B$40,2,FALSE)</f>
        <v>#N/A</v>
      </c>
      <c r="D125" s="14" t="e">
        <f t="shared" si="8"/>
        <v>#N/A</v>
      </c>
      <c r="E125">
        <v>123</v>
      </c>
    </row>
    <row r="126" spans="1:5" ht="15">
      <c r="A126" s="5" t="s">
        <v>82</v>
      </c>
      <c r="B126" s="22" t="e">
        <f>VLOOKUP(A126,'Industrial.roundwood.C'!$A$2:$B$40,2,FALSE)</f>
        <v>#N/A</v>
      </c>
      <c r="C126" s="22" t="e">
        <f>VLOOKUP(A126,'Industrial.roundwood.NC'!$A$2:$B$40,2,FALSE)</f>
        <v>#N/A</v>
      </c>
      <c r="D126" s="14" t="e">
        <f t="shared" si="8"/>
        <v>#N/A</v>
      </c>
      <c r="E126">
        <v>124</v>
      </c>
    </row>
    <row r="127" spans="1:5" ht="15">
      <c r="A127" s="5" t="s">
        <v>118</v>
      </c>
      <c r="B127" s="22" t="e">
        <f>VLOOKUP(A127,'Industrial.roundwood.C'!$A$2:$B$40,2,FALSE)</f>
        <v>#N/A</v>
      </c>
      <c r="C127" s="22" t="e">
        <f>VLOOKUP(A127,'Industrial.roundwood.NC'!$A$2:$B$40,2,FALSE)</f>
        <v>#N/A</v>
      </c>
      <c r="D127" s="14" t="e">
        <f t="shared" si="8"/>
        <v>#N/A</v>
      </c>
      <c r="E127">
        <v>125</v>
      </c>
    </row>
    <row r="128" spans="1:5" ht="15">
      <c r="A128" s="5" t="s">
        <v>81</v>
      </c>
      <c r="B128" s="22" t="e">
        <f>VLOOKUP(A128,'Industrial.roundwood.C'!$A$2:$B$40,2,FALSE)</f>
        <v>#N/A</v>
      </c>
      <c r="C128" s="22" t="e">
        <f>VLOOKUP(A128,'Industrial.roundwood.NC'!$A$2:$B$40,2,FALSE)</f>
        <v>#N/A</v>
      </c>
      <c r="D128" s="14" t="e">
        <f t="shared" si="8"/>
        <v>#N/A</v>
      </c>
      <c r="E128">
        <v>126</v>
      </c>
    </row>
    <row r="129" spans="1:5" ht="15">
      <c r="A129" s="5" t="s">
        <v>188</v>
      </c>
      <c r="B129" s="22" t="e">
        <f>VLOOKUP(A129,'Industrial.roundwood.C'!$A$2:$B$40,2,FALSE)</f>
        <v>#N/A</v>
      </c>
      <c r="C129" s="22" t="e">
        <f>VLOOKUP(A129,'Industrial.roundwood.NC'!$A$2:$B$40,2,FALSE)</f>
        <v>#N/A</v>
      </c>
      <c r="D129" s="14" t="e">
        <f t="shared" si="8"/>
        <v>#N/A</v>
      </c>
      <c r="E129">
        <v>127</v>
      </c>
    </row>
    <row r="130" spans="1:5" ht="15">
      <c r="A130" s="5" t="s">
        <v>34</v>
      </c>
      <c r="B130" s="22" t="e">
        <f>VLOOKUP(A130,'Industrial.roundwood.C'!$A$2:$B$40,2,FALSE)</f>
        <v>#N/A</v>
      </c>
      <c r="C130" s="22" t="e">
        <f>VLOOKUP(A130,'Industrial.roundwood.NC'!$A$2:$B$40,2,FALSE)</f>
        <v>#N/A</v>
      </c>
      <c r="D130" s="14" t="e">
        <f t="shared" si="8"/>
        <v>#N/A</v>
      </c>
      <c r="E130">
        <v>128</v>
      </c>
    </row>
    <row r="131" spans="1:5" ht="15">
      <c r="A131" s="5" t="s">
        <v>30</v>
      </c>
      <c r="B131" s="22" t="e">
        <f>VLOOKUP(A131,'Industrial.roundwood.C'!$A$2:$B$40,2,FALSE)</f>
        <v>#N/A</v>
      </c>
      <c r="C131" s="22" t="e">
        <f>VLOOKUP(A131,'Industrial.roundwood.NC'!$A$2:$B$40,2,FALSE)</f>
        <v>#N/A</v>
      </c>
      <c r="D131" s="14" t="e">
        <f t="shared" ref="D131:D194" si="9">SUM(B131:C131)</f>
        <v>#N/A</v>
      </c>
      <c r="E131">
        <v>129</v>
      </c>
    </row>
    <row r="132" spans="1:5" ht="15">
      <c r="A132" s="5" t="s">
        <v>108</v>
      </c>
      <c r="B132" s="22" t="e">
        <f>VLOOKUP(A132,'Industrial.roundwood.C'!$A$2:$B$40,2,FALSE)</f>
        <v>#N/A</v>
      </c>
      <c r="C132" s="22" t="e">
        <f>VLOOKUP(A132,'Industrial.roundwood.NC'!$A$2:$B$40,2,FALSE)</f>
        <v>#N/A</v>
      </c>
      <c r="D132" s="14" t="e">
        <f t="shared" si="9"/>
        <v>#N/A</v>
      </c>
      <c r="E132">
        <v>130</v>
      </c>
    </row>
    <row r="133" spans="1:5" ht="15">
      <c r="A133" s="5" t="s">
        <v>78</v>
      </c>
      <c r="B133" s="22" t="e">
        <f>VLOOKUP(A133,'Industrial.roundwood.C'!$A$2:$B$40,2,FALSE)</f>
        <v>#N/A</v>
      </c>
      <c r="C133" s="22" t="e">
        <f>VLOOKUP(A133,'Industrial.roundwood.NC'!$A$2:$B$40,2,FALSE)</f>
        <v>#N/A</v>
      </c>
      <c r="D133" s="14" t="e">
        <f t="shared" si="9"/>
        <v>#N/A</v>
      </c>
      <c r="E133">
        <v>131</v>
      </c>
    </row>
    <row r="134" spans="1:5" ht="15">
      <c r="A134" s="5" t="s">
        <v>7</v>
      </c>
      <c r="B134" s="22" t="e">
        <f>VLOOKUP(A134,'Industrial.roundwood.C'!$A$2:$B$40,2,FALSE)</f>
        <v>#N/A</v>
      </c>
      <c r="C134" s="22" t="e">
        <f>VLOOKUP(A134,'Industrial.roundwood.NC'!$A$2:$B$40,2,FALSE)</f>
        <v>#N/A</v>
      </c>
      <c r="D134" s="14" t="e">
        <f t="shared" si="9"/>
        <v>#N/A</v>
      </c>
      <c r="E134">
        <v>132</v>
      </c>
    </row>
    <row r="135" spans="1:5" ht="15">
      <c r="A135" s="5" t="s">
        <v>206</v>
      </c>
      <c r="B135" s="22" t="e">
        <f>VLOOKUP(A135,'Industrial.roundwood.C'!$A$2:$B$40,2,FALSE)</f>
        <v>#N/A</v>
      </c>
      <c r="C135" s="22" t="e">
        <f>VLOOKUP(A135,'Industrial.roundwood.NC'!$A$2:$B$40,2,FALSE)</f>
        <v>#N/A</v>
      </c>
      <c r="D135" s="14" t="e">
        <f t="shared" si="9"/>
        <v>#N/A</v>
      </c>
      <c r="E135">
        <v>133</v>
      </c>
    </row>
    <row r="136" spans="1:5" ht="15">
      <c r="A136" s="5" t="s">
        <v>101</v>
      </c>
      <c r="B136" s="22" t="e">
        <f>VLOOKUP(A136,'Industrial.roundwood.C'!$A$2:$B$40,2,FALSE)</f>
        <v>#N/A</v>
      </c>
      <c r="C136" s="22" t="e">
        <f>VLOOKUP(A136,'Industrial.roundwood.NC'!$A$2:$B$40,2,FALSE)</f>
        <v>#N/A</v>
      </c>
      <c r="D136" s="14" t="e">
        <f t="shared" si="9"/>
        <v>#N/A</v>
      </c>
      <c r="E136">
        <v>134</v>
      </c>
    </row>
    <row r="137" spans="1:5" ht="15">
      <c r="A137" s="5" t="s">
        <v>65</v>
      </c>
      <c r="B137" s="22" t="e">
        <f>VLOOKUP(A137,'Industrial.roundwood.C'!$A$2:$B$40,2,FALSE)</f>
        <v>#N/A</v>
      </c>
      <c r="C137" s="22" t="e">
        <f>VLOOKUP(A137,'Industrial.roundwood.NC'!$A$2:$B$40,2,FALSE)</f>
        <v>#N/A</v>
      </c>
      <c r="D137" s="14" t="e">
        <f t="shared" si="9"/>
        <v>#N/A</v>
      </c>
      <c r="E137">
        <v>135</v>
      </c>
    </row>
    <row r="138" spans="1:5" ht="15">
      <c r="A138" s="5" t="s">
        <v>25</v>
      </c>
      <c r="B138" s="22" t="e">
        <f>VLOOKUP(A138,'Industrial.roundwood.C'!$A$2:$B$40,2,FALSE)</f>
        <v>#N/A</v>
      </c>
      <c r="C138" s="22" t="e">
        <f>VLOOKUP(A138,'Industrial.roundwood.NC'!$A$2:$B$40,2,FALSE)</f>
        <v>#N/A</v>
      </c>
      <c r="D138" s="14" t="e">
        <f t="shared" si="9"/>
        <v>#N/A</v>
      </c>
      <c r="E138">
        <v>136</v>
      </c>
    </row>
    <row r="139" spans="1:5" ht="15">
      <c r="A139" s="5" t="s">
        <v>198</v>
      </c>
      <c r="B139" s="22" t="e">
        <f>VLOOKUP(A139,'Industrial.roundwood.C'!$A$2:$B$40,2,FALSE)</f>
        <v>#N/A</v>
      </c>
      <c r="C139" s="22" t="e">
        <f>VLOOKUP(A139,'Industrial.roundwood.NC'!$A$2:$B$40,2,FALSE)</f>
        <v>#N/A</v>
      </c>
      <c r="D139" s="14" t="e">
        <f t="shared" si="9"/>
        <v>#N/A</v>
      </c>
      <c r="E139">
        <v>137</v>
      </c>
    </row>
    <row r="140" spans="1:5" ht="15">
      <c r="A140" s="5" t="s">
        <v>219</v>
      </c>
      <c r="B140" s="22" t="e">
        <f>VLOOKUP(A140,'Industrial.roundwood.C'!$A$2:$B$40,2,FALSE)</f>
        <v>#N/A</v>
      </c>
      <c r="C140" s="22" t="e">
        <f>VLOOKUP(A140,'Industrial.roundwood.NC'!$A$2:$B$40,2,FALSE)</f>
        <v>#N/A</v>
      </c>
      <c r="D140" s="14" t="e">
        <f t="shared" si="9"/>
        <v>#N/A</v>
      </c>
      <c r="E140">
        <v>138</v>
      </c>
    </row>
    <row r="141" spans="1:5" ht="15">
      <c r="A141" s="5" t="s">
        <v>167</v>
      </c>
      <c r="B141" s="22" t="e">
        <f>VLOOKUP(A141,'Industrial.roundwood.C'!$A$2:$B$40,2,FALSE)</f>
        <v>#N/A</v>
      </c>
      <c r="C141" s="22" t="e">
        <f>VLOOKUP(A141,'Industrial.roundwood.NC'!$A$2:$B$40,2,FALSE)</f>
        <v>#N/A</v>
      </c>
      <c r="D141" s="14" t="e">
        <f t="shared" si="9"/>
        <v>#N/A</v>
      </c>
      <c r="E141">
        <v>139</v>
      </c>
    </row>
    <row r="142" spans="1:5" ht="15">
      <c r="A142" s="5" t="s">
        <v>103</v>
      </c>
      <c r="B142" s="22" t="e">
        <f>VLOOKUP(A142,'Industrial.roundwood.C'!$A$2:$B$40,2,FALSE)</f>
        <v>#N/A</v>
      </c>
      <c r="C142" s="22" t="e">
        <f>VLOOKUP(A142,'Industrial.roundwood.NC'!$A$2:$B$40,2,FALSE)</f>
        <v>#N/A</v>
      </c>
      <c r="D142" s="14" t="e">
        <f t="shared" si="9"/>
        <v>#N/A</v>
      </c>
      <c r="E142">
        <v>140</v>
      </c>
    </row>
    <row r="143" spans="1:5" ht="15">
      <c r="A143" s="5" t="s">
        <v>50</v>
      </c>
      <c r="B143" s="22" t="e">
        <f>VLOOKUP(A143,'Industrial.roundwood.C'!$A$2:$B$40,2,FALSE)</f>
        <v>#N/A</v>
      </c>
      <c r="C143" s="22" t="e">
        <f>VLOOKUP(A143,'Industrial.roundwood.NC'!$A$2:$B$40,2,FALSE)</f>
        <v>#N/A</v>
      </c>
      <c r="D143" s="14" t="e">
        <f t="shared" si="9"/>
        <v>#N/A</v>
      </c>
      <c r="E143">
        <v>141</v>
      </c>
    </row>
    <row r="144" spans="1:5" ht="15">
      <c r="A144" s="5" t="s">
        <v>70</v>
      </c>
      <c r="B144" s="22" t="e">
        <f>VLOOKUP(A144,'Industrial.roundwood.C'!$A$2:$B$40,2,FALSE)</f>
        <v>#N/A</v>
      </c>
      <c r="C144" s="22" t="e">
        <f>VLOOKUP(A144,'Industrial.roundwood.NC'!$A$2:$B$40,2,FALSE)</f>
        <v>#N/A</v>
      </c>
      <c r="D144" s="14" t="e">
        <f t="shared" si="9"/>
        <v>#N/A</v>
      </c>
      <c r="E144">
        <v>142</v>
      </c>
    </row>
    <row r="145" spans="1:5" ht="15">
      <c r="A145" s="5" t="s">
        <v>19</v>
      </c>
      <c r="B145" s="22" t="e">
        <f>VLOOKUP(A145,'Industrial.roundwood.C'!$A$2:$B$40,2,FALSE)</f>
        <v>#N/A</v>
      </c>
      <c r="C145" s="22" t="e">
        <f>VLOOKUP(A145,'Industrial.roundwood.NC'!$A$2:$B$40,2,FALSE)</f>
        <v>#N/A</v>
      </c>
      <c r="D145" s="14" t="e">
        <f t="shared" si="9"/>
        <v>#N/A</v>
      </c>
      <c r="E145">
        <v>143</v>
      </c>
    </row>
    <row r="146" spans="1:5" ht="15">
      <c r="A146" s="5" t="s">
        <v>145</v>
      </c>
      <c r="B146" s="22" t="e">
        <f>VLOOKUP(A146,'Industrial.roundwood.C'!$A$2:$B$40,2,FALSE)</f>
        <v>#N/A</v>
      </c>
      <c r="C146" s="22" t="e">
        <f>VLOOKUP(A146,'Industrial.roundwood.NC'!$A$2:$B$40,2,FALSE)</f>
        <v>#N/A</v>
      </c>
      <c r="D146" s="14" t="e">
        <f t="shared" si="9"/>
        <v>#N/A</v>
      </c>
      <c r="E146">
        <v>144</v>
      </c>
    </row>
    <row r="147" spans="1:5" ht="15">
      <c r="A147" s="5" t="s">
        <v>178</v>
      </c>
      <c r="B147" s="22" t="e">
        <f>VLOOKUP(A147,'Industrial.roundwood.C'!$A$2:$B$40,2,FALSE)</f>
        <v>#N/A</v>
      </c>
      <c r="C147" s="22" t="e">
        <f>VLOOKUP(A147,'Industrial.roundwood.NC'!$A$2:$B$40,2,FALSE)</f>
        <v>#N/A</v>
      </c>
      <c r="D147" s="14" t="e">
        <f t="shared" si="9"/>
        <v>#N/A</v>
      </c>
      <c r="E147">
        <v>145</v>
      </c>
    </row>
    <row r="148" spans="1:5" ht="15">
      <c r="A148" s="5" t="s">
        <v>218</v>
      </c>
      <c r="B148" s="22" t="e">
        <f>VLOOKUP(A148,'Industrial.roundwood.C'!$A$2:$B$40,2,FALSE)</f>
        <v>#N/A</v>
      </c>
      <c r="C148" s="22" t="e">
        <f>VLOOKUP(A148,'Industrial.roundwood.NC'!$A$2:$B$40,2,FALSE)</f>
        <v>#N/A</v>
      </c>
      <c r="D148" s="14" t="e">
        <f t="shared" si="9"/>
        <v>#N/A</v>
      </c>
      <c r="E148">
        <v>146</v>
      </c>
    </row>
    <row r="149" spans="1:5" ht="15">
      <c r="A149" s="5" t="s">
        <v>182</v>
      </c>
      <c r="B149" s="22" t="e">
        <f>VLOOKUP(A149,'Industrial.roundwood.C'!$A$2:$B$40,2,FALSE)</f>
        <v>#N/A</v>
      </c>
      <c r="C149" s="22" t="e">
        <f>VLOOKUP(A149,'Industrial.roundwood.NC'!$A$2:$B$40,2,FALSE)</f>
        <v>#N/A</v>
      </c>
      <c r="D149" s="14" t="e">
        <f t="shared" si="9"/>
        <v>#N/A</v>
      </c>
      <c r="E149">
        <v>147</v>
      </c>
    </row>
    <row r="150" spans="1:5" ht="15">
      <c r="A150" s="5" t="s">
        <v>112</v>
      </c>
      <c r="B150" s="22" t="e">
        <f>VLOOKUP(A150,'Industrial.roundwood.C'!$A$2:$B$40,2,FALSE)</f>
        <v>#N/A</v>
      </c>
      <c r="C150" s="22" t="e">
        <f>VLOOKUP(A150,'Industrial.roundwood.NC'!$A$2:$B$40,2,FALSE)</f>
        <v>#N/A</v>
      </c>
      <c r="D150" s="14" t="e">
        <f t="shared" si="9"/>
        <v>#N/A</v>
      </c>
      <c r="E150">
        <v>148</v>
      </c>
    </row>
    <row r="151" spans="1:5" ht="15">
      <c r="A151" s="5" t="s">
        <v>115</v>
      </c>
      <c r="B151" s="22" t="e">
        <f>VLOOKUP(A151,'Industrial.roundwood.C'!$A$2:$B$40,2,FALSE)</f>
        <v>#N/A</v>
      </c>
      <c r="C151" s="22" t="e">
        <f>VLOOKUP(A151,'Industrial.roundwood.NC'!$A$2:$B$40,2,FALSE)</f>
        <v>#N/A</v>
      </c>
      <c r="D151" s="14" t="e">
        <f t="shared" si="9"/>
        <v>#N/A</v>
      </c>
      <c r="E151">
        <v>149</v>
      </c>
    </row>
    <row r="152" spans="1:5" ht="15">
      <c r="A152" s="5" t="s">
        <v>119</v>
      </c>
      <c r="B152" s="22" t="e">
        <f>VLOOKUP(A152,'Industrial.roundwood.C'!$A$2:$B$40,2,FALSE)</f>
        <v>#N/A</v>
      </c>
      <c r="C152" s="22" t="e">
        <f>VLOOKUP(A152,'Industrial.roundwood.NC'!$A$2:$B$40,2,FALSE)</f>
        <v>#N/A</v>
      </c>
      <c r="D152" s="14" t="e">
        <f t="shared" si="9"/>
        <v>#N/A</v>
      </c>
      <c r="E152">
        <v>150</v>
      </c>
    </row>
    <row r="153" spans="1:5" ht="15">
      <c r="A153" s="5" t="s">
        <v>22</v>
      </c>
      <c r="B153" s="22" t="e">
        <f>VLOOKUP(A153,'Industrial.roundwood.C'!$A$2:$B$40,2,FALSE)</f>
        <v>#N/A</v>
      </c>
      <c r="C153" s="22" t="e">
        <f>VLOOKUP(A153,'Industrial.roundwood.NC'!$A$2:$B$40,2,FALSE)</f>
        <v>#N/A</v>
      </c>
      <c r="D153" s="14" t="e">
        <f t="shared" si="9"/>
        <v>#N/A</v>
      </c>
      <c r="E153">
        <v>151</v>
      </c>
    </row>
    <row r="154" spans="1:5" ht="15">
      <c r="A154" s="5" t="s">
        <v>177</v>
      </c>
      <c r="B154" s="22" t="e">
        <f>VLOOKUP(A154,'Industrial.roundwood.C'!$A$2:$B$40,2,FALSE)</f>
        <v>#N/A</v>
      </c>
      <c r="C154" s="22" t="e">
        <f>VLOOKUP(A154,'Industrial.roundwood.NC'!$A$2:$B$40,2,FALSE)</f>
        <v>#N/A</v>
      </c>
      <c r="D154" s="14" t="e">
        <f t="shared" si="9"/>
        <v>#N/A</v>
      </c>
      <c r="E154">
        <v>152</v>
      </c>
    </row>
    <row r="155" spans="1:5" ht="15">
      <c r="A155" s="5" t="s">
        <v>52</v>
      </c>
      <c r="B155" s="22" t="e">
        <f>VLOOKUP(A155,'Industrial.roundwood.C'!$A$2:$B$40,2,FALSE)</f>
        <v>#N/A</v>
      </c>
      <c r="C155" s="22" t="e">
        <f>VLOOKUP(A155,'Industrial.roundwood.NC'!$A$2:$B$40,2,FALSE)</f>
        <v>#N/A</v>
      </c>
      <c r="D155" s="14" t="e">
        <f t="shared" si="9"/>
        <v>#N/A</v>
      </c>
      <c r="E155">
        <v>153</v>
      </c>
    </row>
    <row r="156" spans="1:5" ht="15">
      <c r="A156" s="5" t="s">
        <v>107</v>
      </c>
      <c r="B156" s="22" t="e">
        <f>VLOOKUP(A156,'Industrial.roundwood.C'!$A$2:$B$40,2,FALSE)</f>
        <v>#N/A</v>
      </c>
      <c r="C156" s="22" t="e">
        <f>VLOOKUP(A156,'Industrial.roundwood.NC'!$A$2:$B$40,2,FALSE)</f>
        <v>#N/A</v>
      </c>
      <c r="D156" s="14" t="e">
        <f t="shared" si="9"/>
        <v>#N/A</v>
      </c>
      <c r="E156">
        <v>154</v>
      </c>
    </row>
    <row r="157" spans="1:5" ht="15">
      <c r="A157" s="5" t="s">
        <v>18</v>
      </c>
      <c r="B157" s="22" t="e">
        <f>VLOOKUP(A157,'Industrial.roundwood.C'!$A$2:$B$40,2,FALSE)</f>
        <v>#N/A</v>
      </c>
      <c r="C157" s="22" t="e">
        <f>VLOOKUP(A157,'Industrial.roundwood.NC'!$A$2:$B$40,2,FALSE)</f>
        <v>#N/A</v>
      </c>
      <c r="D157" s="14" t="e">
        <f t="shared" si="9"/>
        <v>#N/A</v>
      </c>
      <c r="E157">
        <v>155</v>
      </c>
    </row>
    <row r="158" spans="1:5" ht="15">
      <c r="A158" s="5" t="s">
        <v>58</v>
      </c>
      <c r="B158" s="22" t="e">
        <f>VLOOKUP(A158,'Industrial.roundwood.C'!$A$2:$B$40,2,FALSE)</f>
        <v>#N/A</v>
      </c>
      <c r="C158" s="22" t="e">
        <f>VLOOKUP(A158,'Industrial.roundwood.NC'!$A$2:$B$40,2,FALSE)</f>
        <v>#N/A</v>
      </c>
      <c r="D158" s="14" t="e">
        <f t="shared" si="9"/>
        <v>#N/A</v>
      </c>
      <c r="E158">
        <v>156</v>
      </c>
    </row>
    <row r="159" spans="1:5" ht="15">
      <c r="A159" s="5" t="s">
        <v>130</v>
      </c>
      <c r="B159" s="22" t="e">
        <f>VLOOKUP(A159,'Industrial.roundwood.C'!$A$2:$B$40,2,FALSE)</f>
        <v>#N/A</v>
      </c>
      <c r="C159" s="22" t="e">
        <f>VLOOKUP(A159,'Industrial.roundwood.NC'!$A$2:$B$40,2,FALSE)</f>
        <v>#N/A</v>
      </c>
      <c r="D159" s="14" t="e">
        <f t="shared" si="9"/>
        <v>#N/A</v>
      </c>
      <c r="E159">
        <v>157</v>
      </c>
    </row>
    <row r="160" spans="1:5" ht="15">
      <c r="A160" s="5" t="s">
        <v>97</v>
      </c>
      <c r="B160" s="22" t="e">
        <f>VLOOKUP(A160,'Industrial.roundwood.C'!$A$2:$B$40,2,FALSE)</f>
        <v>#N/A</v>
      </c>
      <c r="C160" s="22" t="e">
        <f>VLOOKUP(A160,'Industrial.roundwood.NC'!$A$2:$B$40,2,FALSE)</f>
        <v>#N/A</v>
      </c>
      <c r="D160" s="14" t="e">
        <f t="shared" si="9"/>
        <v>#N/A</v>
      </c>
      <c r="E160">
        <v>158</v>
      </c>
    </row>
    <row r="161" spans="1:5" ht="15">
      <c r="A161" s="5" t="s">
        <v>129</v>
      </c>
      <c r="B161" s="22" t="e">
        <f>VLOOKUP(A161,'Industrial.roundwood.C'!$A$2:$B$40,2,FALSE)</f>
        <v>#N/A</v>
      </c>
      <c r="C161" s="22" t="e">
        <f>VLOOKUP(A161,'Industrial.roundwood.NC'!$A$2:$B$40,2,FALSE)</f>
        <v>#N/A</v>
      </c>
      <c r="D161" s="14" t="e">
        <f t="shared" si="9"/>
        <v>#N/A</v>
      </c>
      <c r="E161">
        <v>159</v>
      </c>
    </row>
    <row r="162" spans="1:5" ht="15">
      <c r="A162" s="5" t="s">
        <v>205</v>
      </c>
      <c r="B162" s="22" t="e">
        <f>VLOOKUP(A162,'Industrial.roundwood.C'!$A$2:$B$40,2,FALSE)</f>
        <v>#N/A</v>
      </c>
      <c r="C162" s="22" t="e">
        <f>VLOOKUP(A162,'Industrial.roundwood.NC'!$A$2:$B$40,2,FALSE)</f>
        <v>#N/A</v>
      </c>
      <c r="D162" s="14" t="e">
        <f t="shared" si="9"/>
        <v>#N/A</v>
      </c>
      <c r="E162">
        <v>160</v>
      </c>
    </row>
    <row r="163" spans="1:5" ht="15">
      <c r="A163" s="5" t="s">
        <v>14</v>
      </c>
      <c r="B163" s="22" t="e">
        <f>VLOOKUP(A163,'Industrial.roundwood.C'!$A$2:$B$40,2,FALSE)</f>
        <v>#N/A</v>
      </c>
      <c r="C163" s="22" t="e">
        <f>VLOOKUP(A163,'Industrial.roundwood.NC'!$A$2:$B$40,2,FALSE)</f>
        <v>#N/A</v>
      </c>
      <c r="D163" s="14" t="e">
        <f t="shared" si="9"/>
        <v>#N/A</v>
      </c>
      <c r="E163">
        <v>161</v>
      </c>
    </row>
    <row r="164" spans="1:5" ht="15">
      <c r="A164" s="5" t="s">
        <v>79</v>
      </c>
      <c r="B164" s="22" t="e">
        <f>VLOOKUP(A164,'Industrial.roundwood.C'!$A$2:$B$40,2,FALSE)</f>
        <v>#N/A</v>
      </c>
      <c r="C164" s="22" t="e">
        <f>VLOOKUP(A164,'Industrial.roundwood.NC'!$A$2:$B$40,2,FALSE)</f>
        <v>#N/A</v>
      </c>
      <c r="D164" s="14" t="e">
        <f t="shared" si="9"/>
        <v>#N/A</v>
      </c>
      <c r="E164">
        <v>162</v>
      </c>
    </row>
    <row r="165" spans="1:5" ht="15">
      <c r="A165" s="5" t="s">
        <v>223</v>
      </c>
      <c r="B165" s="22" t="e">
        <f>VLOOKUP(A165,'Industrial.roundwood.C'!$A$2:$B$40,2,FALSE)</f>
        <v>#N/A</v>
      </c>
      <c r="C165" s="22" t="e">
        <f>VLOOKUP(A165,'Industrial.roundwood.NC'!$A$2:$B$40,2,FALSE)</f>
        <v>#N/A</v>
      </c>
      <c r="D165" s="14" t="e">
        <f t="shared" si="9"/>
        <v>#N/A</v>
      </c>
      <c r="E165">
        <v>163</v>
      </c>
    </row>
    <row r="166" spans="1:5" ht="15">
      <c r="A166" s="5" t="s">
        <v>89</v>
      </c>
      <c r="B166" s="22" t="e">
        <f>VLOOKUP(A166,'Industrial.roundwood.C'!$A$2:$B$40,2,FALSE)</f>
        <v>#N/A</v>
      </c>
      <c r="C166" s="22" t="e">
        <f>VLOOKUP(A166,'Industrial.roundwood.NC'!$A$2:$B$40,2,FALSE)</f>
        <v>#N/A</v>
      </c>
      <c r="D166" s="14" t="e">
        <f t="shared" si="9"/>
        <v>#N/A</v>
      </c>
      <c r="E166">
        <v>164</v>
      </c>
    </row>
    <row r="167" spans="1:5" ht="15">
      <c r="A167" s="5" t="s">
        <v>131</v>
      </c>
      <c r="B167" s="22" t="e">
        <f>VLOOKUP(A167,'Industrial.roundwood.C'!$A$2:$B$40,2,FALSE)</f>
        <v>#N/A</v>
      </c>
      <c r="C167" s="22" t="e">
        <f>VLOOKUP(A167,'Industrial.roundwood.NC'!$A$2:$B$40,2,FALSE)</f>
        <v>#N/A</v>
      </c>
      <c r="D167" s="14" t="e">
        <f t="shared" si="9"/>
        <v>#N/A</v>
      </c>
      <c r="E167">
        <v>165</v>
      </c>
    </row>
    <row r="168" spans="1:5" ht="15">
      <c r="A168" s="5" t="s">
        <v>132</v>
      </c>
      <c r="B168" s="22" t="e">
        <f>VLOOKUP(A168,'Industrial.roundwood.C'!$A$2:$B$40,2,FALSE)</f>
        <v>#N/A</v>
      </c>
      <c r="C168" s="22" t="e">
        <f>VLOOKUP(A168,'Industrial.roundwood.NC'!$A$2:$B$40,2,FALSE)</f>
        <v>#N/A</v>
      </c>
      <c r="D168" s="14" t="e">
        <f t="shared" si="9"/>
        <v>#N/A</v>
      </c>
      <c r="E168">
        <v>166</v>
      </c>
    </row>
    <row r="169" spans="1:5" ht="15">
      <c r="A169" s="5" t="s">
        <v>9</v>
      </c>
      <c r="B169" s="22" t="e">
        <f>VLOOKUP(A169,'Industrial.roundwood.C'!$A$2:$B$40,2,FALSE)</f>
        <v>#N/A</v>
      </c>
      <c r="C169" s="22" t="e">
        <f>VLOOKUP(A169,'Industrial.roundwood.NC'!$A$2:$B$40,2,FALSE)</f>
        <v>#N/A</v>
      </c>
      <c r="D169" s="14" t="e">
        <f t="shared" si="9"/>
        <v>#N/A</v>
      </c>
      <c r="E169">
        <v>167</v>
      </c>
    </row>
    <row r="170" spans="1:5" ht="15">
      <c r="A170" s="5" t="s">
        <v>10</v>
      </c>
      <c r="B170" s="22" t="e">
        <f>VLOOKUP(A170,'Industrial.roundwood.C'!$A$2:$B$40,2,FALSE)</f>
        <v>#N/A</v>
      </c>
      <c r="C170" s="22" t="e">
        <f>VLOOKUP(A170,'Industrial.roundwood.NC'!$A$2:$B$40,2,FALSE)</f>
        <v>#N/A</v>
      </c>
      <c r="D170" s="14" t="e">
        <f t="shared" si="9"/>
        <v>#N/A</v>
      </c>
      <c r="E170">
        <v>168</v>
      </c>
    </row>
    <row r="171" spans="1:5" ht="15">
      <c r="A171" s="5" t="s">
        <v>12</v>
      </c>
      <c r="B171" s="22" t="e">
        <f>VLOOKUP(A171,'Industrial.roundwood.C'!$A$2:$B$40,2,FALSE)</f>
        <v>#N/A</v>
      </c>
      <c r="C171" s="22" t="e">
        <f>VLOOKUP(A171,'Industrial.roundwood.NC'!$A$2:$B$40,2,FALSE)</f>
        <v>#N/A</v>
      </c>
      <c r="D171" s="14" t="e">
        <f t="shared" si="9"/>
        <v>#N/A</v>
      </c>
      <c r="E171">
        <v>169</v>
      </c>
    </row>
    <row r="172" spans="1:5" ht="15">
      <c r="A172" s="5" t="s">
        <v>15</v>
      </c>
      <c r="B172" s="22" t="e">
        <f>VLOOKUP(A172,'Industrial.roundwood.C'!$A$2:$B$40,2,FALSE)</f>
        <v>#N/A</v>
      </c>
      <c r="C172" s="22" t="e">
        <f>VLOOKUP(A172,'Industrial.roundwood.NC'!$A$2:$B$40,2,FALSE)</f>
        <v>#N/A</v>
      </c>
      <c r="D172" s="14" t="e">
        <f t="shared" si="9"/>
        <v>#N/A</v>
      </c>
      <c r="E172">
        <v>170</v>
      </c>
    </row>
    <row r="173" spans="1:5" ht="15">
      <c r="A173" s="5" t="s">
        <v>20</v>
      </c>
      <c r="B173" s="22" t="e">
        <f>VLOOKUP(A173,'Industrial.roundwood.C'!$A$2:$B$40,2,FALSE)</f>
        <v>#N/A</v>
      </c>
      <c r="C173" s="22" t="e">
        <f>VLOOKUP(A173,'Industrial.roundwood.NC'!$A$2:$B$40,2,FALSE)</f>
        <v>#N/A</v>
      </c>
      <c r="D173" s="14" t="e">
        <f t="shared" si="9"/>
        <v>#N/A</v>
      </c>
      <c r="E173">
        <v>171</v>
      </c>
    </row>
    <row r="174" spans="1:5" ht="15">
      <c r="A174" s="5" t="s">
        <v>32</v>
      </c>
      <c r="B174" s="22" t="e">
        <f>VLOOKUP(A174,'Industrial.roundwood.C'!$A$2:$B$40,2,FALSE)</f>
        <v>#N/A</v>
      </c>
      <c r="C174" s="22" t="e">
        <f>VLOOKUP(A174,'Industrial.roundwood.NC'!$A$2:$B$40,2,FALSE)</f>
        <v>#N/A</v>
      </c>
      <c r="D174" s="14" t="e">
        <f t="shared" si="9"/>
        <v>#N/A</v>
      </c>
      <c r="E174">
        <v>172</v>
      </c>
    </row>
    <row r="175" spans="1:5" ht="15">
      <c r="A175" s="5" t="s">
        <v>33</v>
      </c>
      <c r="B175" s="22" t="e">
        <f>VLOOKUP(A175,'Industrial.roundwood.C'!$A$2:$B$40,2,FALSE)</f>
        <v>#N/A</v>
      </c>
      <c r="C175" s="22" t="e">
        <f>VLOOKUP(A175,'Industrial.roundwood.NC'!$A$2:$B$40,2,FALSE)</f>
        <v>#N/A</v>
      </c>
      <c r="D175" s="14" t="e">
        <f t="shared" si="9"/>
        <v>#N/A</v>
      </c>
      <c r="E175">
        <v>173</v>
      </c>
    </row>
    <row r="176" spans="1:5" ht="15">
      <c r="A176" s="5" t="s">
        <v>38</v>
      </c>
      <c r="B176" s="22" t="e">
        <f>VLOOKUP(A176,'Industrial.roundwood.C'!$A$2:$B$40,2,FALSE)</f>
        <v>#N/A</v>
      </c>
      <c r="C176" s="22" t="e">
        <f>VLOOKUP(A176,'Industrial.roundwood.NC'!$A$2:$B$40,2,FALSE)</f>
        <v>#N/A</v>
      </c>
      <c r="D176" s="14" t="e">
        <f t="shared" si="9"/>
        <v>#N/A</v>
      </c>
      <c r="E176">
        <v>174</v>
      </c>
    </row>
    <row r="177" spans="1:5" ht="15">
      <c r="A177" s="5" t="s">
        <v>42</v>
      </c>
      <c r="B177" s="22" t="e">
        <f>VLOOKUP(A177,'Industrial.roundwood.C'!$A$2:$B$40,2,FALSE)</f>
        <v>#N/A</v>
      </c>
      <c r="C177" s="22" t="e">
        <f>VLOOKUP(A177,'Industrial.roundwood.NC'!$A$2:$B$40,2,FALSE)</f>
        <v>#N/A</v>
      </c>
      <c r="D177" s="14" t="e">
        <f t="shared" si="9"/>
        <v>#N/A</v>
      </c>
      <c r="E177">
        <v>175</v>
      </c>
    </row>
    <row r="178" spans="1:5" ht="15">
      <c r="A178" s="5" t="s">
        <v>47</v>
      </c>
      <c r="B178" s="22" t="e">
        <f>VLOOKUP(A178,'Industrial.roundwood.C'!$A$2:$B$40,2,FALSE)</f>
        <v>#N/A</v>
      </c>
      <c r="C178" s="22" t="e">
        <f>VLOOKUP(A178,'Industrial.roundwood.NC'!$A$2:$B$40,2,FALSE)</f>
        <v>#N/A</v>
      </c>
      <c r="D178" s="14" t="e">
        <f t="shared" si="9"/>
        <v>#N/A</v>
      </c>
      <c r="E178">
        <v>176</v>
      </c>
    </row>
    <row r="179" spans="1:5" ht="15">
      <c r="A179" s="5" t="s">
        <v>48</v>
      </c>
      <c r="B179" s="22" t="e">
        <f>VLOOKUP(A179,'Industrial.roundwood.C'!$A$2:$B$40,2,FALSE)</f>
        <v>#N/A</v>
      </c>
      <c r="C179" s="22" t="e">
        <f>VLOOKUP(A179,'Industrial.roundwood.NC'!$A$2:$B$40,2,FALSE)</f>
        <v>#N/A</v>
      </c>
      <c r="D179" s="14" t="e">
        <f t="shared" si="9"/>
        <v>#N/A</v>
      </c>
      <c r="E179">
        <v>177</v>
      </c>
    </row>
    <row r="180" spans="1:5" ht="15">
      <c r="A180" s="5" t="s">
        <v>54</v>
      </c>
      <c r="B180" s="22" t="e">
        <f>VLOOKUP(A180,'Industrial.roundwood.C'!$A$2:$B$40,2,FALSE)</f>
        <v>#N/A</v>
      </c>
      <c r="C180" s="22" t="e">
        <f>VLOOKUP(A180,'Industrial.roundwood.NC'!$A$2:$B$40,2,FALSE)</f>
        <v>#N/A</v>
      </c>
      <c r="D180" s="14" t="e">
        <f t="shared" si="9"/>
        <v>#N/A</v>
      </c>
      <c r="E180">
        <v>178</v>
      </c>
    </row>
    <row r="181" spans="1:5" ht="15">
      <c r="A181" s="5" t="s">
        <v>57</v>
      </c>
      <c r="B181" s="22" t="e">
        <f>VLOOKUP(A181,'Industrial.roundwood.C'!$A$2:$B$40,2,FALSE)</f>
        <v>#N/A</v>
      </c>
      <c r="C181" s="22" t="e">
        <f>VLOOKUP(A181,'Industrial.roundwood.NC'!$A$2:$B$40,2,FALSE)</f>
        <v>#N/A</v>
      </c>
      <c r="D181" s="14" t="e">
        <f t="shared" si="9"/>
        <v>#N/A</v>
      </c>
      <c r="E181">
        <v>179</v>
      </c>
    </row>
    <row r="182" spans="1:5" ht="15">
      <c r="A182" s="5" t="s">
        <v>59</v>
      </c>
      <c r="B182" s="22" t="e">
        <f>VLOOKUP(A182,'Industrial.roundwood.C'!$A$2:$B$40,2,FALSE)</f>
        <v>#N/A</v>
      </c>
      <c r="C182" s="22" t="e">
        <f>VLOOKUP(A182,'Industrial.roundwood.NC'!$A$2:$B$40,2,FALSE)</f>
        <v>#N/A</v>
      </c>
      <c r="D182" s="14" t="e">
        <f t="shared" si="9"/>
        <v>#N/A</v>
      </c>
      <c r="E182">
        <v>180</v>
      </c>
    </row>
    <row r="183" spans="1:5" ht="15">
      <c r="A183" s="5" t="s">
        <v>63</v>
      </c>
      <c r="B183" s="22" t="e">
        <f>VLOOKUP(A183,'Industrial.roundwood.C'!$A$2:$B$40,2,FALSE)</f>
        <v>#N/A</v>
      </c>
      <c r="C183" s="22" t="e">
        <f>VLOOKUP(A183,'Industrial.roundwood.NC'!$A$2:$B$40,2,FALSE)</f>
        <v>#N/A</v>
      </c>
      <c r="D183" s="14" t="e">
        <f t="shared" si="9"/>
        <v>#N/A</v>
      </c>
      <c r="E183">
        <v>181</v>
      </c>
    </row>
    <row r="184" spans="1:5" ht="15">
      <c r="A184" s="5" t="s">
        <v>64</v>
      </c>
      <c r="B184" s="22" t="e">
        <f>VLOOKUP(A184,'Industrial.roundwood.C'!$A$2:$B$40,2,FALSE)</f>
        <v>#N/A</v>
      </c>
      <c r="C184" s="22" t="e">
        <f>VLOOKUP(A184,'Industrial.roundwood.NC'!$A$2:$B$40,2,FALSE)</f>
        <v>#N/A</v>
      </c>
      <c r="D184" s="14" t="e">
        <f t="shared" si="9"/>
        <v>#N/A</v>
      </c>
      <c r="E184">
        <v>182</v>
      </c>
    </row>
    <row r="185" spans="1:5" ht="15">
      <c r="A185" s="5" t="s">
        <v>73</v>
      </c>
      <c r="B185" s="22" t="e">
        <f>VLOOKUP(A185,'Industrial.roundwood.C'!$A$2:$B$40,2,FALSE)</f>
        <v>#N/A</v>
      </c>
      <c r="C185" s="22" t="e">
        <f>VLOOKUP(A185,'Industrial.roundwood.NC'!$A$2:$B$40,2,FALSE)</f>
        <v>#N/A</v>
      </c>
      <c r="D185" s="14" t="e">
        <f t="shared" si="9"/>
        <v>#N/A</v>
      </c>
      <c r="E185">
        <v>183</v>
      </c>
    </row>
    <row r="186" spans="1:5" ht="15">
      <c r="A186" s="5" t="s">
        <v>74</v>
      </c>
      <c r="B186" s="22" t="e">
        <f>VLOOKUP(A186,'Industrial.roundwood.C'!$A$2:$B$40,2,FALSE)</f>
        <v>#N/A</v>
      </c>
      <c r="C186" s="22" t="e">
        <f>VLOOKUP(A186,'Industrial.roundwood.NC'!$A$2:$B$40,2,FALSE)</f>
        <v>#N/A</v>
      </c>
      <c r="D186" s="14" t="e">
        <f t="shared" si="9"/>
        <v>#N/A</v>
      </c>
      <c r="E186">
        <v>184</v>
      </c>
    </row>
    <row r="187" spans="1:5" ht="15">
      <c r="A187" s="5" t="s">
        <v>85</v>
      </c>
      <c r="B187" s="22" t="e">
        <f>VLOOKUP(A187,'Industrial.roundwood.C'!$A$2:$B$40,2,FALSE)</f>
        <v>#N/A</v>
      </c>
      <c r="C187" s="22" t="e">
        <f>VLOOKUP(A187,'Industrial.roundwood.NC'!$A$2:$B$40,2,FALSE)</f>
        <v>#N/A</v>
      </c>
      <c r="D187" s="14" t="e">
        <f t="shared" si="9"/>
        <v>#N/A</v>
      </c>
      <c r="E187">
        <v>185</v>
      </c>
    </row>
    <row r="188" spans="1:5" ht="15">
      <c r="A188" s="5" t="s">
        <v>87</v>
      </c>
      <c r="B188" s="22" t="e">
        <f>VLOOKUP(A188,'Industrial.roundwood.C'!$A$2:$B$40,2,FALSE)</f>
        <v>#N/A</v>
      </c>
      <c r="C188" s="22" t="e">
        <f>VLOOKUP(A188,'Industrial.roundwood.NC'!$A$2:$B$40,2,FALSE)</f>
        <v>#N/A</v>
      </c>
      <c r="D188" s="14" t="e">
        <f t="shared" si="9"/>
        <v>#N/A</v>
      </c>
      <c r="E188">
        <v>186</v>
      </c>
    </row>
    <row r="189" spans="1:5" ht="15">
      <c r="A189" s="5" t="s">
        <v>88</v>
      </c>
      <c r="B189" s="22" t="e">
        <f>VLOOKUP(A189,'Industrial.roundwood.C'!$A$2:$B$40,2,FALSE)</f>
        <v>#N/A</v>
      </c>
      <c r="C189" s="22" t="e">
        <f>VLOOKUP(A189,'Industrial.roundwood.NC'!$A$2:$B$40,2,FALSE)</f>
        <v>#N/A</v>
      </c>
      <c r="D189" s="14" t="e">
        <f t="shared" si="9"/>
        <v>#N/A</v>
      </c>
      <c r="E189">
        <v>187</v>
      </c>
    </row>
    <row r="190" spans="1:5" ht="15">
      <c r="A190" s="5" t="s">
        <v>110</v>
      </c>
      <c r="B190" s="22" t="e">
        <f>VLOOKUP(A190,'Industrial.roundwood.C'!$A$2:$B$40,2,FALSE)</f>
        <v>#N/A</v>
      </c>
      <c r="C190" s="22" t="e">
        <f>VLOOKUP(A190,'Industrial.roundwood.NC'!$A$2:$B$40,2,FALSE)</f>
        <v>#N/A</v>
      </c>
      <c r="D190" s="14" t="e">
        <f t="shared" si="9"/>
        <v>#N/A</v>
      </c>
      <c r="E190">
        <v>188</v>
      </c>
    </row>
    <row r="191" spans="1:5" ht="15">
      <c r="A191" s="5" t="s">
        <v>111</v>
      </c>
      <c r="B191" s="22" t="e">
        <f>VLOOKUP(A191,'Industrial.roundwood.C'!$A$2:$B$40,2,FALSE)</f>
        <v>#N/A</v>
      </c>
      <c r="C191" s="22" t="e">
        <f>VLOOKUP(A191,'Industrial.roundwood.NC'!$A$2:$B$40,2,FALSE)</f>
        <v>#N/A</v>
      </c>
      <c r="D191" s="14" t="e">
        <f t="shared" si="9"/>
        <v>#N/A</v>
      </c>
      <c r="E191">
        <v>189</v>
      </c>
    </row>
    <row r="192" spans="1:5" ht="15">
      <c r="A192" s="5" t="s">
        <v>116</v>
      </c>
      <c r="B192" s="22" t="e">
        <f>VLOOKUP(A192,'Industrial.roundwood.C'!$A$2:$B$40,2,FALSE)</f>
        <v>#N/A</v>
      </c>
      <c r="C192" s="22" t="e">
        <f>VLOOKUP(A192,'Industrial.roundwood.NC'!$A$2:$B$40,2,FALSE)</f>
        <v>#N/A</v>
      </c>
      <c r="D192" s="14" t="e">
        <f t="shared" si="9"/>
        <v>#N/A</v>
      </c>
      <c r="E192">
        <v>190</v>
      </c>
    </row>
    <row r="193" spans="1:5" ht="15">
      <c r="A193" s="5" t="s">
        <v>125</v>
      </c>
      <c r="B193" s="22" t="e">
        <f>VLOOKUP(A193,'Industrial.roundwood.C'!$A$2:$B$40,2,FALSE)</f>
        <v>#N/A</v>
      </c>
      <c r="C193" s="22" t="e">
        <f>VLOOKUP(A193,'Industrial.roundwood.NC'!$A$2:$B$40,2,FALSE)</f>
        <v>#N/A</v>
      </c>
      <c r="D193" s="14" t="e">
        <f t="shared" si="9"/>
        <v>#N/A</v>
      </c>
      <c r="E193">
        <v>191</v>
      </c>
    </row>
    <row r="194" spans="1:5" ht="15">
      <c r="A194" s="5" t="s">
        <v>127</v>
      </c>
      <c r="B194" s="22" t="e">
        <f>VLOOKUP(A194,'Industrial.roundwood.C'!$A$2:$B$40,2,FALSE)</f>
        <v>#N/A</v>
      </c>
      <c r="C194" s="22" t="e">
        <f>VLOOKUP(A194,'Industrial.roundwood.NC'!$A$2:$B$40,2,FALSE)</f>
        <v>#N/A</v>
      </c>
      <c r="D194" s="14" t="e">
        <f t="shared" si="9"/>
        <v>#N/A</v>
      </c>
      <c r="E194">
        <v>192</v>
      </c>
    </row>
    <row r="195" spans="1:5" ht="15">
      <c r="A195" s="5" t="s">
        <v>128</v>
      </c>
      <c r="B195" s="22" t="e">
        <f>VLOOKUP(A195,'Industrial.roundwood.C'!$A$2:$B$40,2,FALSE)</f>
        <v>#N/A</v>
      </c>
      <c r="C195" s="22" t="e">
        <f>VLOOKUP(A195,'Industrial.roundwood.NC'!$A$2:$B$40,2,FALSE)</f>
        <v>#N/A</v>
      </c>
      <c r="D195" s="14" t="e">
        <f t="shared" ref="D195:D225" si="10">SUM(B195:C195)</f>
        <v>#N/A</v>
      </c>
      <c r="E195">
        <v>193</v>
      </c>
    </row>
    <row r="196" spans="1:5" ht="15">
      <c r="A196" s="5" t="s">
        <v>134</v>
      </c>
      <c r="B196" s="22" t="e">
        <f>VLOOKUP(A196,'Industrial.roundwood.C'!$A$2:$B$40,2,FALSE)</f>
        <v>#N/A</v>
      </c>
      <c r="C196" s="22" t="e">
        <f>VLOOKUP(A196,'Industrial.roundwood.NC'!$A$2:$B$40,2,FALSE)</f>
        <v>#N/A</v>
      </c>
      <c r="D196" s="14" t="e">
        <f t="shared" si="10"/>
        <v>#N/A</v>
      </c>
      <c r="E196">
        <v>194</v>
      </c>
    </row>
    <row r="197" spans="1:5" ht="15">
      <c r="A197" s="5" t="s">
        <v>137</v>
      </c>
      <c r="B197" s="22" t="e">
        <f>VLOOKUP(A197,'Industrial.roundwood.C'!$A$2:$B$40,2,FALSE)</f>
        <v>#N/A</v>
      </c>
      <c r="C197" s="22" t="e">
        <f>VLOOKUP(A197,'Industrial.roundwood.NC'!$A$2:$B$40,2,FALSE)</f>
        <v>#N/A</v>
      </c>
      <c r="D197" s="14" t="e">
        <f t="shared" si="10"/>
        <v>#N/A</v>
      </c>
      <c r="E197">
        <v>195</v>
      </c>
    </row>
    <row r="198" spans="1:5" ht="15">
      <c r="A198" s="5" t="s">
        <v>141</v>
      </c>
      <c r="B198" s="22" t="e">
        <f>VLOOKUP(A198,'Industrial.roundwood.C'!$A$2:$B$40,2,FALSE)</f>
        <v>#N/A</v>
      </c>
      <c r="C198" s="22" t="e">
        <f>VLOOKUP(A198,'Industrial.roundwood.NC'!$A$2:$B$40,2,FALSE)</f>
        <v>#N/A</v>
      </c>
      <c r="D198" s="14" t="e">
        <f t="shared" si="10"/>
        <v>#N/A</v>
      </c>
      <c r="E198">
        <v>196</v>
      </c>
    </row>
    <row r="199" spans="1:5" ht="15">
      <c r="A199" s="5" t="s">
        <v>142</v>
      </c>
      <c r="B199" s="22" t="e">
        <f>VLOOKUP(A199,'Industrial.roundwood.C'!$A$2:$B$40,2,FALSE)</f>
        <v>#N/A</v>
      </c>
      <c r="C199" s="22" t="e">
        <f>VLOOKUP(A199,'Industrial.roundwood.NC'!$A$2:$B$40,2,FALSE)</f>
        <v>#N/A</v>
      </c>
      <c r="D199" s="14" t="e">
        <f t="shared" si="10"/>
        <v>#N/A</v>
      </c>
      <c r="E199">
        <v>197</v>
      </c>
    </row>
    <row r="200" spans="1:5" ht="15">
      <c r="A200" s="5" t="s">
        <v>150</v>
      </c>
      <c r="B200" s="22" t="e">
        <f>VLOOKUP(A200,'Industrial.roundwood.C'!$A$2:$B$40,2,FALSE)</f>
        <v>#N/A</v>
      </c>
      <c r="C200" s="22" t="e">
        <f>VLOOKUP(A200,'Industrial.roundwood.NC'!$A$2:$B$40,2,FALSE)</f>
        <v>#N/A</v>
      </c>
      <c r="D200" s="14" t="e">
        <f t="shared" si="10"/>
        <v>#N/A</v>
      </c>
      <c r="E200">
        <v>198</v>
      </c>
    </row>
    <row r="201" spans="1:5" ht="15">
      <c r="A201" s="5" t="s">
        <v>151</v>
      </c>
      <c r="B201" s="22" t="e">
        <f>VLOOKUP(A201,'Industrial.roundwood.C'!$A$2:$B$40,2,FALSE)</f>
        <v>#N/A</v>
      </c>
      <c r="C201" s="22" t="e">
        <f>VLOOKUP(A201,'Industrial.roundwood.NC'!$A$2:$B$40,2,FALSE)</f>
        <v>#N/A</v>
      </c>
      <c r="D201" s="14" t="e">
        <f t="shared" si="10"/>
        <v>#N/A</v>
      </c>
      <c r="E201">
        <v>199</v>
      </c>
    </row>
    <row r="202" spans="1:5" ht="15">
      <c r="A202" s="5" t="s">
        <v>152</v>
      </c>
      <c r="B202" s="22" t="e">
        <f>VLOOKUP(A202,'Industrial.roundwood.C'!$A$2:$B$40,2,FALSE)</f>
        <v>#N/A</v>
      </c>
      <c r="C202" s="22" t="e">
        <f>VLOOKUP(A202,'Industrial.roundwood.NC'!$A$2:$B$40,2,FALSE)</f>
        <v>#N/A</v>
      </c>
      <c r="D202" s="14" t="e">
        <f t="shared" si="10"/>
        <v>#N/A</v>
      </c>
      <c r="E202">
        <v>200</v>
      </c>
    </row>
    <row r="203" spans="1:5" ht="15">
      <c r="A203" s="5" t="s">
        <v>154</v>
      </c>
      <c r="B203" s="22" t="e">
        <f>VLOOKUP(A203,'Industrial.roundwood.C'!$A$2:$B$40,2,FALSE)</f>
        <v>#N/A</v>
      </c>
      <c r="C203" s="22" t="e">
        <f>VLOOKUP(A203,'Industrial.roundwood.NC'!$A$2:$B$40,2,FALSE)</f>
        <v>#N/A</v>
      </c>
      <c r="D203" s="14" t="e">
        <f t="shared" si="10"/>
        <v>#N/A</v>
      </c>
      <c r="E203">
        <v>201</v>
      </c>
    </row>
    <row r="204" spans="1:5" ht="15">
      <c r="A204" s="5" t="s">
        <v>156</v>
      </c>
      <c r="B204" s="22" t="e">
        <f>VLOOKUP(A204,'Industrial.roundwood.C'!$A$2:$B$40,2,FALSE)</f>
        <v>#N/A</v>
      </c>
      <c r="C204" s="22" t="e">
        <f>VLOOKUP(A204,'Industrial.roundwood.NC'!$A$2:$B$40,2,FALSE)</f>
        <v>#N/A</v>
      </c>
      <c r="D204" s="14" t="e">
        <f t="shared" si="10"/>
        <v>#N/A</v>
      </c>
      <c r="E204">
        <v>202</v>
      </c>
    </row>
    <row r="205" spans="1:5" ht="15">
      <c r="A205" s="5" t="s">
        <v>162</v>
      </c>
      <c r="B205" s="22" t="e">
        <f>VLOOKUP(A205,'Industrial.roundwood.C'!$A$2:$B$40,2,FALSE)</f>
        <v>#N/A</v>
      </c>
      <c r="C205" s="22" t="e">
        <f>VLOOKUP(A205,'Industrial.roundwood.NC'!$A$2:$B$40,2,FALSE)</f>
        <v>#N/A</v>
      </c>
      <c r="D205" s="14" t="e">
        <f t="shared" si="10"/>
        <v>#N/A</v>
      </c>
      <c r="E205">
        <v>203</v>
      </c>
    </row>
    <row r="206" spans="1:5" ht="15">
      <c r="A206" s="5" t="s">
        <v>165</v>
      </c>
      <c r="B206" s="22" t="e">
        <f>VLOOKUP(A206,'Industrial.roundwood.C'!$A$2:$B$40,2,FALSE)</f>
        <v>#N/A</v>
      </c>
      <c r="C206" s="22" t="e">
        <f>VLOOKUP(A206,'Industrial.roundwood.NC'!$A$2:$B$40,2,FALSE)</f>
        <v>#N/A</v>
      </c>
      <c r="D206" s="14" t="e">
        <f t="shared" si="10"/>
        <v>#N/A</v>
      </c>
      <c r="E206">
        <v>204</v>
      </c>
    </row>
    <row r="207" spans="1:5" ht="15">
      <c r="A207" s="5" t="s">
        <v>171</v>
      </c>
      <c r="B207" s="22" t="e">
        <f>VLOOKUP(A207,'Industrial.roundwood.C'!$A$2:$B$40,2,FALSE)</f>
        <v>#N/A</v>
      </c>
      <c r="C207" s="22" t="e">
        <f>VLOOKUP(A207,'Industrial.roundwood.NC'!$A$2:$B$40,2,FALSE)</f>
        <v>#N/A</v>
      </c>
      <c r="D207" s="14" t="e">
        <f t="shared" si="10"/>
        <v>#N/A</v>
      </c>
      <c r="E207">
        <v>205</v>
      </c>
    </row>
    <row r="208" spans="1:5" ht="15">
      <c r="A208" s="5" t="s">
        <v>172</v>
      </c>
      <c r="B208" s="22" t="e">
        <f>VLOOKUP(A208,'Industrial.roundwood.C'!$A$2:$B$40,2,FALSE)</f>
        <v>#N/A</v>
      </c>
      <c r="C208" s="22" t="e">
        <f>VLOOKUP(A208,'Industrial.roundwood.NC'!$A$2:$B$40,2,FALSE)</f>
        <v>#N/A</v>
      </c>
      <c r="D208" s="14" t="e">
        <f t="shared" si="10"/>
        <v>#N/A</v>
      </c>
      <c r="E208">
        <v>206</v>
      </c>
    </row>
    <row r="209" spans="1:5" ht="15">
      <c r="A209" s="5" t="s">
        <v>173</v>
      </c>
      <c r="B209" s="22" t="e">
        <f>VLOOKUP(A209,'Industrial.roundwood.C'!$A$2:$B$40,2,FALSE)</f>
        <v>#N/A</v>
      </c>
      <c r="C209" s="22" t="e">
        <f>VLOOKUP(A209,'Industrial.roundwood.NC'!$A$2:$B$40,2,FALSE)</f>
        <v>#N/A</v>
      </c>
      <c r="D209" s="14" t="e">
        <f t="shared" si="10"/>
        <v>#N/A</v>
      </c>
      <c r="E209">
        <v>207</v>
      </c>
    </row>
    <row r="210" spans="1:5" ht="15">
      <c r="A210" s="5" t="s">
        <v>174</v>
      </c>
      <c r="B210" s="22" t="e">
        <f>VLOOKUP(A210,'Industrial.roundwood.C'!$A$2:$B$40,2,FALSE)</f>
        <v>#N/A</v>
      </c>
      <c r="C210" s="22" t="e">
        <f>VLOOKUP(A210,'Industrial.roundwood.NC'!$A$2:$B$40,2,FALSE)</f>
        <v>#N/A</v>
      </c>
      <c r="D210" s="14" t="e">
        <f t="shared" si="10"/>
        <v>#N/A</v>
      </c>
      <c r="E210">
        <v>208</v>
      </c>
    </row>
    <row r="211" spans="1:5" ht="15">
      <c r="A211" s="5" t="s">
        <v>175</v>
      </c>
      <c r="B211" s="22" t="e">
        <f>VLOOKUP(A211,'Industrial.roundwood.C'!$A$2:$B$40,2,FALSE)</f>
        <v>#N/A</v>
      </c>
      <c r="C211" s="22" t="e">
        <f>VLOOKUP(A211,'Industrial.roundwood.NC'!$A$2:$B$40,2,FALSE)</f>
        <v>#N/A</v>
      </c>
      <c r="D211" s="14" t="e">
        <f t="shared" si="10"/>
        <v>#N/A</v>
      </c>
      <c r="E211">
        <v>209</v>
      </c>
    </row>
    <row r="212" spans="1:5" ht="15">
      <c r="A212" s="5" t="s">
        <v>176</v>
      </c>
      <c r="B212" s="22" t="e">
        <f>VLOOKUP(A212,'Industrial.roundwood.C'!$A$2:$B$40,2,FALSE)</f>
        <v>#N/A</v>
      </c>
      <c r="C212" s="22" t="e">
        <f>VLOOKUP(A212,'Industrial.roundwood.NC'!$A$2:$B$40,2,FALSE)</f>
        <v>#N/A</v>
      </c>
      <c r="D212" s="14" t="e">
        <f t="shared" si="10"/>
        <v>#N/A</v>
      </c>
      <c r="E212">
        <v>210</v>
      </c>
    </row>
    <row r="213" spans="1:5" ht="15">
      <c r="A213" s="5" t="s">
        <v>179</v>
      </c>
      <c r="B213" s="22" t="e">
        <f>VLOOKUP(A213,'Industrial.roundwood.C'!$A$2:$B$40,2,FALSE)</f>
        <v>#N/A</v>
      </c>
      <c r="C213" s="22" t="e">
        <f>VLOOKUP(A213,'Industrial.roundwood.NC'!$A$2:$B$40,2,FALSE)</f>
        <v>#N/A</v>
      </c>
      <c r="D213" s="14" t="e">
        <f t="shared" si="10"/>
        <v>#N/A</v>
      </c>
      <c r="E213">
        <v>211</v>
      </c>
    </row>
    <row r="214" spans="1:5" ht="15">
      <c r="A214" s="5" t="s">
        <v>184</v>
      </c>
      <c r="B214" s="22" t="e">
        <f>VLOOKUP(A214,'Industrial.roundwood.C'!$A$2:$B$40,2,FALSE)</f>
        <v>#N/A</v>
      </c>
      <c r="C214" s="22" t="e">
        <f>VLOOKUP(A214,'Industrial.roundwood.NC'!$A$2:$B$40,2,FALSE)</f>
        <v>#N/A</v>
      </c>
      <c r="D214" s="14" t="e">
        <f t="shared" si="10"/>
        <v>#N/A</v>
      </c>
      <c r="E214">
        <v>212</v>
      </c>
    </row>
    <row r="215" spans="1:5" ht="15">
      <c r="A215" s="5" t="s">
        <v>190</v>
      </c>
      <c r="B215" s="22" t="e">
        <f>VLOOKUP(A215,'Industrial.roundwood.C'!$A$2:$B$40,2,FALSE)</f>
        <v>#N/A</v>
      </c>
      <c r="C215" s="22" t="e">
        <f>VLOOKUP(A215,'Industrial.roundwood.NC'!$A$2:$B$40,2,FALSE)</f>
        <v>#N/A</v>
      </c>
      <c r="D215" s="14" t="e">
        <f t="shared" si="10"/>
        <v>#N/A</v>
      </c>
      <c r="E215">
        <v>213</v>
      </c>
    </row>
    <row r="216" spans="1:5" ht="15">
      <c r="A216" s="5" t="s">
        <v>199</v>
      </c>
      <c r="B216" s="22" t="e">
        <f>VLOOKUP(A216,'Industrial.roundwood.C'!$A$2:$B$40,2,FALSE)</f>
        <v>#N/A</v>
      </c>
      <c r="C216" s="22" t="e">
        <f>VLOOKUP(A216,'Industrial.roundwood.NC'!$A$2:$B$40,2,FALSE)</f>
        <v>#N/A</v>
      </c>
      <c r="D216" s="14" t="e">
        <f t="shared" si="10"/>
        <v>#N/A</v>
      </c>
      <c r="E216">
        <v>214</v>
      </c>
    </row>
    <row r="217" spans="1:5" ht="15">
      <c r="A217" s="5" t="s">
        <v>202</v>
      </c>
      <c r="B217" s="22" t="e">
        <f>VLOOKUP(A217,'Industrial.roundwood.C'!$A$2:$B$40,2,FALSE)</f>
        <v>#N/A</v>
      </c>
      <c r="C217" s="22" t="e">
        <f>VLOOKUP(A217,'Industrial.roundwood.NC'!$A$2:$B$40,2,FALSE)</f>
        <v>#N/A</v>
      </c>
      <c r="D217" s="14" t="e">
        <f t="shared" si="10"/>
        <v>#N/A</v>
      </c>
      <c r="E217">
        <v>215</v>
      </c>
    </row>
    <row r="218" spans="1:5" ht="15">
      <c r="A218" s="5" t="s">
        <v>204</v>
      </c>
      <c r="B218" s="22" t="e">
        <f>VLOOKUP(A218,'Industrial.roundwood.C'!$A$2:$B$40,2,FALSE)</f>
        <v>#N/A</v>
      </c>
      <c r="C218" s="22" t="e">
        <f>VLOOKUP(A218,'Industrial.roundwood.NC'!$A$2:$B$40,2,FALSE)</f>
        <v>#N/A</v>
      </c>
      <c r="D218" s="14" t="e">
        <f t="shared" si="10"/>
        <v>#N/A</v>
      </c>
      <c r="E218">
        <v>216</v>
      </c>
    </row>
    <row r="219" spans="1:5" ht="15">
      <c r="A219" s="5" t="s">
        <v>209</v>
      </c>
      <c r="B219" s="22" t="e">
        <f>VLOOKUP(A219,'Industrial.roundwood.C'!$A$2:$B$40,2,FALSE)</f>
        <v>#N/A</v>
      </c>
      <c r="C219" s="22" t="e">
        <f>VLOOKUP(A219,'Industrial.roundwood.NC'!$A$2:$B$40,2,FALSE)</f>
        <v>#N/A</v>
      </c>
      <c r="D219" s="14" t="e">
        <f t="shared" si="10"/>
        <v>#N/A</v>
      </c>
      <c r="E219">
        <v>217</v>
      </c>
    </row>
    <row r="220" spans="1:5" ht="15">
      <c r="A220" s="5" t="s">
        <v>210</v>
      </c>
      <c r="B220" s="22" t="e">
        <f>VLOOKUP(A220,'Industrial.roundwood.C'!$A$2:$B$40,2,FALSE)</f>
        <v>#N/A</v>
      </c>
      <c r="C220" s="22" t="e">
        <f>VLOOKUP(A220,'Industrial.roundwood.NC'!$A$2:$B$40,2,FALSE)</f>
        <v>#N/A</v>
      </c>
      <c r="D220" s="14" t="e">
        <f t="shared" si="10"/>
        <v>#N/A</v>
      </c>
      <c r="E220">
        <v>218</v>
      </c>
    </row>
    <row r="221" spans="1:5" ht="15">
      <c r="A221" s="5" t="s">
        <v>211</v>
      </c>
      <c r="B221" s="22" t="e">
        <f>VLOOKUP(A221,'Industrial.roundwood.C'!$A$2:$B$40,2,FALSE)</f>
        <v>#N/A</v>
      </c>
      <c r="C221" s="22" t="e">
        <f>VLOOKUP(A221,'Industrial.roundwood.NC'!$A$2:$B$40,2,FALSE)</f>
        <v>#N/A</v>
      </c>
      <c r="D221" s="14" t="e">
        <f t="shared" si="10"/>
        <v>#N/A</v>
      </c>
      <c r="E221">
        <v>219</v>
      </c>
    </row>
    <row r="222" spans="1:5" ht="15">
      <c r="A222" s="5" t="s">
        <v>214</v>
      </c>
      <c r="B222" s="22" t="e">
        <f>VLOOKUP(A222,'Industrial.roundwood.C'!$A$2:$B$40,2,FALSE)</f>
        <v>#N/A</v>
      </c>
      <c r="C222" s="22" t="e">
        <f>VLOOKUP(A222,'Industrial.roundwood.NC'!$A$2:$B$40,2,FALSE)</f>
        <v>#N/A</v>
      </c>
      <c r="D222" s="14" t="e">
        <f t="shared" si="10"/>
        <v>#N/A</v>
      </c>
      <c r="E222">
        <v>220</v>
      </c>
    </row>
    <row r="223" spans="1:5" ht="15">
      <c r="A223" s="5" t="s">
        <v>222</v>
      </c>
      <c r="B223" s="22" t="e">
        <f>VLOOKUP(A223,'Industrial.roundwood.C'!$A$2:$B$40,2,FALSE)</f>
        <v>#N/A</v>
      </c>
      <c r="C223" s="22" t="e">
        <f>VLOOKUP(A223,'Industrial.roundwood.NC'!$A$2:$B$40,2,FALSE)</f>
        <v>#N/A</v>
      </c>
      <c r="D223" s="14" t="e">
        <f t="shared" si="10"/>
        <v>#N/A</v>
      </c>
      <c r="E223">
        <v>221</v>
      </c>
    </row>
    <row r="224" spans="1:5" ht="15">
      <c r="A224" s="8" t="s">
        <v>224</v>
      </c>
      <c r="B224" s="22" t="e">
        <f>VLOOKUP(A224,'Industrial.roundwood.C'!$A$2:$B$40,2,FALSE)</f>
        <v>#N/A</v>
      </c>
      <c r="C224" s="22" t="e">
        <f>VLOOKUP(A224,'Industrial.roundwood.NC'!$A$2:$B$40,2,FALSE)</f>
        <v>#N/A</v>
      </c>
      <c r="D224" s="14" t="e">
        <f t="shared" si="10"/>
        <v>#N/A</v>
      </c>
      <c r="E224">
        <v>222</v>
      </c>
    </row>
    <row r="225" spans="1:5" ht="15">
      <c r="A225" s="31" t="s">
        <v>227</v>
      </c>
      <c r="B225" s="22">
        <f>VLOOKUP(A225,'Industrial.roundwood.C'!$A$2:$B$40,2,FALSE)</f>
        <v>0</v>
      </c>
      <c r="C225" s="22">
        <f>VLOOKUP(A225,'Industrial.roundwood.NC'!$A$2:$B$40,2,FALSE)</f>
        <v>0</v>
      </c>
      <c r="D225" s="14">
        <f t="shared" si="10"/>
        <v>0</v>
      </c>
      <c r="E225">
        <v>223</v>
      </c>
    </row>
  </sheetData>
  <sortState xmlns:xlrd2="http://schemas.microsoft.com/office/spreadsheetml/2017/richdata2" ref="A3:D225">
    <sortCondition descending="1" ref="D3:D22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H226"/>
  <sheetViews>
    <sheetView topLeftCell="A221" workbookViewId="0">
      <selection activeCell="H2" sqref="H2:H226"/>
    </sheetView>
  </sheetViews>
  <sheetFormatPr defaultColWidth="8.85546875" defaultRowHeight="15"/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342000</v>
      </c>
      <c r="C2" s="18">
        <v>309001</v>
      </c>
      <c r="D2" s="18">
        <v>370427</v>
      </c>
      <c r="E2" s="18">
        <v>22006</v>
      </c>
      <c r="F2" s="29">
        <v>20886</v>
      </c>
      <c r="G2">
        <f>IF(D2&lt;&gt;"",IF(D2&gt;0,IF(C2&gt;0, D2/C2*1000,0),0),"")</f>
        <v>1198.7890006828457</v>
      </c>
      <c r="H2">
        <f>IF(F2&lt;&gt;"",IF(F2&gt;0,IF(E2&gt;0, F2/E2*1000,0),0),"")</f>
        <v>949.10478960283558</v>
      </c>
    </row>
    <row r="3" spans="1:8">
      <c r="A3" s="28" t="s">
        <v>16</v>
      </c>
      <c r="B3" s="18">
        <v>469000</v>
      </c>
      <c r="C3" s="18">
        <v>828917</v>
      </c>
      <c r="D3" s="18">
        <v>619242</v>
      </c>
      <c r="E3" s="18">
        <v>143574</v>
      </c>
      <c r="F3" s="29">
        <v>110893</v>
      </c>
      <c r="G3">
        <f t="shared" ref="G3:G66" si="0">IF(D3&lt;&gt;"",IF(D3&gt;0,IF(C3&gt;0, D3/C3*1000,0),0),"")</f>
        <v>747.04946333589498</v>
      </c>
      <c r="H3">
        <f t="shared" ref="H3:H66" si="1">IF(F3&lt;&gt;"",IF(F3&gt;0,IF(E3&gt;0, F3/E3*1000,0),0),"")</f>
        <v>772.37522114031788</v>
      </c>
    </row>
    <row r="4" spans="1:8">
      <c r="A4" s="28" t="s">
        <v>17</v>
      </c>
      <c r="B4" s="18">
        <v>2391041</v>
      </c>
      <c r="C4" s="18">
        <v>454582</v>
      </c>
      <c r="D4" s="18">
        <v>375946</v>
      </c>
      <c r="E4" s="18">
        <v>2516985</v>
      </c>
      <c r="F4" s="29">
        <v>1806292</v>
      </c>
      <c r="G4">
        <f t="shared" si="0"/>
        <v>827.0147080174753</v>
      </c>
      <c r="H4">
        <f t="shared" si="1"/>
        <v>717.64114605371105</v>
      </c>
    </row>
    <row r="5" spans="1:8">
      <c r="A5" s="28" t="s">
        <v>23</v>
      </c>
      <c r="B5" s="18">
        <v>13600</v>
      </c>
      <c r="C5" s="18">
        <v>55052</v>
      </c>
      <c r="D5" s="18">
        <v>46500</v>
      </c>
      <c r="E5" s="18">
        <v>1086</v>
      </c>
      <c r="F5" s="29">
        <v>819</v>
      </c>
      <c r="G5">
        <f t="shared" si="0"/>
        <v>844.65596163627117</v>
      </c>
      <c r="H5">
        <f t="shared" si="1"/>
        <v>754.1436464088398</v>
      </c>
    </row>
    <row r="6" spans="1:8">
      <c r="A6" s="28" t="s">
        <v>24</v>
      </c>
      <c r="B6" s="18">
        <v>1185000</v>
      </c>
      <c r="C6" s="18">
        <v>1602418</v>
      </c>
      <c r="D6" s="18">
        <v>1186960</v>
      </c>
      <c r="E6" s="18">
        <v>1980082</v>
      </c>
      <c r="F6" s="29">
        <v>1461299</v>
      </c>
      <c r="G6">
        <f t="shared" si="0"/>
        <v>740.73057092469003</v>
      </c>
      <c r="H6">
        <f t="shared" si="1"/>
        <v>737.99923437514201</v>
      </c>
    </row>
    <row r="7" spans="1:8">
      <c r="A7" s="28" t="s">
        <v>31</v>
      </c>
      <c r="B7" s="18">
        <v>2492000</v>
      </c>
      <c r="C7" s="18">
        <v>350337</v>
      </c>
      <c r="D7" s="18">
        <v>308570</v>
      </c>
      <c r="E7" s="18">
        <v>1253004</v>
      </c>
      <c r="F7" s="29">
        <v>1150071</v>
      </c>
      <c r="G7">
        <f t="shared" si="0"/>
        <v>880.78050562743874</v>
      </c>
      <c r="H7">
        <f t="shared" si="1"/>
        <v>917.85102042770814</v>
      </c>
    </row>
    <row r="8" spans="1:8">
      <c r="A8" s="28" t="s">
        <v>41</v>
      </c>
      <c r="B8" s="18">
        <v>3255000</v>
      </c>
      <c r="C8" s="18">
        <v>761341</v>
      </c>
      <c r="D8" s="18">
        <v>833488</v>
      </c>
      <c r="E8" s="18">
        <v>2445193</v>
      </c>
      <c r="F8" s="29">
        <v>2002686</v>
      </c>
      <c r="G8">
        <f t="shared" si="0"/>
        <v>1094.7630562389259</v>
      </c>
      <c r="H8">
        <f t="shared" si="1"/>
        <v>819.02982709340324</v>
      </c>
    </row>
    <row r="9" spans="1:8">
      <c r="A9" s="28" t="s">
        <v>45</v>
      </c>
      <c r="B9" s="18">
        <v>17500</v>
      </c>
      <c r="C9" s="18">
        <v>214459</v>
      </c>
      <c r="D9" s="18">
        <v>213407</v>
      </c>
      <c r="E9" s="18">
        <v>2102</v>
      </c>
      <c r="F9" s="29">
        <v>2306</v>
      </c>
      <c r="G9">
        <f t="shared" si="0"/>
        <v>995.09463347306485</v>
      </c>
      <c r="H9">
        <f t="shared" si="1"/>
        <v>1097.0504281636538</v>
      </c>
    </row>
    <row r="10" spans="1:8">
      <c r="A10" s="28" t="s">
        <v>46</v>
      </c>
      <c r="B10" s="18">
        <v>25600000</v>
      </c>
      <c r="C10" s="18">
        <v>1474990</v>
      </c>
      <c r="D10" s="18">
        <v>1472906</v>
      </c>
      <c r="E10" s="18">
        <v>2957256</v>
      </c>
      <c r="F10" s="29">
        <v>2836623</v>
      </c>
      <c r="G10">
        <f t="shared" si="0"/>
        <v>998.58710906514625</v>
      </c>
      <c r="H10">
        <f t="shared" si="1"/>
        <v>959.20779262938345</v>
      </c>
    </row>
    <row r="11" spans="1:8">
      <c r="A11" s="28" t="s">
        <v>71</v>
      </c>
      <c r="B11" s="18">
        <v>500</v>
      </c>
      <c r="C11" s="18">
        <v>75989</v>
      </c>
      <c r="D11" s="18">
        <v>64593</v>
      </c>
      <c r="E11" s="18">
        <v>4896</v>
      </c>
      <c r="F11" s="29">
        <v>5469</v>
      </c>
      <c r="G11">
        <f t="shared" si="0"/>
        <v>850.03092552869498</v>
      </c>
      <c r="H11">
        <f t="shared" si="1"/>
        <v>1117.0343137254902</v>
      </c>
    </row>
    <row r="12" spans="1:8">
      <c r="A12" s="28" t="s">
        <v>76</v>
      </c>
      <c r="B12" s="18">
        <v>5646847</v>
      </c>
      <c r="C12" s="18">
        <v>74215</v>
      </c>
      <c r="D12" s="18">
        <v>70239</v>
      </c>
      <c r="E12" s="18">
        <v>5791548</v>
      </c>
      <c r="F12" s="29">
        <v>4126374</v>
      </c>
      <c r="G12">
        <f t="shared" si="0"/>
        <v>946.42592467829957</v>
      </c>
      <c r="H12">
        <f t="shared" si="1"/>
        <v>712.48205143080918</v>
      </c>
    </row>
    <row r="13" spans="1:8">
      <c r="A13" s="28" t="s">
        <v>77</v>
      </c>
      <c r="B13" s="18">
        <v>1557000</v>
      </c>
      <c r="C13" s="18">
        <v>2301274</v>
      </c>
      <c r="D13" s="18">
        <v>2110822</v>
      </c>
      <c r="E13" s="18">
        <v>1154080</v>
      </c>
      <c r="F13" s="29">
        <v>1255278</v>
      </c>
      <c r="G13">
        <f t="shared" si="0"/>
        <v>917.24062410647321</v>
      </c>
      <c r="H13">
        <f t="shared" si="1"/>
        <v>1087.6871620684874</v>
      </c>
    </row>
    <row r="14" spans="1:8">
      <c r="A14" s="28" t="s">
        <v>83</v>
      </c>
      <c r="B14" s="18">
        <v>7044000</v>
      </c>
      <c r="C14" s="18">
        <v>4691588</v>
      </c>
      <c r="D14" s="18">
        <v>3706203</v>
      </c>
      <c r="E14" s="18">
        <v>5392286</v>
      </c>
      <c r="F14" s="29">
        <v>4650458</v>
      </c>
      <c r="G14">
        <f t="shared" si="0"/>
        <v>789.96770389897836</v>
      </c>
      <c r="H14">
        <f t="shared" si="1"/>
        <v>862.4279201807916</v>
      </c>
    </row>
    <row r="15" spans="1:8">
      <c r="A15" s="28" t="s">
        <v>98</v>
      </c>
      <c r="B15" s="18">
        <v>4800000</v>
      </c>
      <c r="C15" s="18">
        <v>580338</v>
      </c>
      <c r="D15" s="18">
        <v>420049</v>
      </c>
      <c r="E15" s="18">
        <v>342994</v>
      </c>
      <c r="F15" s="29">
        <v>257999</v>
      </c>
      <c r="G15">
        <f t="shared" si="0"/>
        <v>723.80061274636512</v>
      </c>
      <c r="H15">
        <f t="shared" si="1"/>
        <v>752.19683143145369</v>
      </c>
    </row>
    <row r="16" spans="1:8">
      <c r="A16" s="28" t="s">
        <v>99</v>
      </c>
      <c r="B16" s="18">
        <v>4862000</v>
      </c>
      <c r="C16" s="18">
        <v>77548</v>
      </c>
      <c r="D16" s="18">
        <v>76073</v>
      </c>
      <c r="E16" s="18">
        <v>3068110</v>
      </c>
      <c r="F16" s="29">
        <v>2566025</v>
      </c>
      <c r="G16">
        <f t="shared" si="0"/>
        <v>980.97952236034462</v>
      </c>
      <c r="H16">
        <f t="shared" si="1"/>
        <v>836.35365094471831</v>
      </c>
    </row>
    <row r="17" spans="1:8">
      <c r="A17" s="28" t="s">
        <v>106</v>
      </c>
      <c r="B17" s="18">
        <v>8384000</v>
      </c>
      <c r="C17" s="18">
        <v>1143000</v>
      </c>
      <c r="D17" s="18">
        <v>947410</v>
      </c>
      <c r="E17" s="18">
        <v>749000</v>
      </c>
      <c r="F17" s="29">
        <v>613022</v>
      </c>
      <c r="G17">
        <f t="shared" si="0"/>
        <v>828.88013998250221</v>
      </c>
      <c r="H17">
        <f t="shared" si="1"/>
        <v>818.45393858477962</v>
      </c>
    </row>
    <row r="18" spans="1:8">
      <c r="A18" s="28" t="s">
        <v>114</v>
      </c>
      <c r="B18" s="18">
        <v>1000</v>
      </c>
      <c r="C18" s="18">
        <v>82552</v>
      </c>
      <c r="D18" s="18">
        <v>74903</v>
      </c>
      <c r="E18" s="18">
        <v>11554</v>
      </c>
      <c r="F18" s="29">
        <v>12789</v>
      </c>
      <c r="G18">
        <f t="shared" si="0"/>
        <v>907.34325031495302</v>
      </c>
      <c r="H18">
        <f t="shared" si="1"/>
        <v>1106.8893889562057</v>
      </c>
    </row>
    <row r="19" spans="1:8">
      <c r="A19" s="28" t="s">
        <v>124</v>
      </c>
      <c r="B19" s="18">
        <v>150000</v>
      </c>
      <c r="C19" s="18">
        <v>484317</v>
      </c>
      <c r="D19" s="18">
        <v>480205</v>
      </c>
      <c r="E19" s="18">
        <v>23867</v>
      </c>
      <c r="F19" s="29">
        <v>25680</v>
      </c>
      <c r="G19">
        <f t="shared" si="0"/>
        <v>991.50969303163004</v>
      </c>
      <c r="H19">
        <f t="shared" si="1"/>
        <v>1075.9626262203042</v>
      </c>
    </row>
    <row r="20" spans="1:8">
      <c r="A20" s="28" t="s">
        <v>133</v>
      </c>
      <c r="B20" s="18">
        <v>606000</v>
      </c>
      <c r="C20" s="18">
        <v>869487</v>
      </c>
      <c r="D20" s="18">
        <v>790221</v>
      </c>
      <c r="E20" s="18">
        <v>26818</v>
      </c>
      <c r="F20" s="29">
        <v>43297</v>
      </c>
      <c r="G20">
        <f t="shared" si="0"/>
        <v>908.83589978918599</v>
      </c>
      <c r="H20">
        <f t="shared" si="1"/>
        <v>1614.4753523752704</v>
      </c>
    </row>
    <row r="21" spans="1:8">
      <c r="A21" s="28" t="s">
        <v>140</v>
      </c>
      <c r="B21" s="18">
        <v>13700</v>
      </c>
      <c r="C21" s="18">
        <v>73203</v>
      </c>
      <c r="D21" s="18">
        <v>56284</v>
      </c>
      <c r="E21" s="18">
        <v>126</v>
      </c>
      <c r="F21" s="29">
        <v>110</v>
      </c>
      <c r="G21">
        <f t="shared" si="0"/>
        <v>768.87559253036079</v>
      </c>
      <c r="H21">
        <f t="shared" si="1"/>
        <v>873.01587301587301</v>
      </c>
    </row>
    <row r="22" spans="1:8">
      <c r="A22" s="28" t="s">
        <v>146</v>
      </c>
      <c r="B22" s="18">
        <v>0</v>
      </c>
      <c r="C22" s="18">
        <v>147745</v>
      </c>
      <c r="D22" s="18">
        <v>116571</v>
      </c>
      <c r="E22" s="18">
        <v>63730</v>
      </c>
      <c r="F22" s="29">
        <v>48819</v>
      </c>
      <c r="G22">
        <f t="shared" si="0"/>
        <v>789.00131984161908</v>
      </c>
      <c r="H22">
        <f t="shared" si="1"/>
        <v>766.02855797897382</v>
      </c>
    </row>
    <row r="23" spans="1:8">
      <c r="A23" s="28" t="s">
        <v>149</v>
      </c>
      <c r="B23" s="18">
        <v>1000</v>
      </c>
      <c r="C23" s="18">
        <v>243479</v>
      </c>
      <c r="D23" s="18">
        <v>203389</v>
      </c>
      <c r="E23" s="18">
        <v>316</v>
      </c>
      <c r="F23" s="29">
        <v>165</v>
      </c>
      <c r="G23">
        <f t="shared" si="0"/>
        <v>835.34514270224531</v>
      </c>
      <c r="H23">
        <f t="shared" si="1"/>
        <v>522.15189873417717</v>
      </c>
    </row>
    <row r="24" spans="1:8">
      <c r="A24" s="28" t="s">
        <v>153</v>
      </c>
      <c r="B24" s="18">
        <v>451000</v>
      </c>
      <c r="C24" s="18">
        <v>177312</v>
      </c>
      <c r="D24" s="18">
        <v>115636</v>
      </c>
      <c r="E24" s="18">
        <v>488288</v>
      </c>
      <c r="F24" s="29">
        <v>311534</v>
      </c>
      <c r="G24">
        <f t="shared" si="0"/>
        <v>652.1611622450821</v>
      </c>
      <c r="H24">
        <f t="shared" si="1"/>
        <v>638.01281211088531</v>
      </c>
    </row>
    <row r="25" spans="1:8">
      <c r="A25" s="28" t="s">
        <v>163</v>
      </c>
      <c r="B25" s="18">
        <v>778000</v>
      </c>
      <c r="C25" s="18">
        <v>1110928</v>
      </c>
      <c r="D25" s="18">
        <v>842833</v>
      </c>
      <c r="E25" s="18">
        <v>634124</v>
      </c>
      <c r="F25" s="29">
        <v>556036</v>
      </c>
      <c r="G25">
        <f t="shared" si="0"/>
        <v>758.67472959543738</v>
      </c>
      <c r="H25">
        <f t="shared" si="1"/>
        <v>876.85689234282245</v>
      </c>
    </row>
    <row r="26" spans="1:8">
      <c r="A26" s="28" t="s">
        <v>164</v>
      </c>
      <c r="B26" s="18">
        <v>1597700</v>
      </c>
      <c r="C26" s="18">
        <v>219193</v>
      </c>
      <c r="D26" s="18">
        <v>187679</v>
      </c>
      <c r="E26" s="18">
        <v>1520937</v>
      </c>
      <c r="F26" s="29">
        <v>1339350</v>
      </c>
      <c r="G26">
        <f t="shared" si="0"/>
        <v>856.22716053888576</v>
      </c>
      <c r="H26">
        <f t="shared" si="1"/>
        <v>880.60846701737148</v>
      </c>
    </row>
    <row r="27" spans="1:8">
      <c r="A27" s="28" t="s">
        <v>168</v>
      </c>
      <c r="B27" s="18">
        <v>30</v>
      </c>
      <c r="C27" s="18">
        <v>242004</v>
      </c>
      <c r="D27" s="18">
        <v>195772</v>
      </c>
      <c r="E27" s="18">
        <v>3103</v>
      </c>
      <c r="F27" s="29">
        <v>2597</v>
      </c>
      <c r="G27">
        <f t="shared" si="0"/>
        <v>808.96183534156467</v>
      </c>
      <c r="H27">
        <f t="shared" si="1"/>
        <v>836.93200128907506</v>
      </c>
    </row>
    <row r="28" spans="1:8">
      <c r="A28" s="28" t="s">
        <v>169</v>
      </c>
      <c r="B28" s="18">
        <v>905000</v>
      </c>
      <c r="C28" s="18">
        <v>347358</v>
      </c>
      <c r="D28" s="18">
        <v>303946</v>
      </c>
      <c r="E28" s="18">
        <v>415082</v>
      </c>
      <c r="F28" s="29">
        <v>297991</v>
      </c>
      <c r="G28">
        <f t="shared" si="0"/>
        <v>875.02231127539892</v>
      </c>
      <c r="H28">
        <f t="shared" si="1"/>
        <v>717.90875056013022</v>
      </c>
    </row>
    <row r="29" spans="1:8">
      <c r="A29" s="28" t="s">
        <v>185</v>
      </c>
      <c r="B29" s="18">
        <v>600000</v>
      </c>
      <c r="C29" s="18">
        <v>206314</v>
      </c>
      <c r="D29" s="18">
        <v>163777</v>
      </c>
      <c r="E29" s="18">
        <v>551831</v>
      </c>
      <c r="F29" s="29">
        <v>419668</v>
      </c>
      <c r="G29">
        <f t="shared" si="0"/>
        <v>793.82397704469884</v>
      </c>
      <c r="H29">
        <f t="shared" si="1"/>
        <v>760.50095047215541</v>
      </c>
    </row>
    <row r="30" spans="1:8">
      <c r="A30" s="28" t="s">
        <v>189</v>
      </c>
      <c r="B30" s="18">
        <v>421783</v>
      </c>
      <c r="C30" s="18">
        <v>253849</v>
      </c>
      <c r="D30" s="18">
        <v>257592</v>
      </c>
      <c r="E30" s="18">
        <v>98194</v>
      </c>
      <c r="F30" s="29">
        <v>98223</v>
      </c>
      <c r="G30">
        <f t="shared" si="0"/>
        <v>1014.7449861925791</v>
      </c>
      <c r="H30">
        <f t="shared" si="1"/>
        <v>1000.2953337271117</v>
      </c>
    </row>
    <row r="31" spans="1:8">
      <c r="A31" s="28" t="s">
        <v>191</v>
      </c>
      <c r="B31" s="18">
        <v>1163000</v>
      </c>
      <c r="C31" s="18">
        <v>1140525</v>
      </c>
      <c r="D31" s="18">
        <v>934792</v>
      </c>
      <c r="E31" s="18">
        <v>856746</v>
      </c>
      <c r="F31" s="29">
        <v>740770</v>
      </c>
      <c r="G31">
        <f t="shared" si="0"/>
        <v>819.6155279366958</v>
      </c>
      <c r="H31">
        <f t="shared" si="1"/>
        <v>864.63199127862867</v>
      </c>
    </row>
    <row r="32" spans="1:8">
      <c r="A32" s="28" t="s">
        <v>196</v>
      </c>
      <c r="B32" s="18">
        <v>2866000</v>
      </c>
      <c r="C32" s="18">
        <v>254165</v>
      </c>
      <c r="D32" s="18">
        <v>218289</v>
      </c>
      <c r="E32" s="18">
        <v>2973283</v>
      </c>
      <c r="F32" s="29">
        <v>2050628</v>
      </c>
      <c r="G32">
        <f t="shared" si="0"/>
        <v>858.84759900064921</v>
      </c>
      <c r="H32">
        <f t="shared" si="1"/>
        <v>689.68476932737315</v>
      </c>
    </row>
    <row r="33" spans="1:8">
      <c r="A33" s="28" t="s">
        <v>200</v>
      </c>
      <c r="B33" s="18">
        <v>1126000</v>
      </c>
      <c r="C33" s="18">
        <v>369869</v>
      </c>
      <c r="D33" s="18">
        <v>321600</v>
      </c>
      <c r="E33" s="18">
        <v>461021</v>
      </c>
      <c r="F33" s="29">
        <v>459821</v>
      </c>
      <c r="G33">
        <f t="shared" si="0"/>
        <v>869.49703814053078</v>
      </c>
      <c r="H33">
        <f t="shared" si="1"/>
        <v>997.39708169476012</v>
      </c>
    </row>
    <row r="34" spans="1:8">
      <c r="A34" s="28" t="s">
        <v>208</v>
      </c>
      <c r="B34" s="18">
        <v>345275</v>
      </c>
      <c r="C34" s="18">
        <v>891700</v>
      </c>
      <c r="D34" s="18">
        <v>803019</v>
      </c>
      <c r="E34" s="18">
        <v>15800</v>
      </c>
      <c r="F34" s="29">
        <v>19032</v>
      </c>
      <c r="G34">
        <f t="shared" si="0"/>
        <v>900.54839071436572</v>
      </c>
      <c r="H34">
        <f t="shared" si="1"/>
        <v>1204.5569620253166</v>
      </c>
    </row>
    <row r="35" spans="1:8">
      <c r="A35" s="28" t="s">
        <v>213</v>
      </c>
      <c r="B35" s="18">
        <v>37150</v>
      </c>
      <c r="C35" s="18">
        <v>115680</v>
      </c>
      <c r="D35" s="18">
        <v>122428</v>
      </c>
      <c r="E35" s="18">
        <v>70</v>
      </c>
      <c r="F35" s="29">
        <v>126</v>
      </c>
      <c r="G35">
        <f t="shared" si="0"/>
        <v>1058.3333333333333</v>
      </c>
      <c r="H35">
        <f t="shared" si="1"/>
        <v>1800</v>
      </c>
    </row>
    <row r="36" spans="1:8">
      <c r="A36" s="28" t="s">
        <v>215</v>
      </c>
      <c r="B36" s="18">
        <v>262568</v>
      </c>
      <c r="C36" s="18">
        <v>2793611</v>
      </c>
      <c r="D36" s="18">
        <v>2753319</v>
      </c>
      <c r="E36" s="18">
        <v>173000</v>
      </c>
      <c r="F36" s="29">
        <v>511137</v>
      </c>
      <c r="G36">
        <f t="shared" si="0"/>
        <v>985.5770900100265</v>
      </c>
      <c r="H36">
        <f t="shared" si="1"/>
        <v>2954.5491329479769</v>
      </c>
    </row>
    <row r="37" spans="1:8">
      <c r="A37" s="28" t="s">
        <v>217</v>
      </c>
      <c r="B37" s="18">
        <v>56600</v>
      </c>
      <c r="C37" s="18">
        <v>23040</v>
      </c>
      <c r="D37" s="18">
        <v>24120</v>
      </c>
      <c r="E37" s="18">
        <v>42143</v>
      </c>
      <c r="F37" s="29">
        <v>49833</v>
      </c>
      <c r="G37">
        <f t="shared" si="0"/>
        <v>1046.875</v>
      </c>
      <c r="H37">
        <f t="shared" si="1"/>
        <v>1182.4739577153975</v>
      </c>
    </row>
    <row r="38" spans="1:8">
      <c r="A38" s="28" t="s">
        <v>221</v>
      </c>
      <c r="B38" s="18">
        <v>428000</v>
      </c>
      <c r="C38" s="18">
        <v>291025</v>
      </c>
      <c r="D38" s="18">
        <v>242790</v>
      </c>
      <c r="E38" s="18">
        <v>2950</v>
      </c>
      <c r="F38" s="29">
        <v>5933</v>
      </c>
      <c r="G38">
        <f t="shared" si="0"/>
        <v>834.25822523838156</v>
      </c>
      <c r="H38">
        <f t="shared" si="1"/>
        <v>2011.1864406779659</v>
      </c>
    </row>
    <row r="39" spans="1:8">
      <c r="A39" t="s">
        <v>251</v>
      </c>
      <c r="B39" s="23">
        <v>14527000</v>
      </c>
      <c r="C39" s="23">
        <v>4538593</v>
      </c>
      <c r="D39">
        <v>4179181</v>
      </c>
      <c r="E39" s="23">
        <v>1818431</v>
      </c>
      <c r="F39">
        <v>1862117</v>
      </c>
      <c r="G39">
        <f t="shared" si="0"/>
        <v>920.80981925455751</v>
      </c>
      <c r="H39">
        <f t="shared" si="1"/>
        <v>1024.0240075097709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252300</v>
      </c>
      <c r="C41">
        <v>1057513</v>
      </c>
      <c r="D41">
        <v>972625</v>
      </c>
      <c r="E41">
        <v>23124.679999999993</v>
      </c>
      <c r="F41">
        <v>26405</v>
      </c>
      <c r="G41">
        <f t="shared" si="0"/>
        <v>919.72864636179418</v>
      </c>
      <c r="H41">
        <f t="shared" si="1"/>
        <v>1141.8536386233241</v>
      </c>
    </row>
    <row r="42" spans="1:8">
      <c r="A42" t="s">
        <v>327</v>
      </c>
      <c r="B42">
        <v>3643902</v>
      </c>
      <c r="C42">
        <v>3559016</v>
      </c>
      <c r="D42">
        <v>3041679</v>
      </c>
      <c r="E42">
        <v>2113164</v>
      </c>
      <c r="F42">
        <v>1611415</v>
      </c>
      <c r="G42">
        <f t="shared" si="0"/>
        <v>854.64043994182657</v>
      </c>
      <c r="H42">
        <f t="shared" si="1"/>
        <v>762.56031240358061</v>
      </c>
    </row>
    <row r="43" spans="1:8">
      <c r="A43" t="s">
        <v>328</v>
      </c>
      <c r="B43">
        <v>4228183</v>
      </c>
      <c r="C43">
        <v>3875451</v>
      </c>
      <c r="D43">
        <v>3535675</v>
      </c>
      <c r="E43">
        <v>2945614</v>
      </c>
      <c r="F43">
        <v>2802804</v>
      </c>
      <c r="G43">
        <f t="shared" si="0"/>
        <v>912.32607508132605</v>
      </c>
      <c r="H43">
        <f t="shared" si="1"/>
        <v>951.51774808240316</v>
      </c>
    </row>
    <row r="44" spans="1:8">
      <c r="A44" t="s">
        <v>329</v>
      </c>
      <c r="B44">
        <v>0</v>
      </c>
      <c r="C44">
        <v>13</v>
      </c>
      <c r="D44">
        <v>27</v>
      </c>
      <c r="E44">
        <v>0</v>
      </c>
      <c r="F44">
        <v>0</v>
      </c>
      <c r="G44">
        <f t="shared" si="0"/>
        <v>2076.9230769230771</v>
      </c>
      <c r="H44">
        <f t="shared" si="1"/>
        <v>0</v>
      </c>
    </row>
    <row r="45" spans="1:8">
      <c r="A45" t="s">
        <v>330</v>
      </c>
      <c r="B45">
        <v>107078</v>
      </c>
      <c r="C45">
        <v>341718</v>
      </c>
      <c r="D45">
        <v>345339</v>
      </c>
      <c r="E45">
        <v>9912.5299999999988</v>
      </c>
      <c r="F45">
        <v>14169.5</v>
      </c>
      <c r="G45">
        <f t="shared" si="0"/>
        <v>1010.5964567274769</v>
      </c>
      <c r="H45">
        <f t="shared" si="1"/>
        <v>1429.4534291447292</v>
      </c>
    </row>
    <row r="46" spans="1:8">
      <c r="A46" t="s">
        <v>331</v>
      </c>
      <c r="B46">
        <v>462434</v>
      </c>
      <c r="C46">
        <v>667301</v>
      </c>
      <c r="D46">
        <v>671176</v>
      </c>
      <c r="E46">
        <v>65598.630000000121</v>
      </c>
      <c r="F46">
        <v>63490</v>
      </c>
      <c r="G46">
        <f t="shared" si="0"/>
        <v>1005.8069746636075</v>
      </c>
      <c r="H46">
        <f t="shared" si="1"/>
        <v>967.85557869119953</v>
      </c>
    </row>
    <row r="47" spans="1:8">
      <c r="A47" t="s">
        <v>332</v>
      </c>
      <c r="B47">
        <v>0</v>
      </c>
      <c r="C47">
        <v>12171</v>
      </c>
      <c r="D47">
        <v>16984</v>
      </c>
      <c r="E47">
        <v>196</v>
      </c>
      <c r="F47">
        <v>276</v>
      </c>
      <c r="G47">
        <f t="shared" si="0"/>
        <v>1395.4481965327416</v>
      </c>
      <c r="H47">
        <f t="shared" si="1"/>
        <v>1408.1632653061224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H226"/>
  <sheetViews>
    <sheetView topLeftCell="A180" workbookViewId="0">
      <selection activeCell="H2" sqref="H2:H226"/>
    </sheetView>
  </sheetViews>
  <sheetFormatPr defaultColWidth="8.85546875" defaultRowHeight="15"/>
  <cols>
    <col min="1" max="1" width="22.140625" customWidth="1"/>
  </cols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749440</v>
      </c>
      <c r="C2" s="18">
        <v>410000</v>
      </c>
      <c r="D2" s="18">
        <v>409269</v>
      </c>
      <c r="E2" s="18">
        <v>44390</v>
      </c>
      <c r="F2" s="29">
        <v>109641</v>
      </c>
      <c r="G2">
        <f>IF(D2&lt;&gt;"",IF(D2&gt;0,IF(C2&gt;0, D2/C2*1000,0),0),"")</f>
        <v>998.21707317073174</v>
      </c>
      <c r="H2">
        <f>IF(F2&lt;&gt;"",IF(F2&gt;0,IF(E2&gt;0, F2/E2*1000,0),0),"")</f>
        <v>2469.9481865284974</v>
      </c>
    </row>
    <row r="3" spans="1:8">
      <c r="A3" s="28" t="s">
        <v>16</v>
      </c>
      <c r="B3" s="18">
        <v>2381000</v>
      </c>
      <c r="C3" s="18">
        <v>420768</v>
      </c>
      <c r="D3" s="18">
        <v>430768</v>
      </c>
      <c r="E3" s="18">
        <v>847649</v>
      </c>
      <c r="F3" s="29">
        <v>483376</v>
      </c>
      <c r="G3">
        <f t="shared" ref="G3:G66" si="0">IF(D3&lt;&gt;"",IF(D3&gt;0,IF(C3&gt;0, D3/C3*1000,0),0),"")</f>
        <v>1023.7660658605216</v>
      </c>
      <c r="H3">
        <f t="shared" ref="H3:H66" si="1">IF(F3&lt;&gt;"",IF(F3&gt;0,IF(E3&gt;0, F3/E3*1000,0),0),"")</f>
        <v>570.25490503734443</v>
      </c>
    </row>
    <row r="4" spans="1:8">
      <c r="A4" s="28" t="s">
        <v>17</v>
      </c>
      <c r="B4" s="18">
        <v>2232698</v>
      </c>
      <c r="C4" s="18">
        <v>799847</v>
      </c>
      <c r="D4" s="18">
        <v>702382</v>
      </c>
      <c r="E4" s="18">
        <v>1468201</v>
      </c>
      <c r="F4" s="29">
        <v>1269856</v>
      </c>
      <c r="G4">
        <f t="shared" si="0"/>
        <v>878.14544531641684</v>
      </c>
      <c r="H4">
        <f t="shared" si="1"/>
        <v>864.90609936922806</v>
      </c>
    </row>
    <row r="5" spans="1:8">
      <c r="A5" s="28" t="s">
        <v>23</v>
      </c>
      <c r="B5" s="18">
        <v>238700</v>
      </c>
      <c r="C5" s="18">
        <v>120994</v>
      </c>
      <c r="D5" s="18">
        <v>127173</v>
      </c>
      <c r="E5" s="18">
        <v>104369</v>
      </c>
      <c r="F5" s="29">
        <v>46124</v>
      </c>
      <c r="G5">
        <f t="shared" si="0"/>
        <v>1051.0686480321338</v>
      </c>
      <c r="H5">
        <f t="shared" si="1"/>
        <v>441.93199130009867</v>
      </c>
    </row>
    <row r="6" spans="1:8">
      <c r="A6" s="28" t="s">
        <v>24</v>
      </c>
      <c r="B6" s="18">
        <v>606000</v>
      </c>
      <c r="C6" s="18">
        <v>1730841</v>
      </c>
      <c r="D6" s="18">
        <v>1484621</v>
      </c>
      <c r="E6" s="18">
        <v>1175241</v>
      </c>
      <c r="F6" s="29">
        <v>894483</v>
      </c>
      <c r="G6">
        <f t="shared" si="0"/>
        <v>857.74545437738072</v>
      </c>
      <c r="H6">
        <f t="shared" si="1"/>
        <v>761.10601995675779</v>
      </c>
    </row>
    <row r="7" spans="1:8">
      <c r="A7" s="28" t="s">
        <v>31</v>
      </c>
      <c r="B7" s="18">
        <v>7767000</v>
      </c>
      <c r="C7" s="18">
        <v>213085</v>
      </c>
      <c r="D7" s="18">
        <v>281763</v>
      </c>
      <c r="E7" s="18">
        <v>674858</v>
      </c>
      <c r="F7" s="29">
        <v>635649</v>
      </c>
      <c r="G7">
        <f t="shared" si="0"/>
        <v>1322.3033061923645</v>
      </c>
      <c r="H7">
        <f t="shared" si="1"/>
        <v>941.90037015194309</v>
      </c>
    </row>
    <row r="8" spans="1:8">
      <c r="A8" s="28" t="s">
        <v>41</v>
      </c>
      <c r="B8" s="18">
        <v>3811000</v>
      </c>
      <c r="C8" s="18">
        <v>1849250</v>
      </c>
      <c r="D8" s="18">
        <v>1761114</v>
      </c>
      <c r="E8" s="18">
        <v>1862217</v>
      </c>
      <c r="F8" s="29">
        <v>1790008</v>
      </c>
      <c r="G8">
        <f t="shared" si="0"/>
        <v>952.33959713397326</v>
      </c>
      <c r="H8">
        <f t="shared" si="1"/>
        <v>961.22417527065863</v>
      </c>
    </row>
    <row r="9" spans="1:8">
      <c r="A9" s="28" t="s">
        <v>45</v>
      </c>
      <c r="B9" s="18">
        <v>1129900</v>
      </c>
      <c r="C9" s="18">
        <v>316635</v>
      </c>
      <c r="D9" s="18">
        <v>252223</v>
      </c>
      <c r="E9" s="18">
        <v>392429</v>
      </c>
      <c r="F9" s="29">
        <v>374422</v>
      </c>
      <c r="G9">
        <f t="shared" si="0"/>
        <v>796.57334154468072</v>
      </c>
      <c r="H9">
        <f t="shared" si="1"/>
        <v>954.11399259483892</v>
      </c>
    </row>
    <row r="10" spans="1:8">
      <c r="A10" s="28" t="s">
        <v>46</v>
      </c>
      <c r="B10" s="18">
        <v>82500000</v>
      </c>
      <c r="C10" s="18">
        <v>2582635</v>
      </c>
      <c r="D10" s="18">
        <v>2850059</v>
      </c>
      <c r="E10" s="18">
        <v>3680051</v>
      </c>
      <c r="F10" s="29">
        <v>4238986</v>
      </c>
      <c r="G10">
        <f t="shared" si="0"/>
        <v>1103.5469588230624</v>
      </c>
      <c r="H10">
        <f t="shared" si="1"/>
        <v>1151.8824059775259</v>
      </c>
    </row>
    <row r="11" spans="1:8">
      <c r="A11" s="28" t="s">
        <v>71</v>
      </c>
      <c r="B11" s="18">
        <v>74500</v>
      </c>
      <c r="C11" s="18">
        <v>64321</v>
      </c>
      <c r="D11" s="18">
        <v>57518</v>
      </c>
      <c r="E11" s="18">
        <v>85609</v>
      </c>
      <c r="F11" s="29">
        <v>67390</v>
      </c>
      <c r="G11">
        <f t="shared" si="0"/>
        <v>894.23360955209034</v>
      </c>
      <c r="H11">
        <f t="shared" si="1"/>
        <v>787.18359051034361</v>
      </c>
    </row>
    <row r="12" spans="1:8">
      <c r="A12" s="28" t="s">
        <v>76</v>
      </c>
      <c r="B12" s="18">
        <v>4400000</v>
      </c>
      <c r="C12" s="18">
        <v>257999</v>
      </c>
      <c r="D12" s="18">
        <v>213031</v>
      </c>
      <c r="E12" s="18">
        <v>3735130</v>
      </c>
      <c r="F12" s="29">
        <v>3367112</v>
      </c>
      <c r="G12">
        <f t="shared" si="0"/>
        <v>825.70475079360767</v>
      </c>
      <c r="H12">
        <f t="shared" si="1"/>
        <v>901.47116700088077</v>
      </c>
    </row>
    <row r="13" spans="1:8">
      <c r="A13" s="28" t="s">
        <v>77</v>
      </c>
      <c r="B13" s="18">
        <v>5634000</v>
      </c>
      <c r="C13" s="18">
        <v>2301798</v>
      </c>
      <c r="D13" s="18">
        <v>1952887</v>
      </c>
      <c r="E13" s="18">
        <v>2448150</v>
      </c>
      <c r="F13" s="29">
        <v>2214125</v>
      </c>
      <c r="G13">
        <f t="shared" si="0"/>
        <v>848.41806274920737</v>
      </c>
      <c r="H13">
        <f t="shared" si="1"/>
        <v>904.40740967669467</v>
      </c>
    </row>
    <row r="14" spans="1:8">
      <c r="A14" s="28" t="s">
        <v>83</v>
      </c>
      <c r="B14" s="18">
        <v>13800000</v>
      </c>
      <c r="C14" s="18">
        <v>5134888</v>
      </c>
      <c r="D14" s="18">
        <v>4310659</v>
      </c>
      <c r="E14" s="18">
        <v>7058349</v>
      </c>
      <c r="F14" s="29">
        <v>5975175</v>
      </c>
      <c r="G14">
        <f t="shared" si="0"/>
        <v>839.48452234985461</v>
      </c>
      <c r="H14">
        <f t="shared" si="1"/>
        <v>846.54003365376241</v>
      </c>
    </row>
    <row r="15" spans="1:8">
      <c r="A15" s="28" t="s">
        <v>98</v>
      </c>
      <c r="B15" s="18">
        <v>8781000</v>
      </c>
      <c r="C15" s="18">
        <v>312251</v>
      </c>
      <c r="D15" s="18">
        <v>273831</v>
      </c>
      <c r="E15" s="18">
        <v>223674</v>
      </c>
      <c r="F15" s="29">
        <v>233517</v>
      </c>
      <c r="G15">
        <f t="shared" si="0"/>
        <v>876.95796010260972</v>
      </c>
      <c r="H15">
        <f t="shared" si="1"/>
        <v>1044.0060087448696</v>
      </c>
    </row>
    <row r="16" spans="1:8">
      <c r="A16" s="28" t="s">
        <v>99</v>
      </c>
      <c r="B16" s="18">
        <v>4721000</v>
      </c>
      <c r="C16" s="18">
        <v>325662</v>
      </c>
      <c r="D16" s="18">
        <v>287772</v>
      </c>
      <c r="E16" s="18">
        <v>885038</v>
      </c>
      <c r="F16" s="29">
        <v>755297</v>
      </c>
      <c r="G16">
        <f t="shared" si="0"/>
        <v>883.6523757761114</v>
      </c>
      <c r="H16">
        <f t="shared" si="1"/>
        <v>853.40629441899671</v>
      </c>
    </row>
    <row r="17" spans="1:8">
      <c r="A17" s="28" t="s">
        <v>106</v>
      </c>
      <c r="B17" s="18">
        <v>14900000</v>
      </c>
      <c r="C17" s="18">
        <v>618000</v>
      </c>
      <c r="D17" s="18">
        <v>759552</v>
      </c>
      <c r="E17" s="18">
        <v>759000</v>
      </c>
      <c r="F17" s="29">
        <v>1016369</v>
      </c>
      <c r="G17">
        <f t="shared" si="0"/>
        <v>1229.0485436893205</v>
      </c>
      <c r="H17">
        <f t="shared" si="1"/>
        <v>1339.0895915678525</v>
      </c>
    </row>
    <row r="18" spans="1:8">
      <c r="A18" s="28" t="s">
        <v>114</v>
      </c>
      <c r="B18" s="18">
        <v>44000</v>
      </c>
      <c r="C18" s="18">
        <v>88111</v>
      </c>
      <c r="D18" s="18">
        <v>66920</v>
      </c>
      <c r="E18" s="18">
        <v>20583</v>
      </c>
      <c r="F18" s="29">
        <v>21997</v>
      </c>
      <c r="G18">
        <f t="shared" si="0"/>
        <v>759.49654413183373</v>
      </c>
      <c r="H18">
        <f t="shared" si="1"/>
        <v>1068.6974687849195</v>
      </c>
    </row>
    <row r="19" spans="1:8">
      <c r="A19" s="28" t="s">
        <v>124</v>
      </c>
      <c r="B19" s="18">
        <v>1300000</v>
      </c>
      <c r="C19" s="18">
        <v>911042</v>
      </c>
      <c r="D19" s="18">
        <v>614082</v>
      </c>
      <c r="E19" s="18">
        <v>132935</v>
      </c>
      <c r="F19" s="29">
        <v>81906</v>
      </c>
      <c r="G19">
        <f t="shared" si="0"/>
        <v>674.04356769501294</v>
      </c>
      <c r="H19">
        <f t="shared" si="1"/>
        <v>616.13570541994216</v>
      </c>
    </row>
    <row r="20" spans="1:8">
      <c r="A20" s="28" t="s">
        <v>133</v>
      </c>
      <c r="B20" s="18">
        <v>4582000</v>
      </c>
      <c r="C20" s="18">
        <v>2254238</v>
      </c>
      <c r="D20" s="18">
        <v>1887871</v>
      </c>
      <c r="E20" s="18">
        <v>159560</v>
      </c>
      <c r="F20" s="29">
        <v>165718</v>
      </c>
      <c r="G20">
        <f t="shared" si="0"/>
        <v>837.47634455634238</v>
      </c>
      <c r="H20">
        <f t="shared" si="1"/>
        <v>1038.5936324893457</v>
      </c>
    </row>
    <row r="21" spans="1:8">
      <c r="A21" s="28" t="s">
        <v>140</v>
      </c>
      <c r="B21" s="18">
        <v>26000</v>
      </c>
      <c r="C21" s="18">
        <v>55810</v>
      </c>
      <c r="D21" s="18">
        <v>35071</v>
      </c>
      <c r="E21" s="18">
        <v>256</v>
      </c>
      <c r="F21" s="29">
        <v>189</v>
      </c>
      <c r="G21">
        <f t="shared" si="0"/>
        <v>628.39992832825658</v>
      </c>
      <c r="H21">
        <f t="shared" si="1"/>
        <v>738.28125</v>
      </c>
    </row>
    <row r="22" spans="1:8">
      <c r="A22" s="28" t="s">
        <v>146</v>
      </c>
      <c r="B22" s="18">
        <v>580000</v>
      </c>
      <c r="C22" s="18">
        <v>237897</v>
      </c>
      <c r="D22" s="18">
        <v>163296</v>
      </c>
      <c r="E22" s="18">
        <v>305581</v>
      </c>
      <c r="F22" s="29">
        <v>187522</v>
      </c>
      <c r="G22">
        <f t="shared" si="0"/>
        <v>686.414708886619</v>
      </c>
      <c r="H22">
        <f t="shared" si="1"/>
        <v>613.65726272248605</v>
      </c>
    </row>
    <row r="23" spans="1:8">
      <c r="A23" s="28" t="s">
        <v>149</v>
      </c>
      <c r="B23" s="18">
        <v>18000</v>
      </c>
      <c r="C23" s="18">
        <v>163106</v>
      </c>
      <c r="D23" s="18">
        <v>121958</v>
      </c>
      <c r="E23" s="18">
        <v>1674</v>
      </c>
      <c r="F23" s="29">
        <v>1690</v>
      </c>
      <c r="G23">
        <f t="shared" si="0"/>
        <v>747.72234007332645</v>
      </c>
      <c r="H23">
        <f t="shared" si="1"/>
        <v>1009.557945041816</v>
      </c>
    </row>
    <row r="24" spans="1:8">
      <c r="A24" s="28" t="s">
        <v>153</v>
      </c>
      <c r="B24" s="18">
        <v>114000</v>
      </c>
      <c r="C24" s="18">
        <v>151589</v>
      </c>
      <c r="D24" s="18">
        <v>155259</v>
      </c>
      <c r="E24" s="18">
        <v>101805</v>
      </c>
      <c r="F24" s="29">
        <v>102397</v>
      </c>
      <c r="G24">
        <f t="shared" si="0"/>
        <v>1024.2101999485451</v>
      </c>
      <c r="H24">
        <f t="shared" si="1"/>
        <v>1005.8150385540985</v>
      </c>
    </row>
    <row r="25" spans="1:8">
      <c r="A25" s="28" t="s">
        <v>163</v>
      </c>
      <c r="B25" s="18">
        <v>3480000</v>
      </c>
      <c r="C25" s="18">
        <v>2331034</v>
      </c>
      <c r="D25" s="18">
        <v>1785491</v>
      </c>
      <c r="E25" s="18">
        <v>1607348</v>
      </c>
      <c r="F25" s="29">
        <v>1244411</v>
      </c>
      <c r="G25">
        <f t="shared" si="0"/>
        <v>765.96523259635001</v>
      </c>
      <c r="H25">
        <f t="shared" si="1"/>
        <v>774.20135527589537</v>
      </c>
    </row>
    <row r="26" spans="1:8">
      <c r="A26" s="28" t="s">
        <v>164</v>
      </c>
      <c r="B26" s="18">
        <v>622500</v>
      </c>
      <c r="C26" s="18">
        <v>509800</v>
      </c>
      <c r="D26" s="18">
        <v>351829</v>
      </c>
      <c r="E26" s="18">
        <v>355065</v>
      </c>
      <c r="F26" s="29">
        <v>221035</v>
      </c>
      <c r="G26">
        <f t="shared" si="0"/>
        <v>690.13142408787769</v>
      </c>
      <c r="H26">
        <f t="shared" si="1"/>
        <v>622.51982031459033</v>
      </c>
    </row>
    <row r="27" spans="1:8">
      <c r="A27" s="28" t="s">
        <v>168</v>
      </c>
      <c r="B27" s="18">
        <v>452000</v>
      </c>
      <c r="C27" s="18">
        <v>281720</v>
      </c>
      <c r="D27" s="18">
        <v>217458</v>
      </c>
      <c r="E27" s="18">
        <v>134430</v>
      </c>
      <c r="F27" s="29">
        <v>91274</v>
      </c>
      <c r="G27">
        <f t="shared" si="0"/>
        <v>771.89407922760188</v>
      </c>
      <c r="H27">
        <f t="shared" si="1"/>
        <v>678.97046790151001</v>
      </c>
    </row>
    <row r="28" spans="1:8">
      <c r="A28" s="28" t="s">
        <v>169</v>
      </c>
      <c r="B28" s="18">
        <v>5667000</v>
      </c>
      <c r="C28" s="18">
        <v>821619</v>
      </c>
      <c r="D28" s="18">
        <v>1027140</v>
      </c>
      <c r="E28" s="18">
        <v>1300168</v>
      </c>
      <c r="F28" s="29">
        <v>825316</v>
      </c>
      <c r="G28">
        <f t="shared" si="0"/>
        <v>1250.1414889383036</v>
      </c>
      <c r="H28">
        <f t="shared" si="1"/>
        <v>634.77642889226627</v>
      </c>
    </row>
    <row r="29" spans="1:8">
      <c r="A29" s="28" t="s">
        <v>185</v>
      </c>
      <c r="B29" s="18">
        <v>156000</v>
      </c>
      <c r="C29" s="18">
        <v>235354</v>
      </c>
      <c r="D29" s="18">
        <v>207086</v>
      </c>
      <c r="E29" s="18">
        <v>103942</v>
      </c>
      <c r="F29" s="29">
        <v>87817</v>
      </c>
      <c r="G29">
        <f t="shared" si="0"/>
        <v>879.8915675960468</v>
      </c>
      <c r="H29">
        <f t="shared" si="1"/>
        <v>844.86540570702891</v>
      </c>
    </row>
    <row r="30" spans="1:8">
      <c r="A30" s="28" t="s">
        <v>189</v>
      </c>
      <c r="B30" s="18">
        <v>1608539</v>
      </c>
      <c r="C30" s="18">
        <v>359415</v>
      </c>
      <c r="D30" s="18">
        <v>495671</v>
      </c>
      <c r="E30" s="18">
        <v>276127</v>
      </c>
      <c r="F30" s="29">
        <v>260769</v>
      </c>
      <c r="G30">
        <f t="shared" si="0"/>
        <v>1379.1049344073008</v>
      </c>
      <c r="H30">
        <f t="shared" si="1"/>
        <v>944.38066541844876</v>
      </c>
    </row>
    <row r="31" spans="1:8">
      <c r="A31" s="28" t="s">
        <v>191</v>
      </c>
      <c r="B31" s="18">
        <v>4808500</v>
      </c>
      <c r="C31" s="18">
        <v>1794346</v>
      </c>
      <c r="D31" s="18">
        <v>1502283</v>
      </c>
      <c r="E31" s="18">
        <v>1550153</v>
      </c>
      <c r="F31" s="29">
        <v>1369875</v>
      </c>
      <c r="G31">
        <f t="shared" si="0"/>
        <v>837.23150384596954</v>
      </c>
      <c r="H31">
        <f t="shared" si="1"/>
        <v>883.70309253344669</v>
      </c>
    </row>
    <row r="32" spans="1:8">
      <c r="A32" s="28" t="s">
        <v>196</v>
      </c>
      <c r="B32" s="18">
        <v>6101000</v>
      </c>
      <c r="C32" s="18">
        <v>521794</v>
      </c>
      <c r="D32" s="18">
        <v>444174</v>
      </c>
      <c r="E32" s="18">
        <v>5945904</v>
      </c>
      <c r="F32" s="29">
        <v>5113604</v>
      </c>
      <c r="G32">
        <f t="shared" si="0"/>
        <v>851.24397750836533</v>
      </c>
      <c r="H32">
        <f t="shared" si="1"/>
        <v>860.02128524106683</v>
      </c>
    </row>
    <row r="33" spans="1:8">
      <c r="A33" s="28" t="s">
        <v>200</v>
      </c>
      <c r="B33" s="18">
        <v>3578000</v>
      </c>
      <c r="C33" s="18">
        <v>562649</v>
      </c>
      <c r="D33" s="18">
        <v>797188</v>
      </c>
      <c r="E33" s="18">
        <v>383004</v>
      </c>
      <c r="F33" s="29">
        <v>206267</v>
      </c>
      <c r="G33">
        <f t="shared" si="0"/>
        <v>1416.8478038706191</v>
      </c>
      <c r="H33">
        <f t="shared" si="1"/>
        <v>538.55051122181499</v>
      </c>
    </row>
    <row r="34" spans="1:8">
      <c r="A34" s="28" t="s">
        <v>208</v>
      </c>
      <c r="B34" s="18">
        <v>2574736</v>
      </c>
      <c r="C34" s="18">
        <v>1229200</v>
      </c>
      <c r="D34" s="18">
        <v>872476</v>
      </c>
      <c r="E34" s="18">
        <v>458600</v>
      </c>
      <c r="F34" s="29">
        <v>331406</v>
      </c>
      <c r="G34">
        <f t="shared" si="0"/>
        <v>709.7917344614383</v>
      </c>
      <c r="H34">
        <f t="shared" si="1"/>
        <v>722.64718709114698</v>
      </c>
    </row>
    <row r="35" spans="1:8">
      <c r="A35" s="28" t="s">
        <v>213</v>
      </c>
      <c r="B35" s="18">
        <v>1034200</v>
      </c>
      <c r="C35" s="18">
        <v>440390</v>
      </c>
      <c r="D35" s="18">
        <v>582650</v>
      </c>
      <c r="E35" s="18">
        <v>241720</v>
      </c>
      <c r="F35" s="29">
        <v>350438</v>
      </c>
      <c r="G35">
        <f t="shared" si="0"/>
        <v>1323.031858125752</v>
      </c>
      <c r="H35">
        <f t="shared" si="1"/>
        <v>1449.7683269899057</v>
      </c>
    </row>
    <row r="36" spans="1:8">
      <c r="A36" s="28" t="s">
        <v>215</v>
      </c>
      <c r="B36" s="18">
        <v>2917001</v>
      </c>
      <c r="C36" s="18">
        <v>2538000</v>
      </c>
      <c r="D36" s="18">
        <v>2585890</v>
      </c>
      <c r="E36" s="18">
        <v>505000</v>
      </c>
      <c r="F36" s="29">
        <v>746754</v>
      </c>
      <c r="G36">
        <f t="shared" si="0"/>
        <v>1018.8691883372734</v>
      </c>
      <c r="H36">
        <f t="shared" si="1"/>
        <v>1478.7207920792077</v>
      </c>
    </row>
    <row r="37" spans="1:8">
      <c r="A37" s="28" t="s">
        <v>217</v>
      </c>
      <c r="B37" s="18">
        <v>73727</v>
      </c>
      <c r="C37" s="18">
        <v>28080</v>
      </c>
      <c r="D37" s="18">
        <v>35721</v>
      </c>
      <c r="E37" s="18">
        <v>4047</v>
      </c>
      <c r="F37" s="29">
        <v>5904</v>
      </c>
      <c r="G37">
        <f t="shared" si="0"/>
        <v>1272.1153846153845</v>
      </c>
      <c r="H37">
        <f t="shared" si="1"/>
        <v>1458.858413639733</v>
      </c>
    </row>
    <row r="38" spans="1:8">
      <c r="A38" s="28" t="s">
        <v>221</v>
      </c>
      <c r="B38" s="18">
        <v>1249000</v>
      </c>
      <c r="C38" s="18">
        <v>799893</v>
      </c>
      <c r="D38" s="18">
        <v>598631</v>
      </c>
      <c r="E38" s="18">
        <v>41201</v>
      </c>
      <c r="F38" s="29">
        <v>45509</v>
      </c>
      <c r="G38">
        <f t="shared" si="0"/>
        <v>748.38884700828737</v>
      </c>
      <c r="H38">
        <f t="shared" si="1"/>
        <v>1104.56056891823</v>
      </c>
    </row>
    <row r="39" spans="1:8">
      <c r="A39" t="s">
        <v>251</v>
      </c>
      <c r="B39" s="23">
        <v>56212000</v>
      </c>
      <c r="C39" s="23">
        <v>2996400</v>
      </c>
      <c r="D39">
        <v>3825426</v>
      </c>
      <c r="E39" s="23">
        <v>9325747</v>
      </c>
      <c r="F39">
        <v>7408553</v>
      </c>
      <c r="G39">
        <f t="shared" si="0"/>
        <v>1276.6740088105726</v>
      </c>
      <c r="H39">
        <f t="shared" si="1"/>
        <v>794.41925670940896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1026912</v>
      </c>
      <c r="C41">
        <v>2256668.46</v>
      </c>
      <c r="D41">
        <v>1731370</v>
      </c>
      <c r="E41">
        <v>159741.20000000001</v>
      </c>
      <c r="F41">
        <v>157616</v>
      </c>
      <c r="G41">
        <f t="shared" si="0"/>
        <v>767.22391024156025</v>
      </c>
      <c r="H41">
        <f t="shared" si="1"/>
        <v>986.69598074886119</v>
      </c>
    </row>
    <row r="42" spans="1:8">
      <c r="A42" t="s">
        <v>327</v>
      </c>
      <c r="B42">
        <v>11598744</v>
      </c>
      <c r="C42">
        <v>4823088</v>
      </c>
      <c r="D42">
        <v>3992522</v>
      </c>
      <c r="E42">
        <v>1559453</v>
      </c>
      <c r="F42">
        <v>1654464</v>
      </c>
      <c r="G42">
        <f t="shared" si="0"/>
        <v>827.79372883098961</v>
      </c>
      <c r="H42">
        <f t="shared" si="1"/>
        <v>1060.9258502821181</v>
      </c>
    </row>
    <row r="43" spans="1:8">
      <c r="A43" t="s">
        <v>328</v>
      </c>
      <c r="B43">
        <v>11810003</v>
      </c>
      <c r="C43">
        <v>7758441</v>
      </c>
      <c r="D43">
        <v>6738962</v>
      </c>
      <c r="E43">
        <v>5216067</v>
      </c>
      <c r="F43">
        <v>4816285.2699999996</v>
      </c>
      <c r="G43">
        <f t="shared" si="0"/>
        <v>868.59744116118179</v>
      </c>
      <c r="H43">
        <f t="shared" si="1"/>
        <v>923.3557141808185</v>
      </c>
    </row>
    <row r="44" spans="1:8">
      <c r="A44" t="s">
        <v>329</v>
      </c>
      <c r="B44">
        <v>0</v>
      </c>
      <c r="C44">
        <v>10</v>
      </c>
      <c r="D44">
        <v>10</v>
      </c>
      <c r="E44">
        <v>0</v>
      </c>
      <c r="F44">
        <v>0</v>
      </c>
      <c r="G44">
        <f t="shared" si="0"/>
        <v>1000</v>
      </c>
      <c r="H44">
        <f t="shared" si="1"/>
        <v>0</v>
      </c>
    </row>
    <row r="45" spans="1:8">
      <c r="A45" t="s">
        <v>330</v>
      </c>
      <c r="B45">
        <v>493620</v>
      </c>
      <c r="C45">
        <v>1287486</v>
      </c>
      <c r="D45">
        <v>1066121</v>
      </c>
      <c r="E45">
        <v>160935</v>
      </c>
      <c r="F45">
        <v>171583.6</v>
      </c>
      <c r="G45">
        <f t="shared" si="0"/>
        <v>828.06414982376509</v>
      </c>
      <c r="H45">
        <f t="shared" si="1"/>
        <v>1066.1670860906579</v>
      </c>
    </row>
    <row r="46" spans="1:8">
      <c r="A46" t="s">
        <v>331</v>
      </c>
      <c r="B46">
        <v>1733371</v>
      </c>
      <c r="C46">
        <v>730846</v>
      </c>
      <c r="D46">
        <v>687829</v>
      </c>
      <c r="E46">
        <v>148312</v>
      </c>
      <c r="F46">
        <v>114313</v>
      </c>
      <c r="G46">
        <f t="shared" si="0"/>
        <v>941.14081489123566</v>
      </c>
      <c r="H46">
        <f t="shared" si="1"/>
        <v>770.76028912023298</v>
      </c>
    </row>
    <row r="47" spans="1:8">
      <c r="A47" t="s">
        <v>332</v>
      </c>
      <c r="B47">
        <v>0</v>
      </c>
      <c r="C47">
        <v>26305</v>
      </c>
      <c r="D47">
        <v>23012.400000000023</v>
      </c>
      <c r="E47">
        <v>529</v>
      </c>
      <c r="F47">
        <v>718</v>
      </c>
      <c r="G47">
        <f t="shared" si="0"/>
        <v>874.82988025090378</v>
      </c>
      <c r="H47">
        <f t="shared" si="1"/>
        <v>1357.2778827977318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H226"/>
  <sheetViews>
    <sheetView topLeftCell="A197" workbookViewId="0">
      <selection activeCell="H2" sqref="H2:H226"/>
    </sheetView>
  </sheetViews>
  <sheetFormatPr defaultColWidth="8.85546875" defaultRowHeight="15"/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6000</v>
      </c>
      <c r="C2" s="18">
        <v>0</v>
      </c>
      <c r="D2" s="18">
        <v>0</v>
      </c>
      <c r="E2" s="18">
        <v>6117</v>
      </c>
      <c r="F2" s="29">
        <v>850</v>
      </c>
      <c r="G2">
        <f>IF(D2&lt;&gt;"",IF(D2&gt;0,IF(C2&gt;0, D2/C2*1000,0),0),"")</f>
        <v>0</v>
      </c>
      <c r="H2">
        <f>IF(F2&lt;&gt;"",IF(F2&gt;0,IF(E2&gt;0, F2/E2*1000,0),0),"")</f>
        <v>138.95700506784374</v>
      </c>
    </row>
    <row r="3" spans="1:8">
      <c r="A3" s="28" t="s">
        <v>16</v>
      </c>
      <c r="B3" s="18">
        <v>105000</v>
      </c>
      <c r="C3" s="18">
        <v>1527</v>
      </c>
      <c r="D3" s="18">
        <v>540</v>
      </c>
      <c r="E3" s="18">
        <v>418</v>
      </c>
      <c r="F3" s="29">
        <v>247</v>
      </c>
      <c r="G3">
        <f t="shared" ref="G3:G66" si="0">IF(D3&lt;&gt;"",IF(D3&gt;0,IF(C3&gt;0, D3/C3*1000,0),0),"")</f>
        <v>353.63457760314344</v>
      </c>
      <c r="H3">
        <f t="shared" ref="H3:H66" si="1">IF(F3&lt;&gt;"",IF(F3&gt;0,IF(E3&gt;0, F3/E3*1000,0),0),"")</f>
        <v>590.90909090909099</v>
      </c>
    </row>
    <row r="4" spans="1:8">
      <c r="A4" s="28" t="s">
        <v>17</v>
      </c>
      <c r="B4" s="18">
        <v>1000000</v>
      </c>
      <c r="C4" s="18">
        <v>369180</v>
      </c>
      <c r="D4" s="18">
        <v>67141</v>
      </c>
      <c r="E4" s="18">
        <v>555467</v>
      </c>
      <c r="F4" s="29">
        <v>124367</v>
      </c>
      <c r="G4">
        <f t="shared" si="0"/>
        <v>181.86521480036839</v>
      </c>
      <c r="H4">
        <f t="shared" si="1"/>
        <v>223.89628906847753</v>
      </c>
    </row>
    <row r="5" spans="1:8">
      <c r="A5" s="28" t="s">
        <v>23</v>
      </c>
      <c r="B5" s="18">
        <v>300000</v>
      </c>
      <c r="C5" s="18">
        <v>1059</v>
      </c>
      <c r="D5" s="18">
        <v>222</v>
      </c>
      <c r="E5" s="18">
        <v>156860</v>
      </c>
      <c r="F5" s="29">
        <v>16692</v>
      </c>
      <c r="G5">
        <f t="shared" si="0"/>
        <v>209.63172804532579</v>
      </c>
      <c r="H5">
        <f t="shared" si="1"/>
        <v>106.41336223383909</v>
      </c>
    </row>
    <row r="6" spans="1:8">
      <c r="A6" s="28" t="s">
        <v>24</v>
      </c>
      <c r="B6" s="18">
        <v>320000</v>
      </c>
      <c r="C6" s="18">
        <v>985617</v>
      </c>
      <c r="D6" s="18">
        <v>172930</v>
      </c>
      <c r="E6" s="18">
        <v>85881</v>
      </c>
      <c r="F6" s="29">
        <v>18353</v>
      </c>
      <c r="G6">
        <f t="shared" si="0"/>
        <v>175.45354838644221</v>
      </c>
      <c r="H6">
        <f t="shared" si="1"/>
        <v>213.70268161758713</v>
      </c>
    </row>
    <row r="7" spans="1:8">
      <c r="A7" s="28" t="s">
        <v>31</v>
      </c>
      <c r="B7" s="18">
        <v>75000</v>
      </c>
      <c r="C7" s="18">
        <v>367</v>
      </c>
      <c r="D7" s="18">
        <v>24</v>
      </c>
      <c r="E7" s="18">
        <v>24368</v>
      </c>
      <c r="F7" s="29">
        <v>4361</v>
      </c>
      <c r="G7">
        <f t="shared" si="0"/>
        <v>65.395095367847404</v>
      </c>
      <c r="H7">
        <f t="shared" si="1"/>
        <v>178.96421536441235</v>
      </c>
    </row>
    <row r="8" spans="1:8">
      <c r="A8" s="28" t="s">
        <v>41</v>
      </c>
      <c r="B8" s="18">
        <v>1900000</v>
      </c>
      <c r="C8" s="18">
        <v>29938</v>
      </c>
      <c r="D8" s="18">
        <v>10657</v>
      </c>
      <c r="E8" s="18">
        <v>1627784</v>
      </c>
      <c r="F8" s="29">
        <v>222664</v>
      </c>
      <c r="G8">
        <f t="shared" si="0"/>
        <v>355.96900260538445</v>
      </c>
      <c r="H8">
        <f t="shared" si="1"/>
        <v>136.78964776653413</v>
      </c>
    </row>
    <row r="9" spans="1:8">
      <c r="A9" s="28" t="s">
        <v>45</v>
      </c>
      <c r="B9" s="18">
        <v>30000</v>
      </c>
      <c r="C9" s="18">
        <v>196</v>
      </c>
      <c r="D9" s="18">
        <v>87</v>
      </c>
      <c r="E9" s="18">
        <v>1342</v>
      </c>
      <c r="F9" s="29">
        <v>202</v>
      </c>
      <c r="G9">
        <f t="shared" si="0"/>
        <v>443.87755102040813</v>
      </c>
      <c r="H9">
        <f t="shared" si="1"/>
        <v>150.52160953800296</v>
      </c>
    </row>
    <row r="10" spans="1:8">
      <c r="A10" s="28" t="s">
        <v>46</v>
      </c>
      <c r="B10" s="18">
        <v>485000</v>
      </c>
      <c r="C10" s="18">
        <v>18331</v>
      </c>
      <c r="D10" s="18">
        <v>2307</v>
      </c>
      <c r="E10" s="18">
        <v>49660</v>
      </c>
      <c r="F10" s="29">
        <v>8815</v>
      </c>
      <c r="G10">
        <f t="shared" si="0"/>
        <v>125.85238121215428</v>
      </c>
      <c r="H10">
        <f t="shared" si="1"/>
        <v>177.50704792589607</v>
      </c>
    </row>
    <row r="11" spans="1:8">
      <c r="A11" s="28" t="s">
        <v>71</v>
      </c>
      <c r="B11" s="18">
        <v>1100000</v>
      </c>
      <c r="C11" s="18">
        <v>17320</v>
      </c>
      <c r="D11" s="18">
        <v>3127</v>
      </c>
      <c r="E11" s="18">
        <v>883294</v>
      </c>
      <c r="F11" s="29">
        <v>137379</v>
      </c>
      <c r="G11">
        <f t="shared" si="0"/>
        <v>180.54272517321016</v>
      </c>
      <c r="H11">
        <f t="shared" si="1"/>
        <v>155.53032172753353</v>
      </c>
    </row>
    <row r="12" spans="1:8">
      <c r="A12" s="28" t="s">
        <v>76</v>
      </c>
      <c r="B12" s="18">
        <v>302000</v>
      </c>
      <c r="C12" s="18">
        <v>59473</v>
      </c>
      <c r="D12" s="18">
        <v>8084</v>
      </c>
      <c r="E12" s="18">
        <v>59812</v>
      </c>
      <c r="F12" s="29">
        <v>7585</v>
      </c>
      <c r="G12">
        <f t="shared" si="0"/>
        <v>135.92722748137811</v>
      </c>
      <c r="H12">
        <f t="shared" si="1"/>
        <v>126.81401725406272</v>
      </c>
    </row>
    <row r="13" spans="1:8">
      <c r="A13" s="28" t="s">
        <v>77</v>
      </c>
      <c r="B13" s="18">
        <v>1100000</v>
      </c>
      <c r="C13" s="18">
        <v>149085</v>
      </c>
      <c r="D13" s="18">
        <v>38521</v>
      </c>
      <c r="E13" s="18">
        <v>199097</v>
      </c>
      <c r="F13" s="29">
        <v>39020</v>
      </c>
      <c r="G13">
        <f t="shared" si="0"/>
        <v>258.38280175738669</v>
      </c>
      <c r="H13">
        <f t="shared" si="1"/>
        <v>195.98487169570612</v>
      </c>
    </row>
    <row r="14" spans="1:8">
      <c r="A14" s="28" t="s">
        <v>83</v>
      </c>
      <c r="B14" s="18">
        <v>1998188</v>
      </c>
      <c r="C14" s="18">
        <v>418072</v>
      </c>
      <c r="D14" s="18">
        <v>71614</v>
      </c>
      <c r="E14" s="18">
        <v>687295</v>
      </c>
      <c r="F14" s="29">
        <v>149950</v>
      </c>
      <c r="G14">
        <f t="shared" si="0"/>
        <v>171.29585334583516</v>
      </c>
      <c r="H14">
        <f t="shared" si="1"/>
        <v>218.17414647276641</v>
      </c>
    </row>
    <row r="15" spans="1:8">
      <c r="A15" s="28" t="s">
        <v>98</v>
      </c>
      <c r="B15" s="18">
        <v>0</v>
      </c>
      <c r="C15" s="18">
        <v>328</v>
      </c>
      <c r="D15" s="18">
        <v>89</v>
      </c>
      <c r="E15" s="18">
        <v>57</v>
      </c>
      <c r="F15" s="29">
        <v>16</v>
      </c>
      <c r="G15">
        <f t="shared" si="0"/>
        <v>271.34146341463418</v>
      </c>
      <c r="H15">
        <f t="shared" si="1"/>
        <v>280.70175438596488</v>
      </c>
    </row>
    <row r="16" spans="1:8">
      <c r="A16" s="28" t="s">
        <v>99</v>
      </c>
      <c r="B16" s="18">
        <v>80000</v>
      </c>
      <c r="C16" s="18">
        <v>25</v>
      </c>
      <c r="D16" s="18">
        <v>26</v>
      </c>
      <c r="E16" s="18">
        <v>64458</v>
      </c>
      <c r="F16" s="29">
        <v>5225</v>
      </c>
      <c r="G16">
        <f t="shared" si="0"/>
        <v>1040</v>
      </c>
      <c r="H16">
        <f t="shared" si="1"/>
        <v>81.060535542523823</v>
      </c>
    </row>
    <row r="17" spans="1:8">
      <c r="A17" s="28" t="s">
        <v>106</v>
      </c>
      <c r="B17" s="18">
        <v>126000</v>
      </c>
      <c r="C17" s="18">
        <v>232425</v>
      </c>
      <c r="D17" s="18">
        <v>45587</v>
      </c>
      <c r="E17" s="18">
        <v>463</v>
      </c>
      <c r="F17" s="29">
        <v>86</v>
      </c>
      <c r="G17">
        <f t="shared" si="0"/>
        <v>196.13638808217704</v>
      </c>
      <c r="H17">
        <f t="shared" si="1"/>
        <v>185.7451403887689</v>
      </c>
    </row>
    <row r="18" spans="1:8">
      <c r="A18" s="28" t="s">
        <v>114</v>
      </c>
      <c r="B18" s="18">
        <v>1599835</v>
      </c>
      <c r="C18" s="18">
        <v>129018</v>
      </c>
      <c r="D18" s="18">
        <v>14557</v>
      </c>
      <c r="E18" s="18">
        <v>1605188</v>
      </c>
      <c r="F18" s="29">
        <v>233296</v>
      </c>
      <c r="G18">
        <f t="shared" si="0"/>
        <v>112.82921762854797</v>
      </c>
      <c r="H18">
        <f t="shared" si="1"/>
        <v>145.33873913834393</v>
      </c>
    </row>
    <row r="19" spans="1:8">
      <c r="A19" s="28" t="s">
        <v>124</v>
      </c>
      <c r="B19" s="18">
        <v>180000</v>
      </c>
      <c r="C19" s="18">
        <v>1065</v>
      </c>
      <c r="D19" s="18">
        <v>501</v>
      </c>
      <c r="E19" s="18">
        <v>149045</v>
      </c>
      <c r="F19" s="29">
        <v>20365</v>
      </c>
      <c r="G19">
        <f t="shared" si="0"/>
        <v>470.42253521126759</v>
      </c>
      <c r="H19">
        <f t="shared" si="1"/>
        <v>136.63658626589284</v>
      </c>
    </row>
    <row r="20" spans="1:8">
      <c r="A20" s="28" t="s">
        <v>133</v>
      </c>
      <c r="B20" s="18">
        <v>4000</v>
      </c>
      <c r="C20" s="18">
        <v>13</v>
      </c>
      <c r="D20" s="18">
        <v>8</v>
      </c>
      <c r="E20" s="18">
        <v>2898</v>
      </c>
      <c r="F20" s="29">
        <v>194</v>
      </c>
      <c r="G20">
        <f t="shared" si="0"/>
        <v>615.38461538461547</v>
      </c>
      <c r="H20">
        <f t="shared" si="1"/>
        <v>66.942719116632162</v>
      </c>
    </row>
    <row r="21" spans="1:8">
      <c r="A21" s="28" t="s">
        <v>140</v>
      </c>
      <c r="B21" s="18">
        <v>0</v>
      </c>
      <c r="C21" s="18">
        <v>0</v>
      </c>
      <c r="D21" s="18">
        <v>0</v>
      </c>
      <c r="E21" s="18">
        <v>0</v>
      </c>
      <c r="F21" s="29">
        <v>0</v>
      </c>
      <c r="G21">
        <f t="shared" si="0"/>
        <v>0</v>
      </c>
      <c r="H21">
        <f t="shared" si="1"/>
        <v>0</v>
      </c>
    </row>
    <row r="22" spans="1:8">
      <c r="A22" s="28" t="s">
        <v>146</v>
      </c>
      <c r="B22" s="18">
        <v>48000</v>
      </c>
      <c r="C22" s="18">
        <v>22</v>
      </c>
      <c r="D22" s="18">
        <v>13</v>
      </c>
      <c r="E22" s="18">
        <v>0</v>
      </c>
      <c r="F22" s="29">
        <v>0</v>
      </c>
      <c r="G22">
        <f t="shared" si="0"/>
        <v>590.90909090909099</v>
      </c>
      <c r="H22">
        <f t="shared" si="1"/>
        <v>0</v>
      </c>
    </row>
    <row r="23" spans="1:8">
      <c r="A23" s="28" t="s">
        <v>149</v>
      </c>
      <c r="B23" s="18">
        <v>0</v>
      </c>
      <c r="C23" s="18">
        <v>0</v>
      </c>
      <c r="D23" s="18">
        <v>0</v>
      </c>
      <c r="E23" s="18">
        <v>0</v>
      </c>
      <c r="F23" s="29">
        <v>0</v>
      </c>
      <c r="G23">
        <f t="shared" si="0"/>
        <v>0</v>
      </c>
      <c r="H23">
        <f t="shared" si="1"/>
        <v>0</v>
      </c>
    </row>
    <row r="24" spans="1:8">
      <c r="A24" s="28" t="s">
        <v>153</v>
      </c>
      <c r="B24" s="18">
        <v>56500</v>
      </c>
      <c r="C24" s="18">
        <v>29088</v>
      </c>
      <c r="D24" s="18">
        <v>5823</v>
      </c>
      <c r="E24" s="18">
        <v>13359</v>
      </c>
      <c r="F24" s="29">
        <v>6515</v>
      </c>
      <c r="G24">
        <f t="shared" si="0"/>
        <v>200.18564356435644</v>
      </c>
      <c r="H24">
        <f t="shared" si="1"/>
        <v>487.68620405718991</v>
      </c>
    </row>
    <row r="25" spans="1:8">
      <c r="A25" s="28" t="s">
        <v>163</v>
      </c>
      <c r="B25" s="18">
        <v>720000</v>
      </c>
      <c r="C25" s="18">
        <v>60718</v>
      </c>
      <c r="D25" s="18">
        <v>8155</v>
      </c>
      <c r="E25" s="18">
        <v>201314</v>
      </c>
      <c r="F25" s="29">
        <v>35591</v>
      </c>
      <c r="G25">
        <f t="shared" si="0"/>
        <v>134.30943048189994</v>
      </c>
      <c r="H25">
        <f t="shared" si="1"/>
        <v>176.79346692232033</v>
      </c>
    </row>
    <row r="26" spans="1:8">
      <c r="A26" s="28" t="s">
        <v>164</v>
      </c>
      <c r="B26" s="18">
        <v>1034000</v>
      </c>
      <c r="C26" s="18">
        <v>61694</v>
      </c>
      <c r="D26" s="18">
        <v>3794</v>
      </c>
      <c r="E26" s="18">
        <v>693691</v>
      </c>
      <c r="F26" s="29">
        <v>102672</v>
      </c>
      <c r="G26">
        <f t="shared" si="0"/>
        <v>61.497066165267292</v>
      </c>
      <c r="H26">
        <f t="shared" si="1"/>
        <v>148.00826304507339</v>
      </c>
    </row>
    <row r="27" spans="1:8">
      <c r="A27" s="28" t="s">
        <v>168</v>
      </c>
      <c r="B27" s="18">
        <v>550000</v>
      </c>
      <c r="C27" s="18">
        <v>8147</v>
      </c>
      <c r="D27" s="18">
        <v>1375</v>
      </c>
      <c r="E27" s="18">
        <v>323325</v>
      </c>
      <c r="F27" s="29">
        <v>53991</v>
      </c>
      <c r="G27">
        <f t="shared" si="0"/>
        <v>168.77378176015711</v>
      </c>
      <c r="H27">
        <f t="shared" si="1"/>
        <v>166.98677800974252</v>
      </c>
    </row>
    <row r="28" spans="1:8">
      <c r="A28" s="28" t="s">
        <v>169</v>
      </c>
      <c r="B28" s="18">
        <v>974023</v>
      </c>
      <c r="C28" s="18">
        <v>2179</v>
      </c>
      <c r="D28" s="18">
        <v>1531</v>
      </c>
      <c r="E28" s="18">
        <v>934859</v>
      </c>
      <c r="F28" s="29">
        <v>102197</v>
      </c>
      <c r="G28">
        <f t="shared" si="0"/>
        <v>702.61587884350615</v>
      </c>
      <c r="H28">
        <f t="shared" si="1"/>
        <v>109.31808967983407</v>
      </c>
    </row>
    <row r="29" spans="1:8">
      <c r="A29" s="28" t="s">
        <v>185</v>
      </c>
      <c r="B29" s="18">
        <v>80000</v>
      </c>
      <c r="C29" s="18">
        <v>29973</v>
      </c>
      <c r="D29" s="18">
        <v>2943</v>
      </c>
      <c r="E29" s="18">
        <v>82468</v>
      </c>
      <c r="F29" s="29">
        <v>15038</v>
      </c>
      <c r="G29">
        <f t="shared" si="0"/>
        <v>98.18836953257933</v>
      </c>
      <c r="H29">
        <f t="shared" si="1"/>
        <v>182.34951738856284</v>
      </c>
    </row>
    <row r="30" spans="1:8">
      <c r="A30" s="28" t="s">
        <v>189</v>
      </c>
      <c r="B30" s="18">
        <v>5000</v>
      </c>
      <c r="C30" s="18">
        <v>2108</v>
      </c>
      <c r="D30" s="18">
        <v>376</v>
      </c>
      <c r="E30" s="18">
        <v>4623</v>
      </c>
      <c r="F30" s="29">
        <v>560</v>
      </c>
      <c r="G30">
        <f t="shared" si="0"/>
        <v>178.36812144212524</v>
      </c>
      <c r="H30">
        <f t="shared" si="1"/>
        <v>121.13346311918667</v>
      </c>
    </row>
    <row r="31" spans="1:8">
      <c r="A31" s="28" t="s">
        <v>191</v>
      </c>
      <c r="B31" s="18">
        <v>350000</v>
      </c>
      <c r="C31" s="18">
        <v>26445</v>
      </c>
      <c r="D31" s="18">
        <v>7118</v>
      </c>
      <c r="E31" s="18">
        <v>28568</v>
      </c>
      <c r="F31" s="29">
        <v>9426</v>
      </c>
      <c r="G31">
        <f t="shared" si="0"/>
        <v>269.16241255435807</v>
      </c>
      <c r="H31">
        <f t="shared" si="1"/>
        <v>329.94959395127415</v>
      </c>
    </row>
    <row r="32" spans="1:8">
      <c r="A32" s="28" t="s">
        <v>196</v>
      </c>
      <c r="B32" s="18">
        <v>1663000</v>
      </c>
      <c r="C32" s="18">
        <v>354942</v>
      </c>
      <c r="D32" s="18">
        <v>46108</v>
      </c>
      <c r="E32" s="18">
        <v>244587</v>
      </c>
      <c r="F32" s="29">
        <v>41492</v>
      </c>
      <c r="G32">
        <f t="shared" si="0"/>
        <v>129.90291371548028</v>
      </c>
      <c r="H32">
        <f t="shared" si="1"/>
        <v>169.64106841328444</v>
      </c>
    </row>
    <row r="33" spans="1:8">
      <c r="A33" s="28" t="s">
        <v>200</v>
      </c>
      <c r="B33" s="18">
        <v>40000</v>
      </c>
      <c r="C33" s="18">
        <v>998</v>
      </c>
      <c r="D33" s="18">
        <v>451</v>
      </c>
      <c r="E33" s="18">
        <v>25429</v>
      </c>
      <c r="F33" s="29">
        <v>2723</v>
      </c>
      <c r="G33">
        <f t="shared" si="0"/>
        <v>451.90380761523045</v>
      </c>
      <c r="H33">
        <f t="shared" si="1"/>
        <v>107.08246490227693</v>
      </c>
    </row>
    <row r="34" spans="1:8">
      <c r="A34" s="28" t="s">
        <v>208</v>
      </c>
      <c r="B34" s="18">
        <v>0</v>
      </c>
      <c r="C34" s="18">
        <v>100</v>
      </c>
      <c r="D34" s="18">
        <v>73</v>
      </c>
      <c r="E34" s="18">
        <v>400</v>
      </c>
      <c r="F34" s="29">
        <v>66</v>
      </c>
      <c r="G34">
        <f t="shared" si="0"/>
        <v>730</v>
      </c>
      <c r="H34">
        <f t="shared" si="1"/>
        <v>165</v>
      </c>
    </row>
    <row r="35" spans="1:8">
      <c r="A35" s="28" t="s">
        <v>213</v>
      </c>
      <c r="B35" s="18">
        <v>210000</v>
      </c>
      <c r="C35" s="18">
        <v>46</v>
      </c>
      <c r="D35" s="18">
        <v>5</v>
      </c>
      <c r="E35" s="18">
        <v>150389</v>
      </c>
      <c r="F35" s="29">
        <v>15095</v>
      </c>
      <c r="G35">
        <f t="shared" si="0"/>
        <v>108.69565217391305</v>
      </c>
      <c r="H35">
        <f t="shared" si="1"/>
        <v>100.37303260211851</v>
      </c>
    </row>
    <row r="36" spans="1:8">
      <c r="A36" s="28" t="s">
        <v>215</v>
      </c>
      <c r="B36" s="18">
        <v>342878</v>
      </c>
      <c r="C36" s="18">
        <v>6548334</v>
      </c>
      <c r="D36" s="18">
        <v>1186989</v>
      </c>
      <c r="E36" s="18">
        <v>88181</v>
      </c>
      <c r="F36" s="29">
        <v>2049</v>
      </c>
      <c r="G36">
        <f t="shared" si="0"/>
        <v>181.26579982022909</v>
      </c>
      <c r="H36">
        <f t="shared" si="1"/>
        <v>23.236298068744969</v>
      </c>
    </row>
    <row r="37" spans="1:8">
      <c r="A37" s="28" t="s">
        <v>217</v>
      </c>
      <c r="B37" s="18">
        <v>2000</v>
      </c>
      <c r="C37" s="18">
        <v>171</v>
      </c>
      <c r="D37" s="18">
        <v>38</v>
      </c>
      <c r="E37" s="18">
        <v>1892</v>
      </c>
      <c r="F37" s="29">
        <v>295</v>
      </c>
      <c r="G37">
        <f t="shared" si="0"/>
        <v>222.2222222222222</v>
      </c>
      <c r="H37">
        <f t="shared" si="1"/>
        <v>155.91966173361521</v>
      </c>
    </row>
    <row r="38" spans="1:8">
      <c r="A38" s="28" t="s">
        <v>221</v>
      </c>
      <c r="B38" s="18">
        <v>1060000</v>
      </c>
      <c r="C38" s="18">
        <v>4367</v>
      </c>
      <c r="D38" s="18">
        <v>911</v>
      </c>
      <c r="E38" s="18">
        <v>1051000</v>
      </c>
      <c r="F38" s="29">
        <v>103432</v>
      </c>
      <c r="G38">
        <f t="shared" si="0"/>
        <v>208.61002976871995</v>
      </c>
      <c r="H38">
        <f t="shared" si="1"/>
        <v>98.412940057088491</v>
      </c>
    </row>
    <row r="39" spans="1:8">
      <c r="A39" t="s">
        <v>251</v>
      </c>
      <c r="B39" s="23">
        <v>6517000</v>
      </c>
      <c r="C39" s="23">
        <v>207000</v>
      </c>
      <c r="D39">
        <v>45782</v>
      </c>
      <c r="E39" s="23">
        <v>4669000</v>
      </c>
      <c r="F39">
        <v>682978</v>
      </c>
      <c r="G39">
        <f t="shared" si="0"/>
        <v>221.16908212560386</v>
      </c>
      <c r="H39">
        <f t="shared" si="1"/>
        <v>146.27928892696511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26000</v>
      </c>
      <c r="C41">
        <v>209</v>
      </c>
      <c r="D41">
        <v>74</v>
      </c>
      <c r="E41">
        <v>17421</v>
      </c>
      <c r="F41">
        <v>2754</v>
      </c>
      <c r="G41">
        <f t="shared" si="0"/>
        <v>354.06698564593302</v>
      </c>
      <c r="H41">
        <f t="shared" si="1"/>
        <v>158.08506974341313</v>
      </c>
    </row>
    <row r="42" spans="1:8">
      <c r="A42" t="s">
        <v>327</v>
      </c>
      <c r="B42">
        <v>15100</v>
      </c>
      <c r="C42">
        <v>1486446</v>
      </c>
      <c r="D42">
        <v>180731</v>
      </c>
      <c r="E42">
        <v>1944</v>
      </c>
      <c r="F42">
        <v>818</v>
      </c>
      <c r="G42">
        <f t="shared" si="0"/>
        <v>121.58598428735385</v>
      </c>
      <c r="H42">
        <f t="shared" si="1"/>
        <v>420.7818930041152</v>
      </c>
    </row>
    <row r="43" spans="1:8">
      <c r="A43" t="s">
        <v>328</v>
      </c>
      <c r="B43">
        <v>2368292</v>
      </c>
      <c r="C43">
        <v>4331033</v>
      </c>
      <c r="D43">
        <v>755463</v>
      </c>
      <c r="E43">
        <v>1323296</v>
      </c>
      <c r="F43">
        <v>247937</v>
      </c>
      <c r="G43">
        <f t="shared" si="0"/>
        <v>174.43021099123465</v>
      </c>
      <c r="H43">
        <f t="shared" si="1"/>
        <v>187.36322032258846</v>
      </c>
    </row>
    <row r="44" spans="1:8">
      <c r="A44" t="s">
        <v>329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>
      <c r="A45" t="s">
        <v>330</v>
      </c>
      <c r="B45">
        <v>23675</v>
      </c>
      <c r="C45">
        <v>140.01999999999998</v>
      </c>
      <c r="D45">
        <v>108.02000000000001</v>
      </c>
      <c r="E45">
        <v>98</v>
      </c>
      <c r="F45">
        <v>46</v>
      </c>
      <c r="G45">
        <f t="shared" si="0"/>
        <v>771.46121982573936</v>
      </c>
      <c r="H45">
        <f t="shared" si="1"/>
        <v>469.38775510204084</v>
      </c>
    </row>
    <row r="46" spans="1:8">
      <c r="A46" t="s">
        <v>331</v>
      </c>
      <c r="B46">
        <v>0</v>
      </c>
      <c r="C46">
        <v>44</v>
      </c>
      <c r="D46">
        <v>36</v>
      </c>
      <c r="E46">
        <v>0</v>
      </c>
      <c r="F46">
        <v>0</v>
      </c>
      <c r="G46">
        <f t="shared" si="0"/>
        <v>818.18181818181824</v>
      </c>
      <c r="H46">
        <f t="shared" si="1"/>
        <v>0</v>
      </c>
    </row>
    <row r="47" spans="1:8">
      <c r="A47" t="s">
        <v>332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H47">
        <f t="shared" si="1"/>
        <v>0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H226"/>
  <sheetViews>
    <sheetView topLeftCell="A213" workbookViewId="0">
      <selection activeCell="H2" sqref="H2:H226"/>
    </sheetView>
  </sheetViews>
  <sheetFormatPr defaultColWidth="8.85546875" defaultRowHeight="15"/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4610</v>
      </c>
      <c r="C2" s="18">
        <v>0</v>
      </c>
      <c r="D2" s="18">
        <v>0</v>
      </c>
      <c r="E2" s="18">
        <v>0</v>
      </c>
      <c r="F2" s="29">
        <v>0</v>
      </c>
      <c r="G2">
        <f>IF(D2&lt;&gt;"",IF(D2&gt;0,IF(C2&gt;0, D2/C2*1000,0),0),"")</f>
        <v>0</v>
      </c>
      <c r="H2">
        <f>IF(F2&lt;&gt;"",IF(F2&gt;0,IF(E2&gt;0, F2/E2*1000,0),0),"")</f>
        <v>0</v>
      </c>
    </row>
    <row r="3" spans="1:8">
      <c r="A3" s="28" t="s">
        <v>16</v>
      </c>
      <c r="B3" s="18">
        <v>316000</v>
      </c>
      <c r="C3" s="18">
        <v>0</v>
      </c>
      <c r="D3" s="18">
        <v>0</v>
      </c>
      <c r="E3" s="18">
        <v>0</v>
      </c>
      <c r="F3" s="29">
        <v>0</v>
      </c>
      <c r="G3">
        <f t="shared" ref="G3:G66" si="0">IF(D3&lt;&gt;"",IF(D3&gt;0,IF(C3&gt;0, D3/C3*1000,0),0),"")</f>
        <v>0</v>
      </c>
      <c r="H3">
        <f t="shared" ref="H3:H66" si="1">IF(F3&lt;&gt;"",IF(F3&gt;0,IF(E3&gt;0, F3/E3*1000,0),0),"")</f>
        <v>0</v>
      </c>
    </row>
    <row r="4" spans="1:8">
      <c r="A4" s="28" t="s">
        <v>17</v>
      </c>
      <c r="B4" s="18">
        <v>0</v>
      </c>
      <c r="C4" s="18">
        <v>0</v>
      </c>
      <c r="D4" s="18">
        <v>0</v>
      </c>
      <c r="E4" s="18">
        <v>0</v>
      </c>
      <c r="F4" s="29">
        <v>0</v>
      </c>
      <c r="G4">
        <f t="shared" si="0"/>
        <v>0</v>
      </c>
      <c r="H4">
        <f t="shared" si="1"/>
        <v>0</v>
      </c>
    </row>
    <row r="5" spans="1:8">
      <c r="A5" s="28" t="s">
        <v>23</v>
      </c>
      <c r="B5" s="18">
        <v>420000</v>
      </c>
      <c r="C5" s="18">
        <v>0</v>
      </c>
      <c r="D5" s="18">
        <v>0</v>
      </c>
      <c r="E5" s="18">
        <v>0</v>
      </c>
      <c r="F5" s="29">
        <v>0</v>
      </c>
      <c r="G5">
        <f t="shared" si="0"/>
        <v>0</v>
      </c>
      <c r="H5">
        <f t="shared" si="1"/>
        <v>0</v>
      </c>
    </row>
    <row r="6" spans="1:8">
      <c r="A6" s="28" t="s">
        <v>24</v>
      </c>
      <c r="B6" s="18">
        <v>115400</v>
      </c>
      <c r="C6" s="18">
        <v>0</v>
      </c>
      <c r="D6" s="18">
        <v>0</v>
      </c>
      <c r="E6" s="18">
        <v>0</v>
      </c>
      <c r="F6" s="29">
        <v>0</v>
      </c>
      <c r="G6">
        <f t="shared" si="0"/>
        <v>0</v>
      </c>
      <c r="H6">
        <f t="shared" si="1"/>
        <v>0</v>
      </c>
    </row>
    <row r="7" spans="1:8">
      <c r="A7" s="28" t="s">
        <v>31</v>
      </c>
      <c r="B7" s="18">
        <v>1966000</v>
      </c>
      <c r="C7" s="18">
        <v>0</v>
      </c>
      <c r="D7" s="18">
        <v>0</v>
      </c>
      <c r="E7" s="18">
        <v>0</v>
      </c>
      <c r="F7" s="29">
        <v>0</v>
      </c>
      <c r="G7">
        <f t="shared" si="0"/>
        <v>0</v>
      </c>
      <c r="H7">
        <f t="shared" si="1"/>
        <v>0</v>
      </c>
    </row>
    <row r="8" spans="1:8">
      <c r="A8" s="28" t="s">
        <v>41</v>
      </c>
      <c r="B8" s="18">
        <v>98453</v>
      </c>
      <c r="C8" s="18">
        <v>0</v>
      </c>
      <c r="D8" s="18">
        <v>0</v>
      </c>
      <c r="E8" s="18">
        <v>0</v>
      </c>
      <c r="F8" s="29">
        <v>0</v>
      </c>
      <c r="G8">
        <f t="shared" si="0"/>
        <v>0</v>
      </c>
      <c r="H8">
        <f t="shared" si="1"/>
        <v>0</v>
      </c>
    </row>
    <row r="9" spans="1:8">
      <c r="A9" s="28" t="s">
        <v>45</v>
      </c>
      <c r="B9" s="18">
        <v>287000</v>
      </c>
      <c r="C9" s="18">
        <v>0</v>
      </c>
      <c r="D9" s="18">
        <v>0</v>
      </c>
      <c r="E9" s="18">
        <v>0</v>
      </c>
      <c r="F9" s="29">
        <v>0</v>
      </c>
      <c r="G9">
        <f t="shared" si="0"/>
        <v>0</v>
      </c>
      <c r="H9">
        <f t="shared" si="1"/>
        <v>0</v>
      </c>
    </row>
    <row r="10" spans="1:8">
      <c r="A10" s="28" t="s">
        <v>46</v>
      </c>
      <c r="B10" s="18">
        <v>7128000</v>
      </c>
      <c r="C10" s="18">
        <v>0</v>
      </c>
      <c r="D10" s="18">
        <v>0</v>
      </c>
      <c r="E10" s="18">
        <v>0</v>
      </c>
      <c r="F10" s="29">
        <v>0</v>
      </c>
      <c r="G10">
        <f t="shared" si="0"/>
        <v>0</v>
      </c>
      <c r="H10">
        <f t="shared" si="1"/>
        <v>0</v>
      </c>
    </row>
    <row r="11" spans="1:8">
      <c r="A11" s="28" t="s">
        <v>71</v>
      </c>
      <c r="B11" s="18">
        <v>27273</v>
      </c>
      <c r="C11" s="18">
        <v>0</v>
      </c>
      <c r="D11" s="18">
        <v>0</v>
      </c>
      <c r="E11" s="18">
        <v>0</v>
      </c>
      <c r="F11" s="29">
        <v>0</v>
      </c>
      <c r="G11">
        <f t="shared" si="0"/>
        <v>0</v>
      </c>
      <c r="H11">
        <f t="shared" si="1"/>
        <v>0</v>
      </c>
    </row>
    <row r="12" spans="1:8">
      <c r="A12" s="28" t="s">
        <v>76</v>
      </c>
      <c r="B12" s="18">
        <v>0</v>
      </c>
      <c r="C12" s="18">
        <v>0</v>
      </c>
      <c r="D12" s="18">
        <v>0</v>
      </c>
      <c r="E12" s="18">
        <v>0</v>
      </c>
      <c r="F12" s="29">
        <v>0</v>
      </c>
      <c r="G12">
        <f t="shared" si="0"/>
        <v>0</v>
      </c>
      <c r="H12">
        <f t="shared" si="1"/>
        <v>0</v>
      </c>
    </row>
    <row r="13" spans="1:8">
      <c r="A13" s="28" t="s">
        <v>77</v>
      </c>
      <c r="B13" s="18">
        <v>341411</v>
      </c>
      <c r="C13" s="18">
        <v>0</v>
      </c>
      <c r="D13" s="18">
        <v>0</v>
      </c>
      <c r="E13" s="18">
        <v>0</v>
      </c>
      <c r="F13" s="29">
        <v>0</v>
      </c>
      <c r="G13">
        <f t="shared" si="0"/>
        <v>0</v>
      </c>
      <c r="H13">
        <f t="shared" si="1"/>
        <v>0</v>
      </c>
    </row>
    <row r="14" spans="1:8">
      <c r="A14" s="28" t="s">
        <v>83</v>
      </c>
      <c r="B14" s="18">
        <v>1540003</v>
      </c>
      <c r="C14" s="18">
        <v>0</v>
      </c>
      <c r="D14" s="18">
        <v>0</v>
      </c>
      <c r="E14" s="18">
        <v>0</v>
      </c>
      <c r="F14" s="29">
        <v>0</v>
      </c>
      <c r="G14">
        <f t="shared" si="0"/>
        <v>0</v>
      </c>
      <c r="H14">
        <f t="shared" si="1"/>
        <v>0</v>
      </c>
    </row>
    <row r="15" spans="1:8">
      <c r="A15" s="28" t="s">
        <v>98</v>
      </c>
      <c r="B15" s="18">
        <v>97000</v>
      </c>
      <c r="C15" s="18">
        <v>0</v>
      </c>
      <c r="D15" s="18">
        <v>0</v>
      </c>
      <c r="E15" s="18">
        <v>0</v>
      </c>
      <c r="F15" s="29">
        <v>0</v>
      </c>
      <c r="G15">
        <f t="shared" si="0"/>
        <v>0</v>
      </c>
      <c r="H15">
        <f t="shared" si="1"/>
        <v>0</v>
      </c>
    </row>
    <row r="16" spans="1:8">
      <c r="A16" s="28" t="s">
        <v>99</v>
      </c>
      <c r="B16" s="18">
        <v>5500</v>
      </c>
      <c r="C16" s="18">
        <v>0</v>
      </c>
      <c r="D16" s="18">
        <v>0</v>
      </c>
      <c r="E16" s="18">
        <v>0</v>
      </c>
      <c r="F16" s="29">
        <v>0</v>
      </c>
      <c r="G16">
        <f t="shared" si="0"/>
        <v>0</v>
      </c>
      <c r="H16">
        <f t="shared" si="1"/>
        <v>0</v>
      </c>
    </row>
    <row r="17" spans="1:8">
      <c r="A17" s="28" t="s">
        <v>106</v>
      </c>
      <c r="B17" s="18">
        <v>666000</v>
      </c>
      <c r="C17" s="18">
        <v>0</v>
      </c>
      <c r="D17" s="18">
        <v>0</v>
      </c>
      <c r="E17" s="18">
        <v>0</v>
      </c>
      <c r="F17" s="29">
        <v>0</v>
      </c>
      <c r="G17">
        <f t="shared" si="0"/>
        <v>0</v>
      </c>
      <c r="H17">
        <f t="shared" si="1"/>
        <v>0</v>
      </c>
    </row>
    <row r="18" spans="1:8">
      <c r="A18" s="28" t="s">
        <v>114</v>
      </c>
      <c r="B18" s="18">
        <v>731325</v>
      </c>
      <c r="C18" s="18">
        <v>0</v>
      </c>
      <c r="D18" s="18">
        <v>0</v>
      </c>
      <c r="E18" s="18">
        <v>0</v>
      </c>
      <c r="F18" s="29">
        <v>0</v>
      </c>
      <c r="G18">
        <f t="shared" si="0"/>
        <v>0</v>
      </c>
      <c r="H18">
        <f t="shared" si="1"/>
        <v>0</v>
      </c>
    </row>
    <row r="19" spans="1:8">
      <c r="A19" s="28" t="s">
        <v>124</v>
      </c>
      <c r="B19" s="18">
        <v>0</v>
      </c>
      <c r="C19" s="18">
        <v>0</v>
      </c>
      <c r="D19" s="18">
        <v>0</v>
      </c>
      <c r="E19" s="18">
        <v>0</v>
      </c>
      <c r="F19" s="29">
        <v>0</v>
      </c>
      <c r="G19">
        <f t="shared" si="0"/>
        <v>0</v>
      </c>
      <c r="H19">
        <f t="shared" si="1"/>
        <v>0</v>
      </c>
    </row>
    <row r="20" spans="1:8">
      <c r="A20" s="28" t="s">
        <v>133</v>
      </c>
      <c r="B20" s="18">
        <v>252000</v>
      </c>
      <c r="C20" s="18">
        <v>0</v>
      </c>
      <c r="D20" s="18">
        <v>0</v>
      </c>
      <c r="E20" s="18">
        <v>0</v>
      </c>
      <c r="F20" s="29">
        <v>0</v>
      </c>
      <c r="G20">
        <f t="shared" si="0"/>
        <v>0</v>
      </c>
      <c r="H20">
        <f t="shared" si="1"/>
        <v>0</v>
      </c>
    </row>
    <row r="21" spans="1:8">
      <c r="A21" s="28" t="s">
        <v>140</v>
      </c>
      <c r="B21" s="18">
        <v>0</v>
      </c>
      <c r="C21" s="18">
        <v>0</v>
      </c>
      <c r="D21" s="18">
        <v>0</v>
      </c>
      <c r="E21" s="18">
        <v>0</v>
      </c>
      <c r="F21" s="29">
        <v>0</v>
      </c>
      <c r="G21">
        <f t="shared" si="0"/>
        <v>0</v>
      </c>
      <c r="H21">
        <f t="shared" si="1"/>
        <v>0</v>
      </c>
    </row>
    <row r="22" spans="1:8">
      <c r="A22" s="28" t="s">
        <v>146</v>
      </c>
      <c r="B22" s="18">
        <v>0</v>
      </c>
      <c r="C22" s="18">
        <v>0</v>
      </c>
      <c r="D22" s="18">
        <v>0</v>
      </c>
      <c r="E22" s="18">
        <v>0</v>
      </c>
      <c r="F22" s="29">
        <v>0</v>
      </c>
      <c r="G22">
        <f t="shared" si="0"/>
        <v>0</v>
      </c>
      <c r="H22">
        <f t="shared" si="1"/>
        <v>0</v>
      </c>
    </row>
    <row r="23" spans="1:8">
      <c r="A23" s="28" t="s">
        <v>149</v>
      </c>
      <c r="B23" s="18">
        <v>0</v>
      </c>
      <c r="C23" s="18">
        <v>0</v>
      </c>
      <c r="D23" s="18">
        <v>0</v>
      </c>
      <c r="E23" s="18">
        <v>0</v>
      </c>
      <c r="F23" s="29">
        <v>0</v>
      </c>
      <c r="G23">
        <f t="shared" si="0"/>
        <v>0</v>
      </c>
      <c r="H23">
        <f t="shared" si="1"/>
        <v>0</v>
      </c>
    </row>
    <row r="24" spans="1:8">
      <c r="A24" s="28" t="s">
        <v>153</v>
      </c>
      <c r="B24" s="18">
        <v>0</v>
      </c>
      <c r="C24" s="18">
        <v>0</v>
      </c>
      <c r="D24" s="18">
        <v>0</v>
      </c>
      <c r="E24" s="18">
        <v>0</v>
      </c>
      <c r="F24" s="29">
        <v>0</v>
      </c>
      <c r="G24">
        <f t="shared" si="0"/>
        <v>0</v>
      </c>
      <c r="H24">
        <f t="shared" si="1"/>
        <v>0</v>
      </c>
    </row>
    <row r="25" spans="1:8">
      <c r="A25" s="28" t="s">
        <v>163</v>
      </c>
      <c r="B25" s="18">
        <v>1050000</v>
      </c>
      <c r="C25" s="18">
        <v>0</v>
      </c>
      <c r="D25" s="18">
        <v>0</v>
      </c>
      <c r="E25" s="18">
        <v>0</v>
      </c>
      <c r="F25" s="29">
        <v>0</v>
      </c>
      <c r="G25">
        <f t="shared" si="0"/>
        <v>0</v>
      </c>
      <c r="H25">
        <f t="shared" si="1"/>
        <v>0</v>
      </c>
    </row>
    <row r="26" spans="1:8">
      <c r="A26" s="28" t="s">
        <v>164</v>
      </c>
      <c r="B26" s="18">
        <v>68284</v>
      </c>
      <c r="C26" s="18">
        <v>0</v>
      </c>
      <c r="D26" s="18">
        <v>0</v>
      </c>
      <c r="E26" s="18">
        <v>0</v>
      </c>
      <c r="F26" s="29">
        <v>0</v>
      </c>
      <c r="G26">
        <f t="shared" si="0"/>
        <v>0</v>
      </c>
      <c r="H26">
        <f t="shared" si="1"/>
        <v>0</v>
      </c>
    </row>
    <row r="27" spans="1:8">
      <c r="A27" s="28" t="s">
        <v>168</v>
      </c>
      <c r="B27" s="18">
        <v>262884</v>
      </c>
      <c r="C27" s="18">
        <v>0</v>
      </c>
      <c r="D27" s="18">
        <v>0</v>
      </c>
      <c r="E27" s="18">
        <v>0</v>
      </c>
      <c r="F27" s="29">
        <v>0</v>
      </c>
      <c r="G27">
        <f t="shared" si="0"/>
        <v>0</v>
      </c>
      <c r="H27">
        <f t="shared" si="1"/>
        <v>0</v>
      </c>
    </row>
    <row r="28" spans="1:8">
      <c r="A28" s="28" t="s">
        <v>169</v>
      </c>
      <c r="B28" s="18">
        <v>6900000</v>
      </c>
      <c r="C28" s="18">
        <v>0</v>
      </c>
      <c r="D28" s="18">
        <v>0</v>
      </c>
      <c r="E28" s="18">
        <v>0</v>
      </c>
      <c r="F28" s="29">
        <v>0</v>
      </c>
      <c r="G28">
        <f t="shared" si="0"/>
        <v>0</v>
      </c>
      <c r="H28">
        <f t="shared" si="1"/>
        <v>0</v>
      </c>
    </row>
    <row r="29" spans="1:8">
      <c r="A29" s="28" t="s">
        <v>185</v>
      </c>
      <c r="B29" s="18">
        <v>19027</v>
      </c>
      <c r="C29" s="18">
        <v>0</v>
      </c>
      <c r="D29" s="18">
        <v>0</v>
      </c>
      <c r="E29" s="18">
        <v>0</v>
      </c>
      <c r="F29" s="29">
        <v>0</v>
      </c>
      <c r="G29">
        <f t="shared" si="0"/>
        <v>0</v>
      </c>
      <c r="H29">
        <f t="shared" si="1"/>
        <v>0</v>
      </c>
    </row>
    <row r="30" spans="1:8">
      <c r="A30" s="28" t="s">
        <v>189</v>
      </c>
      <c r="B30" s="18">
        <v>33110</v>
      </c>
      <c r="C30" s="18">
        <v>0</v>
      </c>
      <c r="D30" s="18">
        <v>0</v>
      </c>
      <c r="E30" s="18">
        <v>0</v>
      </c>
      <c r="F30" s="29">
        <v>0</v>
      </c>
      <c r="G30">
        <f t="shared" si="0"/>
        <v>0</v>
      </c>
      <c r="H30">
        <f t="shared" si="1"/>
        <v>0</v>
      </c>
    </row>
    <row r="31" spans="1:8">
      <c r="A31" s="28" t="s">
        <v>191</v>
      </c>
      <c r="B31" s="18">
        <v>107431</v>
      </c>
      <c r="C31" s="18">
        <v>0</v>
      </c>
      <c r="D31" s="18">
        <v>0</v>
      </c>
      <c r="E31" s="18">
        <v>0</v>
      </c>
      <c r="F31" s="29">
        <v>0</v>
      </c>
      <c r="G31">
        <f t="shared" si="0"/>
        <v>0</v>
      </c>
      <c r="H31">
        <f t="shared" si="1"/>
        <v>0</v>
      </c>
    </row>
    <row r="32" spans="1:8">
      <c r="A32" s="28" t="s">
        <v>196</v>
      </c>
      <c r="B32" s="18">
        <v>250000</v>
      </c>
      <c r="C32" s="18">
        <v>0</v>
      </c>
      <c r="D32" s="18">
        <v>0</v>
      </c>
      <c r="E32" s="18">
        <v>0</v>
      </c>
      <c r="F32" s="29">
        <v>0</v>
      </c>
      <c r="G32">
        <f t="shared" si="0"/>
        <v>0</v>
      </c>
      <c r="H32">
        <f t="shared" si="1"/>
        <v>0</v>
      </c>
    </row>
    <row r="33" spans="1:8">
      <c r="A33" s="28" t="s">
        <v>200</v>
      </c>
      <c r="B33" s="18">
        <v>0</v>
      </c>
      <c r="C33" s="18">
        <v>0</v>
      </c>
      <c r="D33" s="18">
        <v>0</v>
      </c>
      <c r="E33" s="18">
        <v>0</v>
      </c>
      <c r="F33" s="29">
        <v>0</v>
      </c>
      <c r="G33">
        <f t="shared" si="0"/>
        <v>0</v>
      </c>
      <c r="H33">
        <f t="shared" si="1"/>
        <v>0</v>
      </c>
    </row>
    <row r="34" spans="1:8">
      <c r="A34" s="28" t="s">
        <v>208</v>
      </c>
      <c r="B34" s="18">
        <v>269868</v>
      </c>
      <c r="C34" s="18">
        <v>0</v>
      </c>
      <c r="D34" s="18">
        <v>0</v>
      </c>
      <c r="E34" s="18">
        <v>0</v>
      </c>
      <c r="F34" s="29">
        <v>0</v>
      </c>
      <c r="G34">
        <f t="shared" si="0"/>
        <v>0</v>
      </c>
      <c r="H34">
        <f t="shared" si="1"/>
        <v>0</v>
      </c>
    </row>
    <row r="35" spans="1:8">
      <c r="A35" s="28" t="s">
        <v>213</v>
      </c>
      <c r="B35" s="18">
        <v>319000</v>
      </c>
      <c r="C35" s="18">
        <v>0</v>
      </c>
      <c r="D35" s="18">
        <v>0</v>
      </c>
      <c r="E35" s="18">
        <v>0</v>
      </c>
      <c r="F35" s="29">
        <v>0</v>
      </c>
      <c r="G35">
        <f t="shared" si="0"/>
        <v>0</v>
      </c>
      <c r="H35">
        <f t="shared" si="1"/>
        <v>0</v>
      </c>
    </row>
    <row r="36" spans="1:8">
      <c r="A36" s="28" t="s">
        <v>215</v>
      </c>
      <c r="B36" s="18">
        <v>453913</v>
      </c>
      <c r="C36" s="18">
        <v>0</v>
      </c>
      <c r="D36" s="18">
        <v>0</v>
      </c>
      <c r="E36" s="18">
        <v>0</v>
      </c>
      <c r="F36" s="29">
        <v>0</v>
      </c>
      <c r="G36">
        <f t="shared" si="0"/>
        <v>0</v>
      </c>
      <c r="H36">
        <f t="shared" si="1"/>
        <v>0</v>
      </c>
    </row>
    <row r="37" spans="1:8">
      <c r="A37" s="28" t="s">
        <v>217</v>
      </c>
      <c r="B37" s="18">
        <v>857</v>
      </c>
      <c r="C37" s="18">
        <v>0</v>
      </c>
      <c r="D37" s="18">
        <v>0</v>
      </c>
      <c r="E37" s="18">
        <v>0</v>
      </c>
      <c r="F37" s="29">
        <v>0</v>
      </c>
      <c r="G37">
        <f t="shared" si="0"/>
        <v>0</v>
      </c>
      <c r="H37">
        <f t="shared" si="1"/>
        <v>0</v>
      </c>
    </row>
    <row r="38" spans="1:8">
      <c r="A38" s="28" t="s">
        <v>221</v>
      </c>
      <c r="B38" s="18">
        <v>0</v>
      </c>
      <c r="C38" s="18">
        <v>0</v>
      </c>
      <c r="D38" s="18">
        <v>0</v>
      </c>
      <c r="E38" s="18">
        <v>0</v>
      </c>
      <c r="F38" s="29">
        <v>0</v>
      </c>
      <c r="G38">
        <f t="shared" si="0"/>
        <v>0</v>
      </c>
      <c r="H38">
        <f t="shared" si="1"/>
        <v>0</v>
      </c>
    </row>
    <row r="39" spans="1:8">
      <c r="A39" t="s">
        <v>251</v>
      </c>
      <c r="B39" s="23">
        <v>4005000</v>
      </c>
      <c r="C39">
        <v>0</v>
      </c>
      <c r="D39">
        <v>0</v>
      </c>
      <c r="E39">
        <v>0</v>
      </c>
      <c r="F39">
        <v>0</v>
      </c>
      <c r="G39">
        <f t="shared" si="0"/>
        <v>0</v>
      </c>
      <c r="H39">
        <f t="shared" si="1"/>
        <v>0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547710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  <c r="H41">
        <f t="shared" si="1"/>
        <v>0</v>
      </c>
    </row>
    <row r="42" spans="1:8">
      <c r="A42" t="s">
        <v>327</v>
      </c>
      <c r="B42">
        <v>1535900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H42">
        <f t="shared" si="1"/>
        <v>0</v>
      </c>
    </row>
    <row r="43" spans="1:8">
      <c r="A43" t="s">
        <v>328</v>
      </c>
      <c r="B43">
        <v>1055500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  <c r="H43">
        <f t="shared" si="1"/>
        <v>0</v>
      </c>
    </row>
    <row r="44" spans="1:8">
      <c r="A44" t="s">
        <v>329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>
      <c r="A45" t="s">
        <v>330</v>
      </c>
      <c r="B45">
        <v>44116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  <c r="H45">
        <f t="shared" si="1"/>
        <v>0</v>
      </c>
    </row>
    <row r="46" spans="1:8">
      <c r="A46" t="s">
        <v>331</v>
      </c>
      <c r="B46">
        <v>659000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H46">
        <f t="shared" si="1"/>
        <v>0</v>
      </c>
    </row>
    <row r="47" spans="1:8">
      <c r="A47" t="s">
        <v>332</v>
      </c>
      <c r="B47">
        <v>18000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H47">
        <f t="shared" si="1"/>
        <v>0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H226"/>
  <sheetViews>
    <sheetView topLeftCell="A186" workbookViewId="0">
      <selection activeCell="H2" sqref="H2:H226"/>
    </sheetView>
  </sheetViews>
  <sheetFormatPr defaultColWidth="8.85546875" defaultRowHeight="15"/>
  <cols>
    <col min="1" max="1" width="15.28515625" customWidth="1"/>
  </cols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327910</v>
      </c>
      <c r="C2" s="18">
        <v>0</v>
      </c>
      <c r="D2" s="18">
        <v>0</v>
      </c>
      <c r="E2" s="18">
        <v>0</v>
      </c>
      <c r="F2" s="29">
        <v>0</v>
      </c>
      <c r="G2">
        <f>IF(D2&lt;&gt;"",IF(D2&gt;0,IF(C2&gt;0, D2/C2*1000,0),0),"")</f>
        <v>0</v>
      </c>
      <c r="H2">
        <f>IF(F2&lt;&gt;"",IF(F2&gt;0,IF(E2&gt;0, F2/E2*1000,0),0),"")</f>
        <v>0</v>
      </c>
    </row>
    <row r="3" spans="1:8">
      <c r="A3" s="28" t="s">
        <v>16</v>
      </c>
      <c r="B3" s="18">
        <v>204000</v>
      </c>
      <c r="C3" s="18">
        <v>0</v>
      </c>
      <c r="D3" s="18">
        <v>0</v>
      </c>
      <c r="E3" s="18">
        <v>0</v>
      </c>
      <c r="F3" s="29">
        <v>0</v>
      </c>
      <c r="G3">
        <f t="shared" ref="G3:G66" si="0">IF(D3&lt;&gt;"",IF(D3&gt;0,IF(C3&gt;0, D3/C3*1000,0),0),"")</f>
        <v>0</v>
      </c>
      <c r="H3">
        <f t="shared" ref="H3:H66" si="1">IF(F3&lt;&gt;"",IF(F3&gt;0,IF(E3&gt;0, F3/E3*1000,0),0),"")</f>
        <v>0</v>
      </c>
    </row>
    <row r="4" spans="1:8">
      <c r="A4" s="28" t="s">
        <v>17</v>
      </c>
      <c r="B4" s="18">
        <v>0</v>
      </c>
      <c r="C4" s="18">
        <v>0</v>
      </c>
      <c r="D4" s="18">
        <v>0</v>
      </c>
      <c r="E4" s="18">
        <v>0</v>
      </c>
      <c r="F4" s="29">
        <v>0</v>
      </c>
      <c r="G4">
        <f t="shared" si="0"/>
        <v>0</v>
      </c>
      <c r="H4">
        <f t="shared" si="1"/>
        <v>0</v>
      </c>
    </row>
    <row r="5" spans="1:8">
      <c r="A5" s="28" t="s">
        <v>23</v>
      </c>
      <c r="B5" s="18">
        <v>239000</v>
      </c>
      <c r="C5" s="18">
        <v>0</v>
      </c>
      <c r="D5" s="18">
        <v>0</v>
      </c>
      <c r="E5" s="18">
        <v>0</v>
      </c>
      <c r="F5" s="29">
        <v>0</v>
      </c>
      <c r="G5">
        <f t="shared" si="0"/>
        <v>0</v>
      </c>
      <c r="H5">
        <f t="shared" si="1"/>
        <v>0</v>
      </c>
    </row>
    <row r="6" spans="1:8">
      <c r="A6" s="28" t="s">
        <v>24</v>
      </c>
      <c r="B6" s="18">
        <v>57700</v>
      </c>
      <c r="C6" s="18">
        <v>0</v>
      </c>
      <c r="D6" s="18">
        <v>0</v>
      </c>
      <c r="E6" s="18">
        <v>0</v>
      </c>
      <c r="F6" s="29">
        <v>0</v>
      </c>
      <c r="G6">
        <f t="shared" si="0"/>
        <v>0</v>
      </c>
      <c r="H6">
        <f t="shared" si="1"/>
        <v>0</v>
      </c>
    </row>
    <row r="7" spans="1:8">
      <c r="A7" s="28" t="s">
        <v>31</v>
      </c>
      <c r="B7" s="18">
        <v>6197000</v>
      </c>
      <c r="C7" s="18">
        <v>0</v>
      </c>
      <c r="D7" s="18">
        <v>0</v>
      </c>
      <c r="E7" s="18">
        <v>0</v>
      </c>
      <c r="F7" s="29">
        <v>0</v>
      </c>
      <c r="G7">
        <f t="shared" si="0"/>
        <v>0</v>
      </c>
      <c r="H7">
        <f t="shared" si="1"/>
        <v>0</v>
      </c>
    </row>
    <row r="8" spans="1:8">
      <c r="A8" s="28" t="s">
        <v>41</v>
      </c>
      <c r="B8" s="18">
        <v>1779360</v>
      </c>
      <c r="C8" s="18">
        <v>0</v>
      </c>
      <c r="D8" s="18">
        <v>0</v>
      </c>
      <c r="E8" s="18">
        <v>0</v>
      </c>
      <c r="F8" s="29">
        <v>0</v>
      </c>
      <c r="G8">
        <f t="shared" si="0"/>
        <v>0</v>
      </c>
      <c r="H8">
        <f t="shared" si="1"/>
        <v>0</v>
      </c>
    </row>
    <row r="9" spans="1:8">
      <c r="A9" s="28" t="s">
        <v>45</v>
      </c>
      <c r="B9" s="18">
        <v>4000</v>
      </c>
      <c r="C9" s="18">
        <v>0</v>
      </c>
      <c r="D9" s="18">
        <v>0</v>
      </c>
      <c r="E9" s="18">
        <v>0</v>
      </c>
      <c r="F9" s="29">
        <v>0</v>
      </c>
      <c r="G9">
        <f t="shared" si="0"/>
        <v>0</v>
      </c>
      <c r="H9">
        <f t="shared" si="1"/>
        <v>0</v>
      </c>
    </row>
    <row r="10" spans="1:8">
      <c r="A10" s="28" t="s">
        <v>46</v>
      </c>
      <c r="B10" s="18">
        <v>48400000</v>
      </c>
      <c r="C10" s="18">
        <v>0</v>
      </c>
      <c r="D10" s="18">
        <v>0</v>
      </c>
      <c r="E10" s="18">
        <v>0</v>
      </c>
      <c r="F10" s="29">
        <v>0</v>
      </c>
      <c r="G10">
        <f t="shared" si="0"/>
        <v>0</v>
      </c>
      <c r="H10">
        <f t="shared" si="1"/>
        <v>0</v>
      </c>
    </row>
    <row r="11" spans="1:8">
      <c r="A11" s="28" t="s">
        <v>71</v>
      </c>
      <c r="B11" s="18">
        <v>25000</v>
      </c>
      <c r="C11" s="18">
        <v>0</v>
      </c>
      <c r="D11" s="18">
        <v>0</v>
      </c>
      <c r="E11" s="18">
        <v>0</v>
      </c>
      <c r="F11" s="29">
        <v>0</v>
      </c>
      <c r="G11">
        <f t="shared" si="0"/>
        <v>0</v>
      </c>
      <c r="H11">
        <f t="shared" si="1"/>
        <v>0</v>
      </c>
    </row>
    <row r="12" spans="1:8">
      <c r="A12" s="28" t="s">
        <v>76</v>
      </c>
      <c r="B12" s="18">
        <v>0</v>
      </c>
      <c r="C12" s="18">
        <v>0</v>
      </c>
      <c r="D12" s="18">
        <v>0</v>
      </c>
      <c r="E12" s="18">
        <v>0</v>
      </c>
      <c r="F12" s="29">
        <v>0</v>
      </c>
      <c r="G12">
        <f t="shared" si="0"/>
        <v>0</v>
      </c>
      <c r="H12">
        <f t="shared" si="1"/>
        <v>0</v>
      </c>
    </row>
    <row r="13" spans="1:8">
      <c r="A13" s="28" t="s">
        <v>77</v>
      </c>
      <c r="B13" s="18">
        <v>234882</v>
      </c>
      <c r="C13" s="18">
        <v>0</v>
      </c>
      <c r="D13" s="18">
        <v>0</v>
      </c>
      <c r="E13" s="18">
        <v>0</v>
      </c>
      <c r="F13" s="29">
        <v>0</v>
      </c>
      <c r="G13">
        <f t="shared" si="0"/>
        <v>0</v>
      </c>
      <c r="H13">
        <f t="shared" si="1"/>
        <v>0</v>
      </c>
    </row>
    <row r="14" spans="1:8">
      <c r="A14" s="28" t="s">
        <v>83</v>
      </c>
      <c r="B14" s="18">
        <v>1199330</v>
      </c>
      <c r="C14" s="18">
        <v>0</v>
      </c>
      <c r="D14" s="18">
        <v>0</v>
      </c>
      <c r="E14" s="18">
        <v>0</v>
      </c>
      <c r="F14" s="29">
        <v>0</v>
      </c>
      <c r="G14">
        <f t="shared" si="0"/>
        <v>0</v>
      </c>
      <c r="H14">
        <f t="shared" si="1"/>
        <v>0</v>
      </c>
    </row>
    <row r="15" spans="1:8">
      <c r="A15" s="28" t="s">
        <v>98</v>
      </c>
      <c r="B15" s="18">
        <v>284000</v>
      </c>
      <c r="C15" s="18">
        <v>0</v>
      </c>
      <c r="D15" s="18">
        <v>0</v>
      </c>
      <c r="E15" s="18">
        <v>0</v>
      </c>
      <c r="F15" s="29">
        <v>0</v>
      </c>
      <c r="G15">
        <f t="shared" si="0"/>
        <v>0</v>
      </c>
      <c r="H15">
        <f t="shared" si="1"/>
        <v>0</v>
      </c>
    </row>
    <row r="16" spans="1:8">
      <c r="A16" s="28" t="s">
        <v>99</v>
      </c>
      <c r="B16" s="18">
        <v>4700000</v>
      </c>
      <c r="C16" s="18">
        <v>0</v>
      </c>
      <c r="D16" s="18">
        <v>0</v>
      </c>
      <c r="E16" s="18">
        <v>0</v>
      </c>
      <c r="F16" s="29">
        <v>0</v>
      </c>
      <c r="G16">
        <f t="shared" si="0"/>
        <v>0</v>
      </c>
      <c r="H16">
        <f t="shared" si="1"/>
        <v>0</v>
      </c>
    </row>
    <row r="17" spans="1:8">
      <c r="A17" s="28" t="s">
        <v>106</v>
      </c>
      <c r="B17" s="18">
        <v>222000</v>
      </c>
      <c r="C17" s="18">
        <v>0</v>
      </c>
      <c r="D17" s="18">
        <v>0</v>
      </c>
      <c r="E17" s="18">
        <v>0</v>
      </c>
      <c r="F17" s="29">
        <v>0</v>
      </c>
      <c r="G17">
        <f t="shared" si="0"/>
        <v>0</v>
      </c>
      <c r="H17">
        <f t="shared" si="1"/>
        <v>0</v>
      </c>
    </row>
    <row r="18" spans="1:8">
      <c r="A18" s="28" t="s">
        <v>114</v>
      </c>
      <c r="B18" s="18">
        <v>310715</v>
      </c>
      <c r="C18" s="18">
        <v>0</v>
      </c>
      <c r="D18" s="18">
        <v>0</v>
      </c>
      <c r="E18" s="18">
        <v>0</v>
      </c>
      <c r="F18" s="29">
        <v>0</v>
      </c>
      <c r="G18">
        <f t="shared" si="0"/>
        <v>0</v>
      </c>
      <c r="H18">
        <f t="shared" si="1"/>
        <v>0</v>
      </c>
    </row>
    <row r="19" spans="1:8">
      <c r="A19" s="28" t="s">
        <v>124</v>
      </c>
      <c r="B19" s="18">
        <v>1306000</v>
      </c>
      <c r="C19" s="18">
        <v>0</v>
      </c>
      <c r="D19" s="18">
        <v>0</v>
      </c>
      <c r="E19" s="18">
        <v>0</v>
      </c>
      <c r="F19" s="29">
        <v>0</v>
      </c>
      <c r="G19">
        <f t="shared" si="0"/>
        <v>0</v>
      </c>
      <c r="H19">
        <f t="shared" si="1"/>
        <v>0</v>
      </c>
    </row>
    <row r="20" spans="1:8">
      <c r="A20" s="28" t="s">
        <v>133</v>
      </c>
      <c r="B20" s="18">
        <v>137000</v>
      </c>
      <c r="C20" s="18">
        <v>0</v>
      </c>
      <c r="D20" s="18">
        <v>0</v>
      </c>
      <c r="E20" s="18">
        <v>0</v>
      </c>
      <c r="F20" s="29">
        <v>0</v>
      </c>
      <c r="G20">
        <f t="shared" si="0"/>
        <v>0</v>
      </c>
      <c r="H20">
        <f t="shared" si="1"/>
        <v>0</v>
      </c>
    </row>
    <row r="21" spans="1:8">
      <c r="A21" s="28" t="s">
        <v>140</v>
      </c>
      <c r="B21" s="18">
        <v>1800000</v>
      </c>
      <c r="C21" s="18">
        <v>0</v>
      </c>
      <c r="D21" s="18">
        <v>0</v>
      </c>
      <c r="E21" s="18">
        <v>0</v>
      </c>
      <c r="F21" s="29">
        <v>0</v>
      </c>
      <c r="G21">
        <f t="shared" si="0"/>
        <v>0</v>
      </c>
      <c r="H21">
        <f t="shared" si="1"/>
        <v>0</v>
      </c>
    </row>
    <row r="22" spans="1:8">
      <c r="A22" s="28" t="s">
        <v>146</v>
      </c>
      <c r="B22" s="18">
        <v>0</v>
      </c>
      <c r="C22" s="18">
        <v>0</v>
      </c>
      <c r="D22" s="18">
        <v>0</v>
      </c>
      <c r="E22" s="18">
        <v>0</v>
      </c>
      <c r="F22" s="29">
        <v>0</v>
      </c>
      <c r="G22">
        <f t="shared" si="0"/>
        <v>0</v>
      </c>
      <c r="H22">
        <f t="shared" si="1"/>
        <v>0</v>
      </c>
    </row>
    <row r="23" spans="1:8">
      <c r="A23" s="28" t="s">
        <v>149</v>
      </c>
      <c r="B23" s="18">
        <v>2400000</v>
      </c>
      <c r="C23" s="18">
        <v>0</v>
      </c>
      <c r="D23" s="18">
        <v>0</v>
      </c>
      <c r="E23" s="18">
        <v>0</v>
      </c>
      <c r="F23" s="29">
        <v>0</v>
      </c>
      <c r="G23">
        <f t="shared" si="0"/>
        <v>0</v>
      </c>
      <c r="H23">
        <f t="shared" si="1"/>
        <v>0</v>
      </c>
    </row>
    <row r="24" spans="1:8">
      <c r="A24" s="28" t="s">
        <v>153</v>
      </c>
      <c r="B24" s="18">
        <v>0</v>
      </c>
      <c r="C24" s="18">
        <v>0</v>
      </c>
      <c r="D24" s="18">
        <v>0</v>
      </c>
      <c r="E24" s="18">
        <v>0</v>
      </c>
      <c r="F24" s="29">
        <v>0</v>
      </c>
      <c r="G24">
        <f t="shared" si="0"/>
        <v>0</v>
      </c>
      <c r="H24">
        <f t="shared" si="1"/>
        <v>0</v>
      </c>
    </row>
    <row r="25" spans="1:8">
      <c r="A25" s="28" t="s">
        <v>163</v>
      </c>
      <c r="B25" s="18">
        <v>140000</v>
      </c>
      <c r="C25" s="18">
        <v>0</v>
      </c>
      <c r="D25" s="18">
        <v>0</v>
      </c>
      <c r="E25" s="18">
        <v>0</v>
      </c>
      <c r="F25" s="29">
        <v>0</v>
      </c>
      <c r="G25">
        <f t="shared" si="0"/>
        <v>0</v>
      </c>
      <c r="H25">
        <f t="shared" si="1"/>
        <v>0</v>
      </c>
    </row>
    <row r="26" spans="1:8">
      <c r="A26" s="28" t="s">
        <v>164</v>
      </c>
      <c r="B26" s="18">
        <v>250667</v>
      </c>
      <c r="C26" s="18">
        <v>0</v>
      </c>
      <c r="D26" s="18">
        <v>0</v>
      </c>
      <c r="E26" s="18">
        <v>0</v>
      </c>
      <c r="F26" s="29">
        <v>0</v>
      </c>
      <c r="G26">
        <f t="shared" si="0"/>
        <v>0</v>
      </c>
      <c r="H26">
        <f t="shared" si="1"/>
        <v>0</v>
      </c>
    </row>
    <row r="27" spans="1:8">
      <c r="A27" s="28" t="s">
        <v>168</v>
      </c>
      <c r="B27" s="18">
        <v>625998</v>
      </c>
      <c r="C27" s="18">
        <v>0</v>
      </c>
      <c r="D27" s="18">
        <v>0</v>
      </c>
      <c r="E27" s="18">
        <v>0</v>
      </c>
      <c r="F27" s="29">
        <v>0</v>
      </c>
      <c r="G27">
        <f t="shared" si="0"/>
        <v>0</v>
      </c>
      <c r="H27">
        <f t="shared" si="1"/>
        <v>0</v>
      </c>
    </row>
    <row r="28" spans="1:8">
      <c r="A28" s="28" t="s">
        <v>169</v>
      </c>
      <c r="B28" s="18">
        <v>9750000</v>
      </c>
      <c r="C28" s="18">
        <v>0</v>
      </c>
      <c r="D28" s="18">
        <v>0</v>
      </c>
      <c r="E28" s="18">
        <v>0</v>
      </c>
      <c r="F28" s="29">
        <v>0</v>
      </c>
      <c r="G28">
        <f t="shared" si="0"/>
        <v>0</v>
      </c>
      <c r="H28">
        <f t="shared" si="1"/>
        <v>0</v>
      </c>
    </row>
    <row r="29" spans="1:8">
      <c r="A29" s="28" t="s">
        <v>185</v>
      </c>
      <c r="B29" s="18">
        <v>3681</v>
      </c>
      <c r="C29" s="18">
        <v>0</v>
      </c>
      <c r="D29" s="18">
        <v>0</v>
      </c>
      <c r="E29" s="18">
        <v>0</v>
      </c>
      <c r="F29" s="29">
        <v>0</v>
      </c>
      <c r="G29">
        <f t="shared" si="0"/>
        <v>0</v>
      </c>
      <c r="H29">
        <f t="shared" si="1"/>
        <v>0</v>
      </c>
    </row>
    <row r="30" spans="1:8">
      <c r="A30" s="28" t="s">
        <v>189</v>
      </c>
      <c r="B30" s="18">
        <v>69222</v>
      </c>
      <c r="C30" s="18">
        <v>0</v>
      </c>
      <c r="D30" s="18">
        <v>0</v>
      </c>
      <c r="E30" s="18">
        <v>0</v>
      </c>
      <c r="F30" s="29">
        <v>0</v>
      </c>
      <c r="G30">
        <f t="shared" si="0"/>
        <v>0</v>
      </c>
      <c r="H30">
        <f t="shared" si="1"/>
        <v>0</v>
      </c>
    </row>
    <row r="31" spans="1:8">
      <c r="A31" s="28" t="s">
        <v>191</v>
      </c>
      <c r="B31" s="18">
        <v>155286</v>
      </c>
      <c r="C31" s="18">
        <v>0</v>
      </c>
      <c r="D31" s="18">
        <v>0</v>
      </c>
      <c r="E31" s="18">
        <v>0</v>
      </c>
      <c r="F31" s="29">
        <v>0</v>
      </c>
      <c r="G31">
        <f t="shared" si="0"/>
        <v>0</v>
      </c>
      <c r="H31">
        <f t="shared" si="1"/>
        <v>0</v>
      </c>
    </row>
    <row r="32" spans="1:8">
      <c r="A32" s="28" t="s">
        <v>196</v>
      </c>
      <c r="B32" s="18">
        <v>250000</v>
      </c>
      <c r="C32" s="18">
        <v>0</v>
      </c>
      <c r="D32" s="18">
        <v>0</v>
      </c>
      <c r="E32" s="18">
        <v>0</v>
      </c>
      <c r="F32" s="29">
        <v>0</v>
      </c>
      <c r="G32">
        <f t="shared" si="0"/>
        <v>0</v>
      </c>
      <c r="H32">
        <f t="shared" si="1"/>
        <v>0</v>
      </c>
    </row>
    <row r="33" spans="1:8">
      <c r="A33" s="28" t="s">
        <v>200</v>
      </c>
      <c r="B33" s="18">
        <v>5500000</v>
      </c>
      <c r="C33" s="18">
        <v>0</v>
      </c>
      <c r="D33" s="18">
        <v>0</v>
      </c>
      <c r="E33" s="18">
        <v>0</v>
      </c>
      <c r="F33" s="29">
        <v>0</v>
      </c>
      <c r="G33">
        <f t="shared" si="0"/>
        <v>0</v>
      </c>
      <c r="H33">
        <f t="shared" si="1"/>
        <v>0</v>
      </c>
    </row>
    <row r="34" spans="1:8">
      <c r="A34" s="28" t="s">
        <v>208</v>
      </c>
      <c r="B34" s="18">
        <v>37781</v>
      </c>
      <c r="C34" s="18">
        <v>0</v>
      </c>
      <c r="D34" s="18">
        <v>0</v>
      </c>
      <c r="E34" s="18">
        <v>0</v>
      </c>
      <c r="F34" s="29">
        <v>0</v>
      </c>
      <c r="G34">
        <f t="shared" si="0"/>
        <v>0</v>
      </c>
      <c r="H34">
        <f t="shared" si="1"/>
        <v>0</v>
      </c>
    </row>
    <row r="35" spans="1:8">
      <c r="A35" s="28" t="s">
        <v>213</v>
      </c>
      <c r="B35" s="18">
        <v>68000</v>
      </c>
      <c r="C35" s="18">
        <v>0</v>
      </c>
      <c r="D35" s="18">
        <v>0</v>
      </c>
      <c r="E35" s="18">
        <v>0</v>
      </c>
      <c r="F35" s="29">
        <v>0</v>
      </c>
      <c r="G35">
        <f t="shared" si="0"/>
        <v>0</v>
      </c>
      <c r="H35">
        <f t="shared" si="1"/>
        <v>0</v>
      </c>
    </row>
    <row r="36" spans="1:8">
      <c r="A36" s="28" t="s">
        <v>215</v>
      </c>
      <c r="B36" s="18">
        <v>48195</v>
      </c>
      <c r="C36" s="18">
        <v>0</v>
      </c>
      <c r="D36" s="18">
        <v>0</v>
      </c>
      <c r="E36" s="18">
        <v>0</v>
      </c>
      <c r="F36" s="29">
        <v>0</v>
      </c>
      <c r="G36">
        <f t="shared" si="0"/>
        <v>0</v>
      </c>
      <c r="H36">
        <f t="shared" si="1"/>
        <v>0</v>
      </c>
    </row>
    <row r="37" spans="1:8">
      <c r="A37" s="28" t="s">
        <v>217</v>
      </c>
      <c r="B37" s="18">
        <v>24071</v>
      </c>
      <c r="C37" s="18">
        <v>0</v>
      </c>
      <c r="D37" s="18">
        <v>0</v>
      </c>
      <c r="E37" s="18">
        <v>0</v>
      </c>
      <c r="F37" s="29">
        <v>0</v>
      </c>
      <c r="G37">
        <f t="shared" si="0"/>
        <v>0</v>
      </c>
      <c r="H37">
        <f t="shared" si="1"/>
        <v>0</v>
      </c>
    </row>
    <row r="38" spans="1:8">
      <c r="A38" s="28" t="s">
        <v>221</v>
      </c>
      <c r="B38" s="18">
        <v>785420</v>
      </c>
      <c r="C38" s="18">
        <v>0</v>
      </c>
      <c r="D38" s="18">
        <v>0</v>
      </c>
      <c r="E38" s="18">
        <v>0</v>
      </c>
      <c r="F38" s="29">
        <v>0</v>
      </c>
      <c r="G38">
        <f t="shared" si="0"/>
        <v>0</v>
      </c>
      <c r="H38">
        <f t="shared" si="1"/>
        <v>0</v>
      </c>
    </row>
    <row r="39" spans="1:8">
      <c r="A39" t="s">
        <v>251</v>
      </c>
      <c r="B39" s="23">
        <v>10899000</v>
      </c>
      <c r="C39">
        <v>0</v>
      </c>
      <c r="D39">
        <v>0</v>
      </c>
      <c r="E39">
        <v>0</v>
      </c>
      <c r="F39">
        <v>0</v>
      </c>
      <c r="G39">
        <f t="shared" si="0"/>
        <v>0</v>
      </c>
      <c r="H39">
        <f t="shared" si="1"/>
        <v>0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24750898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  <c r="H41">
        <f t="shared" si="1"/>
        <v>0</v>
      </c>
    </row>
    <row r="42" spans="1:8">
      <c r="A42" t="s">
        <v>327</v>
      </c>
      <c r="B42">
        <v>6111960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H42">
        <f t="shared" si="1"/>
        <v>0</v>
      </c>
    </row>
    <row r="43" spans="1:8">
      <c r="A43" t="s">
        <v>328</v>
      </c>
      <c r="B43">
        <v>988896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  <c r="H43">
        <f t="shared" si="1"/>
        <v>0</v>
      </c>
    </row>
    <row r="44" spans="1:8">
      <c r="A44" t="s">
        <v>329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>
      <c r="A45" t="s">
        <v>330</v>
      </c>
      <c r="B45">
        <v>785000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  <c r="H45">
        <f t="shared" si="1"/>
        <v>0</v>
      </c>
    </row>
    <row r="46" spans="1:8">
      <c r="A46" t="s">
        <v>331</v>
      </c>
      <c r="B46">
        <v>2776366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H46">
        <f t="shared" si="1"/>
        <v>0</v>
      </c>
    </row>
    <row r="47" spans="1:8">
      <c r="A47" t="s">
        <v>332</v>
      </c>
      <c r="B47">
        <v>6000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H47">
        <f t="shared" si="1"/>
        <v>0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H226"/>
  <sheetViews>
    <sheetView workbookViewId="0">
      <selection activeCell="E25" sqref="E25"/>
    </sheetView>
  </sheetViews>
  <sheetFormatPr defaultColWidth="11.42578125" defaultRowHeight="15"/>
  <cols>
    <col min="1" max="2" width="16.140625" customWidth="1"/>
    <col min="3" max="3" width="29" customWidth="1"/>
  </cols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t="s">
        <v>13</v>
      </c>
      <c r="B2">
        <v>35000</v>
      </c>
      <c r="G2" t="str">
        <f>IF(D2&lt;&gt;"",IF(D2&gt;0,IF(C2&gt;0, D2/C2*1000,0),0),"")</f>
        <v/>
      </c>
      <c r="H2" t="str">
        <f>IF(F2&lt;&gt;"",IF(F2&gt;0,IF(E2&gt;0, F2/E2*1000,0),0),"")</f>
        <v/>
      </c>
    </row>
    <row r="3" spans="1:8">
      <c r="A3" t="s">
        <v>16</v>
      </c>
      <c r="B3">
        <v>24614</v>
      </c>
      <c r="G3" t="str">
        <f t="shared" ref="G3:G66" si="0">IF(D3&lt;&gt;"",IF(D3&gt;0,IF(C3&gt;0, D3/C3*1000,0),0),"")</f>
        <v/>
      </c>
      <c r="H3" t="str">
        <f t="shared" ref="H3:H66" si="1">IF(F3&lt;&gt;"",IF(F3&gt;0,IF(E3&gt;0, F3/E3*1000,0),0),"")</f>
        <v/>
      </c>
    </row>
    <row r="4" spans="1:8">
      <c r="A4" t="s">
        <v>17</v>
      </c>
      <c r="B4">
        <v>2999342</v>
      </c>
      <c r="G4" t="str">
        <f t="shared" si="0"/>
        <v/>
      </c>
      <c r="H4" t="str">
        <f t="shared" si="1"/>
        <v/>
      </c>
    </row>
    <row r="5" spans="1:8">
      <c r="A5" t="s">
        <v>23</v>
      </c>
      <c r="B5">
        <v>5360000</v>
      </c>
      <c r="G5" t="str">
        <f t="shared" si="0"/>
        <v/>
      </c>
      <c r="H5" t="str">
        <f t="shared" si="1"/>
        <v/>
      </c>
    </row>
    <row r="6" spans="1:8">
      <c r="A6" t="s">
        <v>24</v>
      </c>
      <c r="B6">
        <v>61570</v>
      </c>
      <c r="G6" t="str">
        <f t="shared" si="0"/>
        <v/>
      </c>
      <c r="H6" t="str">
        <f t="shared" si="1"/>
        <v/>
      </c>
    </row>
    <row r="7" spans="1:8">
      <c r="A7" t="s">
        <v>31</v>
      </c>
      <c r="B7">
        <v>3286950</v>
      </c>
      <c r="G7" t="str">
        <f t="shared" si="0"/>
        <v/>
      </c>
      <c r="H7" t="str">
        <f t="shared" si="1"/>
        <v/>
      </c>
    </row>
    <row r="8" spans="1:8">
      <c r="A8" t="s">
        <v>41</v>
      </c>
      <c r="B8">
        <v>1317440</v>
      </c>
      <c r="G8" t="str">
        <f t="shared" si="0"/>
        <v/>
      </c>
      <c r="H8" t="str">
        <f t="shared" si="1"/>
        <v/>
      </c>
    </row>
    <row r="9" spans="1:8">
      <c r="A9" t="s">
        <v>45</v>
      </c>
      <c r="B9">
        <v>2523789</v>
      </c>
      <c r="G9" t="str">
        <f t="shared" si="0"/>
        <v/>
      </c>
      <c r="H9" t="str">
        <f t="shared" si="1"/>
        <v/>
      </c>
    </row>
    <row r="10" spans="1:8">
      <c r="A10" t="s">
        <v>46</v>
      </c>
      <c r="B10">
        <v>69826060</v>
      </c>
      <c r="G10" t="str">
        <f t="shared" si="0"/>
        <v/>
      </c>
      <c r="H10" t="str">
        <f t="shared" si="1"/>
        <v/>
      </c>
    </row>
    <row r="11" spans="1:8">
      <c r="A11" t="s">
        <v>71</v>
      </c>
      <c r="B11">
        <v>1200000</v>
      </c>
      <c r="G11" t="str">
        <f t="shared" si="0"/>
        <v/>
      </c>
      <c r="H11" t="str">
        <f t="shared" si="1"/>
        <v/>
      </c>
    </row>
    <row r="12" spans="1:8">
      <c r="A12" t="s">
        <v>76</v>
      </c>
      <c r="B12">
        <v>3946391</v>
      </c>
      <c r="G12" t="str">
        <f t="shared" si="0"/>
        <v/>
      </c>
      <c r="H12" t="str">
        <f t="shared" si="1"/>
        <v/>
      </c>
    </row>
    <row r="13" spans="1:8">
      <c r="A13" t="s">
        <v>77</v>
      </c>
      <c r="B13">
        <v>2596209</v>
      </c>
      <c r="G13" t="str">
        <f t="shared" si="0"/>
        <v/>
      </c>
      <c r="H13" t="str">
        <f t="shared" si="1"/>
        <v/>
      </c>
    </row>
    <row r="14" spans="1:8">
      <c r="A14" t="s">
        <v>83</v>
      </c>
      <c r="B14">
        <v>5309186</v>
      </c>
      <c r="G14" t="str">
        <f t="shared" si="0"/>
        <v/>
      </c>
      <c r="H14" t="str">
        <f t="shared" si="1"/>
        <v/>
      </c>
    </row>
    <row r="15" spans="1:8">
      <c r="A15" t="s">
        <v>98</v>
      </c>
      <c r="B15">
        <v>9221369</v>
      </c>
      <c r="G15" t="str">
        <f t="shared" si="0"/>
        <v/>
      </c>
      <c r="H15" t="str">
        <f t="shared" si="1"/>
        <v/>
      </c>
    </row>
    <row r="16" spans="1:8">
      <c r="A16" t="s">
        <v>99</v>
      </c>
      <c r="B16">
        <v>0</v>
      </c>
      <c r="G16" t="str">
        <f t="shared" si="0"/>
        <v/>
      </c>
      <c r="H16" t="str">
        <f t="shared" si="1"/>
        <v/>
      </c>
    </row>
    <row r="17" spans="1:8">
      <c r="A17" t="s">
        <v>106</v>
      </c>
      <c r="B17">
        <v>0</v>
      </c>
      <c r="G17" t="str">
        <f t="shared" si="0"/>
        <v/>
      </c>
      <c r="H17" t="str">
        <f t="shared" si="1"/>
        <v/>
      </c>
    </row>
    <row r="18" spans="1:8">
      <c r="A18" t="s">
        <v>114</v>
      </c>
      <c r="B18">
        <v>200000</v>
      </c>
      <c r="G18" t="str">
        <f t="shared" si="0"/>
        <v/>
      </c>
      <c r="H18" t="str">
        <f t="shared" si="1"/>
        <v/>
      </c>
    </row>
    <row r="19" spans="1:8">
      <c r="A19" t="s">
        <v>124</v>
      </c>
      <c r="B19">
        <v>0</v>
      </c>
      <c r="G19" t="str">
        <f t="shared" si="0"/>
        <v/>
      </c>
      <c r="H19" t="str">
        <f t="shared" si="1"/>
        <v/>
      </c>
    </row>
    <row r="20" spans="1:8">
      <c r="A20" t="s">
        <v>133</v>
      </c>
      <c r="B20">
        <v>11658551</v>
      </c>
      <c r="G20" t="str">
        <f t="shared" si="0"/>
        <v/>
      </c>
      <c r="H20" t="str">
        <f t="shared" si="1"/>
        <v/>
      </c>
    </row>
    <row r="21" spans="1:8">
      <c r="A21" t="s">
        <v>140</v>
      </c>
      <c r="B21">
        <v>0</v>
      </c>
      <c r="G21" t="str">
        <f t="shared" si="0"/>
        <v/>
      </c>
      <c r="H21" t="str">
        <f t="shared" si="1"/>
        <v/>
      </c>
    </row>
    <row r="22" spans="1:8">
      <c r="A22" t="s">
        <v>146</v>
      </c>
      <c r="B22">
        <v>0</v>
      </c>
      <c r="G22" t="str">
        <f t="shared" si="0"/>
        <v/>
      </c>
      <c r="H22" t="str">
        <f t="shared" si="1"/>
        <v/>
      </c>
    </row>
    <row r="23" spans="1:8">
      <c r="A23" t="s">
        <v>149</v>
      </c>
      <c r="B23">
        <v>0</v>
      </c>
      <c r="G23" t="str">
        <f t="shared" si="0"/>
        <v/>
      </c>
      <c r="H23" t="str">
        <f t="shared" si="1"/>
        <v/>
      </c>
    </row>
    <row r="24" spans="1:8">
      <c r="A24" t="s">
        <v>153</v>
      </c>
      <c r="B24">
        <v>618042</v>
      </c>
      <c r="G24" t="str">
        <f t="shared" si="0"/>
        <v/>
      </c>
      <c r="H24" t="str">
        <f t="shared" si="1"/>
        <v/>
      </c>
    </row>
    <row r="25" spans="1:8">
      <c r="A25" t="s">
        <v>163</v>
      </c>
      <c r="B25">
        <v>2694000</v>
      </c>
      <c r="G25" t="str">
        <f t="shared" si="0"/>
        <v/>
      </c>
      <c r="H25" t="str">
        <f t="shared" si="1"/>
        <v/>
      </c>
    </row>
    <row r="26" spans="1:8">
      <c r="A26" t="s">
        <v>164</v>
      </c>
      <c r="B26">
        <v>200000</v>
      </c>
      <c r="G26" t="str">
        <f t="shared" si="0"/>
        <v/>
      </c>
      <c r="H26" t="str">
        <f t="shared" si="1"/>
        <v/>
      </c>
    </row>
    <row r="27" spans="1:8">
      <c r="A27" t="s">
        <v>168</v>
      </c>
      <c r="B27">
        <v>1017574</v>
      </c>
      <c r="G27" t="str">
        <f t="shared" si="0"/>
        <v/>
      </c>
      <c r="H27" t="str">
        <f t="shared" si="1"/>
        <v/>
      </c>
    </row>
    <row r="28" spans="1:8">
      <c r="A28" t="s">
        <v>169</v>
      </c>
      <c r="B28">
        <v>10500000</v>
      </c>
      <c r="G28" t="str">
        <f t="shared" si="0"/>
        <v/>
      </c>
      <c r="H28" t="str">
        <f t="shared" si="1"/>
        <v/>
      </c>
    </row>
    <row r="29" spans="1:8">
      <c r="A29" t="s">
        <v>185</v>
      </c>
      <c r="B29">
        <v>237744</v>
      </c>
      <c r="G29" t="str">
        <f t="shared" si="0"/>
        <v/>
      </c>
      <c r="H29" t="str">
        <f t="shared" si="1"/>
        <v/>
      </c>
    </row>
    <row r="30" spans="1:8">
      <c r="A30" t="s">
        <v>189</v>
      </c>
      <c r="B30">
        <v>29064</v>
      </c>
      <c r="G30" t="str">
        <f t="shared" si="0"/>
        <v/>
      </c>
      <c r="H30" t="str">
        <f t="shared" si="1"/>
        <v/>
      </c>
    </row>
    <row r="31" spans="1:8">
      <c r="A31" t="s">
        <v>191</v>
      </c>
      <c r="B31">
        <v>2895890</v>
      </c>
      <c r="G31" t="str">
        <f t="shared" si="0"/>
        <v/>
      </c>
      <c r="H31" t="str">
        <f t="shared" si="1"/>
        <v/>
      </c>
    </row>
    <row r="32" spans="1:8">
      <c r="A32" t="s">
        <v>196</v>
      </c>
      <c r="B32">
        <v>3500000</v>
      </c>
      <c r="G32" t="str">
        <f t="shared" si="0"/>
        <v/>
      </c>
      <c r="H32" t="str">
        <f t="shared" si="1"/>
        <v/>
      </c>
    </row>
    <row r="33" spans="1:8">
      <c r="A33" t="s">
        <v>200</v>
      </c>
      <c r="B33">
        <v>0</v>
      </c>
      <c r="G33" t="str">
        <f t="shared" si="0"/>
        <v/>
      </c>
      <c r="H33" t="str">
        <f t="shared" si="1"/>
        <v/>
      </c>
    </row>
    <row r="34" spans="1:8">
      <c r="A34" t="s">
        <v>208</v>
      </c>
      <c r="B34">
        <v>1792200</v>
      </c>
      <c r="G34" t="str">
        <f t="shared" si="0"/>
        <v/>
      </c>
      <c r="H34" t="str">
        <f t="shared" si="1"/>
        <v/>
      </c>
    </row>
    <row r="35" spans="1:8">
      <c r="A35" t="s">
        <v>213</v>
      </c>
      <c r="B35">
        <v>4446000</v>
      </c>
      <c r="G35" t="str">
        <f t="shared" si="0"/>
        <v/>
      </c>
      <c r="H35" t="str">
        <f t="shared" si="1"/>
        <v/>
      </c>
    </row>
    <row r="36" spans="1:8">
      <c r="A36" t="s">
        <v>215</v>
      </c>
      <c r="B36">
        <v>1571200</v>
      </c>
      <c r="G36" t="str">
        <f t="shared" si="0"/>
        <v/>
      </c>
      <c r="H36" t="str">
        <f t="shared" si="1"/>
        <v/>
      </c>
    </row>
    <row r="37" spans="1:8">
      <c r="A37" t="s">
        <v>217</v>
      </c>
      <c r="B37">
        <v>21000</v>
      </c>
      <c r="G37" t="str">
        <f t="shared" si="0"/>
        <v/>
      </c>
      <c r="H37" t="str">
        <f t="shared" si="1"/>
        <v/>
      </c>
    </row>
    <row r="38" spans="1:8">
      <c r="A38" t="s">
        <v>221</v>
      </c>
      <c r="B38">
        <v>0</v>
      </c>
      <c r="G38" t="str">
        <f t="shared" si="0"/>
        <v/>
      </c>
      <c r="H38" t="str">
        <f t="shared" si="1"/>
        <v/>
      </c>
    </row>
    <row r="39" spans="1:8">
      <c r="A39" t="s">
        <v>251</v>
      </c>
      <c r="B39">
        <v>8431000</v>
      </c>
      <c r="G39" t="str">
        <f t="shared" si="0"/>
        <v/>
      </c>
      <c r="H39" t="str">
        <f t="shared" si="1"/>
        <v/>
      </c>
    </row>
    <row r="40" spans="1:8">
      <c r="A40" t="s">
        <v>227</v>
      </c>
      <c r="B40">
        <v>0</v>
      </c>
      <c r="G40" t="str">
        <f t="shared" si="0"/>
        <v/>
      </c>
      <c r="H40" t="str">
        <f t="shared" si="1"/>
        <v/>
      </c>
    </row>
    <row r="41" spans="1:8">
      <c r="A41" t="s">
        <v>326</v>
      </c>
      <c r="B41">
        <v>17878096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  <c r="H41">
        <f t="shared" si="1"/>
        <v>0</v>
      </c>
    </row>
    <row r="42" spans="1:8">
      <c r="A42" t="s">
        <v>327</v>
      </c>
      <c r="B42">
        <v>6463535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H42">
        <f t="shared" si="1"/>
        <v>0</v>
      </c>
    </row>
    <row r="43" spans="1:8">
      <c r="A43" t="s">
        <v>328</v>
      </c>
      <c r="B43">
        <v>5630753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  <c r="H43">
        <f t="shared" si="1"/>
        <v>0</v>
      </c>
    </row>
    <row r="44" spans="1:8">
      <c r="A44" t="s">
        <v>329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>
      <c r="A45" t="s">
        <v>330</v>
      </c>
      <c r="B45">
        <v>15957963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  <c r="H45">
        <f t="shared" si="1"/>
        <v>0</v>
      </c>
    </row>
    <row r="46" spans="1:8">
      <c r="A46" t="s">
        <v>331</v>
      </c>
      <c r="B46">
        <v>2021122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H46">
        <f t="shared" si="1"/>
        <v>0</v>
      </c>
    </row>
    <row r="47" spans="1:8">
      <c r="A47" t="s">
        <v>332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H47">
        <f t="shared" si="1"/>
        <v>0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H226"/>
  <sheetViews>
    <sheetView tabSelected="1" workbookViewId="0">
      <selection activeCell="F15" sqref="F15"/>
    </sheetView>
  </sheetViews>
  <sheetFormatPr defaultColWidth="11.42578125" defaultRowHeight="15"/>
  <cols>
    <col min="1" max="2" width="16.140625" customWidth="1"/>
    <col min="3" max="3" width="37.42578125" customWidth="1"/>
  </cols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t="s">
        <v>13</v>
      </c>
      <c r="B2">
        <v>4416000</v>
      </c>
      <c r="G2" t="str">
        <f>IF(D2&lt;&gt;"",IF(D2&gt;0,IF(C2&gt;0, D2/C2*1000,0),0),"")</f>
        <v/>
      </c>
      <c r="H2" t="str">
        <f>IF(F2&lt;&gt;"",IF(F2&gt;0,IF(E2&gt;0, F2/E2*1000,0),0),"")</f>
        <v/>
      </c>
    </row>
    <row r="3" spans="1:8">
      <c r="A3" t="s">
        <v>16</v>
      </c>
      <c r="B3">
        <v>4071670</v>
      </c>
      <c r="G3" t="str">
        <f t="shared" ref="G3:G66" si="0">IF(D3&lt;&gt;"",IF(D3&gt;0,IF(C3&gt;0, D3/C3*1000,0),0),"")</f>
        <v/>
      </c>
      <c r="H3" t="str">
        <f t="shared" ref="H3:H66" si="1">IF(F3&lt;&gt;"",IF(F3&gt;0,IF(E3&gt;0, F3/E3*1000,0),0),"")</f>
        <v/>
      </c>
    </row>
    <row r="4" spans="1:8">
      <c r="A4" t="s">
        <v>17</v>
      </c>
      <c r="B4">
        <v>1979722</v>
      </c>
      <c r="G4" t="str">
        <f t="shared" si="0"/>
        <v/>
      </c>
      <c r="H4" t="str">
        <f t="shared" si="1"/>
        <v/>
      </c>
    </row>
    <row r="5" spans="1:8">
      <c r="A5" t="s">
        <v>23</v>
      </c>
      <c r="B5">
        <v>2884000</v>
      </c>
      <c r="G5" t="str">
        <f t="shared" si="0"/>
        <v/>
      </c>
      <c r="H5" t="str">
        <f t="shared" si="1"/>
        <v/>
      </c>
    </row>
    <row r="6" spans="1:8">
      <c r="A6" t="s">
        <v>24</v>
      </c>
      <c r="B6">
        <v>831180</v>
      </c>
      <c r="G6" t="str">
        <f t="shared" si="0"/>
        <v/>
      </c>
      <c r="H6" t="str">
        <f t="shared" si="1"/>
        <v/>
      </c>
    </row>
    <row r="7" spans="1:8">
      <c r="A7" t="s">
        <v>31</v>
      </c>
      <c r="B7">
        <v>108420050</v>
      </c>
      <c r="G7" t="str">
        <f t="shared" si="0"/>
        <v/>
      </c>
      <c r="H7" t="str">
        <f t="shared" si="1"/>
        <v/>
      </c>
    </row>
    <row r="8" spans="1:8">
      <c r="A8" t="s">
        <v>41</v>
      </c>
      <c r="B8">
        <v>3321540</v>
      </c>
      <c r="G8" t="str">
        <f t="shared" si="0"/>
        <v/>
      </c>
      <c r="H8" t="str">
        <f t="shared" si="1"/>
        <v/>
      </c>
    </row>
    <row r="9" spans="1:8">
      <c r="A9" t="s">
        <v>45</v>
      </c>
      <c r="B9">
        <v>13598000</v>
      </c>
      <c r="G9" t="str">
        <f t="shared" si="0"/>
        <v/>
      </c>
      <c r="H9" t="str">
        <f t="shared" si="1"/>
        <v/>
      </c>
    </row>
    <row r="10" spans="1:8">
      <c r="A10" t="s">
        <v>46</v>
      </c>
      <c r="B10">
        <v>102653900</v>
      </c>
      <c r="G10" t="str">
        <f t="shared" si="0"/>
        <v/>
      </c>
      <c r="H10" t="str">
        <f t="shared" si="1"/>
        <v/>
      </c>
    </row>
    <row r="11" spans="1:8">
      <c r="A11" t="s">
        <v>71</v>
      </c>
      <c r="B11">
        <v>1875000</v>
      </c>
      <c r="G11" t="str">
        <f t="shared" si="0"/>
        <v/>
      </c>
      <c r="H11" t="str">
        <f t="shared" si="1"/>
        <v/>
      </c>
    </row>
    <row r="12" spans="1:8">
      <c r="A12" t="s">
        <v>76</v>
      </c>
      <c r="B12">
        <v>4018054</v>
      </c>
      <c r="G12" t="str">
        <f t="shared" si="0"/>
        <v/>
      </c>
      <c r="H12" t="str">
        <f t="shared" si="1"/>
        <v/>
      </c>
    </row>
    <row r="13" spans="1:8">
      <c r="A13" t="s">
        <v>77</v>
      </c>
      <c r="B13">
        <v>23365884</v>
      </c>
      <c r="G13" t="str">
        <f t="shared" si="0"/>
        <v/>
      </c>
      <c r="H13" t="str">
        <f t="shared" si="1"/>
        <v/>
      </c>
    </row>
    <row r="14" spans="1:8">
      <c r="A14" t="s">
        <v>83</v>
      </c>
      <c r="B14">
        <v>5184588</v>
      </c>
      <c r="G14" t="str">
        <f t="shared" si="0"/>
        <v/>
      </c>
      <c r="H14" t="str">
        <f t="shared" si="1"/>
        <v/>
      </c>
    </row>
    <row r="15" spans="1:8">
      <c r="A15" t="s">
        <v>98</v>
      </c>
      <c r="B15">
        <v>297412539</v>
      </c>
      <c r="G15" t="str">
        <f t="shared" si="0"/>
        <v/>
      </c>
      <c r="H15" t="str">
        <f t="shared" si="1"/>
        <v/>
      </c>
    </row>
    <row r="16" spans="1:8">
      <c r="A16" t="s">
        <v>99</v>
      </c>
      <c r="B16">
        <v>48276741</v>
      </c>
      <c r="G16" t="str">
        <f t="shared" si="0"/>
        <v/>
      </c>
      <c r="H16" t="str">
        <f t="shared" si="1"/>
        <v/>
      </c>
    </row>
    <row r="17" spans="1:8">
      <c r="A17" t="s">
        <v>106</v>
      </c>
      <c r="B17">
        <v>69925</v>
      </c>
      <c r="G17" t="str">
        <f t="shared" si="0"/>
        <v/>
      </c>
      <c r="H17" t="str">
        <f t="shared" si="1"/>
        <v/>
      </c>
    </row>
    <row r="18" spans="1:8">
      <c r="A18" t="s">
        <v>114</v>
      </c>
      <c r="B18">
        <v>1000000</v>
      </c>
      <c r="G18" t="str">
        <f t="shared" si="0"/>
        <v/>
      </c>
      <c r="H18" t="str">
        <f t="shared" si="1"/>
        <v/>
      </c>
    </row>
    <row r="19" spans="1:8">
      <c r="A19" t="s">
        <v>124</v>
      </c>
      <c r="B19">
        <v>2575344</v>
      </c>
      <c r="G19" t="str">
        <f t="shared" si="0"/>
        <v/>
      </c>
      <c r="H19" t="str">
        <f t="shared" si="1"/>
        <v/>
      </c>
    </row>
    <row r="20" spans="1:8">
      <c r="A20" t="s">
        <v>133</v>
      </c>
      <c r="B20">
        <v>27197687</v>
      </c>
      <c r="G20" t="str">
        <f t="shared" si="0"/>
        <v/>
      </c>
      <c r="H20" t="str">
        <f t="shared" si="1"/>
        <v/>
      </c>
    </row>
    <row r="21" spans="1:8">
      <c r="A21" t="s">
        <v>140</v>
      </c>
      <c r="B21">
        <v>38286000</v>
      </c>
      <c r="G21" t="str">
        <f t="shared" si="0"/>
        <v/>
      </c>
      <c r="H21" t="str">
        <f t="shared" si="1"/>
        <v/>
      </c>
    </row>
    <row r="22" spans="1:8">
      <c r="A22" t="s">
        <v>146</v>
      </c>
      <c r="B22">
        <v>0</v>
      </c>
      <c r="G22" t="str">
        <f t="shared" si="0"/>
        <v/>
      </c>
      <c r="H22" t="str">
        <f t="shared" si="1"/>
        <v/>
      </c>
    </row>
    <row r="23" spans="1:8">
      <c r="A23" t="s">
        <v>149</v>
      </c>
      <c r="B23">
        <v>65287615</v>
      </c>
      <c r="G23" t="str">
        <f t="shared" si="0"/>
        <v/>
      </c>
      <c r="H23" t="str">
        <f t="shared" si="1"/>
        <v/>
      </c>
    </row>
    <row r="24" spans="1:8">
      <c r="A24" t="s">
        <v>153</v>
      </c>
      <c r="B24">
        <v>1099751</v>
      </c>
      <c r="G24" t="str">
        <f t="shared" si="0"/>
        <v/>
      </c>
      <c r="H24" t="str">
        <f t="shared" si="1"/>
        <v/>
      </c>
    </row>
    <row r="25" spans="1:8">
      <c r="A25" t="s">
        <v>163</v>
      </c>
      <c r="B25">
        <v>2803000</v>
      </c>
      <c r="G25" t="str">
        <f t="shared" si="0"/>
        <v/>
      </c>
      <c r="H25" t="str">
        <f t="shared" si="1"/>
        <v/>
      </c>
    </row>
    <row r="26" spans="1:8">
      <c r="A26" t="s">
        <v>164</v>
      </c>
      <c r="B26">
        <v>400000</v>
      </c>
      <c r="G26" t="str">
        <f t="shared" si="0"/>
        <v/>
      </c>
      <c r="H26" t="str">
        <f t="shared" si="1"/>
        <v/>
      </c>
    </row>
    <row r="27" spans="1:8">
      <c r="A27" t="s">
        <v>168</v>
      </c>
      <c r="B27">
        <v>4061727</v>
      </c>
      <c r="G27" t="str">
        <f t="shared" si="0"/>
        <v/>
      </c>
      <c r="H27" t="str">
        <f t="shared" si="1"/>
        <v/>
      </c>
    </row>
    <row r="28" spans="1:8">
      <c r="A28" t="s">
        <v>169</v>
      </c>
      <c r="B28">
        <v>4500000</v>
      </c>
      <c r="G28" t="str">
        <f t="shared" si="0"/>
        <v/>
      </c>
      <c r="H28" t="str">
        <f t="shared" si="1"/>
        <v/>
      </c>
    </row>
    <row r="29" spans="1:8">
      <c r="A29" t="s">
        <v>185</v>
      </c>
      <c r="B29">
        <v>322050</v>
      </c>
      <c r="G29" t="str">
        <f t="shared" si="0"/>
        <v/>
      </c>
      <c r="H29" t="str">
        <f t="shared" si="1"/>
        <v/>
      </c>
    </row>
    <row r="30" spans="1:8">
      <c r="A30" t="s">
        <v>189</v>
      </c>
      <c r="B30">
        <v>12000000</v>
      </c>
      <c r="G30" t="str">
        <f t="shared" si="0"/>
        <v/>
      </c>
      <c r="H30" t="str">
        <f t="shared" si="1"/>
        <v/>
      </c>
    </row>
    <row r="31" spans="1:8">
      <c r="A31" t="s">
        <v>191</v>
      </c>
      <c r="B31">
        <v>1626981</v>
      </c>
      <c r="G31" t="str">
        <f t="shared" si="0"/>
        <v/>
      </c>
      <c r="H31" t="str">
        <f t="shared" si="1"/>
        <v/>
      </c>
    </row>
    <row r="32" spans="1:8">
      <c r="A32" t="s">
        <v>196</v>
      </c>
      <c r="B32">
        <v>3500000</v>
      </c>
      <c r="G32" t="str">
        <f t="shared" si="0"/>
        <v/>
      </c>
      <c r="H32" t="str">
        <f t="shared" si="1"/>
        <v/>
      </c>
    </row>
    <row r="33" spans="1:8">
      <c r="A33" t="s">
        <v>200</v>
      </c>
      <c r="B33">
        <v>18807472</v>
      </c>
      <c r="G33" t="str">
        <f t="shared" si="0"/>
        <v/>
      </c>
      <c r="H33" t="str">
        <f t="shared" si="1"/>
        <v/>
      </c>
    </row>
    <row r="34" spans="1:8">
      <c r="A34" t="s">
        <v>208</v>
      </c>
      <c r="B34">
        <v>2841600</v>
      </c>
      <c r="G34" t="str">
        <f t="shared" si="0"/>
        <v/>
      </c>
      <c r="H34" t="str">
        <f t="shared" si="1"/>
        <v/>
      </c>
    </row>
    <row r="35" spans="1:8">
      <c r="A35" t="s">
        <v>213</v>
      </c>
      <c r="B35">
        <v>5728000</v>
      </c>
      <c r="G35" t="str">
        <f t="shared" si="0"/>
        <v/>
      </c>
      <c r="H35" t="str">
        <f t="shared" si="1"/>
        <v/>
      </c>
    </row>
    <row r="36" spans="1:8">
      <c r="A36" t="s">
        <v>215</v>
      </c>
      <c r="B36">
        <v>350000</v>
      </c>
      <c r="G36" t="str">
        <f t="shared" si="0"/>
        <v/>
      </c>
      <c r="H36" t="str">
        <f t="shared" si="1"/>
        <v/>
      </c>
    </row>
    <row r="37" spans="1:8">
      <c r="A37" t="s">
        <v>217</v>
      </c>
      <c r="B37">
        <v>2756000</v>
      </c>
      <c r="G37" t="str">
        <f t="shared" si="0"/>
        <v/>
      </c>
      <c r="H37" t="str">
        <f t="shared" si="1"/>
        <v/>
      </c>
    </row>
    <row r="38" spans="1:8">
      <c r="A38" t="s">
        <v>221</v>
      </c>
      <c r="B38">
        <v>20000000</v>
      </c>
      <c r="G38" t="str">
        <f t="shared" si="0"/>
        <v/>
      </c>
      <c r="H38" t="str">
        <f t="shared" si="1"/>
        <v/>
      </c>
    </row>
    <row r="39" spans="1:8">
      <c r="A39" t="s">
        <v>251</v>
      </c>
      <c r="B39">
        <v>35914000</v>
      </c>
      <c r="G39" t="str">
        <f t="shared" si="0"/>
        <v/>
      </c>
      <c r="H39" t="str">
        <f t="shared" si="1"/>
        <v/>
      </c>
    </row>
    <row r="40" spans="1:8">
      <c r="A40" t="s">
        <v>227</v>
      </c>
      <c r="B40">
        <v>0</v>
      </c>
      <c r="G40" t="str">
        <f t="shared" si="0"/>
        <v/>
      </c>
      <c r="H40" t="str">
        <f t="shared" si="1"/>
        <v/>
      </c>
    </row>
    <row r="41" spans="1:8">
      <c r="A41" t="s">
        <v>326</v>
      </c>
      <c r="B41">
        <v>561080437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  <c r="H41">
        <f t="shared" si="1"/>
        <v>0</v>
      </c>
    </row>
    <row r="42" spans="1:8">
      <c r="A42" t="s">
        <v>327</v>
      </c>
      <c r="B42">
        <v>110158196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H42">
        <f t="shared" si="1"/>
        <v>0</v>
      </c>
    </row>
    <row r="43" spans="1:8">
      <c r="A43" t="s">
        <v>328</v>
      </c>
      <c r="B43">
        <v>34762363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  <c r="H43">
        <f t="shared" si="1"/>
        <v>0</v>
      </c>
    </row>
    <row r="44" spans="1:8">
      <c r="A44" t="s">
        <v>329</v>
      </c>
      <c r="B44">
        <v>600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>
      <c r="A45" t="s">
        <v>330</v>
      </c>
      <c r="B45">
        <v>32017120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  <c r="H45">
        <f t="shared" si="1"/>
        <v>0</v>
      </c>
    </row>
    <row r="46" spans="1:8">
      <c r="A46" t="s">
        <v>331</v>
      </c>
      <c r="B46">
        <v>27998705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H46">
        <f t="shared" si="1"/>
        <v>0</v>
      </c>
    </row>
    <row r="47" spans="1:8">
      <c r="A47" t="s">
        <v>332</v>
      </c>
      <c r="B47">
        <v>5889646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H47">
        <f t="shared" si="1"/>
        <v>0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K46"/>
  <sheetViews>
    <sheetView workbookViewId="0">
      <selection activeCell="L1" sqref="L1:M1048576"/>
    </sheetView>
  </sheetViews>
  <sheetFormatPr defaultColWidth="11.42578125" defaultRowHeight="15"/>
  <cols>
    <col min="1" max="1" width="27.42578125" customWidth="1"/>
  </cols>
  <sheetData>
    <row r="1" spans="1:11">
      <c r="A1" t="s">
        <v>0</v>
      </c>
      <c r="B1">
        <v>2010</v>
      </c>
      <c r="C1">
        <v>2020</v>
      </c>
      <c r="D1">
        <v>2030</v>
      </c>
      <c r="E1">
        <v>2040</v>
      </c>
      <c r="F1">
        <v>2050</v>
      </c>
      <c r="G1">
        <v>2060</v>
      </c>
      <c r="H1">
        <v>2070</v>
      </c>
      <c r="I1">
        <v>2080</v>
      </c>
      <c r="J1">
        <v>2090</v>
      </c>
      <c r="K1">
        <v>2100</v>
      </c>
    </row>
    <row r="2" spans="1:11">
      <c r="A2" s="5" t="s">
        <v>13</v>
      </c>
      <c r="B2">
        <v>40.412376000000009</v>
      </c>
      <c r="C2">
        <v>43.04365325900875</v>
      </c>
      <c r="D2">
        <v>44.610707186122468</v>
      </c>
      <c r="E2">
        <v>45.366651645570137</v>
      </c>
      <c r="F2">
        <v>45.172814392712908</v>
      </c>
      <c r="G2">
        <v>44.176998412281158</v>
      </c>
      <c r="H2">
        <v>42.561582297183136</v>
      </c>
      <c r="I2">
        <v>40.355667845365296</v>
      </c>
      <c r="J2">
        <v>37.31879547791808</v>
      </c>
      <c r="K2">
        <v>33.709322257786305</v>
      </c>
    </row>
    <row r="3" spans="1:11">
      <c r="A3" s="5" t="s">
        <v>16</v>
      </c>
      <c r="B3">
        <v>22.268383999999987</v>
      </c>
      <c r="C3">
        <v>26.043940686908957</v>
      </c>
      <c r="D3">
        <v>29.722475755690756</v>
      </c>
      <c r="E3">
        <v>33.214933846585339</v>
      </c>
      <c r="F3">
        <v>36.592436287607605</v>
      </c>
      <c r="G3">
        <v>39.63679179668712</v>
      </c>
      <c r="H3">
        <v>41.829910819313113</v>
      </c>
      <c r="I3">
        <v>42.940038059830314</v>
      </c>
      <c r="J3">
        <v>42.699380324144798</v>
      </c>
      <c r="K3">
        <v>41.441280817903206</v>
      </c>
    </row>
    <row r="4" spans="1:11">
      <c r="A4" s="5" t="s">
        <v>17</v>
      </c>
      <c r="B4">
        <v>8.3936439746464941</v>
      </c>
      <c r="C4">
        <v>8.734395068487018</v>
      </c>
      <c r="D4">
        <v>9.057297161314704</v>
      </c>
      <c r="E4">
        <v>9.3225390189472641</v>
      </c>
      <c r="F4">
        <v>9.5424744584606973</v>
      </c>
      <c r="G4">
        <v>9.6564170017656128</v>
      </c>
      <c r="H4">
        <v>9.5581162185448942</v>
      </c>
      <c r="I4">
        <v>9.2777421480670963</v>
      </c>
      <c r="J4">
        <v>8.8054450888512523</v>
      </c>
      <c r="K4">
        <v>8.2099775966776694</v>
      </c>
    </row>
    <row r="5" spans="1:11">
      <c r="A5" s="5" t="s">
        <v>23</v>
      </c>
      <c r="B5">
        <v>9.5954210000000053</v>
      </c>
      <c r="C5">
        <v>9.23834384894446</v>
      </c>
      <c r="D5">
        <v>8.8268097121610172</v>
      </c>
      <c r="E5">
        <v>8.4169822334759949</v>
      </c>
      <c r="F5">
        <v>7.952791423956354</v>
      </c>
      <c r="G5">
        <v>7.4103229262458736</v>
      </c>
      <c r="H5">
        <v>6.8217291891966747</v>
      </c>
      <c r="I5">
        <v>6.191214499736974</v>
      </c>
      <c r="J5">
        <v>5.5406317491789858</v>
      </c>
      <c r="K5">
        <v>4.8693255119938366</v>
      </c>
    </row>
    <row r="6" spans="1:11">
      <c r="A6" s="5" t="s">
        <v>24</v>
      </c>
      <c r="B6">
        <v>10.712065999999997</v>
      </c>
      <c r="C6">
        <v>11.324006875922011</v>
      </c>
      <c r="D6">
        <v>11.930754582016514</v>
      </c>
      <c r="E6">
        <v>12.515827354180479</v>
      </c>
      <c r="F6">
        <v>13.049507423284146</v>
      </c>
      <c r="G6">
        <v>13.490271543118402</v>
      </c>
      <c r="H6">
        <v>13.772556349454156</v>
      </c>
      <c r="I6">
        <v>13.833501336795191</v>
      </c>
      <c r="J6">
        <v>13.664589758518092</v>
      </c>
      <c r="K6">
        <v>13.250753021759062</v>
      </c>
    </row>
    <row r="7" spans="1:11">
      <c r="A7" s="5" t="s">
        <v>31</v>
      </c>
      <c r="B7">
        <v>194.94646999999998</v>
      </c>
      <c r="C7">
        <v>208.26004278270469</v>
      </c>
      <c r="D7">
        <v>215.83967461801106</v>
      </c>
      <c r="E7">
        <v>217.97334962356902</v>
      </c>
      <c r="F7">
        <v>214.89255320709799</v>
      </c>
      <c r="G7">
        <v>206.80267165593747</v>
      </c>
      <c r="H7">
        <v>194.67999996509903</v>
      </c>
      <c r="I7">
        <v>179.58417840352882</v>
      </c>
      <c r="J7">
        <v>161.79012729775675</v>
      </c>
      <c r="K7">
        <v>141.4117089327093</v>
      </c>
    </row>
    <row r="8" spans="1:11">
      <c r="A8" s="5" t="s">
        <v>41</v>
      </c>
      <c r="B8">
        <v>34.016593000000007</v>
      </c>
      <c r="C8">
        <v>37.897990871082122</v>
      </c>
      <c r="D8">
        <v>41.821324335183121</v>
      </c>
      <c r="E8">
        <v>45.443678637633404</v>
      </c>
      <c r="F8">
        <v>48.969294957195586</v>
      </c>
      <c r="G8">
        <v>52.239659228240967</v>
      </c>
      <c r="H8">
        <v>54.766847043660107</v>
      </c>
      <c r="I8">
        <v>56.171314313025121</v>
      </c>
      <c r="J8">
        <v>55.999652093122421</v>
      </c>
      <c r="K8">
        <v>54.468855540693319</v>
      </c>
    </row>
    <row r="9" spans="1:11">
      <c r="A9" s="5" t="s">
        <v>45</v>
      </c>
      <c r="B9">
        <v>17.113687999999975</v>
      </c>
      <c r="C9">
        <v>18.390708420391412</v>
      </c>
      <c r="D9">
        <v>19.166749975052422</v>
      </c>
      <c r="E9">
        <v>19.464635722925337</v>
      </c>
      <c r="F9">
        <v>19.286849159016331</v>
      </c>
      <c r="G9">
        <v>18.696184264871071</v>
      </c>
      <c r="H9">
        <v>17.779080190753607</v>
      </c>
      <c r="I9">
        <v>16.473323932755594</v>
      </c>
      <c r="J9">
        <v>14.81169569388655</v>
      </c>
      <c r="K9">
        <v>12.817590009181391</v>
      </c>
    </row>
    <row r="10" spans="1:11">
      <c r="A10" s="5" t="s">
        <v>46</v>
      </c>
      <c r="B10">
        <v>1341.3351520000015</v>
      </c>
      <c r="C10">
        <v>1371.1713910183837</v>
      </c>
      <c r="D10">
        <v>1359.5129222160854</v>
      </c>
      <c r="E10">
        <v>1308.9404670925499</v>
      </c>
      <c r="F10">
        <v>1224.5244611973608</v>
      </c>
      <c r="G10">
        <v>1117.2946836223973</v>
      </c>
      <c r="H10">
        <v>999.26531530727584</v>
      </c>
      <c r="I10">
        <v>880.43579709977269</v>
      </c>
      <c r="J10">
        <v>761.79384357713673</v>
      </c>
      <c r="K10">
        <v>643.98711000689138</v>
      </c>
    </row>
    <row r="11" spans="1:11">
      <c r="A11" s="5" t="s">
        <v>71</v>
      </c>
      <c r="B11">
        <v>1.3411400000000007</v>
      </c>
      <c r="C11">
        <v>1.329863029945777</v>
      </c>
      <c r="D11">
        <v>1.3122449806896108</v>
      </c>
      <c r="E11">
        <v>1.302773367958781</v>
      </c>
      <c r="F11">
        <v>1.3034180701147919</v>
      </c>
      <c r="G11">
        <v>1.2964268136765578</v>
      </c>
      <c r="H11">
        <v>1.2831239004976827</v>
      </c>
      <c r="I11">
        <v>1.2666790709110889</v>
      </c>
      <c r="J11">
        <v>1.2338054899987425</v>
      </c>
      <c r="K11">
        <v>1.192256938447978</v>
      </c>
    </row>
    <row r="12" spans="1:11">
      <c r="A12" s="5" t="s">
        <v>76</v>
      </c>
      <c r="B12">
        <v>5.364545106066303</v>
      </c>
      <c r="C12">
        <v>5.6460572520343764</v>
      </c>
      <c r="D12">
        <v>5.9243325947216317</v>
      </c>
      <c r="E12">
        <v>6.1607585382211649</v>
      </c>
      <c r="F12">
        <v>6.393194065195611</v>
      </c>
      <c r="G12">
        <v>6.6397103778918041</v>
      </c>
      <c r="H12">
        <v>6.8557610699349292</v>
      </c>
      <c r="I12">
        <v>6.9969649368709117</v>
      </c>
      <c r="J12">
        <v>7.0435864856211472</v>
      </c>
      <c r="K12">
        <v>6.9837339238060654</v>
      </c>
    </row>
    <row r="13" spans="1:11">
      <c r="A13" s="5" t="s">
        <v>77</v>
      </c>
      <c r="B13">
        <v>62.787416551732129</v>
      </c>
      <c r="C13">
        <v>66.866930129735948</v>
      </c>
      <c r="D13">
        <v>71.021614673364496</v>
      </c>
      <c r="E13">
        <v>75.060076547918527</v>
      </c>
      <c r="F13">
        <v>78.665302109415478</v>
      </c>
      <c r="G13">
        <v>81.716712866837796</v>
      </c>
      <c r="H13">
        <v>83.714163084854704</v>
      </c>
      <c r="I13">
        <v>84.817937679971664</v>
      </c>
      <c r="J13">
        <v>84.530884862499974</v>
      </c>
      <c r="K13">
        <v>83.15754213758963</v>
      </c>
    </row>
    <row r="14" spans="1:11">
      <c r="A14" s="5" t="s">
        <v>83</v>
      </c>
      <c r="B14">
        <v>82.302463161787216</v>
      </c>
      <c r="C14">
        <v>82.377007145576442</v>
      </c>
      <c r="D14">
        <v>82.578161349344157</v>
      </c>
      <c r="E14">
        <v>82.543677741556195</v>
      </c>
      <c r="F14">
        <v>82.254598931862034</v>
      </c>
      <c r="G14">
        <v>81.350955383860054</v>
      </c>
      <c r="H14">
        <v>79.58629723069366</v>
      </c>
      <c r="I14">
        <v>76.77770150731159</v>
      </c>
      <c r="J14">
        <v>72.572437644215924</v>
      </c>
      <c r="K14">
        <v>67.404945445959925</v>
      </c>
    </row>
    <row r="15" spans="1:11">
      <c r="A15" s="5" t="s">
        <v>98</v>
      </c>
      <c r="B15">
        <v>1224.6143269999998</v>
      </c>
      <c r="C15">
        <v>1361.2811535249798</v>
      </c>
      <c r="D15">
        <v>1458.9286351157184</v>
      </c>
      <c r="E15">
        <v>1523.6602886087169</v>
      </c>
      <c r="F15">
        <v>1550.3974850064837</v>
      </c>
      <c r="G15">
        <v>1536.2516357405757</v>
      </c>
      <c r="H15">
        <v>1481.4418272857667</v>
      </c>
      <c r="I15">
        <v>1390.7705519462643</v>
      </c>
      <c r="J15">
        <v>1272.411318975966</v>
      </c>
      <c r="K15">
        <v>1138.4356389628158</v>
      </c>
    </row>
    <row r="16" spans="1:11">
      <c r="A16" s="5" t="s">
        <v>99</v>
      </c>
      <c r="B16">
        <v>239.8709370151422</v>
      </c>
      <c r="C16">
        <v>259.29860043055101</v>
      </c>
      <c r="D16">
        <v>270.46610763988559</v>
      </c>
      <c r="E16">
        <v>274.52057301699466</v>
      </c>
      <c r="F16">
        <v>271.071331164637</v>
      </c>
      <c r="G16">
        <v>260.65516964409824</v>
      </c>
      <c r="H16">
        <v>245.00866501705877</v>
      </c>
      <c r="I16">
        <v>225.99176949440562</v>
      </c>
      <c r="J16">
        <v>205.15992591313017</v>
      </c>
      <c r="K16">
        <v>183.65897464195706</v>
      </c>
    </row>
    <row r="17" spans="1:11">
      <c r="A17" s="5" t="s">
        <v>106</v>
      </c>
      <c r="B17">
        <v>126.53592001621917</v>
      </c>
      <c r="C17">
        <v>125.48255009711792</v>
      </c>
      <c r="D17">
        <v>122.37234559977814</v>
      </c>
      <c r="E17">
        <v>118.29350528042377</v>
      </c>
      <c r="F17">
        <v>113.71364225661799</v>
      </c>
      <c r="G17">
        <v>108.5596662203005</v>
      </c>
      <c r="H17">
        <v>101.5981301872942</v>
      </c>
      <c r="I17">
        <v>93.649176549658733</v>
      </c>
      <c r="J17">
        <v>85.155203100795802</v>
      </c>
      <c r="K17">
        <v>76.935895831962881</v>
      </c>
    </row>
    <row r="18" spans="1:11">
      <c r="A18" s="5" t="s">
        <v>114</v>
      </c>
      <c r="B18">
        <v>2.2520600000000011</v>
      </c>
      <c r="C18">
        <v>2.1217933822963282</v>
      </c>
      <c r="D18">
        <v>2.007520556706047</v>
      </c>
      <c r="E18">
        <v>1.903213567941471</v>
      </c>
      <c r="F18">
        <v>1.7981000828530807</v>
      </c>
      <c r="G18">
        <v>1.6786576027241835</v>
      </c>
      <c r="H18">
        <v>1.5448536671128164</v>
      </c>
      <c r="I18">
        <v>1.4000539035607411</v>
      </c>
      <c r="J18">
        <v>1.2408582558051229</v>
      </c>
      <c r="K18">
        <v>1.0807228967720366</v>
      </c>
    </row>
    <row r="19" spans="1:11">
      <c r="A19" s="5" t="s">
        <v>124</v>
      </c>
      <c r="B19">
        <v>28.401016999999996</v>
      </c>
      <c r="C19">
        <v>32.546503873217809</v>
      </c>
      <c r="D19">
        <v>35.900148428293093</v>
      </c>
      <c r="E19">
        <v>38.399068581041291</v>
      </c>
      <c r="F19">
        <v>39.822602956089121</v>
      </c>
      <c r="G19">
        <v>40.319329280209885</v>
      </c>
      <c r="H19">
        <v>40.043239819615501</v>
      </c>
      <c r="I19">
        <v>38.976384745657363</v>
      </c>
      <c r="J19">
        <v>37.068599032579797</v>
      </c>
      <c r="K19">
        <v>34.169022311477143</v>
      </c>
    </row>
    <row r="20" spans="1:11">
      <c r="A20" s="5" t="s">
        <v>133</v>
      </c>
      <c r="B20">
        <v>113.42304699249158</v>
      </c>
      <c r="C20">
        <v>124.23030619954814</v>
      </c>
      <c r="D20">
        <v>131.00503394168226</v>
      </c>
      <c r="E20">
        <v>134.12617324176651</v>
      </c>
      <c r="F20">
        <v>133.52198404136536</v>
      </c>
      <c r="G20">
        <v>129.88357521737274</v>
      </c>
      <c r="H20">
        <v>124.60450883462343</v>
      </c>
      <c r="I20">
        <v>118.26259503634002</v>
      </c>
      <c r="J20">
        <v>110.05420124766785</v>
      </c>
      <c r="K20">
        <v>99.745156231541031</v>
      </c>
    </row>
    <row r="21" spans="1:11">
      <c r="A21" s="5" t="s">
        <v>140</v>
      </c>
      <c r="B21">
        <v>47.963012000000028</v>
      </c>
      <c r="C21">
        <v>49.469738479936829</v>
      </c>
      <c r="D21">
        <v>49.283272070803328</v>
      </c>
      <c r="E21">
        <v>47.611789760833545</v>
      </c>
      <c r="F21">
        <v>44.733374911594517</v>
      </c>
      <c r="G21">
        <v>41.139618744509271</v>
      </c>
      <c r="H21">
        <v>37.33240848136046</v>
      </c>
      <c r="I21">
        <v>33.500030862848767</v>
      </c>
      <c r="J21">
        <v>29.772795449763215</v>
      </c>
      <c r="K21">
        <v>26.365410898028035</v>
      </c>
    </row>
    <row r="22" spans="1:11">
      <c r="A22" s="5" t="s">
        <v>146</v>
      </c>
      <c r="B22">
        <v>4.3681360000000016</v>
      </c>
      <c r="C22">
        <v>4.8582922070771595</v>
      </c>
      <c r="D22">
        <v>5.3078559337265476</v>
      </c>
      <c r="E22">
        <v>5.7001710952127889</v>
      </c>
      <c r="F22">
        <v>6.0436617065820677</v>
      </c>
      <c r="G22">
        <v>6.3251750876327257</v>
      </c>
      <c r="H22">
        <v>6.5381722794444341</v>
      </c>
      <c r="I22">
        <v>6.654713196067485</v>
      </c>
      <c r="J22">
        <v>6.6244924546340256</v>
      </c>
      <c r="K22">
        <v>6.4635505696541466</v>
      </c>
    </row>
    <row r="23" spans="1:11">
      <c r="A23" s="5" t="s">
        <v>149</v>
      </c>
      <c r="B23">
        <v>158.42318189322182</v>
      </c>
      <c r="C23">
        <v>197.8469080886681</v>
      </c>
      <c r="D23">
        <v>240.76683403416283</v>
      </c>
      <c r="E23">
        <v>285.95937289922978</v>
      </c>
      <c r="F23">
        <v>328.58936431627296</v>
      </c>
      <c r="G23">
        <v>364.87673858761718</v>
      </c>
      <c r="H23">
        <v>393.87474243370013</v>
      </c>
      <c r="I23">
        <v>414.40470574451314</v>
      </c>
      <c r="J23">
        <v>426.45405421884971</v>
      </c>
      <c r="K23">
        <v>430.54008346617371</v>
      </c>
    </row>
    <row r="24" spans="1:11">
      <c r="A24" s="5" t="s">
        <v>153</v>
      </c>
      <c r="B24">
        <v>4.8831109336728682</v>
      </c>
      <c r="C24">
        <v>5.4478684936214226</v>
      </c>
      <c r="D24">
        <v>6.0653701200834451</v>
      </c>
      <c r="E24">
        <v>6.6646805627538077</v>
      </c>
      <c r="F24">
        <v>7.2477534814992683</v>
      </c>
      <c r="G24">
        <v>7.8184509213227509</v>
      </c>
      <c r="H24">
        <v>8.2959234060389804</v>
      </c>
      <c r="I24">
        <v>8.6225829929228937</v>
      </c>
      <c r="J24">
        <v>8.7598375223281515</v>
      </c>
      <c r="K24">
        <v>8.7131904699577003</v>
      </c>
    </row>
    <row r="25" spans="1:11">
      <c r="A25" s="5" t="s">
        <v>163</v>
      </c>
      <c r="B25">
        <v>38.27666</v>
      </c>
      <c r="C25">
        <v>38.54644498372955</v>
      </c>
      <c r="D25">
        <v>38.313618012442653</v>
      </c>
      <c r="E25">
        <v>37.467889088228212</v>
      </c>
      <c r="F25">
        <v>36.49573263457949</v>
      </c>
      <c r="G25">
        <v>35.34827047459256</v>
      </c>
      <c r="H25">
        <v>33.85961342551839</v>
      </c>
      <c r="I25">
        <v>32.043496813565689</v>
      </c>
      <c r="J25">
        <v>29.829169196240311</v>
      </c>
      <c r="K25">
        <v>27.703027492948237</v>
      </c>
    </row>
    <row r="26" spans="1:11">
      <c r="A26" s="5" t="s">
        <v>164</v>
      </c>
      <c r="B26">
        <v>10.675571999999985</v>
      </c>
      <c r="C26">
        <v>10.951207772338075</v>
      </c>
      <c r="D26">
        <v>11.196836812057212</v>
      </c>
      <c r="E26">
        <v>11.44753959028445</v>
      </c>
      <c r="F26">
        <v>11.62433143030996</v>
      </c>
      <c r="G26">
        <v>11.686723803364554</v>
      </c>
      <c r="H26">
        <v>11.590736404360333</v>
      </c>
      <c r="I26">
        <v>11.241610814601389</v>
      </c>
      <c r="J26">
        <v>10.734535012363146</v>
      </c>
      <c r="K26">
        <v>10.086533887875017</v>
      </c>
    </row>
    <row r="27" spans="1:11">
      <c r="A27" s="5" t="s">
        <v>168</v>
      </c>
      <c r="B27">
        <v>21.486370999999998</v>
      </c>
      <c r="C27">
        <v>20.704840768413717</v>
      </c>
      <c r="D27">
        <v>19.716648316306145</v>
      </c>
      <c r="E27">
        <v>18.626637893496685</v>
      </c>
      <c r="F27">
        <v>17.316982581901005</v>
      </c>
      <c r="G27">
        <v>15.757743348455152</v>
      </c>
      <c r="H27">
        <v>14.031610654678614</v>
      </c>
      <c r="I27">
        <v>12.278019073058788</v>
      </c>
      <c r="J27">
        <v>10.597182335784902</v>
      </c>
      <c r="K27">
        <v>9.0090055798378064</v>
      </c>
    </row>
    <row r="28" spans="1:11">
      <c r="A28" s="5" t="s">
        <v>169</v>
      </c>
      <c r="B28">
        <v>142.95816400000007</v>
      </c>
      <c r="C28">
        <v>141.24260005213011</v>
      </c>
      <c r="D28">
        <v>137.80689557216189</v>
      </c>
      <c r="E28">
        <v>134.63011233270265</v>
      </c>
      <c r="F28">
        <v>130.78788777458439</v>
      </c>
      <c r="G28">
        <v>125.73303567378817</v>
      </c>
      <c r="H28">
        <v>119.38248730461541</v>
      </c>
      <c r="I28">
        <v>111.31610999197144</v>
      </c>
      <c r="J28">
        <v>102.15798411376892</v>
      </c>
      <c r="K28">
        <v>92.534043345883475</v>
      </c>
    </row>
    <row r="29" spans="1:11">
      <c r="A29" s="5" t="s">
        <v>185</v>
      </c>
      <c r="B29">
        <v>5.4621190000000022</v>
      </c>
      <c r="C29">
        <v>5.6255905038940739</v>
      </c>
      <c r="D29">
        <v>5.7284411156665103</v>
      </c>
      <c r="E29">
        <v>5.7372990688455765</v>
      </c>
      <c r="F29">
        <v>5.718775865995589</v>
      </c>
      <c r="G29">
        <v>5.652782935810964</v>
      </c>
      <c r="H29">
        <v>5.4912581698287868</v>
      </c>
      <c r="I29">
        <v>5.2634302413410712</v>
      </c>
      <c r="J29">
        <v>4.9588320620589723</v>
      </c>
      <c r="K29">
        <v>4.6302047393033829</v>
      </c>
    </row>
    <row r="30" spans="1:11">
      <c r="A30" s="5" t="s">
        <v>189</v>
      </c>
      <c r="B30">
        <v>50.132816999999989</v>
      </c>
      <c r="C30">
        <v>54.709110016324551</v>
      </c>
      <c r="D30">
        <v>58.468339277118005</v>
      </c>
      <c r="E30">
        <v>61.034865140482204</v>
      </c>
      <c r="F30">
        <v>62.343946762726532</v>
      </c>
      <c r="G30">
        <v>62.214708548464174</v>
      </c>
      <c r="H30">
        <v>60.580250161685825</v>
      </c>
      <c r="I30">
        <v>57.539551932952044</v>
      </c>
      <c r="J30">
        <v>53.526295645345009</v>
      </c>
      <c r="K30">
        <v>48.935401603146126</v>
      </c>
    </row>
    <row r="31" spans="1:11">
      <c r="A31" s="5" t="s">
        <v>191</v>
      </c>
      <c r="B31">
        <v>46.076988999999962</v>
      </c>
      <c r="C31">
        <v>48.941791719924595</v>
      </c>
      <c r="D31">
        <v>50.705439126263585</v>
      </c>
      <c r="E31">
        <v>52.660601126152898</v>
      </c>
      <c r="F31">
        <v>54.309667583710514</v>
      </c>
      <c r="G31">
        <v>54.991986602119638</v>
      </c>
      <c r="H31">
        <v>54.438320547090349</v>
      </c>
      <c r="I31">
        <v>52.668496944476701</v>
      </c>
      <c r="J31">
        <v>49.913293028755547</v>
      </c>
      <c r="K31">
        <v>46.930588487082893</v>
      </c>
    </row>
    <row r="32" spans="1:11">
      <c r="A32" s="5" t="s">
        <v>196</v>
      </c>
      <c r="B32">
        <v>9.3796846498169781</v>
      </c>
      <c r="C32">
        <v>10.233968325836877</v>
      </c>
      <c r="D32">
        <v>11.122851370752771</v>
      </c>
      <c r="E32">
        <v>11.959788452299339</v>
      </c>
      <c r="F32">
        <v>12.875398915803395</v>
      </c>
      <c r="G32">
        <v>13.787984439558402</v>
      </c>
      <c r="H32">
        <v>14.551831932063708</v>
      </c>
      <c r="I32">
        <v>15.10820245154196</v>
      </c>
      <c r="J32">
        <v>15.32434567651643</v>
      </c>
      <c r="K32">
        <v>15.245244763176045</v>
      </c>
    </row>
    <row r="33" spans="1:11">
      <c r="A33" s="5" t="s">
        <v>200</v>
      </c>
      <c r="B33">
        <v>69.12223400000002</v>
      </c>
      <c r="C33">
        <v>72.336979644984524</v>
      </c>
      <c r="D33">
        <v>73.600484956161267</v>
      </c>
      <c r="E33">
        <v>72.937267259769669</v>
      </c>
      <c r="F33">
        <v>70.212012680812819</v>
      </c>
      <c r="G33">
        <v>66.097092005432543</v>
      </c>
      <c r="H33">
        <v>60.998264202984949</v>
      </c>
      <c r="I33">
        <v>55.185455693829859</v>
      </c>
      <c r="J33">
        <v>48.977162464515573</v>
      </c>
      <c r="K33">
        <v>42.740580861500682</v>
      </c>
    </row>
    <row r="34" spans="1:11">
      <c r="A34" s="5" t="s">
        <v>208</v>
      </c>
      <c r="B34">
        <v>72.752324999999971</v>
      </c>
      <c r="C34">
        <v>79.810220651113681</v>
      </c>
      <c r="D34">
        <v>84.354022753554446</v>
      </c>
      <c r="E34">
        <v>86.990013814831642</v>
      </c>
      <c r="F34">
        <v>87.349948412876145</v>
      </c>
      <c r="G34">
        <v>85.601076457532585</v>
      </c>
      <c r="H34">
        <v>82.298732750692395</v>
      </c>
      <c r="I34">
        <v>77.647343709986799</v>
      </c>
      <c r="J34">
        <v>72.045238857462024</v>
      </c>
      <c r="K34">
        <v>65.655274705443219</v>
      </c>
    </row>
    <row r="35" spans="1:11">
      <c r="A35" s="5" t="s">
        <v>213</v>
      </c>
      <c r="B35">
        <v>45.448328999999973</v>
      </c>
      <c r="C35">
        <v>42.807958790042626</v>
      </c>
      <c r="D35">
        <v>40.690966816667981</v>
      </c>
      <c r="E35">
        <v>39.073756277543993</v>
      </c>
      <c r="F35">
        <v>37.481816460083301</v>
      </c>
      <c r="G35">
        <v>35.73141099125445</v>
      </c>
      <c r="H35">
        <v>33.62146782969274</v>
      </c>
      <c r="I35">
        <v>31.057491382010372</v>
      </c>
      <c r="J35">
        <v>28.239525835963558</v>
      </c>
      <c r="K35">
        <v>25.338793000903618</v>
      </c>
    </row>
    <row r="36" spans="1:11">
      <c r="A36" s="5" t="s">
        <v>215</v>
      </c>
      <c r="B36">
        <v>62.035570000000028</v>
      </c>
      <c r="C36">
        <v>66.423689512461308</v>
      </c>
      <c r="D36">
        <v>70.616658843797012</v>
      </c>
      <c r="E36">
        <v>74.530535742739517</v>
      </c>
      <c r="F36">
        <v>78.338611691841265</v>
      </c>
      <c r="G36">
        <v>81.651644585915605</v>
      </c>
      <c r="H36">
        <v>84.230197368820498</v>
      </c>
      <c r="I36">
        <v>85.799009820806205</v>
      </c>
      <c r="J36">
        <v>85.975079541386108</v>
      </c>
      <c r="K36">
        <v>84.704652496071574</v>
      </c>
    </row>
    <row r="37" spans="1:11">
      <c r="A37" s="5" t="s">
        <v>217</v>
      </c>
      <c r="B37">
        <v>3.3687859999999983</v>
      </c>
      <c r="C37">
        <v>3.3901465933793462</v>
      </c>
      <c r="D37">
        <v>3.3447338785553136</v>
      </c>
      <c r="E37">
        <v>3.2443756409744853</v>
      </c>
      <c r="F37">
        <v>3.0881442582175413</v>
      </c>
      <c r="G37">
        <v>2.8901630831827272</v>
      </c>
      <c r="H37">
        <v>2.6765789599725798</v>
      </c>
      <c r="I37">
        <v>2.4461761149166055</v>
      </c>
      <c r="J37">
        <v>2.1838112132398715</v>
      </c>
      <c r="K37">
        <v>1.8973968696573329</v>
      </c>
    </row>
    <row r="38" spans="1:11">
      <c r="A38" s="5" t="s">
        <v>221</v>
      </c>
      <c r="B38">
        <v>87.848444994377459</v>
      </c>
      <c r="C38">
        <v>95.482636932503141</v>
      </c>
      <c r="D38">
        <v>99.299353493138085</v>
      </c>
      <c r="E38">
        <v>100.23471309134801</v>
      </c>
      <c r="F38">
        <v>98.224252084964888</v>
      </c>
      <c r="G38">
        <v>93.55222659428722</v>
      </c>
      <c r="H38">
        <v>87.295170874799496</v>
      </c>
      <c r="I38">
        <v>79.854785590478315</v>
      </c>
      <c r="J38">
        <v>71.091160656339298</v>
      </c>
      <c r="K38">
        <v>61.350362969040269</v>
      </c>
    </row>
    <row r="39" spans="1:11">
      <c r="A39" s="25" t="s">
        <v>251</v>
      </c>
      <c r="B39">
        <v>310.38394799999998</v>
      </c>
      <c r="C39">
        <v>336.72227907633584</v>
      </c>
      <c r="D39">
        <v>363.68623422912594</v>
      </c>
      <c r="E39">
        <v>388.80090277886205</v>
      </c>
      <c r="F39">
        <v>411.05815654535263</v>
      </c>
      <c r="G39">
        <v>431.95539618327433</v>
      </c>
      <c r="H39">
        <v>450.96248530872202</v>
      </c>
      <c r="I39">
        <v>465.25610454463276</v>
      </c>
      <c r="J39">
        <v>470.60166379497861</v>
      </c>
      <c r="K39">
        <v>466.50709053562127</v>
      </c>
    </row>
    <row r="40" spans="1:11">
      <c r="A40" t="s">
        <v>326</v>
      </c>
      <c r="B40">
        <v>785.2521691649647</v>
      </c>
      <c r="C40">
        <v>953.26296683329554</v>
      </c>
      <c r="D40">
        <v>1105.9792528437815</v>
      </c>
      <c r="E40">
        <v>1237.1124705715365</v>
      </c>
      <c r="F40">
        <v>1334.7876920723861</v>
      </c>
      <c r="G40">
        <v>1397.6372015372717</v>
      </c>
      <c r="H40">
        <v>1429.9345343437026</v>
      </c>
      <c r="I40">
        <v>1431.1907575250391</v>
      </c>
      <c r="J40">
        <v>1404.0522332592243</v>
      </c>
      <c r="K40">
        <v>1352.1495003290424</v>
      </c>
    </row>
    <row r="41" spans="1:11">
      <c r="A41" t="s">
        <v>327</v>
      </c>
      <c r="B41">
        <v>861.15453488338244</v>
      </c>
      <c r="C41">
        <v>986.1813379231271</v>
      </c>
      <c r="D41">
        <v>1082.910822534227</v>
      </c>
      <c r="E41">
        <v>1152.6161957025624</v>
      </c>
      <c r="F41">
        <v>1190.3081475261733</v>
      </c>
      <c r="G41">
        <v>1196.2000369194188</v>
      </c>
      <c r="H41">
        <v>1176.5464213051573</v>
      </c>
      <c r="I41">
        <v>1133.0493330443123</v>
      </c>
      <c r="J41">
        <v>1069.5939040824792</v>
      </c>
      <c r="K41">
        <v>991.56432603996018</v>
      </c>
    </row>
    <row r="42" spans="1:11">
      <c r="A42" t="s">
        <v>328</v>
      </c>
      <c r="B42">
        <v>173.08878564231316</v>
      </c>
      <c r="C42">
        <v>176.02880734563149</v>
      </c>
      <c r="D42">
        <v>177.91331190212759</v>
      </c>
      <c r="E42">
        <v>179.3886054422195</v>
      </c>
      <c r="F42">
        <v>179.80796915264244</v>
      </c>
      <c r="G42">
        <v>178.52806211240846</v>
      </c>
      <c r="H42">
        <v>174.52361534941252</v>
      </c>
      <c r="I42">
        <v>167.95037673894177</v>
      </c>
      <c r="J42">
        <v>159.09274831353798</v>
      </c>
      <c r="K42">
        <v>148.66309614034202</v>
      </c>
    </row>
    <row r="43" spans="1:11">
      <c r="A43" t="s">
        <v>329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330</v>
      </c>
      <c r="B44">
        <v>79.201693999766889</v>
      </c>
      <c r="C44">
        <v>86.240308452455068</v>
      </c>
      <c r="D44">
        <v>90.404506708700993</v>
      </c>
      <c r="E44">
        <v>92.130901020712429</v>
      </c>
      <c r="F44">
        <v>91.459380827743146</v>
      </c>
      <c r="G44">
        <v>88.825925690139769</v>
      </c>
      <c r="H44">
        <v>85.024664113758533</v>
      </c>
      <c r="I44">
        <v>80.265632817115616</v>
      </c>
      <c r="J44">
        <v>74.51331218678304</v>
      </c>
      <c r="K44">
        <v>67.702759548912027</v>
      </c>
    </row>
    <row r="45" spans="1:11">
      <c r="A45" t="s">
        <v>331</v>
      </c>
      <c r="B45">
        <v>136.47947499999998</v>
      </c>
      <c r="C45">
        <v>150.9800094406973</v>
      </c>
      <c r="D45">
        <v>160.65330753810161</v>
      </c>
      <c r="E45">
        <v>166.0828835377813</v>
      </c>
      <c r="F45">
        <v>167.03713378877012</v>
      </c>
      <c r="G45">
        <v>164.18961000074279</v>
      </c>
      <c r="H45">
        <v>158.54846512275969</v>
      </c>
      <c r="I45">
        <v>150.56594927236236</v>
      </c>
      <c r="J45">
        <v>140.08976006305392</v>
      </c>
      <c r="K45">
        <v>126.96280340391544</v>
      </c>
    </row>
    <row r="46" spans="1:11">
      <c r="A46" t="s">
        <v>332</v>
      </c>
      <c r="B46">
        <v>9.2014030002469482</v>
      </c>
      <c r="C46">
        <v>10.693715881206515</v>
      </c>
      <c r="D46">
        <v>11.838192052058034</v>
      </c>
      <c r="E46">
        <v>12.655843565617914</v>
      </c>
      <c r="F46">
        <v>13.066182422827893</v>
      </c>
      <c r="G46">
        <v>13.128160501725027</v>
      </c>
      <c r="H46">
        <v>12.898846305120479</v>
      </c>
      <c r="I46">
        <v>12.401270659722016</v>
      </c>
      <c r="J46">
        <v>11.660606175018586</v>
      </c>
      <c r="K46">
        <v>10.734437518049646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K46"/>
  <sheetViews>
    <sheetView workbookViewId="0">
      <selection activeCell="L1" sqref="L1:M1048576"/>
    </sheetView>
  </sheetViews>
  <sheetFormatPr defaultColWidth="11.42578125" defaultRowHeight="15"/>
  <cols>
    <col min="1" max="1" width="27.42578125" customWidth="1"/>
  </cols>
  <sheetData>
    <row r="1" spans="1:11">
      <c r="A1" s="11" t="s">
        <v>0</v>
      </c>
      <c r="B1">
        <v>2010</v>
      </c>
      <c r="C1">
        <v>2020</v>
      </c>
      <c r="D1">
        <v>2030</v>
      </c>
      <c r="E1">
        <v>2040</v>
      </c>
      <c r="F1">
        <v>2050</v>
      </c>
      <c r="G1">
        <v>2060</v>
      </c>
      <c r="H1">
        <v>2070</v>
      </c>
      <c r="I1">
        <v>2080</v>
      </c>
      <c r="J1">
        <v>2090</v>
      </c>
      <c r="K1">
        <v>2100</v>
      </c>
    </row>
    <row r="2" spans="1:11">
      <c r="A2" s="5" t="s">
        <v>13</v>
      </c>
      <c r="B2">
        <v>40.412376000000009</v>
      </c>
      <c r="C2">
        <v>43.569535197468475</v>
      </c>
      <c r="D2">
        <v>46.155339338844534</v>
      </c>
      <c r="E2">
        <v>48.141526793872785</v>
      </c>
      <c r="F2">
        <v>49.377013052364639</v>
      </c>
      <c r="G2">
        <v>49.834069951714142</v>
      </c>
      <c r="H2">
        <v>49.663546229147343</v>
      </c>
      <c r="I2">
        <v>48.902264458382803</v>
      </c>
      <c r="J2">
        <v>47.829954076003055</v>
      </c>
      <c r="K2">
        <v>46.574937690515455</v>
      </c>
    </row>
    <row r="3" spans="1:11">
      <c r="A3" s="5" t="s">
        <v>16</v>
      </c>
      <c r="B3">
        <v>22.268383999999987</v>
      </c>
      <c r="C3">
        <v>25.987298572859252</v>
      </c>
      <c r="D3">
        <v>29.562047873153858</v>
      </c>
      <c r="E3">
        <v>32.857684793289074</v>
      </c>
      <c r="F3">
        <v>36.032921425670111</v>
      </c>
      <c r="G3">
        <v>38.92874189290864</v>
      </c>
      <c r="H3">
        <v>41.124212270689618</v>
      </c>
      <c r="I3">
        <v>42.531289678013529</v>
      </c>
      <c r="J3">
        <v>43.054916230543952</v>
      </c>
      <c r="K3">
        <v>42.577325463369448</v>
      </c>
    </row>
    <row r="4" spans="1:11">
      <c r="A4" s="5" t="s">
        <v>17</v>
      </c>
      <c r="B4">
        <v>8.3936439746464941</v>
      </c>
      <c r="C4">
        <v>8.6961353969556363</v>
      </c>
      <c r="D4">
        <v>8.9459925168604038</v>
      </c>
      <c r="E4">
        <v>9.1095497348395149</v>
      </c>
      <c r="F4">
        <v>9.2137902704680581</v>
      </c>
      <c r="G4">
        <v>9.2135189972409002</v>
      </c>
      <c r="H4">
        <v>9.0767963887234604</v>
      </c>
      <c r="I4">
        <v>8.8580355371225874</v>
      </c>
      <c r="J4">
        <v>8.5546326264581207</v>
      </c>
      <c r="K4">
        <v>8.148361362008977</v>
      </c>
    </row>
    <row r="5" spans="1:11">
      <c r="A5" s="5" t="s">
        <v>23</v>
      </c>
      <c r="B5">
        <v>9.5954210000000053</v>
      </c>
      <c r="C5">
        <v>9.2704862178318255</v>
      </c>
      <c r="D5">
        <v>8.9154500974353628</v>
      </c>
      <c r="E5">
        <v>8.5622472429033074</v>
      </c>
      <c r="F5">
        <v>8.2055200225501022</v>
      </c>
      <c r="G5">
        <v>7.8128935293782975</v>
      </c>
      <c r="H5">
        <v>7.3990454141143323</v>
      </c>
      <c r="I5">
        <v>6.9834769214431569</v>
      </c>
      <c r="J5">
        <v>6.5873941587097242</v>
      </c>
      <c r="K5">
        <v>6.2317010057201818</v>
      </c>
    </row>
    <row r="6" spans="1:11">
      <c r="A6" s="5" t="s">
        <v>24</v>
      </c>
      <c r="B6">
        <v>10.712065999999997</v>
      </c>
      <c r="C6">
        <v>11.270222362571596</v>
      </c>
      <c r="D6">
        <v>11.775222157535863</v>
      </c>
      <c r="E6">
        <v>12.22244097116924</v>
      </c>
      <c r="F6">
        <v>12.595585846290158</v>
      </c>
      <c r="G6">
        <v>12.885294993662773</v>
      </c>
      <c r="H6">
        <v>13.06850191871529</v>
      </c>
      <c r="I6">
        <v>13.156375398269731</v>
      </c>
      <c r="J6">
        <v>13.122633583892537</v>
      </c>
      <c r="K6">
        <v>12.924489520936653</v>
      </c>
    </row>
    <row r="7" spans="1:11">
      <c r="A7" s="5" t="s">
        <v>31</v>
      </c>
      <c r="B7">
        <v>194.94646999999998</v>
      </c>
      <c r="C7">
        <v>210.74264645827634</v>
      </c>
      <c r="D7">
        <v>222.81908868466135</v>
      </c>
      <c r="E7">
        <v>229.84059358549948</v>
      </c>
      <c r="F7">
        <v>231.8681687745202</v>
      </c>
      <c r="G7">
        <v>228.66494189041401</v>
      </c>
      <c r="H7">
        <v>221.5805874530883</v>
      </c>
      <c r="I7">
        <v>211.58312384484637</v>
      </c>
      <c r="J7">
        <v>200.12293836915654</v>
      </c>
      <c r="K7">
        <v>188.41540649548188</v>
      </c>
    </row>
    <row r="8" spans="1:11">
      <c r="A8" s="5" t="s">
        <v>41</v>
      </c>
      <c r="B8">
        <v>34.016593000000007</v>
      </c>
      <c r="C8">
        <v>37.764200456353656</v>
      </c>
      <c r="D8">
        <v>41.383591043044994</v>
      </c>
      <c r="E8">
        <v>44.540266870321972</v>
      </c>
      <c r="F8">
        <v>47.584804488954916</v>
      </c>
      <c r="G8">
        <v>50.464904997803345</v>
      </c>
      <c r="H8">
        <v>52.761670639423272</v>
      </c>
      <c r="I8">
        <v>54.321871545539771</v>
      </c>
      <c r="J8">
        <v>54.945280529027443</v>
      </c>
      <c r="K8">
        <v>54.423553847839699</v>
      </c>
    </row>
    <row r="9" spans="1:11">
      <c r="A9" s="5" t="s">
        <v>45</v>
      </c>
      <c r="B9">
        <v>17.113687999999975</v>
      </c>
      <c r="C9">
        <v>18.566889664780913</v>
      </c>
      <c r="D9">
        <v>19.68561869991434</v>
      </c>
      <c r="E9">
        <v>20.337542474148144</v>
      </c>
      <c r="F9">
        <v>20.534311589490635</v>
      </c>
      <c r="G9">
        <v>20.368913575952874</v>
      </c>
      <c r="H9">
        <v>19.91658179572612</v>
      </c>
      <c r="I9">
        <v>19.231870584642142</v>
      </c>
      <c r="J9">
        <v>18.354492960360876</v>
      </c>
      <c r="K9">
        <v>17.371084702813675</v>
      </c>
    </row>
    <row r="10" spans="1:11">
      <c r="A10" s="5" t="s">
        <v>46</v>
      </c>
      <c r="B10">
        <v>1341.3351520000015</v>
      </c>
      <c r="C10">
        <v>1379.229024463034</v>
      </c>
      <c r="D10">
        <v>1380.6512443516096</v>
      </c>
      <c r="E10">
        <v>1339.5869528115707</v>
      </c>
      <c r="F10">
        <v>1263.1380949470326</v>
      </c>
      <c r="G10">
        <v>1163.794407581448</v>
      </c>
      <c r="H10">
        <v>1057.1462445679922</v>
      </c>
      <c r="I10">
        <v>951.82769871737889</v>
      </c>
      <c r="J10">
        <v>852.31854420257343</v>
      </c>
      <c r="K10">
        <v>767.27482039296024</v>
      </c>
    </row>
    <row r="11" spans="1:11">
      <c r="A11" s="5" t="s">
        <v>71</v>
      </c>
      <c r="B11">
        <v>1.3411400000000007</v>
      </c>
      <c r="C11">
        <v>1.3246253364823608</v>
      </c>
      <c r="D11">
        <v>1.296963575171431</v>
      </c>
      <c r="E11">
        <v>1.2729217452272594</v>
      </c>
      <c r="F11">
        <v>1.2594064252776471</v>
      </c>
      <c r="G11">
        <v>1.2406944664434931</v>
      </c>
      <c r="H11">
        <v>1.2157527905059557</v>
      </c>
      <c r="I11">
        <v>1.1898828246421347</v>
      </c>
      <c r="J11">
        <v>1.1620672832406247</v>
      </c>
      <c r="K11">
        <v>1.132906918875735</v>
      </c>
    </row>
    <row r="12" spans="1:11">
      <c r="A12" s="5" t="s">
        <v>76</v>
      </c>
      <c r="B12">
        <v>5.364545106066303</v>
      </c>
      <c r="C12">
        <v>5.6170402058607172</v>
      </c>
      <c r="D12">
        <v>5.8446957971043974</v>
      </c>
      <c r="E12">
        <v>6.0119266681851196</v>
      </c>
      <c r="F12">
        <v>6.1755740537153896</v>
      </c>
      <c r="G12">
        <v>6.365928708322409</v>
      </c>
      <c r="H12">
        <v>6.5410941787537595</v>
      </c>
      <c r="I12">
        <v>6.6838652787231725</v>
      </c>
      <c r="J12">
        <v>6.7855295582321293</v>
      </c>
      <c r="K12">
        <v>6.8240869069693639</v>
      </c>
    </row>
    <row r="13" spans="1:11">
      <c r="A13" s="5" t="s">
        <v>77</v>
      </c>
      <c r="B13">
        <v>62.787416551732129</v>
      </c>
      <c r="C13">
        <v>66.609124730259865</v>
      </c>
      <c r="D13">
        <v>70.324320081952322</v>
      </c>
      <c r="E13">
        <v>73.707429413755463</v>
      </c>
      <c r="F13">
        <v>76.503876523580658</v>
      </c>
      <c r="G13">
        <v>78.866247771773544</v>
      </c>
      <c r="H13">
        <v>80.865224286379856</v>
      </c>
      <c r="I13">
        <v>82.44049282125053</v>
      </c>
      <c r="J13">
        <v>83.226046791429184</v>
      </c>
      <c r="K13">
        <v>82.969660294997567</v>
      </c>
    </row>
    <row r="14" spans="1:11">
      <c r="A14" s="5" t="s">
        <v>83</v>
      </c>
      <c r="B14">
        <v>82.302463161787216</v>
      </c>
      <c r="C14">
        <v>81.910202842727102</v>
      </c>
      <c r="D14">
        <v>81.357388618524112</v>
      </c>
      <c r="E14">
        <v>80.366927335579831</v>
      </c>
      <c r="F14">
        <v>78.932245186994365</v>
      </c>
      <c r="G14">
        <v>77.06852852420441</v>
      </c>
      <c r="H14">
        <v>74.934380184460153</v>
      </c>
      <c r="I14">
        <v>72.604195826598769</v>
      </c>
      <c r="J14">
        <v>69.82726880569686</v>
      </c>
      <c r="K14">
        <v>66.527605049117952</v>
      </c>
    </row>
    <row r="15" spans="1:11">
      <c r="A15" s="5" t="s">
        <v>98</v>
      </c>
      <c r="B15">
        <v>1224.6143269999998</v>
      </c>
      <c r="C15">
        <v>1388.0894570184828</v>
      </c>
      <c r="D15">
        <v>1528.5951937746031</v>
      </c>
      <c r="E15">
        <v>1645.8845545354418</v>
      </c>
      <c r="F15">
        <v>1733.7954781103126</v>
      </c>
      <c r="G15">
        <v>1779.2948409599628</v>
      </c>
      <c r="H15">
        <v>1781.2522653935691</v>
      </c>
      <c r="I15">
        <v>1747.7968638506754</v>
      </c>
      <c r="J15">
        <v>1684.433530535953</v>
      </c>
      <c r="K15">
        <v>1602.9362278121123</v>
      </c>
    </row>
    <row r="16" spans="1:11">
      <c r="A16" s="5" t="s">
        <v>99</v>
      </c>
      <c r="B16">
        <v>239.8709370151422</v>
      </c>
      <c r="C16">
        <v>261.70485457582919</v>
      </c>
      <c r="D16">
        <v>277.36384735771713</v>
      </c>
      <c r="E16">
        <v>286.31396614888257</v>
      </c>
      <c r="F16">
        <v>287.52219567413624</v>
      </c>
      <c r="G16">
        <v>282.01016556111165</v>
      </c>
      <c r="H16">
        <v>271.45644688234165</v>
      </c>
      <c r="I16">
        <v>257.84437834259779</v>
      </c>
      <c r="J16">
        <v>242.86699846835378</v>
      </c>
      <c r="K16">
        <v>227.51762828901153</v>
      </c>
    </row>
    <row r="17" spans="1:11">
      <c r="A17" s="5" t="s">
        <v>106</v>
      </c>
      <c r="B17">
        <v>126.53592001621917</v>
      </c>
      <c r="C17">
        <v>124.81254802065374</v>
      </c>
      <c r="D17">
        <v>120.40981332343114</v>
      </c>
      <c r="E17">
        <v>114.75440985661928</v>
      </c>
      <c r="F17">
        <v>108.60869980126017</v>
      </c>
      <c r="G17">
        <v>102.41474177057235</v>
      </c>
      <c r="H17">
        <v>95.619122187541691</v>
      </c>
      <c r="I17">
        <v>88.690439973261434</v>
      </c>
      <c r="J17">
        <v>81.686361139724497</v>
      </c>
      <c r="K17">
        <v>74.941346345531954</v>
      </c>
    </row>
    <row r="18" spans="1:11">
      <c r="A18" s="5" t="s">
        <v>114</v>
      </c>
      <c r="B18">
        <v>2.2520600000000011</v>
      </c>
      <c r="C18">
        <v>2.1237831028683822</v>
      </c>
      <c r="D18">
        <v>2.0199161254955849</v>
      </c>
      <c r="E18">
        <v>1.9250162051537951</v>
      </c>
      <c r="F18">
        <v>1.8353195084782756</v>
      </c>
      <c r="G18">
        <v>1.7433482531998166</v>
      </c>
      <c r="H18">
        <v>1.6430835422936476</v>
      </c>
      <c r="I18">
        <v>1.5382960556220076</v>
      </c>
      <c r="J18">
        <v>1.4419026266476569</v>
      </c>
      <c r="K18">
        <v>1.3592650511977138</v>
      </c>
    </row>
    <row r="19" spans="1:11">
      <c r="A19" s="5" t="s">
        <v>124</v>
      </c>
      <c r="B19">
        <v>28.401016999999996</v>
      </c>
      <c r="C19">
        <v>32.945113544536909</v>
      </c>
      <c r="D19">
        <v>37.160913237316414</v>
      </c>
      <c r="E19">
        <v>40.657599019744417</v>
      </c>
      <c r="F19">
        <v>43.265018959584033</v>
      </c>
      <c r="G19">
        <v>45.126625949397003</v>
      </c>
      <c r="H19">
        <v>46.216009781720885</v>
      </c>
      <c r="I19">
        <v>46.483652291154733</v>
      </c>
      <c r="J19">
        <v>45.95992944510585</v>
      </c>
      <c r="K19">
        <v>44.935652158224961</v>
      </c>
    </row>
    <row r="20" spans="1:11">
      <c r="A20" s="5" t="s">
        <v>133</v>
      </c>
      <c r="B20">
        <v>113.42304699249158</v>
      </c>
      <c r="C20">
        <v>126.18275401562276</v>
      </c>
      <c r="D20">
        <v>136.74726416228918</v>
      </c>
      <c r="E20">
        <v>144.29812002860899</v>
      </c>
      <c r="F20">
        <v>148.71903431749936</v>
      </c>
      <c r="G20">
        <v>150.03304595576444</v>
      </c>
      <c r="H20">
        <v>149.68508002180118</v>
      </c>
      <c r="I20">
        <v>148.4206259685576</v>
      </c>
      <c r="J20">
        <v>145.99848844540747</v>
      </c>
      <c r="K20">
        <v>143.06579872679831</v>
      </c>
    </row>
    <row r="21" spans="1:11">
      <c r="A21" s="5" t="s">
        <v>140</v>
      </c>
      <c r="B21">
        <v>47.963012000000028</v>
      </c>
      <c r="C21">
        <v>50.163415476526318</v>
      </c>
      <c r="D21">
        <v>51.096301939674703</v>
      </c>
      <c r="E21">
        <v>50.515334198581201</v>
      </c>
      <c r="F21">
        <v>48.628276471300296</v>
      </c>
      <c r="G21">
        <v>46.031436041539344</v>
      </c>
      <c r="H21">
        <v>43.242156952555554</v>
      </c>
      <c r="I21">
        <v>40.599038085584738</v>
      </c>
      <c r="J21">
        <v>38.334457939335209</v>
      </c>
      <c r="K21">
        <v>36.467084039460374</v>
      </c>
    </row>
    <row r="22" spans="1:11">
      <c r="A22" s="5" t="s">
        <v>146</v>
      </c>
      <c r="B22">
        <v>4.3681360000000016</v>
      </c>
      <c r="C22">
        <v>4.8515298619647096</v>
      </c>
      <c r="D22">
        <v>5.2795691375743425</v>
      </c>
      <c r="E22">
        <v>5.6327789131491164</v>
      </c>
      <c r="F22">
        <v>5.9395938663699628</v>
      </c>
      <c r="G22">
        <v>6.1858704927642343</v>
      </c>
      <c r="H22">
        <v>6.369261802661371</v>
      </c>
      <c r="I22">
        <v>6.4967755859942029</v>
      </c>
      <c r="J22">
        <v>6.5434538718451787</v>
      </c>
      <c r="K22">
        <v>6.5092681429375121</v>
      </c>
    </row>
    <row r="23" spans="1:11">
      <c r="A23" s="5" t="s">
        <v>149</v>
      </c>
      <c r="B23">
        <v>158.42318189322182</v>
      </c>
      <c r="C23">
        <v>201.52907037179196</v>
      </c>
      <c r="D23">
        <v>252.72417359070479</v>
      </c>
      <c r="E23">
        <v>310.62169065844921</v>
      </c>
      <c r="F23">
        <v>371.69500001795848</v>
      </c>
      <c r="G23">
        <v>427.38921857060012</v>
      </c>
      <c r="H23">
        <v>477.96536022100099</v>
      </c>
      <c r="I23">
        <v>521.27826124614921</v>
      </c>
      <c r="J23">
        <v>555.75342452100824</v>
      </c>
      <c r="K23">
        <v>582.38002920481267</v>
      </c>
    </row>
    <row r="24" spans="1:11">
      <c r="A24" s="5" t="s">
        <v>153</v>
      </c>
      <c r="B24">
        <v>4.8831109336728682</v>
      </c>
      <c r="C24">
        <v>5.4258879676979994</v>
      </c>
      <c r="D24">
        <v>6.0035195643178652</v>
      </c>
      <c r="E24">
        <v>6.5427437179471717</v>
      </c>
      <c r="F24">
        <v>7.063307025923133</v>
      </c>
      <c r="G24">
        <v>7.5770508057389749</v>
      </c>
      <c r="H24">
        <v>8.0075581928225201</v>
      </c>
      <c r="I24">
        <v>8.3437926706506342</v>
      </c>
      <c r="J24">
        <v>8.5776448050059511</v>
      </c>
      <c r="K24">
        <v>8.669935829492502</v>
      </c>
    </row>
    <row r="25" spans="1:11">
      <c r="A25" s="5" t="s">
        <v>163</v>
      </c>
      <c r="B25">
        <v>38.27666</v>
      </c>
      <c r="C25">
        <v>38.409532047572021</v>
      </c>
      <c r="D25">
        <v>37.888693868409852</v>
      </c>
      <c r="E25">
        <v>36.58571847165382</v>
      </c>
      <c r="F25">
        <v>35.162884108218982</v>
      </c>
      <c r="G25">
        <v>33.637284665183437</v>
      </c>
      <c r="H25">
        <v>31.68562545670046</v>
      </c>
      <c r="I25">
        <v>29.576523709420321</v>
      </c>
      <c r="J25">
        <v>27.751744215229582</v>
      </c>
      <c r="K25">
        <v>26.229385066658487</v>
      </c>
    </row>
    <row r="26" spans="1:11">
      <c r="A26" s="5" t="s">
        <v>164</v>
      </c>
      <c r="B26">
        <v>10.675571999999985</v>
      </c>
      <c r="C26">
        <v>10.909987403763745</v>
      </c>
      <c r="D26">
        <v>11.082360814288215</v>
      </c>
      <c r="E26">
        <v>11.233772006577132</v>
      </c>
      <c r="F26">
        <v>11.309672162376204</v>
      </c>
      <c r="G26">
        <v>11.27692900834297</v>
      </c>
      <c r="H26">
        <v>11.114894021448162</v>
      </c>
      <c r="I26">
        <v>10.862868786492159</v>
      </c>
      <c r="J26">
        <v>10.572341331012286</v>
      </c>
      <c r="K26">
        <v>10.216792409719638</v>
      </c>
    </row>
    <row r="27" spans="1:11">
      <c r="A27" s="5" t="s">
        <v>168</v>
      </c>
      <c r="B27">
        <v>21.486370999999998</v>
      </c>
      <c r="C27">
        <v>20.765849199529068</v>
      </c>
      <c r="D27">
        <v>19.91520321677395</v>
      </c>
      <c r="E27">
        <v>18.934698348649</v>
      </c>
      <c r="F27">
        <v>17.757120180607881</v>
      </c>
      <c r="G27">
        <v>16.356182165209031</v>
      </c>
      <c r="H27">
        <v>14.832063460366902</v>
      </c>
      <c r="I27">
        <v>13.41497619245226</v>
      </c>
      <c r="J27">
        <v>12.25549957250611</v>
      </c>
      <c r="K27">
        <v>11.323482328155565</v>
      </c>
    </row>
    <row r="28" spans="1:11">
      <c r="A28" s="5" t="s">
        <v>169</v>
      </c>
      <c r="B28">
        <v>142.95816400000007</v>
      </c>
      <c r="C28">
        <v>141.96855974814343</v>
      </c>
      <c r="D28">
        <v>139.63219685644319</v>
      </c>
      <c r="E28">
        <v>137.79226949101138</v>
      </c>
      <c r="F28">
        <v>136.71471880613512</v>
      </c>
      <c r="G28">
        <v>135.42364175003488</v>
      </c>
      <c r="H28">
        <v>133.42737808664904</v>
      </c>
      <c r="I28">
        <v>130.63621233056406</v>
      </c>
      <c r="J28">
        <v>126.96753231392195</v>
      </c>
      <c r="K28">
        <v>122.62221216561277</v>
      </c>
    </row>
    <row r="29" spans="1:11">
      <c r="A29" s="5" t="s">
        <v>185</v>
      </c>
      <c r="B29">
        <v>5.4621190000000022</v>
      </c>
      <c r="C29">
        <v>5.6067958338845285</v>
      </c>
      <c r="D29">
        <v>5.6687246342534499</v>
      </c>
      <c r="E29">
        <v>5.6127336136081265</v>
      </c>
      <c r="F29">
        <v>5.529569697078478</v>
      </c>
      <c r="G29">
        <v>5.4042226884157101</v>
      </c>
      <c r="H29">
        <v>5.1778910550358983</v>
      </c>
      <c r="I29">
        <v>4.9091318002108197</v>
      </c>
      <c r="J29">
        <v>4.6610842612157581</v>
      </c>
      <c r="K29">
        <v>4.4271674156452967</v>
      </c>
    </row>
    <row r="30" spans="1:11">
      <c r="A30" s="5" t="s">
        <v>189</v>
      </c>
      <c r="B30">
        <v>50.132816999999989</v>
      </c>
      <c r="C30">
        <v>54.796995814042553</v>
      </c>
      <c r="D30">
        <v>58.585418394650659</v>
      </c>
      <c r="E30">
        <v>61.253914083285601</v>
      </c>
      <c r="F30">
        <v>63.044910086328436</v>
      </c>
      <c r="G30">
        <v>64.041843066103056</v>
      </c>
      <c r="H30">
        <v>64.027959288669038</v>
      </c>
      <c r="I30">
        <v>62.883682891567894</v>
      </c>
      <c r="J30">
        <v>60.999520241528415</v>
      </c>
      <c r="K30">
        <v>58.483543296057377</v>
      </c>
    </row>
    <row r="31" spans="1:11">
      <c r="A31" s="5" t="s">
        <v>191</v>
      </c>
      <c r="B31">
        <v>46.076988999999962</v>
      </c>
      <c r="C31">
        <v>48.769021098036511</v>
      </c>
      <c r="D31">
        <v>50.207779574928352</v>
      </c>
      <c r="E31">
        <v>51.674639907281126</v>
      </c>
      <c r="F31">
        <v>52.760370111587036</v>
      </c>
      <c r="G31">
        <v>52.84495802826978</v>
      </c>
      <c r="H31">
        <v>52.081470355839016</v>
      </c>
      <c r="I31">
        <v>50.96452200531165</v>
      </c>
      <c r="J31">
        <v>49.601791419765505</v>
      </c>
      <c r="K31">
        <v>47.758903834015939</v>
      </c>
    </row>
    <row r="32" spans="1:11">
      <c r="A32" s="5" t="s">
        <v>196</v>
      </c>
      <c r="B32">
        <v>9.3796846498169781</v>
      </c>
      <c r="C32">
        <v>10.185543144583884</v>
      </c>
      <c r="D32">
        <v>10.98627760377085</v>
      </c>
      <c r="E32">
        <v>11.705101767715073</v>
      </c>
      <c r="F32">
        <v>12.51171590136336</v>
      </c>
      <c r="G32">
        <v>13.323853246221857</v>
      </c>
      <c r="H32">
        <v>13.994171718426976</v>
      </c>
      <c r="I32">
        <v>14.558659379545476</v>
      </c>
      <c r="J32">
        <v>14.958359861669361</v>
      </c>
      <c r="K32">
        <v>15.133217903192394</v>
      </c>
    </row>
    <row r="33" spans="1:11">
      <c r="A33" s="5" t="s">
        <v>200</v>
      </c>
      <c r="B33">
        <v>69.12223400000002</v>
      </c>
      <c r="C33">
        <v>72.845743726125406</v>
      </c>
      <c r="D33">
        <v>75.017720660772355</v>
      </c>
      <c r="E33">
        <v>75.219282569042221</v>
      </c>
      <c r="F33">
        <v>73.551671435500552</v>
      </c>
      <c r="G33">
        <v>70.862914463337475</v>
      </c>
      <c r="H33">
        <v>67.347724991548219</v>
      </c>
      <c r="I33">
        <v>63.271048500329826</v>
      </c>
      <c r="J33">
        <v>58.972001257412259</v>
      </c>
      <c r="K33">
        <v>54.662499616212344</v>
      </c>
    </row>
    <row r="34" spans="1:11">
      <c r="A34" s="5" t="s">
        <v>208</v>
      </c>
      <c r="B34">
        <v>72.752324999999971</v>
      </c>
      <c r="C34">
        <v>81.012191846605148</v>
      </c>
      <c r="D34">
        <v>87.768595840835033</v>
      </c>
      <c r="E34">
        <v>92.749417365799218</v>
      </c>
      <c r="F34">
        <v>95.879900579573501</v>
      </c>
      <c r="G34">
        <v>97.027879727758105</v>
      </c>
      <c r="H34">
        <v>96.681683413956634</v>
      </c>
      <c r="I34">
        <v>95.029795733182453</v>
      </c>
      <c r="J34">
        <v>92.526985684976154</v>
      </c>
      <c r="K34">
        <v>89.679428684777463</v>
      </c>
    </row>
    <row r="35" spans="1:11">
      <c r="A35" s="5" t="s">
        <v>213</v>
      </c>
      <c r="B35">
        <v>45.448328999999973</v>
      </c>
      <c r="C35">
        <v>42.939167757125752</v>
      </c>
      <c r="D35">
        <v>41.093939318448626</v>
      </c>
      <c r="E35">
        <v>39.814330533333255</v>
      </c>
      <c r="F35">
        <v>38.882033118113128</v>
      </c>
      <c r="G35">
        <v>38.118662557867324</v>
      </c>
      <c r="H35">
        <v>37.152638717140583</v>
      </c>
      <c r="I35">
        <v>35.905943659954737</v>
      </c>
      <c r="J35">
        <v>34.453803367618498</v>
      </c>
      <c r="K35">
        <v>32.83594118732276</v>
      </c>
    </row>
    <row r="36" spans="1:11">
      <c r="A36" s="5" t="s">
        <v>215</v>
      </c>
      <c r="B36">
        <v>62.035570000000028</v>
      </c>
      <c r="C36">
        <v>66.208604732314839</v>
      </c>
      <c r="D36">
        <v>70.036712951342381</v>
      </c>
      <c r="E36">
        <v>73.395802336654441</v>
      </c>
      <c r="F36">
        <v>76.591518514816926</v>
      </c>
      <c r="G36">
        <v>79.367193782438491</v>
      </c>
      <c r="H36">
        <v>81.528212704894656</v>
      </c>
      <c r="I36">
        <v>83.235162614191125</v>
      </c>
      <c r="J36">
        <v>84.307637054067726</v>
      </c>
      <c r="K36">
        <v>84.72390449877382</v>
      </c>
    </row>
    <row r="37" spans="1:11">
      <c r="A37" s="5" t="s">
        <v>217</v>
      </c>
      <c r="B37">
        <v>3.3687859999999983</v>
      </c>
      <c r="C37">
        <v>3.4260189508376242</v>
      </c>
      <c r="D37">
        <v>3.4493231055829874</v>
      </c>
      <c r="E37">
        <v>3.4182007075226424</v>
      </c>
      <c r="F37">
        <v>3.3324421106720257</v>
      </c>
      <c r="G37">
        <v>3.2022580637383391</v>
      </c>
      <c r="H37">
        <v>3.0588303349823147</v>
      </c>
      <c r="I37">
        <v>2.912149721838349</v>
      </c>
      <c r="J37">
        <v>2.7674336672596795</v>
      </c>
      <c r="K37">
        <v>2.6299321106402123</v>
      </c>
    </row>
    <row r="38" spans="1:11">
      <c r="A38" s="5" t="s">
        <v>221</v>
      </c>
      <c r="B38">
        <v>87.848444994377459</v>
      </c>
      <c r="C38">
        <v>96.40842798250786</v>
      </c>
      <c r="D38">
        <v>101.95779457330782</v>
      </c>
      <c r="E38">
        <v>104.65038507902713</v>
      </c>
      <c r="F38">
        <v>104.375860447524</v>
      </c>
      <c r="G38">
        <v>101.3288018591488</v>
      </c>
      <c r="H38">
        <v>96.536562582371403</v>
      </c>
      <c r="I38">
        <v>90.540291247852437</v>
      </c>
      <c r="J38">
        <v>84.12769969319622</v>
      </c>
      <c r="K38">
        <v>78.266801186785912</v>
      </c>
    </row>
    <row r="39" spans="1:11">
      <c r="A39" s="25" t="s">
        <v>251</v>
      </c>
      <c r="B39">
        <v>310.38394799999998</v>
      </c>
      <c r="C39">
        <v>335.75089485202022</v>
      </c>
      <c r="D39">
        <v>361.02943330020275</v>
      </c>
      <c r="E39">
        <v>383.23347817758639</v>
      </c>
      <c r="F39">
        <v>402.30522665403709</v>
      </c>
      <c r="G39">
        <v>420.93045781861832</v>
      </c>
      <c r="H39">
        <v>437.63797488365583</v>
      </c>
      <c r="I39">
        <v>449.54514578850291</v>
      </c>
      <c r="J39">
        <v>456.21227104209669</v>
      </c>
      <c r="K39">
        <v>458.56001276942197</v>
      </c>
    </row>
    <row r="40" spans="1:11">
      <c r="A40" t="s">
        <v>326</v>
      </c>
      <c r="B40">
        <v>785.2521691649647</v>
      </c>
      <c r="C40">
        <v>976.94403986444934</v>
      </c>
      <c r="D40">
        <v>1174.2113921340556</v>
      </c>
      <c r="E40">
        <v>1363.6560391013911</v>
      </c>
      <c r="F40">
        <v>1533.9681449648624</v>
      </c>
      <c r="G40">
        <v>1674.9517534249455</v>
      </c>
      <c r="H40">
        <v>1786.2574596901682</v>
      </c>
      <c r="I40">
        <v>1867.788091297924</v>
      </c>
      <c r="J40">
        <v>1919.5599795048424</v>
      </c>
      <c r="K40">
        <v>1943.8680776473418</v>
      </c>
    </row>
    <row r="41" spans="1:11">
      <c r="A41" t="s">
        <v>327</v>
      </c>
      <c r="B41">
        <v>861.15453488338244</v>
      </c>
      <c r="C41">
        <v>1004.1920159645592</v>
      </c>
      <c r="D41">
        <v>1135.1700646440986</v>
      </c>
      <c r="E41">
        <v>1247.0272080092718</v>
      </c>
      <c r="F41">
        <v>1335.4968956669936</v>
      </c>
      <c r="G41">
        <v>1394.0257828695744</v>
      </c>
      <c r="H41">
        <v>1425.4214701487058</v>
      </c>
      <c r="I41">
        <v>1434.4799101133053</v>
      </c>
      <c r="J41">
        <v>1425.582835667668</v>
      </c>
      <c r="K41">
        <v>1403.7135655073348</v>
      </c>
    </row>
    <row r="42" spans="1:11">
      <c r="A42" t="s">
        <v>328</v>
      </c>
      <c r="B42">
        <v>173.08878564231316</v>
      </c>
      <c r="C42">
        <v>175.55229078917432</v>
      </c>
      <c r="D42">
        <v>176.77747830569388</v>
      </c>
      <c r="E42">
        <v>177.20388172963783</v>
      </c>
      <c r="F42">
        <v>176.52418239790393</v>
      </c>
      <c r="G42">
        <v>174.5168259671189</v>
      </c>
      <c r="H42">
        <v>170.82685224282284</v>
      </c>
      <c r="I42">
        <v>166.21270774899506</v>
      </c>
      <c r="J42">
        <v>161.11592832814415</v>
      </c>
      <c r="K42">
        <v>155.00972782002509</v>
      </c>
    </row>
    <row r="43" spans="1:11">
      <c r="A43" t="s">
        <v>329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330</v>
      </c>
      <c r="B44">
        <v>79.201693999766889</v>
      </c>
      <c r="C44">
        <v>87.884897823231626</v>
      </c>
      <c r="D44">
        <v>94.885351414678127</v>
      </c>
      <c r="E44">
        <v>99.899806202860319</v>
      </c>
      <c r="F44">
        <v>102.81652999529361</v>
      </c>
      <c r="G44">
        <v>103.65762363647663</v>
      </c>
      <c r="H44">
        <v>103.2230762863265</v>
      </c>
      <c r="I44">
        <v>101.85422625889476</v>
      </c>
      <c r="J44">
        <v>99.693226152719049</v>
      </c>
      <c r="K44">
        <v>97.089612903255883</v>
      </c>
    </row>
    <row r="45" spans="1:11">
      <c r="A45" t="s">
        <v>331</v>
      </c>
      <c r="B45">
        <v>136.47947499999998</v>
      </c>
      <c r="C45">
        <v>153.4104523629407</v>
      </c>
      <c r="D45">
        <v>167.63170310721495</v>
      </c>
      <c r="E45">
        <v>178.2239830851662</v>
      </c>
      <c r="F45">
        <v>184.98437526610633</v>
      </c>
      <c r="G45">
        <v>187.87725275488395</v>
      </c>
      <c r="H45">
        <v>187.80068177208619</v>
      </c>
      <c r="I45">
        <v>185.24669433214592</v>
      </c>
      <c r="J45">
        <v>180.68922409484992</v>
      </c>
      <c r="K45">
        <v>175.01096903068267</v>
      </c>
    </row>
    <row r="46" spans="1:11">
      <c r="A46" t="s">
        <v>332</v>
      </c>
      <c r="B46">
        <v>9.2014030002469482</v>
      </c>
      <c r="C46">
        <v>10.899653028751221</v>
      </c>
      <c r="D46">
        <v>12.468032818116377</v>
      </c>
      <c r="E46">
        <v>13.801006650656376</v>
      </c>
      <c r="F46">
        <v>14.792541176451167</v>
      </c>
      <c r="G46">
        <v>15.46412165786721</v>
      </c>
      <c r="H46">
        <v>15.811618677745734</v>
      </c>
      <c r="I46">
        <v>15.853589937301642</v>
      </c>
      <c r="J46">
        <v>15.645268520464121</v>
      </c>
      <c r="K46">
        <v>15.228699843893267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K46"/>
  <sheetViews>
    <sheetView workbookViewId="0">
      <selection activeCell="L1" sqref="L1:M1048576"/>
    </sheetView>
  </sheetViews>
  <sheetFormatPr defaultColWidth="11.42578125" defaultRowHeight="15"/>
  <cols>
    <col min="1" max="1" width="27.42578125" customWidth="1"/>
  </cols>
  <sheetData>
    <row r="1" spans="1:11">
      <c r="A1" s="11" t="s">
        <v>0</v>
      </c>
      <c r="B1">
        <v>2010</v>
      </c>
      <c r="C1">
        <v>2020</v>
      </c>
      <c r="D1">
        <v>2030</v>
      </c>
      <c r="E1">
        <v>2040</v>
      </c>
      <c r="F1">
        <v>2050</v>
      </c>
      <c r="G1">
        <v>2060</v>
      </c>
      <c r="H1">
        <v>2070</v>
      </c>
      <c r="I1">
        <v>2080</v>
      </c>
      <c r="J1">
        <v>2090</v>
      </c>
      <c r="K1">
        <v>2100</v>
      </c>
    </row>
    <row r="2" spans="1:11">
      <c r="A2" s="5" t="s">
        <v>13</v>
      </c>
      <c r="B2">
        <v>40.412376000000002</v>
      </c>
      <c r="C2">
        <v>44.2437124</v>
      </c>
      <c r="D2">
        <v>48.337544200000004</v>
      </c>
      <c r="E2">
        <v>52.23887388</v>
      </c>
      <c r="F2">
        <v>56.052143860000001</v>
      </c>
      <c r="G2">
        <v>59.658847350000002</v>
      </c>
      <c r="H2">
        <v>63.01760007</v>
      </c>
      <c r="I2">
        <v>66.387560559999997</v>
      </c>
      <c r="J2">
        <v>69.990531959999998</v>
      </c>
      <c r="K2">
        <v>73.85400061</v>
      </c>
    </row>
    <row r="3" spans="1:11">
      <c r="A3" s="5" t="s">
        <v>16</v>
      </c>
      <c r="B3">
        <v>22.268384000000001</v>
      </c>
      <c r="C3">
        <v>25.140218260000001</v>
      </c>
      <c r="D3">
        <v>26.836333339999999</v>
      </c>
      <c r="E3">
        <v>27.897569709999999</v>
      </c>
      <c r="F3">
        <v>28.461865159999999</v>
      </c>
      <c r="G3">
        <v>28.436190700000001</v>
      </c>
      <c r="H3">
        <v>27.773520690000002</v>
      </c>
      <c r="I3">
        <v>26.562323289999998</v>
      </c>
      <c r="J3">
        <v>24.89638163</v>
      </c>
      <c r="K3">
        <v>22.921306789999999</v>
      </c>
    </row>
    <row r="4" spans="1:11">
      <c r="A4" s="5" t="s">
        <v>17</v>
      </c>
      <c r="B4">
        <v>8.3936439749999998</v>
      </c>
      <c r="C4">
        <v>8.5231591760000001</v>
      </c>
      <c r="D4">
        <v>8.4023504980000006</v>
      </c>
      <c r="E4">
        <v>8.1141113629999992</v>
      </c>
      <c r="F4">
        <v>7.6806797939999996</v>
      </c>
      <c r="G4">
        <v>7.1006701769999996</v>
      </c>
      <c r="H4">
        <v>6.4498254199999998</v>
      </c>
      <c r="I4">
        <v>5.7861094529999999</v>
      </c>
      <c r="J4">
        <v>5.1184796490000002</v>
      </c>
      <c r="K4">
        <v>4.4805681049999997</v>
      </c>
    </row>
    <row r="5" spans="1:11">
      <c r="A5" s="5" t="s">
        <v>23</v>
      </c>
      <c r="B5">
        <v>9.595421</v>
      </c>
      <c r="C5">
        <v>9.3154651170000005</v>
      </c>
      <c r="D5">
        <v>9.0215435710000005</v>
      </c>
      <c r="E5">
        <v>8.7098062009999992</v>
      </c>
      <c r="F5">
        <v>8.4636746620000007</v>
      </c>
      <c r="G5">
        <v>8.2428160439999996</v>
      </c>
      <c r="H5">
        <v>8.0844679460000002</v>
      </c>
      <c r="I5">
        <v>8.0489798009999998</v>
      </c>
      <c r="J5">
        <v>8.1038253260000008</v>
      </c>
      <c r="K5">
        <v>8.2079262400000008</v>
      </c>
    </row>
    <row r="6" spans="1:11">
      <c r="A6" s="5" t="s">
        <v>24</v>
      </c>
      <c r="B6">
        <v>10.712066</v>
      </c>
      <c r="C6">
        <v>11.024211490000001</v>
      </c>
      <c r="D6">
        <v>11.00528381</v>
      </c>
      <c r="E6">
        <v>10.81360473</v>
      </c>
      <c r="F6">
        <v>10.43388442</v>
      </c>
      <c r="G6">
        <v>9.899575574</v>
      </c>
      <c r="H6">
        <v>9.2834078279999996</v>
      </c>
      <c r="I6">
        <v>8.6196554219999992</v>
      </c>
      <c r="J6">
        <v>7.9023738579999998</v>
      </c>
      <c r="K6">
        <v>7.1348543209999997</v>
      </c>
    </row>
    <row r="7" spans="1:11">
      <c r="A7" s="5" t="s">
        <v>31</v>
      </c>
      <c r="B7">
        <v>194.94647000000001</v>
      </c>
      <c r="C7">
        <v>213.25158099999999</v>
      </c>
      <c r="D7">
        <v>230.452257</v>
      </c>
      <c r="E7">
        <v>243.65448029999999</v>
      </c>
      <c r="F7">
        <v>253.6544696</v>
      </c>
      <c r="G7">
        <v>259.95807230000003</v>
      </c>
      <c r="H7">
        <v>263.73082090000003</v>
      </c>
      <c r="I7">
        <v>266.80566479999999</v>
      </c>
      <c r="J7">
        <v>270.69211150000001</v>
      </c>
      <c r="K7">
        <v>276.2857424</v>
      </c>
    </row>
    <row r="8" spans="1:11">
      <c r="A8" s="5" t="s">
        <v>41</v>
      </c>
      <c r="B8">
        <v>34.016593</v>
      </c>
      <c r="C8">
        <v>36.668724619999999</v>
      </c>
      <c r="D8">
        <v>37.811764400000001</v>
      </c>
      <c r="E8">
        <v>37.963301190000003</v>
      </c>
      <c r="F8">
        <v>37.455997889999999</v>
      </c>
      <c r="G8">
        <v>36.44486174</v>
      </c>
      <c r="H8">
        <v>34.945220519999999</v>
      </c>
      <c r="I8">
        <v>32.94057402</v>
      </c>
      <c r="J8">
        <v>30.51073684</v>
      </c>
      <c r="K8">
        <v>27.84576178</v>
      </c>
    </row>
    <row r="9" spans="1:11">
      <c r="A9" s="5" t="s">
        <v>45</v>
      </c>
      <c r="B9">
        <v>17.113688</v>
      </c>
      <c r="C9">
        <v>18.74294308</v>
      </c>
      <c r="D9">
        <v>20.19944834</v>
      </c>
      <c r="E9">
        <v>21.23133052</v>
      </c>
      <c r="F9">
        <v>21.970612160000002</v>
      </c>
      <c r="G9">
        <v>22.51385883</v>
      </c>
      <c r="H9">
        <v>22.94122024</v>
      </c>
      <c r="I9">
        <v>23.33365946</v>
      </c>
      <c r="J9">
        <v>23.76812748</v>
      </c>
      <c r="K9">
        <v>24.329616829999999</v>
      </c>
    </row>
    <row r="10" spans="1:11">
      <c r="A10" s="5" t="s">
        <v>46</v>
      </c>
      <c r="B10">
        <v>1341.3351520000001</v>
      </c>
      <c r="C10">
        <v>1385.6892969999999</v>
      </c>
      <c r="D10">
        <v>1398.878559</v>
      </c>
      <c r="E10">
        <v>1368.545423</v>
      </c>
      <c r="F10">
        <v>1307.4648749999999</v>
      </c>
      <c r="G10">
        <v>1231.333883</v>
      </c>
      <c r="H10">
        <v>1157.4542839999999</v>
      </c>
      <c r="I10">
        <v>1094.0304080000001</v>
      </c>
      <c r="J10">
        <v>1050.2661459999999</v>
      </c>
      <c r="K10">
        <v>1027.983837</v>
      </c>
    </row>
    <row r="11" spans="1:11">
      <c r="A11" s="5" t="s">
        <v>71</v>
      </c>
      <c r="B11">
        <v>1.34114</v>
      </c>
      <c r="C11">
        <v>1.3075277279999999</v>
      </c>
      <c r="D11">
        <v>1.2419436079999999</v>
      </c>
      <c r="E11">
        <v>1.1670318200000001</v>
      </c>
      <c r="F11">
        <v>1.0916997639999999</v>
      </c>
      <c r="G11">
        <v>1.0057879240000001</v>
      </c>
      <c r="H11">
        <v>0.91311505100000001</v>
      </c>
      <c r="I11">
        <v>0.82412852599999997</v>
      </c>
      <c r="J11">
        <v>0.74152007099999995</v>
      </c>
      <c r="K11">
        <v>0.66076711499999996</v>
      </c>
    </row>
    <row r="12" spans="1:11">
      <c r="A12" s="5" t="s">
        <v>76</v>
      </c>
      <c r="B12">
        <v>5.3645451059999996</v>
      </c>
      <c r="C12">
        <v>5.5083785479999996</v>
      </c>
      <c r="D12">
        <v>5.4910769339999996</v>
      </c>
      <c r="E12">
        <v>5.3561969950000003</v>
      </c>
      <c r="F12">
        <v>5.1681610950000003</v>
      </c>
      <c r="G12">
        <v>4.9640841919999996</v>
      </c>
      <c r="H12">
        <v>4.731659735</v>
      </c>
      <c r="I12">
        <v>4.4610747699999997</v>
      </c>
      <c r="J12">
        <v>4.1587940999999997</v>
      </c>
      <c r="K12">
        <v>3.8368675529999998</v>
      </c>
    </row>
    <row r="13" spans="1:11">
      <c r="A13" s="5" t="s">
        <v>77</v>
      </c>
      <c r="B13">
        <v>62.787416550000003</v>
      </c>
      <c r="C13">
        <v>65.446500299999997</v>
      </c>
      <c r="D13">
        <v>66.506237400000003</v>
      </c>
      <c r="E13">
        <v>66.526692299999993</v>
      </c>
      <c r="F13">
        <v>65.333938799999999</v>
      </c>
      <c r="G13">
        <v>63.195046089999998</v>
      </c>
      <c r="H13">
        <v>60.569317220000002</v>
      </c>
      <c r="I13">
        <v>57.522920620000001</v>
      </c>
      <c r="J13">
        <v>53.935317779999998</v>
      </c>
      <c r="K13">
        <v>49.989253529999999</v>
      </c>
    </row>
    <row r="14" spans="1:11">
      <c r="A14" s="5" t="s">
        <v>83</v>
      </c>
      <c r="B14">
        <v>82.302463160000002</v>
      </c>
      <c r="C14">
        <v>80.559391539999993</v>
      </c>
      <c r="D14">
        <v>76.960551350000003</v>
      </c>
      <c r="E14">
        <v>72.287983409999995</v>
      </c>
      <c r="F14">
        <v>66.551247110000006</v>
      </c>
      <c r="G14">
        <v>60.264027599999999</v>
      </c>
      <c r="H14">
        <v>54.296680180000003</v>
      </c>
      <c r="I14">
        <v>48.534347179999997</v>
      </c>
      <c r="J14">
        <v>42.921179289999998</v>
      </c>
      <c r="K14">
        <v>37.647449940000001</v>
      </c>
    </row>
    <row r="15" spans="1:11">
      <c r="A15" s="5" t="s">
        <v>98</v>
      </c>
      <c r="B15">
        <v>1224.614327</v>
      </c>
      <c r="C15">
        <v>1412.090248</v>
      </c>
      <c r="D15">
        <v>1603.709235</v>
      </c>
      <c r="E15">
        <v>1787.9017449999999</v>
      </c>
      <c r="F15">
        <v>1970.5502750000001</v>
      </c>
      <c r="G15">
        <v>2131.4544820000001</v>
      </c>
      <c r="H15">
        <v>2268.3420599999999</v>
      </c>
      <c r="I15">
        <v>2392.6253409999999</v>
      </c>
      <c r="J15">
        <v>2504.9879660000001</v>
      </c>
      <c r="K15">
        <v>2608.6192420000002</v>
      </c>
    </row>
    <row r="16" spans="1:11">
      <c r="A16" s="5" t="s">
        <v>99</v>
      </c>
      <c r="B16">
        <v>239.870937</v>
      </c>
      <c r="C16">
        <v>264.2141201</v>
      </c>
      <c r="D16">
        <v>285.08164900000003</v>
      </c>
      <c r="E16">
        <v>299.27254420000003</v>
      </c>
      <c r="F16">
        <v>306.91327369999999</v>
      </c>
      <c r="G16">
        <v>308.45968399999998</v>
      </c>
      <c r="H16">
        <v>305.78299229999999</v>
      </c>
      <c r="I16">
        <v>301.29217399999999</v>
      </c>
      <c r="J16">
        <v>296.38207999999997</v>
      </c>
      <c r="K16">
        <v>291.62722860000002</v>
      </c>
    </row>
    <row r="17" spans="1:11">
      <c r="A17" s="5" t="s">
        <v>106</v>
      </c>
      <c r="B17">
        <v>126.53592</v>
      </c>
      <c r="C17">
        <v>123.2105004</v>
      </c>
      <c r="D17">
        <v>115.47437669999999</v>
      </c>
      <c r="E17">
        <v>105.8439747</v>
      </c>
      <c r="F17">
        <v>95.501652140000004</v>
      </c>
      <c r="G17">
        <v>84.810505989999996</v>
      </c>
      <c r="H17">
        <v>73.789690899999997</v>
      </c>
      <c r="I17">
        <v>63.563159630000001</v>
      </c>
      <c r="J17">
        <v>54.516016489999998</v>
      </c>
      <c r="K17">
        <v>46.331036009999998</v>
      </c>
    </row>
    <row r="18" spans="1:11">
      <c r="A18" s="5" t="s">
        <v>114</v>
      </c>
      <c r="B18">
        <v>2.2520600000000002</v>
      </c>
      <c r="C18">
        <v>2.1333113379999999</v>
      </c>
      <c r="D18">
        <v>2.0366653729999999</v>
      </c>
      <c r="E18">
        <v>1.943639296</v>
      </c>
      <c r="F18">
        <v>1.867471828</v>
      </c>
      <c r="G18">
        <v>1.8044331360000001</v>
      </c>
      <c r="H18">
        <v>1.7478500640000001</v>
      </c>
      <c r="I18">
        <v>1.7159479500000001</v>
      </c>
      <c r="J18">
        <v>1.7165052089999999</v>
      </c>
      <c r="K18">
        <v>1.729839736</v>
      </c>
    </row>
    <row r="19" spans="1:11">
      <c r="A19" s="5" t="s">
        <v>124</v>
      </c>
      <c r="B19">
        <v>28.401017</v>
      </c>
      <c r="C19">
        <v>33.326414980000003</v>
      </c>
      <c r="D19">
        <v>38.519521439999998</v>
      </c>
      <c r="E19">
        <v>43.251613460000002</v>
      </c>
      <c r="F19">
        <v>47.588171070000001</v>
      </c>
      <c r="G19">
        <v>51.834254100000003</v>
      </c>
      <c r="H19">
        <v>55.70433362</v>
      </c>
      <c r="I19">
        <v>59.202819810000001</v>
      </c>
      <c r="J19">
        <v>62.53555557</v>
      </c>
      <c r="K19">
        <v>65.711958589999995</v>
      </c>
    </row>
    <row r="20" spans="1:11">
      <c r="A20" s="5" t="s">
        <v>133</v>
      </c>
      <c r="B20">
        <v>113.423047</v>
      </c>
      <c r="C20">
        <v>128.79867189999999</v>
      </c>
      <c r="D20">
        <v>145.51788250000001</v>
      </c>
      <c r="E20">
        <v>160.857</v>
      </c>
      <c r="F20">
        <v>175.15659650000001</v>
      </c>
      <c r="G20">
        <v>188.08667260000001</v>
      </c>
      <c r="H20">
        <v>200.41837839999999</v>
      </c>
      <c r="I20">
        <v>212.7511174</v>
      </c>
      <c r="J20">
        <v>224.9843688</v>
      </c>
      <c r="K20">
        <v>237.64853410000001</v>
      </c>
    </row>
    <row r="21" spans="1:11">
      <c r="A21" s="5" t="s">
        <v>140</v>
      </c>
      <c r="B21">
        <v>47.963011999999999</v>
      </c>
      <c r="C21">
        <v>50.922125649999998</v>
      </c>
      <c r="D21">
        <v>53.534988730000002</v>
      </c>
      <c r="E21">
        <v>54.501353600000002</v>
      </c>
      <c r="F21">
        <v>54.438038220000003</v>
      </c>
      <c r="G21">
        <v>54.098868279999998</v>
      </c>
      <c r="H21">
        <v>53.730138259999997</v>
      </c>
      <c r="I21">
        <v>53.789401740000002</v>
      </c>
      <c r="J21">
        <v>54.745206940000003</v>
      </c>
      <c r="K21">
        <v>56.383468980000004</v>
      </c>
    </row>
    <row r="22" spans="1:11">
      <c r="A22" s="5" t="s">
        <v>146</v>
      </c>
      <c r="B22">
        <v>4.3681359999999998</v>
      </c>
      <c r="C22">
        <v>4.7500916909999997</v>
      </c>
      <c r="D22">
        <v>4.9573744700000004</v>
      </c>
      <c r="E22">
        <v>5.0364036109999999</v>
      </c>
      <c r="F22">
        <v>5.014669305</v>
      </c>
      <c r="G22">
        <v>4.8995908559999997</v>
      </c>
      <c r="H22">
        <v>4.7206605960000001</v>
      </c>
      <c r="I22">
        <v>4.4835105640000004</v>
      </c>
      <c r="J22">
        <v>4.1821364479999996</v>
      </c>
      <c r="K22">
        <v>3.8473096560000002</v>
      </c>
    </row>
    <row r="23" spans="1:11">
      <c r="A23" s="5" t="s">
        <v>149</v>
      </c>
      <c r="B23">
        <v>158.4231819</v>
      </c>
      <c r="C23">
        <v>205.73509390000001</v>
      </c>
      <c r="D23">
        <v>268.27572720000001</v>
      </c>
      <c r="E23">
        <v>345.29195770000001</v>
      </c>
      <c r="F23">
        <v>433.6835633</v>
      </c>
      <c r="G23">
        <v>525.148731</v>
      </c>
      <c r="H23">
        <v>614.30640930000004</v>
      </c>
      <c r="I23">
        <v>699.85654120000004</v>
      </c>
      <c r="J23">
        <v>780.00322519999997</v>
      </c>
      <c r="K23">
        <v>853.59710500000006</v>
      </c>
    </row>
    <row r="24" spans="1:11">
      <c r="A24" s="5" t="s">
        <v>153</v>
      </c>
      <c r="B24">
        <v>4.8831109340000003</v>
      </c>
      <c r="C24">
        <v>5.271931479</v>
      </c>
      <c r="D24">
        <v>5.5024287999999997</v>
      </c>
      <c r="E24">
        <v>5.6158177839999999</v>
      </c>
      <c r="F24">
        <v>5.6355836359999998</v>
      </c>
      <c r="G24">
        <v>5.5750592059999997</v>
      </c>
      <c r="H24">
        <v>5.430490635</v>
      </c>
      <c r="I24">
        <v>5.2155926709999996</v>
      </c>
      <c r="J24">
        <v>4.9242786650000001</v>
      </c>
      <c r="K24">
        <v>4.5744617830000003</v>
      </c>
    </row>
    <row r="25" spans="1:11">
      <c r="A25" s="5" t="s">
        <v>163</v>
      </c>
      <c r="B25">
        <v>38.27666</v>
      </c>
      <c r="C25">
        <v>37.947026489999999</v>
      </c>
      <c r="D25">
        <v>36.433734370000003</v>
      </c>
      <c r="E25">
        <v>33.914828720000003</v>
      </c>
      <c r="F25">
        <v>31.079293960000001</v>
      </c>
      <c r="G25">
        <v>28.048296069999999</v>
      </c>
      <c r="H25">
        <v>24.628096750000001</v>
      </c>
      <c r="I25">
        <v>21.318304319999999</v>
      </c>
      <c r="J25">
        <v>18.56584196</v>
      </c>
      <c r="K25">
        <v>16.170984650000001</v>
      </c>
    </row>
    <row r="26" spans="1:11">
      <c r="A26" s="5" t="s">
        <v>164</v>
      </c>
      <c r="B26">
        <v>10.675572000000001</v>
      </c>
      <c r="C26">
        <v>10.70238266</v>
      </c>
      <c r="D26">
        <v>10.434123509999999</v>
      </c>
      <c r="E26">
        <v>10.050360380000001</v>
      </c>
      <c r="F26">
        <v>9.4946500569999994</v>
      </c>
      <c r="G26">
        <v>8.778897508</v>
      </c>
      <c r="H26">
        <v>7.9912593430000003</v>
      </c>
      <c r="I26">
        <v>7.2319021159999997</v>
      </c>
      <c r="J26">
        <v>6.5331935200000002</v>
      </c>
      <c r="K26">
        <v>5.8570439990000001</v>
      </c>
    </row>
    <row r="27" spans="1:11">
      <c r="A27" s="5" t="s">
        <v>168</v>
      </c>
      <c r="B27">
        <v>21.486370999999998</v>
      </c>
      <c r="C27">
        <v>20.95578729</v>
      </c>
      <c r="D27">
        <v>20.381110209999999</v>
      </c>
      <c r="E27">
        <v>19.654875409999999</v>
      </c>
      <c r="F27">
        <v>18.874982790000001</v>
      </c>
      <c r="G27">
        <v>17.963321910000001</v>
      </c>
      <c r="H27">
        <v>17.087325190000001</v>
      </c>
      <c r="I27">
        <v>16.587965369999999</v>
      </c>
      <c r="J27">
        <v>16.459186720000002</v>
      </c>
      <c r="K27">
        <v>16.519474710000001</v>
      </c>
    </row>
    <row r="28" spans="1:11">
      <c r="A28" s="5" t="s">
        <v>169</v>
      </c>
      <c r="B28">
        <v>142.95816400000001</v>
      </c>
      <c r="C28">
        <v>141.7825709</v>
      </c>
      <c r="D28">
        <v>138.27061380000001</v>
      </c>
      <c r="E28">
        <v>135.25739050000001</v>
      </c>
      <c r="F28">
        <v>134.31518410000001</v>
      </c>
      <c r="G28">
        <v>134.62880480000001</v>
      </c>
      <c r="H28">
        <v>136.35228799999999</v>
      </c>
      <c r="I28">
        <v>140.01876590000001</v>
      </c>
      <c r="J28">
        <v>144.52420530000001</v>
      </c>
      <c r="K28">
        <v>149.03234889999999</v>
      </c>
    </row>
    <row r="29" spans="1:11">
      <c r="A29" s="5" t="s">
        <v>185</v>
      </c>
      <c r="B29">
        <v>5.4621190000000004</v>
      </c>
      <c r="C29">
        <v>5.5189705309999999</v>
      </c>
      <c r="D29">
        <v>5.3893449499999999</v>
      </c>
      <c r="E29">
        <v>5.100068737</v>
      </c>
      <c r="F29">
        <v>4.7429109360000004</v>
      </c>
      <c r="G29">
        <v>4.3218449679999997</v>
      </c>
      <c r="H29">
        <v>3.8279434769999998</v>
      </c>
      <c r="I29">
        <v>3.3524755160000002</v>
      </c>
      <c r="J29">
        <v>2.9453269120000001</v>
      </c>
      <c r="K29">
        <v>2.5756887960000001</v>
      </c>
    </row>
    <row r="30" spans="1:11">
      <c r="A30" s="5" t="s">
        <v>189</v>
      </c>
      <c r="B30">
        <v>50.132817000000003</v>
      </c>
      <c r="C30">
        <v>54.008571369999999</v>
      </c>
      <c r="D30">
        <v>57.006709000000001</v>
      </c>
      <c r="E30">
        <v>59.422750749999999</v>
      </c>
      <c r="F30">
        <v>61.625140860000002</v>
      </c>
      <c r="G30">
        <v>63.632837690000002</v>
      </c>
      <c r="H30">
        <v>65.531867570000003</v>
      </c>
      <c r="I30">
        <v>67.358994580000001</v>
      </c>
      <c r="J30">
        <v>69.282566259999996</v>
      </c>
      <c r="K30">
        <v>71.179055259999998</v>
      </c>
    </row>
    <row r="31" spans="1:11">
      <c r="A31" s="5" t="s">
        <v>191</v>
      </c>
      <c r="B31">
        <v>46.076988999999998</v>
      </c>
      <c r="C31">
        <v>47.696629880000003</v>
      </c>
      <c r="D31">
        <v>47.157881539999998</v>
      </c>
      <c r="E31">
        <v>46.173896480000003</v>
      </c>
      <c r="F31">
        <v>44.260519440000003</v>
      </c>
      <c r="G31">
        <v>41.107908360000003</v>
      </c>
      <c r="H31">
        <v>37.441147780000001</v>
      </c>
      <c r="I31">
        <v>34.056507590000002</v>
      </c>
      <c r="J31">
        <v>31.094740770000001</v>
      </c>
      <c r="K31">
        <v>28.173431440000002</v>
      </c>
    </row>
    <row r="32" spans="1:11">
      <c r="A32" s="5" t="s">
        <v>196</v>
      </c>
      <c r="B32">
        <v>9.3796846499999997</v>
      </c>
      <c r="C32">
        <v>9.9120996479999999</v>
      </c>
      <c r="D32">
        <v>10.119025389999999</v>
      </c>
      <c r="E32">
        <v>10.1266984</v>
      </c>
      <c r="F32">
        <v>10.07966877</v>
      </c>
      <c r="G32">
        <v>9.9151559260000006</v>
      </c>
      <c r="H32">
        <v>9.6071641200000002</v>
      </c>
      <c r="I32">
        <v>9.1994174050000002</v>
      </c>
      <c r="J32">
        <v>8.6794894659999997</v>
      </c>
      <c r="K32">
        <v>8.0753662189999993</v>
      </c>
    </row>
    <row r="33" spans="1:11">
      <c r="A33" s="5" t="s">
        <v>200</v>
      </c>
      <c r="B33">
        <v>69.122234000000006</v>
      </c>
      <c r="C33">
        <v>73.045744900000003</v>
      </c>
      <c r="D33">
        <v>75.697983320000006</v>
      </c>
      <c r="E33">
        <v>76.468072930000005</v>
      </c>
      <c r="F33">
        <v>75.95107677</v>
      </c>
      <c r="G33">
        <v>75.3615049</v>
      </c>
      <c r="H33">
        <v>74.872188469999998</v>
      </c>
      <c r="I33">
        <v>75.022672229999998</v>
      </c>
      <c r="J33">
        <v>75.952956270000001</v>
      </c>
      <c r="K33">
        <v>77.291491620000002</v>
      </c>
    </row>
    <row r="34" spans="1:11">
      <c r="A34" s="5" t="s">
        <v>208</v>
      </c>
      <c r="B34">
        <v>72.752324999999999</v>
      </c>
      <c r="C34">
        <v>82.619368469999998</v>
      </c>
      <c r="D34">
        <v>92.423529009999996</v>
      </c>
      <c r="E34">
        <v>101.00406889999999</v>
      </c>
      <c r="F34">
        <v>109.22732689999999</v>
      </c>
      <c r="G34">
        <v>116.8697157</v>
      </c>
      <c r="H34">
        <v>124.0421872</v>
      </c>
      <c r="I34">
        <v>131.74112740000001</v>
      </c>
      <c r="J34">
        <v>140.0662475</v>
      </c>
      <c r="K34">
        <v>148.78405230000001</v>
      </c>
    </row>
    <row r="35" spans="1:11">
      <c r="A35" s="5" t="s">
        <v>213</v>
      </c>
      <c r="B35">
        <v>45.448329000000001</v>
      </c>
      <c r="C35">
        <v>43.020465270000003</v>
      </c>
      <c r="D35">
        <v>40.970155980000001</v>
      </c>
      <c r="E35">
        <v>39.368290229999999</v>
      </c>
      <c r="F35">
        <v>38.500563900000003</v>
      </c>
      <c r="G35">
        <v>38.129346460000001</v>
      </c>
      <c r="H35">
        <v>38.144981600000001</v>
      </c>
      <c r="I35">
        <v>38.649100240000003</v>
      </c>
      <c r="J35">
        <v>39.386912090000003</v>
      </c>
      <c r="K35">
        <v>40.081569539999997</v>
      </c>
    </row>
    <row r="36" spans="1:11">
      <c r="A36" s="5" t="s">
        <v>215</v>
      </c>
      <c r="B36">
        <v>62.03557</v>
      </c>
      <c r="C36">
        <v>64.894475589999999</v>
      </c>
      <c r="D36">
        <v>65.802909630000002</v>
      </c>
      <c r="E36">
        <v>65.501022410000004</v>
      </c>
      <c r="F36">
        <v>64.376395680000002</v>
      </c>
      <c r="G36">
        <v>62.312033</v>
      </c>
      <c r="H36">
        <v>59.583171929999999</v>
      </c>
      <c r="I36">
        <v>56.474729500000002</v>
      </c>
      <c r="J36">
        <v>52.998705340000001</v>
      </c>
      <c r="K36">
        <v>49.229378250000003</v>
      </c>
    </row>
    <row r="37" spans="1:11">
      <c r="A37" s="5" t="s">
        <v>217</v>
      </c>
      <c r="B37">
        <v>3.3687860000000001</v>
      </c>
      <c r="C37">
        <v>3.481190239</v>
      </c>
      <c r="D37">
        <v>3.6245695570000001</v>
      </c>
      <c r="E37">
        <v>3.7333869819999999</v>
      </c>
      <c r="F37">
        <v>3.8136421110000001</v>
      </c>
      <c r="G37">
        <v>3.877121609</v>
      </c>
      <c r="H37">
        <v>3.9409905369999998</v>
      </c>
      <c r="I37">
        <v>4.020970771</v>
      </c>
      <c r="J37">
        <v>4.1258083289999998</v>
      </c>
      <c r="K37">
        <v>4.2656967100000003</v>
      </c>
    </row>
    <row r="38" spans="1:11">
      <c r="A38" s="5" t="s">
        <v>221</v>
      </c>
      <c r="B38">
        <v>87.848444990000004</v>
      </c>
      <c r="C38">
        <v>97.488412319999995</v>
      </c>
      <c r="D38">
        <v>105.13399990000001</v>
      </c>
      <c r="E38">
        <v>110.0423878</v>
      </c>
      <c r="F38">
        <v>112.5991636</v>
      </c>
      <c r="G38">
        <v>112.7316522</v>
      </c>
      <c r="H38">
        <v>111.5481257</v>
      </c>
      <c r="I38">
        <v>110.1192769</v>
      </c>
      <c r="J38">
        <v>109.3220194</v>
      </c>
      <c r="K38">
        <v>109.7314324</v>
      </c>
    </row>
    <row r="39" spans="1:11">
      <c r="A39" s="25" t="s">
        <v>251</v>
      </c>
      <c r="B39">
        <v>310.38394799999998</v>
      </c>
      <c r="C39">
        <v>328.77377009999998</v>
      </c>
      <c r="D39">
        <v>337.34728510000002</v>
      </c>
      <c r="E39">
        <v>338.91794069999997</v>
      </c>
      <c r="F39">
        <v>334.23203990000002</v>
      </c>
      <c r="G39">
        <v>326.10799630000002</v>
      </c>
      <c r="H39">
        <v>315.31327240000002</v>
      </c>
      <c r="I39">
        <v>300.57426409999999</v>
      </c>
      <c r="J39">
        <v>282.23204229999999</v>
      </c>
      <c r="K39">
        <v>261.77402640000003</v>
      </c>
    </row>
    <row r="40" spans="1:11">
      <c r="A40" t="s">
        <v>326</v>
      </c>
      <c r="B40">
        <v>785.25216917199987</v>
      </c>
      <c r="C40">
        <v>998.61015088500017</v>
      </c>
      <c r="D40">
        <v>1248.131518655</v>
      </c>
      <c r="E40">
        <v>1511.4792099160006</v>
      </c>
      <c r="F40">
        <v>1785.128225105</v>
      </c>
      <c r="G40">
        <v>2050.6348610049995</v>
      </c>
      <c r="H40">
        <v>2299.0008306689997</v>
      </c>
      <c r="I40">
        <v>2533.5177797409988</v>
      </c>
      <c r="J40">
        <v>2750.0625782350007</v>
      </c>
      <c r="K40">
        <v>2945.7316178960009</v>
      </c>
    </row>
    <row r="41" spans="1:11">
      <c r="A41" t="s">
        <v>327</v>
      </c>
      <c r="B41">
        <v>861.15453488499861</v>
      </c>
      <c r="C41">
        <v>1021.5294347770005</v>
      </c>
      <c r="D41">
        <v>1194.6869652160012</v>
      </c>
      <c r="E41">
        <v>1360.7519037720012</v>
      </c>
      <c r="F41">
        <v>1526.8103496709991</v>
      </c>
      <c r="G41">
        <v>1681.3212887029977</v>
      </c>
      <c r="H41">
        <v>1821.8214893980021</v>
      </c>
      <c r="I41">
        <v>1959.3402591810009</v>
      </c>
      <c r="J41">
        <v>2095.1876458110019</v>
      </c>
      <c r="K41">
        <v>2225.8904508209998</v>
      </c>
    </row>
    <row r="42" spans="1:11">
      <c r="A42" t="s">
        <v>328</v>
      </c>
      <c r="B42">
        <v>173.08878564299994</v>
      </c>
      <c r="C42">
        <v>173.48200346899995</v>
      </c>
      <c r="D42">
        <v>170.01267577900001</v>
      </c>
      <c r="E42">
        <v>164.44491952899989</v>
      </c>
      <c r="F42">
        <v>157.11007611999992</v>
      </c>
      <c r="G42">
        <v>148.11084351400001</v>
      </c>
      <c r="H42">
        <v>138.44817211000003</v>
      </c>
      <c r="I42">
        <v>129.6341365130001</v>
      </c>
      <c r="J42">
        <v>121.65115941299996</v>
      </c>
      <c r="K42">
        <v>113.85045573599996</v>
      </c>
    </row>
    <row r="43" spans="1:11">
      <c r="A43" t="s">
        <v>329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330</v>
      </c>
      <c r="B44">
        <v>79.201693999999989</v>
      </c>
      <c r="C44">
        <v>90.49653870100002</v>
      </c>
      <c r="D44">
        <v>103.12230263100003</v>
      </c>
      <c r="E44">
        <v>115.01046585699999</v>
      </c>
      <c r="F44">
        <v>126.431833318</v>
      </c>
      <c r="G44">
        <v>136.98154697600003</v>
      </c>
      <c r="H44">
        <v>146.90646303599999</v>
      </c>
      <c r="I44">
        <v>156.52553358200004</v>
      </c>
      <c r="J44">
        <v>165.98345200900002</v>
      </c>
      <c r="K44">
        <v>175.45147428500002</v>
      </c>
    </row>
    <row r="45" spans="1:11">
      <c r="A45" t="s">
        <v>331</v>
      </c>
      <c r="B45">
        <v>136.47947500000004</v>
      </c>
      <c r="C45">
        <v>156.97270900499996</v>
      </c>
      <c r="D45">
        <v>178.490060293</v>
      </c>
      <c r="E45">
        <v>198.16533436000003</v>
      </c>
      <c r="F45">
        <v>216.33859026800002</v>
      </c>
      <c r="G45">
        <v>232.62190934500006</v>
      </c>
      <c r="H45">
        <v>247.24407686999996</v>
      </c>
      <c r="I45">
        <v>260.82646636199985</v>
      </c>
      <c r="J45">
        <v>274.07324425000007</v>
      </c>
      <c r="K45">
        <v>287.41005752400002</v>
      </c>
    </row>
    <row r="46" spans="1:11">
      <c r="A46" t="s">
        <v>332</v>
      </c>
      <c r="B46">
        <v>9.2014030000000027</v>
      </c>
      <c r="C46">
        <v>11.056063878999993</v>
      </c>
      <c r="D46">
        <v>13.068766280999995</v>
      </c>
      <c r="E46">
        <v>14.940042068000004</v>
      </c>
      <c r="F46">
        <v>16.629871890999993</v>
      </c>
      <c r="G46">
        <v>18.143722747000005</v>
      </c>
      <c r="H46">
        <v>19.446896631000008</v>
      </c>
      <c r="I46">
        <v>20.557964404</v>
      </c>
      <c r="J46">
        <v>21.513376796000003</v>
      </c>
      <c r="K46">
        <v>22.345537545999992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26"/>
  <sheetViews>
    <sheetView topLeftCell="A28" workbookViewId="0">
      <selection activeCell="H2" sqref="H2:H226"/>
    </sheetView>
  </sheetViews>
  <sheetFormatPr defaultColWidth="8.85546875" defaultRowHeight="15"/>
  <cols>
    <col min="1" max="1" width="27.42578125" customWidth="1"/>
    <col min="2" max="2" width="17.42578125" customWidth="1"/>
    <col min="3" max="3" width="12.85546875" bestFit="1" customWidth="1"/>
    <col min="4" max="4" width="12" bestFit="1" customWidth="1"/>
    <col min="5" max="5" width="12.85546875" bestFit="1" customWidth="1"/>
    <col min="6" max="6" width="12" bestFit="1" customWidth="1"/>
  </cols>
  <sheetData>
    <row r="1" spans="1:8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t="s">
        <v>333</v>
      </c>
      <c r="H1" t="s">
        <v>334</v>
      </c>
    </row>
    <row r="2" spans="1:8">
      <c r="A2" s="5" t="s">
        <v>13</v>
      </c>
      <c r="B2" s="6">
        <v>6376086</v>
      </c>
      <c r="C2" s="6">
        <v>18</v>
      </c>
      <c r="D2" s="6">
        <v>18</v>
      </c>
      <c r="E2" s="6">
        <v>0</v>
      </c>
      <c r="F2" s="7">
        <v>0</v>
      </c>
      <c r="G2">
        <f>IF(D2&lt;&gt;"",IF(D2&gt;0,IF(C2&gt;0, D2/C2*1000,0),0),"")</f>
        <v>1000</v>
      </c>
      <c r="H2">
        <f>IF(F2&lt;&gt;"",IF(F2&gt;0,IF(E2&gt;0, F2/E2*1000,0),0),"")</f>
        <v>0</v>
      </c>
    </row>
    <row r="3" spans="1:8">
      <c r="A3" s="5" t="s">
        <v>16</v>
      </c>
      <c r="B3" s="6">
        <v>15000000</v>
      </c>
      <c r="C3" s="6">
        <v>10446</v>
      </c>
      <c r="D3" s="6">
        <v>637</v>
      </c>
      <c r="E3" s="6">
        <v>4652685</v>
      </c>
      <c r="F3" s="7">
        <v>246592</v>
      </c>
      <c r="G3">
        <f t="shared" ref="G3:G66" si="0">IF(D3&lt;&gt;"",IF(D3&gt;0,IF(C3&gt;0, D3/C3*1000,0),0),"")</f>
        <v>60.980279532835539</v>
      </c>
      <c r="H3">
        <f t="shared" ref="H3:H66" si="1">IF(F3&lt;&gt;"",IF(F3&gt;0,IF(E3&gt;0, F3/E3*1000,0),0),"")</f>
        <v>52.999934446454041</v>
      </c>
    </row>
    <row r="4" spans="1:8">
      <c r="A4" s="5" t="s">
        <v>17</v>
      </c>
      <c r="B4" s="6">
        <v>11600000</v>
      </c>
      <c r="C4" s="6">
        <v>6321079</v>
      </c>
      <c r="D4" s="6">
        <v>531279</v>
      </c>
      <c r="E4" s="6">
        <v>714633</v>
      </c>
      <c r="F4" s="7">
        <v>62241</v>
      </c>
      <c r="G4">
        <f t="shared" si="0"/>
        <v>84.04878344345957</v>
      </c>
      <c r="H4">
        <f t="shared" si="1"/>
        <v>87.095054384558225</v>
      </c>
    </row>
    <row r="5" spans="1:8">
      <c r="A5" s="5" t="s">
        <v>23</v>
      </c>
      <c r="B5" s="6">
        <v>7728000</v>
      </c>
      <c r="C5" s="6">
        <v>2344</v>
      </c>
      <c r="D5" s="6">
        <v>165</v>
      </c>
      <c r="E5" s="6">
        <v>1779784</v>
      </c>
      <c r="F5" s="7">
        <v>63688</v>
      </c>
      <c r="G5">
        <f t="shared" si="0"/>
        <v>70.392491467576804</v>
      </c>
      <c r="H5">
        <f t="shared" si="1"/>
        <v>35.784117623262148</v>
      </c>
    </row>
    <row r="6" spans="1:8">
      <c r="A6" s="5" t="s">
        <v>24</v>
      </c>
      <c r="B6" s="6">
        <v>3515400</v>
      </c>
      <c r="C6" s="6">
        <v>2060745</v>
      </c>
      <c r="D6" s="6">
        <v>103091</v>
      </c>
      <c r="E6" s="6">
        <v>592174</v>
      </c>
      <c r="F6" s="7">
        <v>54771</v>
      </c>
      <c r="G6">
        <f t="shared" si="0"/>
        <v>50.026082800152373</v>
      </c>
      <c r="H6">
        <f t="shared" si="1"/>
        <v>92.491396109927152</v>
      </c>
    </row>
    <row r="7" spans="1:8">
      <c r="A7" s="5" t="s">
        <v>31</v>
      </c>
      <c r="B7" s="6">
        <v>39200000</v>
      </c>
      <c r="C7" s="6">
        <v>1036</v>
      </c>
      <c r="D7" s="6">
        <v>63</v>
      </c>
      <c r="E7" s="6">
        <v>21441</v>
      </c>
      <c r="F7" s="7">
        <v>2169</v>
      </c>
      <c r="G7">
        <f t="shared" si="0"/>
        <v>60.810810810810814</v>
      </c>
      <c r="H7">
        <f t="shared" si="1"/>
        <v>101.16132643067021</v>
      </c>
    </row>
    <row r="8" spans="1:8">
      <c r="A8" s="5" t="s">
        <v>41</v>
      </c>
      <c r="B8" s="6">
        <v>126000000</v>
      </c>
      <c r="C8" s="6">
        <v>2871767</v>
      </c>
      <c r="D8" s="6">
        <v>196725</v>
      </c>
      <c r="E8" s="6">
        <v>5575934</v>
      </c>
      <c r="F8" s="7">
        <v>529427</v>
      </c>
      <c r="G8">
        <f t="shared" si="0"/>
        <v>68.503120204389845</v>
      </c>
      <c r="H8">
        <f t="shared" si="1"/>
        <v>94.948577224909769</v>
      </c>
    </row>
    <row r="9" spans="1:8">
      <c r="A9" s="5" t="s">
        <v>45</v>
      </c>
      <c r="B9" s="6">
        <v>31200000</v>
      </c>
      <c r="C9" s="6">
        <v>0</v>
      </c>
      <c r="D9" s="6">
        <v>0</v>
      </c>
      <c r="E9" s="6">
        <v>12323</v>
      </c>
      <c r="F9" s="7">
        <v>3055</v>
      </c>
      <c r="G9">
        <f t="shared" si="0"/>
        <v>0</v>
      </c>
      <c r="H9">
        <f t="shared" si="1"/>
        <v>247.91041142578919</v>
      </c>
    </row>
    <row r="10" spans="1:8">
      <c r="A10" s="5" t="s">
        <v>46</v>
      </c>
      <c r="B10" s="6">
        <v>29700000</v>
      </c>
      <c r="C10" s="6">
        <v>30300000</v>
      </c>
      <c r="D10" s="6">
        <v>3702686</v>
      </c>
      <c r="E10" s="6">
        <v>2850</v>
      </c>
      <c r="F10" s="7">
        <v>999</v>
      </c>
      <c r="G10">
        <f t="shared" si="0"/>
        <v>122.20085808580858</v>
      </c>
      <c r="H10">
        <f t="shared" si="1"/>
        <v>350.5263157894737</v>
      </c>
    </row>
    <row r="11" spans="1:8">
      <c r="A11" s="5" t="s">
        <v>71</v>
      </c>
      <c r="B11" s="6">
        <v>3954546</v>
      </c>
      <c r="C11" s="6">
        <v>183549</v>
      </c>
      <c r="D11" s="6">
        <v>17101</v>
      </c>
      <c r="E11" s="6">
        <v>1247460</v>
      </c>
      <c r="F11" s="7">
        <v>64072</v>
      </c>
      <c r="G11">
        <f t="shared" si="0"/>
        <v>93.168581686634084</v>
      </c>
      <c r="H11">
        <f t="shared" si="1"/>
        <v>51.361967517996568</v>
      </c>
    </row>
    <row r="12" spans="1:8">
      <c r="A12" s="5" t="s">
        <v>76</v>
      </c>
      <c r="B12" s="6">
        <v>42900000</v>
      </c>
      <c r="C12" s="6">
        <v>1180716</v>
      </c>
      <c r="D12" s="6">
        <v>70717</v>
      </c>
      <c r="E12" s="6">
        <v>696597</v>
      </c>
      <c r="F12" s="7">
        <v>64218</v>
      </c>
      <c r="G12">
        <f t="shared" si="0"/>
        <v>59.893318969167858</v>
      </c>
      <c r="H12">
        <f t="shared" si="1"/>
        <v>92.188166185039549</v>
      </c>
    </row>
    <row r="13" spans="1:8">
      <c r="A13" s="5" t="s">
        <v>77</v>
      </c>
      <c r="B13" s="6">
        <v>16900000</v>
      </c>
      <c r="C13" s="6">
        <v>1026563</v>
      </c>
      <c r="D13" s="6">
        <v>63702</v>
      </c>
      <c r="E13" s="6">
        <v>2079495</v>
      </c>
      <c r="F13" s="7">
        <v>119570</v>
      </c>
      <c r="G13">
        <f t="shared" si="0"/>
        <v>62.053668406128018</v>
      </c>
      <c r="H13">
        <f t="shared" si="1"/>
        <v>57.499537147240076</v>
      </c>
    </row>
    <row r="14" spans="1:8">
      <c r="A14" s="5" t="s">
        <v>83</v>
      </c>
      <c r="B14" s="6">
        <v>36700000</v>
      </c>
      <c r="C14" s="6">
        <v>7942254</v>
      </c>
      <c r="D14" s="6">
        <v>581752</v>
      </c>
      <c r="E14" s="6">
        <v>2538452</v>
      </c>
      <c r="F14" s="7">
        <v>211229</v>
      </c>
      <c r="G14">
        <f t="shared" si="0"/>
        <v>73.2477203574703</v>
      </c>
      <c r="H14">
        <f t="shared" si="1"/>
        <v>83.211736916829622</v>
      </c>
    </row>
    <row r="15" spans="1:8">
      <c r="A15" s="5" t="s">
        <v>98</v>
      </c>
      <c r="B15" s="6">
        <v>6148000</v>
      </c>
      <c r="C15" s="6">
        <v>1768828</v>
      </c>
      <c r="D15" s="6">
        <v>160402</v>
      </c>
      <c r="E15" s="6">
        <v>9788</v>
      </c>
      <c r="F15" s="7">
        <v>519</v>
      </c>
      <c r="G15">
        <f t="shared" si="0"/>
        <v>90.68264410106579</v>
      </c>
      <c r="H15">
        <f t="shared" si="1"/>
        <v>53.024111156518188</v>
      </c>
    </row>
    <row r="16" spans="1:8">
      <c r="A16" s="5" t="s">
        <v>99</v>
      </c>
      <c r="B16" s="6">
        <v>205500</v>
      </c>
      <c r="C16" s="6">
        <v>24977</v>
      </c>
      <c r="D16" s="6">
        <v>1524</v>
      </c>
      <c r="E16" s="6">
        <v>970</v>
      </c>
      <c r="F16" s="7">
        <v>267</v>
      </c>
      <c r="G16">
        <f t="shared" si="0"/>
        <v>61.016134844056531</v>
      </c>
      <c r="H16">
        <f t="shared" si="1"/>
        <v>275.25773195876292</v>
      </c>
    </row>
    <row r="17" spans="1:8">
      <c r="A17" s="5" t="s">
        <v>106</v>
      </c>
      <c r="B17" s="6">
        <v>18800000</v>
      </c>
      <c r="C17" s="6">
        <v>3163000</v>
      </c>
      <c r="D17" s="6">
        <v>674907</v>
      </c>
      <c r="E17" s="6">
        <v>686000</v>
      </c>
      <c r="F17" s="7">
        <v>75283</v>
      </c>
      <c r="G17">
        <f t="shared" si="0"/>
        <v>213.3755927916535</v>
      </c>
      <c r="H17">
        <f t="shared" si="1"/>
        <v>109.74198250728863</v>
      </c>
    </row>
    <row r="18" spans="1:8">
      <c r="A18" s="5" t="s">
        <v>114</v>
      </c>
      <c r="B18" s="6">
        <v>8045736</v>
      </c>
      <c r="C18" s="6">
        <v>1291344</v>
      </c>
      <c r="D18" s="6">
        <v>87823</v>
      </c>
      <c r="E18" s="6">
        <v>1493610</v>
      </c>
      <c r="F18" s="7">
        <v>70152</v>
      </c>
      <c r="G18">
        <f t="shared" si="0"/>
        <v>68.008989084240909</v>
      </c>
      <c r="H18">
        <f t="shared" si="1"/>
        <v>46.968084038001884</v>
      </c>
    </row>
    <row r="19" spans="1:8">
      <c r="A19" s="5" t="s">
        <v>124</v>
      </c>
      <c r="B19" s="6">
        <v>156000</v>
      </c>
      <c r="C19" s="6">
        <v>31087</v>
      </c>
      <c r="D19" s="6">
        <v>1896</v>
      </c>
      <c r="E19" s="6">
        <v>90223</v>
      </c>
      <c r="F19" s="7">
        <v>4782</v>
      </c>
      <c r="G19">
        <f t="shared" si="0"/>
        <v>60.990124489336374</v>
      </c>
      <c r="H19">
        <f t="shared" si="1"/>
        <v>53.002006140341152</v>
      </c>
    </row>
    <row r="20" spans="1:8">
      <c r="A20" s="5" t="s">
        <v>133</v>
      </c>
      <c r="B20" s="6">
        <v>4741000</v>
      </c>
      <c r="C20" s="6">
        <v>85407</v>
      </c>
      <c r="D20" s="6">
        <v>5210</v>
      </c>
      <c r="E20" s="6">
        <v>5577</v>
      </c>
      <c r="F20" s="7">
        <v>296</v>
      </c>
      <c r="G20">
        <f t="shared" si="0"/>
        <v>61.002025595091737</v>
      </c>
      <c r="H20">
        <f t="shared" si="1"/>
        <v>53.075129998206918</v>
      </c>
    </row>
    <row r="21" spans="1:8">
      <c r="A21" s="5" t="s">
        <v>140</v>
      </c>
      <c r="B21" s="6">
        <v>0</v>
      </c>
      <c r="C21" s="6">
        <v>222</v>
      </c>
      <c r="D21" s="6">
        <v>14</v>
      </c>
      <c r="E21" s="6">
        <v>12000</v>
      </c>
      <c r="F21" s="7">
        <v>971</v>
      </c>
      <c r="G21">
        <f t="shared" si="0"/>
        <v>63.063063063063055</v>
      </c>
      <c r="H21">
        <f t="shared" si="1"/>
        <v>80.916666666666671</v>
      </c>
    </row>
    <row r="22" spans="1:8">
      <c r="A22" s="5" t="s">
        <v>146</v>
      </c>
      <c r="B22" s="6">
        <v>28900000</v>
      </c>
      <c r="C22" s="6">
        <v>3345</v>
      </c>
      <c r="D22" s="6">
        <v>204</v>
      </c>
      <c r="E22" s="6">
        <v>14700000</v>
      </c>
      <c r="F22" s="7">
        <v>1336599</v>
      </c>
      <c r="G22">
        <f t="shared" si="0"/>
        <v>60.986547085201792</v>
      </c>
      <c r="H22">
        <f t="shared" si="1"/>
        <v>90.925102040816327</v>
      </c>
    </row>
    <row r="23" spans="1:8">
      <c r="A23" s="5" t="s">
        <v>149</v>
      </c>
      <c r="B23" s="6">
        <v>0</v>
      </c>
      <c r="C23" s="6">
        <v>1444</v>
      </c>
      <c r="D23" s="6">
        <v>88</v>
      </c>
      <c r="E23" s="6">
        <v>17</v>
      </c>
      <c r="F23" s="7">
        <v>93</v>
      </c>
      <c r="G23">
        <f t="shared" si="0"/>
        <v>60.94182825484765</v>
      </c>
      <c r="H23">
        <f t="shared" si="1"/>
        <v>5470.588235294118</v>
      </c>
    </row>
    <row r="24" spans="1:8">
      <c r="A24" s="5" t="s">
        <v>153</v>
      </c>
      <c r="B24" s="6">
        <v>9992244</v>
      </c>
      <c r="C24" s="6">
        <v>376622</v>
      </c>
      <c r="D24" s="6">
        <v>24576</v>
      </c>
      <c r="E24" s="6">
        <v>3875051</v>
      </c>
      <c r="F24" s="7">
        <v>223335</v>
      </c>
      <c r="G24">
        <f t="shared" si="0"/>
        <v>65.253755755107235</v>
      </c>
      <c r="H24">
        <f t="shared" si="1"/>
        <v>57.634080170815814</v>
      </c>
    </row>
    <row r="25" spans="1:8">
      <c r="A25" s="5" t="s">
        <v>163</v>
      </c>
      <c r="B25" s="6">
        <v>28100000</v>
      </c>
      <c r="C25" s="6">
        <v>1410894</v>
      </c>
      <c r="D25" s="6">
        <v>58493</v>
      </c>
      <c r="E25" s="6">
        <v>2268934</v>
      </c>
      <c r="F25" s="7">
        <v>163847</v>
      </c>
      <c r="G25">
        <f t="shared" si="0"/>
        <v>41.45811095659915</v>
      </c>
      <c r="H25">
        <f t="shared" si="1"/>
        <v>72.213206730561566</v>
      </c>
    </row>
    <row r="26" spans="1:8">
      <c r="A26" s="5" t="s">
        <v>164</v>
      </c>
      <c r="B26" s="6">
        <v>2793855</v>
      </c>
      <c r="C26" s="6">
        <v>362906</v>
      </c>
      <c r="D26" s="6">
        <v>15483</v>
      </c>
      <c r="E26" s="6">
        <v>27038</v>
      </c>
      <c r="F26" s="7">
        <v>3528</v>
      </c>
      <c r="G26">
        <f t="shared" si="0"/>
        <v>42.663940524543548</v>
      </c>
      <c r="H26">
        <f t="shared" si="1"/>
        <v>130.48302389229974</v>
      </c>
    </row>
    <row r="27" spans="1:8">
      <c r="A27" s="5" t="s">
        <v>168</v>
      </c>
      <c r="B27" s="6">
        <v>5290910</v>
      </c>
      <c r="C27" s="6">
        <v>1644022</v>
      </c>
      <c r="D27" s="6">
        <v>102292</v>
      </c>
      <c r="E27" s="6">
        <v>73209</v>
      </c>
      <c r="F27" s="7">
        <v>8244</v>
      </c>
      <c r="G27">
        <f t="shared" si="0"/>
        <v>62.220578556734644</v>
      </c>
      <c r="H27">
        <f t="shared" si="1"/>
        <v>112.609105437856</v>
      </c>
    </row>
    <row r="28" spans="1:8">
      <c r="A28" s="5" t="s">
        <v>169</v>
      </c>
      <c r="B28" s="6">
        <v>127000000</v>
      </c>
      <c r="C28" s="6">
        <v>12782</v>
      </c>
      <c r="D28" s="6">
        <v>1473</v>
      </c>
      <c r="E28" s="6">
        <v>12000000</v>
      </c>
      <c r="F28" s="7">
        <v>933453</v>
      </c>
      <c r="G28">
        <f t="shared" si="0"/>
        <v>115.24018150524175</v>
      </c>
      <c r="H28">
        <f t="shared" si="1"/>
        <v>77.787750000000003</v>
      </c>
    </row>
    <row r="29" spans="1:8">
      <c r="A29" s="5" t="s">
        <v>185</v>
      </c>
      <c r="B29" s="6">
        <v>4424515</v>
      </c>
      <c r="C29" s="6">
        <v>47243</v>
      </c>
      <c r="D29" s="6">
        <v>4061</v>
      </c>
      <c r="E29" s="6">
        <v>1706092</v>
      </c>
      <c r="F29" s="7">
        <v>106786</v>
      </c>
      <c r="G29">
        <f t="shared" si="0"/>
        <v>85.959824735939719</v>
      </c>
      <c r="H29">
        <f t="shared" si="1"/>
        <v>62.590997437418373</v>
      </c>
    </row>
    <row r="30" spans="1:8">
      <c r="A30" s="5" t="s">
        <v>189</v>
      </c>
      <c r="B30" s="6">
        <v>6604690</v>
      </c>
      <c r="C30" s="6">
        <v>1035</v>
      </c>
      <c r="D30" s="6">
        <v>90</v>
      </c>
      <c r="E30" s="6">
        <v>102000</v>
      </c>
      <c r="F30" s="7">
        <v>10534</v>
      </c>
      <c r="G30">
        <f t="shared" si="0"/>
        <v>86.956521739130437</v>
      </c>
      <c r="H30">
        <f t="shared" si="1"/>
        <v>103.27450980392157</v>
      </c>
    </row>
    <row r="31" spans="1:8">
      <c r="A31" s="5" t="s">
        <v>191</v>
      </c>
      <c r="B31" s="6">
        <v>6126144</v>
      </c>
      <c r="C31" s="6">
        <v>392907</v>
      </c>
      <c r="D31" s="6">
        <v>27375</v>
      </c>
      <c r="E31" s="6">
        <v>779477</v>
      </c>
      <c r="F31" s="7">
        <v>32753</v>
      </c>
      <c r="G31">
        <f t="shared" si="0"/>
        <v>69.672976047767023</v>
      </c>
      <c r="H31">
        <f t="shared" si="1"/>
        <v>42.019200053369119</v>
      </c>
    </row>
    <row r="32" spans="1:8">
      <c r="A32" s="5" t="s">
        <v>196</v>
      </c>
      <c r="B32" s="6">
        <v>63800000</v>
      </c>
      <c r="C32" s="6">
        <v>4260901</v>
      </c>
      <c r="D32" s="6">
        <v>257660</v>
      </c>
      <c r="E32" s="6">
        <v>542286</v>
      </c>
      <c r="F32" s="7">
        <v>40054</v>
      </c>
      <c r="G32">
        <f t="shared" si="0"/>
        <v>60.470778363543296</v>
      </c>
      <c r="H32">
        <f t="shared" si="1"/>
        <v>73.861394172078946</v>
      </c>
    </row>
    <row r="33" spans="1:8">
      <c r="A33" s="5" t="s">
        <v>200</v>
      </c>
      <c r="B33" s="6">
        <v>0</v>
      </c>
      <c r="C33" s="6">
        <v>63742</v>
      </c>
      <c r="D33" s="6">
        <v>3888</v>
      </c>
      <c r="E33" s="6">
        <v>155</v>
      </c>
      <c r="F33" s="7">
        <v>8</v>
      </c>
      <c r="G33">
        <f t="shared" si="0"/>
        <v>60.995889680273606</v>
      </c>
      <c r="H33">
        <f t="shared" si="1"/>
        <v>51.612903225806448</v>
      </c>
    </row>
    <row r="34" spans="1:8">
      <c r="A34" s="5" t="s">
        <v>208</v>
      </c>
      <c r="B34" s="6">
        <v>12700000</v>
      </c>
      <c r="C34" s="6">
        <v>399000</v>
      </c>
      <c r="D34" s="6">
        <v>43749</v>
      </c>
      <c r="E34" s="6">
        <v>600</v>
      </c>
      <c r="F34" s="7">
        <v>100</v>
      </c>
      <c r="G34">
        <f t="shared" si="0"/>
        <v>109.64661654135338</v>
      </c>
      <c r="H34">
        <f t="shared" si="1"/>
        <v>166.66666666666666</v>
      </c>
    </row>
    <row r="35" spans="1:8">
      <c r="A35" s="5" t="s">
        <v>213</v>
      </c>
      <c r="B35" s="6">
        <v>6618000</v>
      </c>
      <c r="C35" s="6">
        <v>2600</v>
      </c>
      <c r="D35" s="6">
        <v>89</v>
      </c>
      <c r="E35" s="6">
        <v>3077600</v>
      </c>
      <c r="F35" s="7">
        <v>210517</v>
      </c>
      <c r="G35">
        <f t="shared" si="0"/>
        <v>34.230769230769234</v>
      </c>
      <c r="H35">
        <f t="shared" si="1"/>
        <v>68.402976345204053</v>
      </c>
    </row>
    <row r="36" spans="1:8">
      <c r="A36" s="5" t="s">
        <v>215</v>
      </c>
      <c r="B36" s="6">
        <v>8517097</v>
      </c>
      <c r="C36" s="6">
        <v>414127</v>
      </c>
      <c r="D36" s="6">
        <v>46803</v>
      </c>
      <c r="E36" s="6">
        <v>271444</v>
      </c>
      <c r="F36" s="7">
        <v>27839</v>
      </c>
      <c r="G36">
        <f t="shared" si="0"/>
        <v>113.01605546124739</v>
      </c>
      <c r="H36">
        <f t="shared" si="1"/>
        <v>102.55890717790777</v>
      </c>
    </row>
    <row r="37" spans="1:8">
      <c r="A37" s="5" t="s">
        <v>217</v>
      </c>
      <c r="B37" s="6">
        <v>794946</v>
      </c>
      <c r="C37" s="6">
        <v>0</v>
      </c>
      <c r="D37" s="6">
        <v>0</v>
      </c>
      <c r="E37" s="6">
        <v>32000</v>
      </c>
      <c r="F37" s="7">
        <v>4722</v>
      </c>
      <c r="G37">
        <f t="shared" si="0"/>
        <v>0</v>
      </c>
      <c r="H37">
        <f t="shared" si="1"/>
        <v>147.5625</v>
      </c>
    </row>
    <row r="38" spans="1:8">
      <c r="A38" s="5" t="s">
        <v>221</v>
      </c>
      <c r="B38" s="6">
        <v>327300</v>
      </c>
      <c r="C38" s="6">
        <v>42104</v>
      </c>
      <c r="D38" s="6">
        <v>10768</v>
      </c>
      <c r="E38" s="6">
        <v>15906</v>
      </c>
      <c r="F38" s="7">
        <v>843</v>
      </c>
      <c r="G38">
        <f t="shared" si="0"/>
        <v>255.74767243017288</v>
      </c>
      <c r="H38">
        <f t="shared" si="1"/>
        <v>52.998868351565449</v>
      </c>
    </row>
    <row r="39" spans="1:8">
      <c r="A39" s="8" t="s">
        <v>227</v>
      </c>
      <c r="B39" s="9">
        <v>0</v>
      </c>
      <c r="C39" s="9">
        <v>0</v>
      </c>
      <c r="D39" s="9">
        <v>0</v>
      </c>
      <c r="E39" s="9">
        <v>0</v>
      </c>
      <c r="F39" s="10">
        <v>0</v>
      </c>
      <c r="G39">
        <f t="shared" si="0"/>
        <v>0</v>
      </c>
      <c r="H39">
        <f t="shared" si="1"/>
        <v>0</v>
      </c>
    </row>
    <row r="40" spans="1:8">
      <c r="A40" s="25" t="s">
        <v>251</v>
      </c>
      <c r="B40" s="23">
        <v>263403660</v>
      </c>
      <c r="C40" s="23">
        <v>719000</v>
      </c>
      <c r="D40">
        <v>60931</v>
      </c>
      <c r="E40" s="23">
        <v>9788000</v>
      </c>
      <c r="F40">
        <v>1274056</v>
      </c>
      <c r="G40">
        <f t="shared" si="0"/>
        <v>84.744089012517378</v>
      </c>
      <c r="H40">
        <f t="shared" si="1"/>
        <v>130.16510012259911</v>
      </c>
    </row>
    <row r="41" spans="1:8">
      <c r="A41" t="s">
        <v>326</v>
      </c>
      <c r="B41">
        <v>4802403</v>
      </c>
      <c r="C41">
        <v>675053</v>
      </c>
      <c r="D41">
        <v>49451</v>
      </c>
      <c r="E41">
        <v>31388</v>
      </c>
      <c r="F41">
        <v>2038</v>
      </c>
      <c r="G41">
        <f t="shared" si="0"/>
        <v>73.254988867540774</v>
      </c>
      <c r="H41">
        <f t="shared" si="1"/>
        <v>64.929272333375806</v>
      </c>
    </row>
    <row r="42" spans="1:8">
      <c r="A42" t="s">
        <v>327</v>
      </c>
      <c r="B42">
        <v>5724950</v>
      </c>
      <c r="C42">
        <v>4568874</v>
      </c>
      <c r="D42">
        <v>611414</v>
      </c>
      <c r="E42">
        <v>303373</v>
      </c>
      <c r="F42">
        <v>16078</v>
      </c>
      <c r="G42">
        <f t="shared" si="0"/>
        <v>133.82159367931791</v>
      </c>
      <c r="H42">
        <f t="shared" si="1"/>
        <v>52.997465166643039</v>
      </c>
    </row>
    <row r="43" spans="1:8">
      <c r="A43" t="s">
        <v>328</v>
      </c>
      <c r="B43">
        <v>20499733</v>
      </c>
      <c r="C43">
        <v>3481364</v>
      </c>
      <c r="D43">
        <v>254124</v>
      </c>
      <c r="E43">
        <v>5194281</v>
      </c>
      <c r="F43">
        <v>380726</v>
      </c>
      <c r="G43">
        <f t="shared" si="0"/>
        <v>72.995527040550769</v>
      </c>
      <c r="H43">
        <f t="shared" si="1"/>
        <v>73.297151232287973</v>
      </c>
    </row>
    <row r="44" spans="1:8">
      <c r="A44" t="s">
        <v>329</v>
      </c>
      <c r="B44">
        <v>0</v>
      </c>
      <c r="C44">
        <v>64</v>
      </c>
      <c r="D44">
        <v>5</v>
      </c>
      <c r="E44">
        <v>0</v>
      </c>
      <c r="F44">
        <v>0</v>
      </c>
      <c r="G44">
        <f t="shared" si="0"/>
        <v>78.125</v>
      </c>
      <c r="H44">
        <f t="shared" si="1"/>
        <v>0</v>
      </c>
    </row>
    <row r="45" spans="1:8">
      <c r="A45" t="s">
        <v>330</v>
      </c>
      <c r="B45">
        <v>1035805</v>
      </c>
      <c r="C45">
        <v>188871</v>
      </c>
      <c r="D45">
        <v>12055</v>
      </c>
      <c r="E45">
        <v>44672</v>
      </c>
      <c r="F45">
        <v>2388</v>
      </c>
      <c r="G45">
        <f t="shared" si="0"/>
        <v>63.826632992889323</v>
      </c>
      <c r="H45">
        <f t="shared" si="1"/>
        <v>53.456303724928361</v>
      </c>
    </row>
    <row r="46" spans="1:8">
      <c r="A46" t="s">
        <v>331</v>
      </c>
      <c r="B46">
        <v>1997563</v>
      </c>
      <c r="C46">
        <v>15291</v>
      </c>
      <c r="D46">
        <v>1523</v>
      </c>
      <c r="E46">
        <v>15632</v>
      </c>
      <c r="F46">
        <v>979</v>
      </c>
      <c r="G46">
        <f t="shared" si="0"/>
        <v>99.601072526322682</v>
      </c>
      <c r="H46">
        <f t="shared" si="1"/>
        <v>62.627942681678611</v>
      </c>
    </row>
    <row r="47" spans="1:8">
      <c r="A47" t="s">
        <v>332</v>
      </c>
      <c r="B47">
        <v>625750</v>
      </c>
      <c r="C47">
        <v>80345</v>
      </c>
      <c r="D47">
        <v>4927</v>
      </c>
      <c r="E47">
        <v>6426</v>
      </c>
      <c r="F47">
        <v>466</v>
      </c>
      <c r="G47">
        <f t="shared" si="0"/>
        <v>61.323044371149415</v>
      </c>
      <c r="H47">
        <f t="shared" si="1"/>
        <v>72.517896047307815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K46"/>
  <sheetViews>
    <sheetView workbookViewId="0">
      <selection activeCell="L1" sqref="L1:M1048576"/>
    </sheetView>
  </sheetViews>
  <sheetFormatPr defaultColWidth="11.42578125" defaultRowHeight="15"/>
  <cols>
    <col min="1" max="1" width="27.42578125" customWidth="1"/>
  </cols>
  <sheetData>
    <row r="1" spans="1:11">
      <c r="A1" s="11" t="s">
        <v>0</v>
      </c>
      <c r="B1">
        <v>2010</v>
      </c>
      <c r="C1">
        <v>2020</v>
      </c>
      <c r="D1">
        <v>2030</v>
      </c>
      <c r="E1">
        <v>2040</v>
      </c>
      <c r="F1">
        <v>2050</v>
      </c>
      <c r="G1">
        <v>2060</v>
      </c>
      <c r="H1">
        <v>2070</v>
      </c>
      <c r="I1">
        <v>2080</v>
      </c>
      <c r="J1">
        <v>2090</v>
      </c>
      <c r="K1">
        <v>2100</v>
      </c>
    </row>
    <row r="2" spans="1:11">
      <c r="A2" s="5" t="s">
        <v>13</v>
      </c>
      <c r="B2">
        <v>40.412376000000009</v>
      </c>
      <c r="C2">
        <v>43.232612149655218</v>
      </c>
      <c r="D2">
        <v>45.017819375524766</v>
      </c>
      <c r="E2">
        <v>45.890664457423995</v>
      </c>
      <c r="F2">
        <v>45.733794232520928</v>
      </c>
      <c r="G2">
        <v>44.648734231969136</v>
      </c>
      <c r="H2">
        <v>42.800142674934953</v>
      </c>
      <c r="I2">
        <v>40.351596470170193</v>
      </c>
      <c r="J2">
        <v>37.593156292911253</v>
      </c>
      <c r="K2">
        <v>34.7084258484348</v>
      </c>
    </row>
    <row r="3" spans="1:11">
      <c r="A3" s="5" t="s">
        <v>16</v>
      </c>
      <c r="B3">
        <v>22.268383999999987</v>
      </c>
      <c r="C3">
        <v>25.807087013060126</v>
      </c>
      <c r="D3">
        <v>28.962852632126868</v>
      </c>
      <c r="E3">
        <v>31.705776276342878</v>
      </c>
      <c r="F3">
        <v>34.086939967271313</v>
      </c>
      <c r="G3">
        <v>35.98326599430392</v>
      </c>
      <c r="H3">
        <v>37.062164100506628</v>
      </c>
      <c r="I3">
        <v>37.219906509014429</v>
      </c>
      <c r="J3">
        <v>36.405120536367995</v>
      </c>
      <c r="K3">
        <v>34.58958864359213</v>
      </c>
    </row>
    <row r="4" spans="1:11">
      <c r="A4" s="5" t="s">
        <v>17</v>
      </c>
      <c r="B4">
        <v>8.3936439746464941</v>
      </c>
      <c r="C4">
        <v>8.6449100395136913</v>
      </c>
      <c r="D4">
        <v>8.7839662271773111</v>
      </c>
      <c r="E4">
        <v>8.8112313803578797</v>
      </c>
      <c r="F4">
        <v>8.7302042710063148</v>
      </c>
      <c r="G4">
        <v>8.500657640779572</v>
      </c>
      <c r="H4">
        <v>8.1175124761722106</v>
      </c>
      <c r="I4">
        <v>7.6331681322006055</v>
      </c>
      <c r="J4">
        <v>7.0540345588105566</v>
      </c>
      <c r="K4">
        <v>6.3870282061979511</v>
      </c>
    </row>
    <row r="5" spans="1:11">
      <c r="A5" s="5" t="s">
        <v>23</v>
      </c>
      <c r="B5">
        <v>9.5954210000000053</v>
      </c>
      <c r="C5">
        <v>9.1992511290931773</v>
      </c>
      <c r="D5">
        <v>8.7175756888223042</v>
      </c>
      <c r="E5">
        <v>8.208781751675243</v>
      </c>
      <c r="F5">
        <v>7.6409076512951941</v>
      </c>
      <c r="G5">
        <v>7.014895838470335</v>
      </c>
      <c r="H5">
        <v>6.3547056097182502</v>
      </c>
      <c r="I5">
        <v>5.6823881869419353</v>
      </c>
      <c r="J5">
        <v>5.044079647246889</v>
      </c>
      <c r="K5">
        <v>4.4644319316587024</v>
      </c>
    </row>
    <row r="6" spans="1:11">
      <c r="A6" s="5" t="s">
        <v>24</v>
      </c>
      <c r="B6">
        <v>10.712065999999997</v>
      </c>
      <c r="C6">
        <v>11.175967603631918</v>
      </c>
      <c r="D6">
        <v>11.472731909657297</v>
      </c>
      <c r="E6">
        <v>11.653870521694616</v>
      </c>
      <c r="F6">
        <v>11.671058411537686</v>
      </c>
      <c r="G6">
        <v>11.513586997752901</v>
      </c>
      <c r="H6">
        <v>11.193138645995468</v>
      </c>
      <c r="I6">
        <v>10.733272045332622</v>
      </c>
      <c r="J6">
        <v>10.127325482450976</v>
      </c>
      <c r="K6">
        <v>9.3683439226967753</v>
      </c>
    </row>
    <row r="7" spans="1:11">
      <c r="A7" s="5" t="s">
        <v>31</v>
      </c>
      <c r="B7">
        <v>194.94646999999998</v>
      </c>
      <c r="C7">
        <v>209.12029782599575</v>
      </c>
      <c r="D7">
        <v>217.31359033551894</v>
      </c>
      <c r="E7">
        <v>219.04976835309097</v>
      </c>
      <c r="F7">
        <v>214.59502998352337</v>
      </c>
      <c r="G7">
        <v>204.52425853010965</v>
      </c>
      <c r="H7">
        <v>190.04354076170617</v>
      </c>
      <c r="I7">
        <v>172.5045140973634</v>
      </c>
      <c r="J7">
        <v>153.65407708162462</v>
      </c>
      <c r="K7">
        <v>135.05078472780104</v>
      </c>
    </row>
    <row r="8" spans="1:11">
      <c r="A8" s="5" t="s">
        <v>41</v>
      </c>
      <c r="B8">
        <v>34.016593000000007</v>
      </c>
      <c r="C8">
        <v>37.49499612258964</v>
      </c>
      <c r="D8">
        <v>40.486830894412179</v>
      </c>
      <c r="E8">
        <v>42.80981130675702</v>
      </c>
      <c r="F8">
        <v>44.608270792811588</v>
      </c>
      <c r="G8">
        <v>45.892398395273446</v>
      </c>
      <c r="H8">
        <v>46.415547960631741</v>
      </c>
      <c r="I8">
        <v>45.974541442191956</v>
      </c>
      <c r="J8">
        <v>44.475549787167417</v>
      </c>
      <c r="K8">
        <v>41.889585437460468</v>
      </c>
    </row>
    <row r="9" spans="1:11">
      <c r="A9" s="5" t="s">
        <v>45</v>
      </c>
      <c r="B9">
        <v>17.113687999999975</v>
      </c>
      <c r="C9">
        <v>18.449692983903535</v>
      </c>
      <c r="D9">
        <v>19.267573154796544</v>
      </c>
      <c r="E9">
        <v>19.520433266800875</v>
      </c>
      <c r="F9">
        <v>19.243698326023214</v>
      </c>
      <c r="G9">
        <v>18.526466146994309</v>
      </c>
      <c r="H9">
        <v>17.475130199429998</v>
      </c>
      <c r="I9">
        <v>16.171567874134254</v>
      </c>
      <c r="J9">
        <v>14.682836064988043</v>
      </c>
      <c r="K9">
        <v>13.126880369863416</v>
      </c>
    </row>
    <row r="10" spans="1:11">
      <c r="A10" s="5" t="s">
        <v>46</v>
      </c>
      <c r="B10">
        <v>1341.3351520000015</v>
      </c>
      <c r="C10">
        <v>1368.8064127922917</v>
      </c>
      <c r="D10">
        <v>1349.9965178726713</v>
      </c>
      <c r="E10">
        <v>1285.9168960796051</v>
      </c>
      <c r="F10">
        <v>1183.4814360778057</v>
      </c>
      <c r="G10">
        <v>1055.8551173057076</v>
      </c>
      <c r="H10">
        <v>920.28576213295037</v>
      </c>
      <c r="I10">
        <v>787.00036265473022</v>
      </c>
      <c r="J10">
        <v>662.06903407214656</v>
      </c>
      <c r="K10">
        <v>555.11555722941137</v>
      </c>
    </row>
    <row r="11" spans="1:11">
      <c r="A11" s="5" t="s">
        <v>71</v>
      </c>
      <c r="B11">
        <v>1.3411400000000007</v>
      </c>
      <c r="C11">
        <v>1.3169347869202239</v>
      </c>
      <c r="D11">
        <v>1.2737347463131861</v>
      </c>
      <c r="E11">
        <v>1.2295878812395427</v>
      </c>
      <c r="F11">
        <v>1.1874439983628535</v>
      </c>
      <c r="G11">
        <v>1.1359473840339078</v>
      </c>
      <c r="H11">
        <v>1.0755219929422069</v>
      </c>
      <c r="I11">
        <v>1.0105552521058412</v>
      </c>
      <c r="J11">
        <v>0.94367284865820544</v>
      </c>
      <c r="K11">
        <v>0.87681314847996694</v>
      </c>
    </row>
    <row r="12" spans="1:11">
      <c r="A12" s="5" t="s">
        <v>76</v>
      </c>
      <c r="B12">
        <v>5.364545106066303</v>
      </c>
      <c r="C12">
        <v>5.5711758692815403</v>
      </c>
      <c r="D12">
        <v>5.6858481866299249</v>
      </c>
      <c r="E12">
        <v>5.7086911686417965</v>
      </c>
      <c r="F12">
        <v>5.677570582805104</v>
      </c>
      <c r="G12">
        <v>5.6164822071526057</v>
      </c>
      <c r="H12">
        <v>5.5086598116939403</v>
      </c>
      <c r="I12">
        <v>5.3384059116157987</v>
      </c>
      <c r="J12">
        <v>5.0997210290418149</v>
      </c>
      <c r="K12">
        <v>4.7940435901597489</v>
      </c>
    </row>
    <row r="13" spans="1:11">
      <c r="A13" s="5" t="s">
        <v>77</v>
      </c>
      <c r="B13">
        <v>62.787416551732129</v>
      </c>
      <c r="C13">
        <v>66.144646612159079</v>
      </c>
      <c r="D13">
        <v>68.774662768687691</v>
      </c>
      <c r="E13">
        <v>70.731572346950017</v>
      </c>
      <c r="F13">
        <v>71.650093291879585</v>
      </c>
      <c r="G13">
        <v>71.671193516471334</v>
      </c>
      <c r="H13">
        <v>70.996793974818246</v>
      </c>
      <c r="I13">
        <v>69.624915959237356</v>
      </c>
      <c r="J13">
        <v>67.23821776565994</v>
      </c>
      <c r="K13">
        <v>63.73468831706991</v>
      </c>
    </row>
    <row r="14" spans="1:11">
      <c r="A14" s="5" t="s">
        <v>83</v>
      </c>
      <c r="B14">
        <v>82.302463161787216</v>
      </c>
      <c r="C14">
        <v>81.488552103159918</v>
      </c>
      <c r="D14">
        <v>79.954263086434992</v>
      </c>
      <c r="E14">
        <v>77.780136088190432</v>
      </c>
      <c r="F14">
        <v>74.838791126358984</v>
      </c>
      <c r="G14">
        <v>71.088460211130226</v>
      </c>
      <c r="H14">
        <v>66.909848619265333</v>
      </c>
      <c r="I14">
        <v>62.43634371663186</v>
      </c>
      <c r="J14">
        <v>57.442934165628309</v>
      </c>
      <c r="K14">
        <v>52.028725709329315</v>
      </c>
    </row>
    <row r="15" spans="1:11">
      <c r="A15" s="5" t="s">
        <v>98</v>
      </c>
      <c r="B15">
        <v>1224.6143269999998</v>
      </c>
      <c r="C15">
        <v>1376.3341499681992</v>
      </c>
      <c r="D15">
        <v>1489.1444662783804</v>
      </c>
      <c r="E15">
        <v>1565.2295662174874</v>
      </c>
      <c r="F15">
        <v>1600.9390238659403</v>
      </c>
      <c r="G15">
        <v>1587.5048461375968</v>
      </c>
      <c r="H15">
        <v>1525.9697214485784</v>
      </c>
      <c r="I15">
        <v>1426.1577625022933</v>
      </c>
      <c r="J15">
        <v>1302.6353953139776</v>
      </c>
      <c r="K15">
        <v>1169.2604599038161</v>
      </c>
    </row>
    <row r="16" spans="1:11">
      <c r="A16" s="5" t="s">
        <v>99</v>
      </c>
      <c r="B16">
        <v>239.8709370151422</v>
      </c>
      <c r="C16">
        <v>258.52169825954309</v>
      </c>
      <c r="D16">
        <v>267.77052428975088</v>
      </c>
      <c r="E16">
        <v>268.7172110340959</v>
      </c>
      <c r="F16">
        <v>261.10281511232984</v>
      </c>
      <c r="G16">
        <v>245.74247284127276</v>
      </c>
      <c r="H16">
        <v>224.88090447490302</v>
      </c>
      <c r="I16">
        <v>201.05884305031543</v>
      </c>
      <c r="J16">
        <v>176.34620972553165</v>
      </c>
      <c r="K16">
        <v>152.33594601634206</v>
      </c>
    </row>
    <row r="17" spans="1:11">
      <c r="A17" s="5" t="s">
        <v>106</v>
      </c>
      <c r="B17">
        <v>126.53592001621917</v>
      </c>
      <c r="C17">
        <v>124.14667717467736</v>
      </c>
      <c r="D17">
        <v>118.39935158414914</v>
      </c>
      <c r="E17">
        <v>111.14690746010142</v>
      </c>
      <c r="F17">
        <v>103.09817107214988</v>
      </c>
      <c r="G17">
        <v>94.726768925761888</v>
      </c>
      <c r="H17">
        <v>85.598263015849255</v>
      </c>
      <c r="I17">
        <v>76.267443040220712</v>
      </c>
      <c r="J17">
        <v>66.871626720348985</v>
      </c>
      <c r="K17">
        <v>57.897820487098912</v>
      </c>
    </row>
    <row r="18" spans="1:11">
      <c r="A18" s="5" t="s">
        <v>114</v>
      </c>
      <c r="B18">
        <v>2.2520600000000011</v>
      </c>
      <c r="C18">
        <v>2.1123218891998938</v>
      </c>
      <c r="D18">
        <v>1.9815099193730874</v>
      </c>
      <c r="E18">
        <v>1.8542339621799149</v>
      </c>
      <c r="F18">
        <v>1.724493381727932</v>
      </c>
      <c r="G18">
        <v>1.5843334378175333</v>
      </c>
      <c r="H18">
        <v>1.4326571511512443</v>
      </c>
      <c r="I18">
        <v>1.276281090647807</v>
      </c>
      <c r="J18">
        <v>1.1298797702477672</v>
      </c>
      <c r="K18">
        <v>1.0006147701270049</v>
      </c>
    </row>
    <row r="19" spans="1:11">
      <c r="A19" s="5" t="s">
        <v>124</v>
      </c>
      <c r="B19">
        <v>28.401016999999996</v>
      </c>
      <c r="C19">
        <v>32.574505882351993</v>
      </c>
      <c r="D19">
        <v>35.971136715400135</v>
      </c>
      <c r="E19">
        <v>38.41365066764395</v>
      </c>
      <c r="F19">
        <v>39.689172094743796</v>
      </c>
      <c r="G19">
        <v>39.971299606115664</v>
      </c>
      <c r="H19">
        <v>39.344879284714942</v>
      </c>
      <c r="I19">
        <v>37.818872830382304</v>
      </c>
      <c r="J19">
        <v>35.592612071026231</v>
      </c>
      <c r="K19">
        <v>32.934056441602685</v>
      </c>
    </row>
    <row r="20" spans="1:11">
      <c r="A20" s="5" t="s">
        <v>133</v>
      </c>
      <c r="B20">
        <v>113.42304699249158</v>
      </c>
      <c r="C20">
        <v>124.81783047646898</v>
      </c>
      <c r="D20">
        <v>132.42914481573592</v>
      </c>
      <c r="E20">
        <v>136.06087633911375</v>
      </c>
      <c r="F20">
        <v>135.60247610389891</v>
      </c>
      <c r="G20">
        <v>131.7821340646201</v>
      </c>
      <c r="H20">
        <v>126.13041638666445</v>
      </c>
      <c r="I20">
        <v>119.26874385861564</v>
      </c>
      <c r="J20">
        <v>111.40291730927441</v>
      </c>
      <c r="K20">
        <v>102.88500726814765</v>
      </c>
    </row>
    <row r="21" spans="1:11">
      <c r="A21" s="5" t="s">
        <v>140</v>
      </c>
      <c r="B21">
        <v>47.963012000000028</v>
      </c>
      <c r="C21">
        <v>49.710269088950895</v>
      </c>
      <c r="D21">
        <v>49.734511944427368</v>
      </c>
      <c r="E21">
        <v>48.009208974211305</v>
      </c>
      <c r="F21">
        <v>44.873960230922364</v>
      </c>
      <c r="G21">
        <v>40.914840909422665</v>
      </c>
      <c r="H21">
        <v>36.72832233719403</v>
      </c>
      <c r="I21">
        <v>32.762166011412425</v>
      </c>
      <c r="J21">
        <v>29.242943205335823</v>
      </c>
      <c r="K21">
        <v>26.239884531630107</v>
      </c>
    </row>
    <row r="22" spans="1:11">
      <c r="A22" s="5" t="s">
        <v>146</v>
      </c>
      <c r="B22">
        <v>4.3681360000000016</v>
      </c>
      <c r="C22">
        <v>4.8141028794957226</v>
      </c>
      <c r="D22">
        <v>5.1643197171263981</v>
      </c>
      <c r="E22">
        <v>5.4188930879507851</v>
      </c>
      <c r="F22">
        <v>5.5858484168469076</v>
      </c>
      <c r="G22">
        <v>5.6658710478136598</v>
      </c>
      <c r="H22">
        <v>5.6671965532185435</v>
      </c>
      <c r="I22">
        <v>5.5916519555959301</v>
      </c>
      <c r="J22">
        <v>5.4244901913124473</v>
      </c>
      <c r="K22">
        <v>5.178299145170012</v>
      </c>
    </row>
    <row r="23" spans="1:11">
      <c r="A23" s="5" t="s">
        <v>149</v>
      </c>
      <c r="B23">
        <v>158.42318189322182</v>
      </c>
      <c r="C23">
        <v>205.61576278251758</v>
      </c>
      <c r="D23">
        <v>267.93361529763195</v>
      </c>
      <c r="E23">
        <v>344.17463739373045</v>
      </c>
      <c r="F23">
        <v>431.13237965470819</v>
      </c>
      <c r="G23">
        <v>520.41048522019128</v>
      </c>
      <c r="H23">
        <v>606.61694643907072</v>
      </c>
      <c r="I23">
        <v>688.5579368743671</v>
      </c>
      <c r="J23">
        <v>764.34295080662423</v>
      </c>
      <c r="K23">
        <v>832.62887411135353</v>
      </c>
    </row>
    <row r="24" spans="1:11">
      <c r="A24" s="5" t="s">
        <v>153</v>
      </c>
      <c r="B24">
        <v>4.8831109336728682</v>
      </c>
      <c r="C24">
        <v>5.3798566663865008</v>
      </c>
      <c r="D24">
        <v>5.8381452594947056</v>
      </c>
      <c r="E24">
        <v>6.2171381053725057</v>
      </c>
      <c r="F24">
        <v>6.5141671450635537</v>
      </c>
      <c r="G24">
        <v>6.7307116463475483</v>
      </c>
      <c r="H24">
        <v>6.8203820627723779</v>
      </c>
      <c r="I24">
        <v>6.7782409164696018</v>
      </c>
      <c r="J24">
        <v>6.5994224306016829</v>
      </c>
      <c r="K24">
        <v>6.2751551078169747</v>
      </c>
    </row>
    <row r="25" spans="1:11">
      <c r="A25" s="5" t="s">
        <v>163</v>
      </c>
      <c r="B25">
        <v>38.27666</v>
      </c>
      <c r="C25">
        <v>38.228855001832358</v>
      </c>
      <c r="D25">
        <v>37.324648705385563</v>
      </c>
      <c r="E25">
        <v>35.574125282209486</v>
      </c>
      <c r="F25">
        <v>33.518892389524993</v>
      </c>
      <c r="G25">
        <v>31.263890066490703</v>
      </c>
      <c r="H25">
        <v>28.571050405759085</v>
      </c>
      <c r="I25">
        <v>25.664416731073072</v>
      </c>
      <c r="J25">
        <v>23.032214635013279</v>
      </c>
      <c r="K25">
        <v>20.768882418702216</v>
      </c>
    </row>
    <row r="26" spans="1:11">
      <c r="A26" s="5" t="s">
        <v>164</v>
      </c>
      <c r="B26">
        <v>10.675571999999985</v>
      </c>
      <c r="C26">
        <v>10.851325357627076</v>
      </c>
      <c r="D26">
        <v>10.90202198094175</v>
      </c>
      <c r="E26">
        <v>10.896198793381583</v>
      </c>
      <c r="F26">
        <v>10.761653520308716</v>
      </c>
      <c r="G26">
        <v>10.472870272336806</v>
      </c>
      <c r="H26">
        <v>10.030445319775335</v>
      </c>
      <c r="I26">
        <v>9.4757962597038983</v>
      </c>
      <c r="J26">
        <v>8.8746037804824596</v>
      </c>
      <c r="K26">
        <v>8.2194433570353187</v>
      </c>
    </row>
    <row r="27" spans="1:11">
      <c r="A27" s="5" t="s">
        <v>168</v>
      </c>
      <c r="B27">
        <v>21.486370999999998</v>
      </c>
      <c r="C27">
        <v>20.689830802935298</v>
      </c>
      <c r="D27">
        <v>19.62177672177064</v>
      </c>
      <c r="E27">
        <v>18.354465067375099</v>
      </c>
      <c r="F27">
        <v>16.844173201734062</v>
      </c>
      <c r="G27">
        <v>15.061835218787822</v>
      </c>
      <c r="H27">
        <v>13.125971955980132</v>
      </c>
      <c r="I27">
        <v>11.302208377718921</v>
      </c>
      <c r="J27">
        <v>9.7585116979210476</v>
      </c>
      <c r="K27">
        <v>8.4640939840763654</v>
      </c>
    </row>
    <row r="28" spans="1:11">
      <c r="A28" s="5" t="s">
        <v>169</v>
      </c>
      <c r="B28">
        <v>142.95816400000007</v>
      </c>
      <c r="C28">
        <v>140.8883618388916</v>
      </c>
      <c r="D28">
        <v>136.64088166482162</v>
      </c>
      <c r="E28">
        <v>132.12428526219119</v>
      </c>
      <c r="F28">
        <v>127.07612873213218</v>
      </c>
      <c r="G28">
        <v>121.29849714642502</v>
      </c>
      <c r="H28">
        <v>114.37308617471946</v>
      </c>
      <c r="I28">
        <v>106.25085943738841</v>
      </c>
      <c r="J28">
        <v>97.494770183319758</v>
      </c>
      <c r="K28">
        <v>88.371587321381583</v>
      </c>
    </row>
    <row r="29" spans="1:11">
      <c r="A29" s="5" t="s">
        <v>185</v>
      </c>
      <c r="B29">
        <v>5.4621190000000022</v>
      </c>
      <c r="C29">
        <v>5.5741827414133951</v>
      </c>
      <c r="D29">
        <v>5.5707839887386275</v>
      </c>
      <c r="E29">
        <v>5.4410552738961186</v>
      </c>
      <c r="F29">
        <v>5.2537253742514629</v>
      </c>
      <c r="G29">
        <v>5.0046526642852394</v>
      </c>
      <c r="H29">
        <v>4.6519972609448788</v>
      </c>
      <c r="I29">
        <v>4.2487628032623022</v>
      </c>
      <c r="J29">
        <v>3.8641118696621821</v>
      </c>
      <c r="K29">
        <v>3.5053600690780695</v>
      </c>
    </row>
    <row r="30" spans="1:11">
      <c r="A30" s="5" t="s">
        <v>189</v>
      </c>
      <c r="B30">
        <v>50.132816999999989</v>
      </c>
      <c r="C30">
        <v>54.132251853926917</v>
      </c>
      <c r="D30">
        <v>56.455409456116662</v>
      </c>
      <c r="E30">
        <v>57.070108342859797</v>
      </c>
      <c r="F30">
        <v>56.247821018573383</v>
      </c>
      <c r="G30">
        <v>54.441494394776385</v>
      </c>
      <c r="H30">
        <v>51.562395546706021</v>
      </c>
      <c r="I30">
        <v>47.73846511777797</v>
      </c>
      <c r="J30">
        <v>43.404504061527312</v>
      </c>
      <c r="K30">
        <v>38.77220939158417</v>
      </c>
    </row>
    <row r="31" spans="1:11">
      <c r="A31" s="5" t="s">
        <v>191</v>
      </c>
      <c r="B31">
        <v>46.076988999999962</v>
      </c>
      <c r="C31">
        <v>48.517904185297837</v>
      </c>
      <c r="D31">
        <v>49.50862527515622</v>
      </c>
      <c r="E31">
        <v>50.349702873460899</v>
      </c>
      <c r="F31">
        <v>50.551265780696333</v>
      </c>
      <c r="G31">
        <v>49.625716526222512</v>
      </c>
      <c r="H31">
        <v>47.717502396849127</v>
      </c>
      <c r="I31">
        <v>45.299331297839913</v>
      </c>
      <c r="J31">
        <v>42.633407466625727</v>
      </c>
      <c r="K31">
        <v>39.509717355201325</v>
      </c>
    </row>
    <row r="32" spans="1:11">
      <c r="A32" s="5" t="s">
        <v>196</v>
      </c>
      <c r="B32">
        <v>9.3796846498169781</v>
      </c>
      <c r="C32">
        <v>10.093900225224187</v>
      </c>
      <c r="D32">
        <v>10.675956739280483</v>
      </c>
      <c r="E32">
        <v>11.109344644213543</v>
      </c>
      <c r="F32">
        <v>11.497730936205679</v>
      </c>
      <c r="G32">
        <v>11.770645170604109</v>
      </c>
      <c r="H32">
        <v>11.835162066476764</v>
      </c>
      <c r="I32">
        <v>11.709702102789244</v>
      </c>
      <c r="J32">
        <v>11.36412509203487</v>
      </c>
      <c r="K32">
        <v>10.797164000752183</v>
      </c>
    </row>
    <row r="33" spans="1:11">
      <c r="A33" s="5" t="s">
        <v>200</v>
      </c>
      <c r="B33">
        <v>69.12223400000002</v>
      </c>
      <c r="C33">
        <v>72.270487653284562</v>
      </c>
      <c r="D33">
        <v>73.263898611117455</v>
      </c>
      <c r="E33">
        <v>72.011258911560503</v>
      </c>
      <c r="F33">
        <v>68.553080056761701</v>
      </c>
      <c r="G33">
        <v>63.758424234691034</v>
      </c>
      <c r="H33">
        <v>58.027028113004931</v>
      </c>
      <c r="I33">
        <v>51.767655010206973</v>
      </c>
      <c r="J33">
        <v>45.473630268492961</v>
      </c>
      <c r="K33">
        <v>39.494566776101493</v>
      </c>
    </row>
    <row r="34" spans="1:11">
      <c r="A34" s="5" t="s">
        <v>208</v>
      </c>
      <c r="B34">
        <v>72.752324999999971</v>
      </c>
      <c r="C34">
        <v>80.941329072788548</v>
      </c>
      <c r="D34">
        <v>86.944613707110463</v>
      </c>
      <c r="E34">
        <v>90.576314310002346</v>
      </c>
      <c r="F34">
        <v>91.828920749471166</v>
      </c>
      <c r="G34">
        <v>90.760316841063442</v>
      </c>
      <c r="H34">
        <v>87.802437914457968</v>
      </c>
      <c r="I34">
        <v>83.513782639114609</v>
      </c>
      <c r="J34">
        <v>78.51572784411708</v>
      </c>
      <c r="K34">
        <v>73.171625599985063</v>
      </c>
    </row>
    <row r="35" spans="1:11">
      <c r="A35" s="5" t="s">
        <v>213</v>
      </c>
      <c r="B35">
        <v>45.448328999999973</v>
      </c>
      <c r="C35">
        <v>42.658087987185624</v>
      </c>
      <c r="D35">
        <v>40.23528086326592</v>
      </c>
      <c r="E35">
        <v>38.194150277093158</v>
      </c>
      <c r="F35">
        <v>36.216420524505317</v>
      </c>
      <c r="G35">
        <v>34.230479347413358</v>
      </c>
      <c r="H35">
        <v>31.951886459272128</v>
      </c>
      <c r="I35">
        <v>29.353320546047915</v>
      </c>
      <c r="J35">
        <v>26.61683247802193</v>
      </c>
      <c r="K35">
        <v>23.822607511223151</v>
      </c>
    </row>
    <row r="36" spans="1:11">
      <c r="A36" s="5" t="s">
        <v>215</v>
      </c>
      <c r="B36">
        <v>62.035570000000028</v>
      </c>
      <c r="C36">
        <v>65.681590426302122</v>
      </c>
      <c r="D36">
        <v>68.251612546856464</v>
      </c>
      <c r="E36">
        <v>69.987979229543996</v>
      </c>
      <c r="F36">
        <v>71.039882544031201</v>
      </c>
      <c r="G36">
        <v>71.159388153004073</v>
      </c>
      <c r="H36">
        <v>70.336232603779479</v>
      </c>
      <c r="I36">
        <v>68.801859103532834</v>
      </c>
      <c r="J36">
        <v>66.424667614283749</v>
      </c>
      <c r="K36">
        <v>63.352853300153022</v>
      </c>
    </row>
    <row r="37" spans="1:11">
      <c r="A37" s="5" t="s">
        <v>217</v>
      </c>
      <c r="B37">
        <v>3.3687859999999983</v>
      </c>
      <c r="C37">
        <v>3.3984360024647589</v>
      </c>
      <c r="D37">
        <v>3.359406147514191</v>
      </c>
      <c r="E37">
        <v>3.2539452352287532</v>
      </c>
      <c r="F37">
        <v>3.085776374572974</v>
      </c>
      <c r="G37">
        <v>2.8739924988709511</v>
      </c>
      <c r="H37">
        <v>2.6444333946809171</v>
      </c>
      <c r="I37">
        <v>2.4080788461814264</v>
      </c>
      <c r="J37">
        <v>2.171640915281337</v>
      </c>
      <c r="K37">
        <v>1.9424671723255633</v>
      </c>
    </row>
    <row r="38" spans="1:11">
      <c r="A38" s="5" t="s">
        <v>221</v>
      </c>
      <c r="B38">
        <v>87.848444994377459</v>
      </c>
      <c r="C38">
        <v>95.447474669861165</v>
      </c>
      <c r="D38">
        <v>99.169102765294539</v>
      </c>
      <c r="E38">
        <v>99.688770160935903</v>
      </c>
      <c r="F38">
        <v>96.940217999695108</v>
      </c>
      <c r="G38">
        <v>91.283451568046871</v>
      </c>
      <c r="H38">
        <v>83.797532077086132</v>
      </c>
      <c r="I38">
        <v>75.101879278570806</v>
      </c>
      <c r="J38">
        <v>66.098734085137096</v>
      </c>
      <c r="K38">
        <v>57.820912053418716</v>
      </c>
    </row>
    <row r="39" spans="1:11">
      <c r="A39" s="25" t="s">
        <v>251</v>
      </c>
      <c r="B39">
        <v>310.38394799999998</v>
      </c>
      <c r="C39">
        <v>333.63403076998566</v>
      </c>
      <c r="D39">
        <v>353.76536651356406</v>
      </c>
      <c r="E39">
        <v>369.19574100674703</v>
      </c>
      <c r="F39">
        <v>379.15381179964947</v>
      </c>
      <c r="G39">
        <v>386.15032595290614</v>
      </c>
      <c r="H39">
        <v>389.6529536456294</v>
      </c>
      <c r="I39">
        <v>387.12861191206724</v>
      </c>
      <c r="J39">
        <v>378.21914441410416</v>
      </c>
      <c r="K39">
        <v>364.58365047712198</v>
      </c>
    </row>
    <row r="40" spans="1:11">
      <c r="A40" t="s">
        <v>326</v>
      </c>
      <c r="B40">
        <v>785.2521691649647</v>
      </c>
      <c r="C40">
        <v>992.07092919658896</v>
      </c>
      <c r="D40">
        <v>1226.3873390732965</v>
      </c>
      <c r="E40">
        <v>1469.1010410340764</v>
      </c>
      <c r="F40">
        <v>1715.4238846183575</v>
      </c>
      <c r="G40">
        <v>1948.0464145506057</v>
      </c>
      <c r="H40">
        <v>2160.8581597883085</v>
      </c>
      <c r="I40">
        <v>2357.1579748317477</v>
      </c>
      <c r="J40">
        <v>2533.2292540097815</v>
      </c>
      <c r="K40">
        <v>2687.7001516419023</v>
      </c>
    </row>
    <row r="41" spans="1:11">
      <c r="A41" t="s">
        <v>327</v>
      </c>
      <c r="B41">
        <v>861.15453488338244</v>
      </c>
      <c r="C41">
        <v>1011.0353069972534</v>
      </c>
      <c r="D41">
        <v>1161.8227934314723</v>
      </c>
      <c r="E41">
        <v>1300.1446202251473</v>
      </c>
      <c r="F41">
        <v>1430.3764171525759</v>
      </c>
      <c r="G41">
        <v>1543.7287209727165</v>
      </c>
      <c r="H41">
        <v>1639.3537762346227</v>
      </c>
      <c r="I41">
        <v>1725.8980482430502</v>
      </c>
      <c r="J41">
        <v>1805.9980637133599</v>
      </c>
      <c r="K41">
        <v>1878.9034622694508</v>
      </c>
    </row>
    <row r="42" spans="1:11">
      <c r="A42" t="s">
        <v>328</v>
      </c>
      <c r="B42">
        <v>173.08878564231316</v>
      </c>
      <c r="C42">
        <v>174.56578638633476</v>
      </c>
      <c r="D42">
        <v>173.51973392041964</v>
      </c>
      <c r="E42">
        <v>171.10880408936413</v>
      </c>
      <c r="F42">
        <v>166.91266096848835</v>
      </c>
      <c r="G42">
        <v>160.61658124271969</v>
      </c>
      <c r="H42">
        <v>152.14408284520482</v>
      </c>
      <c r="I42">
        <v>142.51559295559338</v>
      </c>
      <c r="J42">
        <v>132.29189136239603</v>
      </c>
      <c r="K42">
        <v>121.16284282153231</v>
      </c>
    </row>
    <row r="43" spans="1:11">
      <c r="A43" t="s">
        <v>329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330</v>
      </c>
      <c r="B44">
        <v>79.201693999766889</v>
      </c>
      <c r="C44">
        <v>88.610264111254466</v>
      </c>
      <c r="D44">
        <v>96.983640417268262</v>
      </c>
      <c r="E44">
        <v>103.69857259477533</v>
      </c>
      <c r="F44">
        <v>108.96235748433241</v>
      </c>
      <c r="G44">
        <v>112.66993290540955</v>
      </c>
      <c r="H44">
        <v>115.55248697306104</v>
      </c>
      <c r="I44">
        <v>118.08602222486726</v>
      </c>
      <c r="J44">
        <v>120.43677125550269</v>
      </c>
      <c r="K44">
        <v>122.73733773559302</v>
      </c>
    </row>
    <row r="45" spans="1:11">
      <c r="A45" t="s">
        <v>331</v>
      </c>
      <c r="B45">
        <v>136.47947499999998</v>
      </c>
      <c r="C45">
        <v>153.06368321427522</v>
      </c>
      <c r="D45">
        <v>165.85134759403792</v>
      </c>
      <c r="E45">
        <v>174.24176046921326</v>
      </c>
      <c r="F45">
        <v>178.17582097114433</v>
      </c>
      <c r="G45">
        <v>178.02727844279974</v>
      </c>
      <c r="H45">
        <v>174.76257531316278</v>
      </c>
      <c r="I45">
        <v>169.09972356728585</v>
      </c>
      <c r="J45">
        <v>161.86349708784226</v>
      </c>
      <c r="K45">
        <v>153.86605407508918</v>
      </c>
    </row>
    <row r="46" spans="1:11">
      <c r="A46" t="s">
        <v>332</v>
      </c>
      <c r="B46">
        <v>9.2014030002469482</v>
      </c>
      <c r="C46">
        <v>11.021083517976869</v>
      </c>
      <c r="D46">
        <v>12.952610358861051</v>
      </c>
      <c r="E46">
        <v>14.708741722190481</v>
      </c>
      <c r="F46">
        <v>16.253667283358951</v>
      </c>
      <c r="G46">
        <v>17.594914121476215</v>
      </c>
      <c r="H46">
        <v>18.704196539829965</v>
      </c>
      <c r="I46">
        <v>19.603263968235346</v>
      </c>
      <c r="J46">
        <v>20.32427461070229</v>
      </c>
      <c r="K46">
        <v>20.895776967083414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K46"/>
  <sheetViews>
    <sheetView topLeftCell="A189" workbookViewId="0">
      <selection activeCell="L1" sqref="L1:M1048576"/>
    </sheetView>
  </sheetViews>
  <sheetFormatPr defaultColWidth="11.42578125" defaultRowHeight="15"/>
  <cols>
    <col min="1" max="1" width="27.42578125" customWidth="1"/>
  </cols>
  <sheetData>
    <row r="1" spans="1:11">
      <c r="A1" s="11" t="s">
        <v>0</v>
      </c>
      <c r="B1">
        <v>2010</v>
      </c>
      <c r="C1">
        <v>2020</v>
      </c>
      <c r="D1">
        <v>2030</v>
      </c>
      <c r="E1">
        <v>2040</v>
      </c>
      <c r="F1">
        <v>2050</v>
      </c>
      <c r="G1">
        <v>2060</v>
      </c>
      <c r="H1">
        <v>2070</v>
      </c>
      <c r="I1">
        <v>2080</v>
      </c>
      <c r="J1">
        <v>2090</v>
      </c>
      <c r="K1">
        <v>2100</v>
      </c>
    </row>
    <row r="2" spans="1:11">
      <c r="A2" s="5" t="s">
        <v>13</v>
      </c>
      <c r="B2">
        <v>40.412376000000009</v>
      </c>
      <c r="C2">
        <v>42.929507726291924</v>
      </c>
      <c r="D2">
        <v>44.252460498553688</v>
      </c>
      <c r="E2">
        <v>44.756344173190726</v>
      </c>
      <c r="F2">
        <v>44.321514106073622</v>
      </c>
      <c r="G2">
        <v>43.102606759584503</v>
      </c>
      <c r="H2">
        <v>41.317695037646516</v>
      </c>
      <c r="I2">
        <v>39.014492226090255</v>
      </c>
      <c r="J2">
        <v>35.960783502056451</v>
      </c>
      <c r="K2">
        <v>32.413520635093512</v>
      </c>
    </row>
    <row r="3" spans="1:11">
      <c r="A3" s="5" t="s">
        <v>16</v>
      </c>
      <c r="B3">
        <v>22.268383999999987</v>
      </c>
      <c r="C3">
        <v>26.844877796861759</v>
      </c>
      <c r="D3">
        <v>32.34037885404944</v>
      </c>
      <c r="E3">
        <v>38.02542697801848</v>
      </c>
      <c r="F3">
        <v>44.221797738332455</v>
      </c>
      <c r="G3">
        <v>50.657343812246111</v>
      </c>
      <c r="H3">
        <v>56.426565636430141</v>
      </c>
      <c r="I3">
        <v>61.200926188728403</v>
      </c>
      <c r="J3">
        <v>64.491869872121129</v>
      </c>
      <c r="K3">
        <v>66.448901552831543</v>
      </c>
    </row>
    <row r="4" spans="1:11">
      <c r="A4" s="5" t="s">
        <v>17</v>
      </c>
      <c r="B4">
        <v>8.3936439746464941</v>
      </c>
      <c r="C4">
        <v>8.8685815191445467</v>
      </c>
      <c r="D4">
        <v>9.4972478200521149</v>
      </c>
      <c r="E4">
        <v>10.135985993186269</v>
      </c>
      <c r="F4">
        <v>10.836205015309798</v>
      </c>
      <c r="G4">
        <v>11.535173479513983</v>
      </c>
      <c r="H4">
        <v>12.033943893864173</v>
      </c>
      <c r="I4">
        <v>12.343164493458097</v>
      </c>
      <c r="J4">
        <v>12.439089838258507</v>
      </c>
      <c r="K4">
        <v>12.354206437080656</v>
      </c>
    </row>
    <row r="5" spans="1:11">
      <c r="A5" s="5" t="s">
        <v>23</v>
      </c>
      <c r="B5">
        <v>9.5954210000000053</v>
      </c>
      <c r="C5">
        <v>9.2217975242186654</v>
      </c>
      <c r="D5">
        <v>8.8148089580384923</v>
      </c>
      <c r="E5">
        <v>8.432547105404856</v>
      </c>
      <c r="F5">
        <v>7.999256779019488</v>
      </c>
      <c r="G5">
        <v>7.4935888454866166</v>
      </c>
      <c r="H5">
        <v>6.9317207046640323</v>
      </c>
      <c r="I5">
        <v>6.3117769543282822</v>
      </c>
      <c r="J5">
        <v>5.6601642237767669</v>
      </c>
      <c r="K5">
        <v>4.9760679072418679</v>
      </c>
    </row>
    <row r="6" spans="1:11">
      <c r="A6" s="5" t="s">
        <v>24</v>
      </c>
      <c r="B6">
        <v>10.712065999999997</v>
      </c>
      <c r="C6">
        <v>11.514945055612532</v>
      </c>
      <c r="D6">
        <v>12.559023430382844</v>
      </c>
      <c r="E6">
        <v>13.67725462046787</v>
      </c>
      <c r="F6">
        <v>14.896388001032081</v>
      </c>
      <c r="G6">
        <v>16.200044548470636</v>
      </c>
      <c r="H6">
        <v>17.415153585112602</v>
      </c>
      <c r="I6">
        <v>18.440066821500057</v>
      </c>
      <c r="J6">
        <v>19.265909028824492</v>
      </c>
      <c r="K6">
        <v>19.830747370925284</v>
      </c>
    </row>
    <row r="7" spans="1:11">
      <c r="A7" s="5" t="s">
        <v>31</v>
      </c>
      <c r="B7">
        <v>194.94646999999998</v>
      </c>
      <c r="C7">
        <v>207.99110794702227</v>
      </c>
      <c r="D7">
        <v>215.01996905673377</v>
      </c>
      <c r="E7">
        <v>216.62523701390938</v>
      </c>
      <c r="F7">
        <v>213.07659184580933</v>
      </c>
      <c r="G7">
        <v>204.58861124903245</v>
      </c>
      <c r="H7">
        <v>192.20529443845183</v>
      </c>
      <c r="I7">
        <v>177.00902574754102</v>
      </c>
      <c r="J7">
        <v>159.27220094816747</v>
      </c>
      <c r="K7">
        <v>139.10223053227722</v>
      </c>
    </row>
    <row r="8" spans="1:11">
      <c r="A8" s="5" t="s">
        <v>41</v>
      </c>
      <c r="B8">
        <v>34.016593000000007</v>
      </c>
      <c r="C8">
        <v>38.876431159210973</v>
      </c>
      <c r="D8">
        <v>45.107034620686001</v>
      </c>
      <c r="E8">
        <v>51.576162126372765</v>
      </c>
      <c r="F8">
        <v>58.817357902248872</v>
      </c>
      <c r="G8">
        <v>66.597391257016852</v>
      </c>
      <c r="H8">
        <v>73.927319576353767</v>
      </c>
      <c r="I8">
        <v>80.334976450891972</v>
      </c>
      <c r="J8">
        <v>85.101069154606776</v>
      </c>
      <c r="K8">
        <v>88.100750009034584</v>
      </c>
    </row>
    <row r="9" spans="1:11">
      <c r="A9" s="5" t="s">
        <v>45</v>
      </c>
      <c r="B9">
        <v>17.113687999999975</v>
      </c>
      <c r="C9">
        <v>18.409279968712266</v>
      </c>
      <c r="D9">
        <v>19.224165272484711</v>
      </c>
      <c r="E9">
        <v>19.570761966418079</v>
      </c>
      <c r="F9">
        <v>19.443898256211533</v>
      </c>
      <c r="G9">
        <v>18.899221790462839</v>
      </c>
      <c r="H9">
        <v>18.015351367336851</v>
      </c>
      <c r="I9">
        <v>16.728339920162295</v>
      </c>
      <c r="J9">
        <v>15.07161605966018</v>
      </c>
      <c r="K9">
        <v>13.066744999289341</v>
      </c>
    </row>
    <row r="10" spans="1:11">
      <c r="A10" s="5" t="s">
        <v>46</v>
      </c>
      <c r="B10">
        <v>1341.3351520000015</v>
      </c>
      <c r="C10">
        <v>1370.9503136509377</v>
      </c>
      <c r="D10">
        <v>1359.1884232473219</v>
      </c>
      <c r="E10">
        <v>1308.6929401168402</v>
      </c>
      <c r="F10">
        <v>1224.5219928458362</v>
      </c>
      <c r="G10">
        <v>1117.584553586832</v>
      </c>
      <c r="H10">
        <v>999.73686771357006</v>
      </c>
      <c r="I10">
        <v>880.9937183694002</v>
      </c>
      <c r="J10">
        <v>762.38492579235083</v>
      </c>
      <c r="K10">
        <v>644.55780683703108</v>
      </c>
    </row>
    <row r="11" spans="1:11">
      <c r="A11" s="5" t="s">
        <v>71</v>
      </c>
      <c r="B11">
        <v>1.3411400000000007</v>
      </c>
      <c r="C11">
        <v>1.3417635519927564</v>
      </c>
      <c r="D11">
        <v>1.3516659146899324</v>
      </c>
      <c r="E11">
        <v>1.3805296988174656</v>
      </c>
      <c r="F11">
        <v>1.4337306365535365</v>
      </c>
      <c r="G11">
        <v>1.49192253667471</v>
      </c>
      <c r="H11">
        <v>1.5523324014435718</v>
      </c>
      <c r="I11">
        <v>1.6170584725767074</v>
      </c>
      <c r="J11">
        <v>1.669438086522933</v>
      </c>
      <c r="K11">
        <v>1.714626896139972</v>
      </c>
    </row>
    <row r="12" spans="1:11">
      <c r="A12" s="5" t="s">
        <v>76</v>
      </c>
      <c r="B12">
        <v>5.364545106066303</v>
      </c>
      <c r="C12">
        <v>5.7297760529890684</v>
      </c>
      <c r="D12">
        <v>6.2030491221110635</v>
      </c>
      <c r="E12">
        <v>6.6825717092550159</v>
      </c>
      <c r="F12">
        <v>7.2490542313632984</v>
      </c>
      <c r="G12">
        <v>7.9277315169584739</v>
      </c>
      <c r="H12">
        <v>8.624687009517519</v>
      </c>
      <c r="I12">
        <v>9.3041053715629651</v>
      </c>
      <c r="J12">
        <v>9.9445955797215753</v>
      </c>
      <c r="K12">
        <v>10.498150991861523</v>
      </c>
    </row>
    <row r="13" spans="1:11">
      <c r="A13" s="5" t="s">
        <v>77</v>
      </c>
      <c r="B13">
        <v>62.787416551732129</v>
      </c>
      <c r="C13">
        <v>67.818320581025191</v>
      </c>
      <c r="D13">
        <v>74.246966626538025</v>
      </c>
      <c r="E13">
        <v>81.193136265128132</v>
      </c>
      <c r="F13">
        <v>88.708683558259324</v>
      </c>
      <c r="G13">
        <v>96.744404204889634</v>
      </c>
      <c r="H13">
        <v>104.33894485001726</v>
      </c>
      <c r="I13">
        <v>111.61543845270938</v>
      </c>
      <c r="J13">
        <v>118.04120998246904</v>
      </c>
      <c r="K13">
        <v>123.65085794660976</v>
      </c>
    </row>
    <row r="14" spans="1:11">
      <c r="A14" s="5" t="s">
        <v>83</v>
      </c>
      <c r="B14">
        <v>82.302463161787216</v>
      </c>
      <c r="C14">
        <v>83.307275332267253</v>
      </c>
      <c r="D14">
        <v>85.773520766296699</v>
      </c>
      <c r="E14">
        <v>88.560939338572993</v>
      </c>
      <c r="F14">
        <v>91.933538020627765</v>
      </c>
      <c r="G14">
        <v>95.495931113258948</v>
      </c>
      <c r="H14">
        <v>98.290576111236177</v>
      </c>
      <c r="I14">
        <v>100.00517383932812</v>
      </c>
      <c r="J14">
        <v>100.21351962769361</v>
      </c>
      <c r="K14">
        <v>99.064669619067772</v>
      </c>
    </row>
    <row r="15" spans="1:11">
      <c r="A15" s="5" t="s">
        <v>98</v>
      </c>
      <c r="B15">
        <v>1224.6143269999998</v>
      </c>
      <c r="C15">
        <v>1360.7058846348173</v>
      </c>
      <c r="D15">
        <v>1457.4268950041694</v>
      </c>
      <c r="E15">
        <v>1521.1823995790967</v>
      </c>
      <c r="F15">
        <v>1547.0004659178251</v>
      </c>
      <c r="G15">
        <v>1532.0665133173395</v>
      </c>
      <c r="H15">
        <v>1476.7709979090935</v>
      </c>
      <c r="I15">
        <v>1385.9812112069949</v>
      </c>
      <c r="J15">
        <v>1267.8368943664821</v>
      </c>
      <c r="K15">
        <v>1134.3397024380308</v>
      </c>
    </row>
    <row r="16" spans="1:11">
      <c r="A16" s="5" t="s">
        <v>99</v>
      </c>
      <c r="B16">
        <v>239.8709370151422</v>
      </c>
      <c r="C16">
        <v>258.89642175662686</v>
      </c>
      <c r="D16">
        <v>269.33480229051452</v>
      </c>
      <c r="E16">
        <v>272.66134677567817</v>
      </c>
      <c r="F16">
        <v>268.55215971656492</v>
      </c>
      <c r="G16">
        <v>257.56712480991143</v>
      </c>
      <c r="H16">
        <v>241.55163592825352</v>
      </c>
      <c r="I16">
        <v>222.39821426217608</v>
      </c>
      <c r="J16">
        <v>201.63267394662222</v>
      </c>
      <c r="K16">
        <v>180.35947385423469</v>
      </c>
    </row>
    <row r="17" spans="1:11">
      <c r="A17" s="5" t="s">
        <v>106</v>
      </c>
      <c r="B17">
        <v>126.53592001621917</v>
      </c>
      <c r="C17">
        <v>126.42588675040975</v>
      </c>
      <c r="D17">
        <v>125.36924725956811</v>
      </c>
      <c r="E17">
        <v>123.78347890221482</v>
      </c>
      <c r="F17">
        <v>122.31016516610556</v>
      </c>
      <c r="G17">
        <v>120.93919041367991</v>
      </c>
      <c r="H17">
        <v>117.97431226761582</v>
      </c>
      <c r="I17">
        <v>114.04613770775924</v>
      </c>
      <c r="J17">
        <v>109.60846477163864</v>
      </c>
      <c r="K17">
        <v>105.34208310700744</v>
      </c>
    </row>
    <row r="18" spans="1:11">
      <c r="A18" s="5" t="s">
        <v>114</v>
      </c>
      <c r="B18">
        <v>2.2520600000000011</v>
      </c>
      <c r="C18">
        <v>2.1185231641319509</v>
      </c>
      <c r="D18">
        <v>2.0075903932436074</v>
      </c>
      <c r="E18">
        <v>1.9127650470695543</v>
      </c>
      <c r="F18">
        <v>1.8192498505348496</v>
      </c>
      <c r="G18">
        <v>1.7111431086806639</v>
      </c>
      <c r="H18">
        <v>1.5856202840219904</v>
      </c>
      <c r="I18">
        <v>1.4451534529548398</v>
      </c>
      <c r="J18">
        <v>1.2865410361367959</v>
      </c>
      <c r="K18">
        <v>1.1230603823422303</v>
      </c>
    </row>
    <row r="19" spans="1:11">
      <c r="A19" s="5" t="s">
        <v>124</v>
      </c>
      <c r="B19">
        <v>28.401016999999996</v>
      </c>
      <c r="C19">
        <v>32.596257382884929</v>
      </c>
      <c r="D19">
        <v>36.049322586068797</v>
      </c>
      <c r="E19">
        <v>38.647593239234567</v>
      </c>
      <c r="F19">
        <v>40.173286796337109</v>
      </c>
      <c r="G19">
        <v>40.758730387298513</v>
      </c>
      <c r="H19">
        <v>40.537461110699731</v>
      </c>
      <c r="I19">
        <v>39.492071807192623</v>
      </c>
      <c r="J19">
        <v>37.576096469133191</v>
      </c>
      <c r="K19">
        <v>34.643125205880374</v>
      </c>
    </row>
    <row r="20" spans="1:11">
      <c r="A20" s="5" t="s">
        <v>133</v>
      </c>
      <c r="B20">
        <v>113.42304699249158</v>
      </c>
      <c r="C20">
        <v>123.22216014542352</v>
      </c>
      <c r="D20">
        <v>127.76111592339491</v>
      </c>
      <c r="E20">
        <v>128.50412317398644</v>
      </c>
      <c r="F20">
        <v>125.58169154482346</v>
      </c>
      <c r="G20">
        <v>119.83555643154681</v>
      </c>
      <c r="H20">
        <v>113.09900788818197</v>
      </c>
      <c r="I20">
        <v>106.09265297099807</v>
      </c>
      <c r="J20">
        <v>98.083075136088397</v>
      </c>
      <c r="K20">
        <v>88.812802954173222</v>
      </c>
    </row>
    <row r="21" spans="1:11">
      <c r="A21" s="5" t="s">
        <v>140</v>
      </c>
      <c r="B21">
        <v>47.963012000000028</v>
      </c>
      <c r="C21">
        <v>49.197252033781702</v>
      </c>
      <c r="D21">
        <v>48.464689215475502</v>
      </c>
      <c r="E21">
        <v>46.293163170930178</v>
      </c>
      <c r="F21">
        <v>42.99862878204069</v>
      </c>
      <c r="G21">
        <v>39.074130225391563</v>
      </c>
      <c r="H21">
        <v>35.076254545241035</v>
      </c>
      <c r="I21">
        <v>31.199371100079659</v>
      </c>
      <c r="J21">
        <v>27.539820158708878</v>
      </c>
      <c r="K21">
        <v>24.278353813037437</v>
      </c>
    </row>
    <row r="22" spans="1:11">
      <c r="A22" s="5" t="s">
        <v>146</v>
      </c>
      <c r="B22">
        <v>4.3681360000000016</v>
      </c>
      <c r="C22">
        <v>4.9481943925085172</v>
      </c>
      <c r="D22">
        <v>5.6013260762263313</v>
      </c>
      <c r="E22">
        <v>6.2515695041907433</v>
      </c>
      <c r="F22">
        <v>6.9352890439712782</v>
      </c>
      <c r="G22">
        <v>7.6372368733923537</v>
      </c>
      <c r="H22">
        <v>8.313288973245017</v>
      </c>
      <c r="I22">
        <v>8.9289466483247111</v>
      </c>
      <c r="J22">
        <v>9.4262888029045246</v>
      </c>
      <c r="K22">
        <v>9.7959356617444779</v>
      </c>
    </row>
    <row r="23" spans="1:11">
      <c r="A23" s="5" t="s">
        <v>149</v>
      </c>
      <c r="B23">
        <v>158.42318189322182</v>
      </c>
      <c r="C23">
        <v>197.63046637289807</v>
      </c>
      <c r="D23">
        <v>239.97673107685563</v>
      </c>
      <c r="E23">
        <v>284.39633815250107</v>
      </c>
      <c r="F23">
        <v>326.01809580966</v>
      </c>
      <c r="G23">
        <v>361.09929310900083</v>
      </c>
      <c r="H23">
        <v>388.95253954011093</v>
      </c>
      <c r="I23">
        <v>408.58494569231567</v>
      </c>
      <c r="J23">
        <v>420.08790976638767</v>
      </c>
      <c r="K23">
        <v>424.03954917923687</v>
      </c>
    </row>
    <row r="24" spans="1:11">
      <c r="A24" s="5" t="s">
        <v>153</v>
      </c>
      <c r="B24">
        <v>4.8831109336728682</v>
      </c>
      <c r="C24">
        <v>5.5829592411489291</v>
      </c>
      <c r="D24">
        <v>6.5189541229322634</v>
      </c>
      <c r="E24">
        <v>7.5112131215617364</v>
      </c>
      <c r="F24">
        <v>8.6147967053820302</v>
      </c>
      <c r="G24">
        <v>9.8488671059546427</v>
      </c>
      <c r="H24">
        <v>11.051008614100994</v>
      </c>
      <c r="I24">
        <v>12.155153039548344</v>
      </c>
      <c r="J24">
        <v>13.112282100917263</v>
      </c>
      <c r="K24">
        <v>13.872621757321944</v>
      </c>
    </row>
    <row r="25" spans="1:11">
      <c r="A25" s="5" t="s">
        <v>163</v>
      </c>
      <c r="B25">
        <v>38.27666</v>
      </c>
      <c r="C25">
        <v>38.87215709265891</v>
      </c>
      <c r="D25">
        <v>39.302220476804663</v>
      </c>
      <c r="E25">
        <v>39.201749900159605</v>
      </c>
      <c r="F25">
        <v>39.254097040631308</v>
      </c>
      <c r="G25">
        <v>39.362738851561787</v>
      </c>
      <c r="H25">
        <v>39.166228855301185</v>
      </c>
      <c r="I25">
        <v>38.773149322535055</v>
      </c>
      <c r="J25">
        <v>38.119555872409165</v>
      </c>
      <c r="K25">
        <v>37.545927714598989</v>
      </c>
    </row>
    <row r="26" spans="1:11">
      <c r="A26" s="5" t="s">
        <v>164</v>
      </c>
      <c r="B26">
        <v>10.675571999999985</v>
      </c>
      <c r="C26">
        <v>11.111597072266358</v>
      </c>
      <c r="D26">
        <v>11.724695042155322</v>
      </c>
      <c r="E26">
        <v>12.42633225738151</v>
      </c>
      <c r="F26">
        <v>13.164196167048754</v>
      </c>
      <c r="G26">
        <v>13.915091367966728</v>
      </c>
      <c r="H26">
        <v>14.54895544079765</v>
      </c>
      <c r="I26">
        <v>14.922329558197784</v>
      </c>
      <c r="J26">
        <v>15.124288954585392</v>
      </c>
      <c r="K26">
        <v>15.141930914258086</v>
      </c>
    </row>
    <row r="27" spans="1:11">
      <c r="A27" s="5" t="s">
        <v>168</v>
      </c>
      <c r="B27">
        <v>21.486370999999998</v>
      </c>
      <c r="C27">
        <v>20.660212230265234</v>
      </c>
      <c r="D27">
        <v>19.604896895521136</v>
      </c>
      <c r="E27">
        <v>18.463501752100473</v>
      </c>
      <c r="F27">
        <v>17.118919858510445</v>
      </c>
      <c r="G27">
        <v>15.536291936545402</v>
      </c>
      <c r="H27">
        <v>13.796611401365675</v>
      </c>
      <c r="I27">
        <v>12.040998855028363</v>
      </c>
      <c r="J27">
        <v>10.368021511002386</v>
      </c>
      <c r="K27">
        <v>8.7955890482040058</v>
      </c>
    </row>
    <row r="28" spans="1:11">
      <c r="A28" s="5" t="s">
        <v>169</v>
      </c>
      <c r="B28">
        <v>142.95816400000007</v>
      </c>
      <c r="C28">
        <v>142.00147138988447</v>
      </c>
      <c r="D28">
        <v>140.68224292813656</v>
      </c>
      <c r="E28">
        <v>139.8766615612746</v>
      </c>
      <c r="F28">
        <v>138.09774299249597</v>
      </c>
      <c r="G28">
        <v>134.79997275677792</v>
      </c>
      <c r="H28">
        <v>129.57455645768661</v>
      </c>
      <c r="I28">
        <v>121.75600160947104</v>
      </c>
      <c r="J28">
        <v>112.18715757905524</v>
      </c>
      <c r="K28">
        <v>101.68699366182227</v>
      </c>
    </row>
    <row r="29" spans="1:11">
      <c r="A29" s="5" t="s">
        <v>185</v>
      </c>
      <c r="B29">
        <v>5.4621190000000022</v>
      </c>
      <c r="C29">
        <v>5.6912498380916512</v>
      </c>
      <c r="D29">
        <v>5.9377962294533972</v>
      </c>
      <c r="E29">
        <v>6.1142491146352231</v>
      </c>
      <c r="F29">
        <v>6.3147599715784848</v>
      </c>
      <c r="G29">
        <v>6.5123707353834881</v>
      </c>
      <c r="H29">
        <v>6.6153923460001636</v>
      </c>
      <c r="I29">
        <v>6.6597151503515439</v>
      </c>
      <c r="J29">
        <v>6.6309550078707806</v>
      </c>
      <c r="K29">
        <v>6.5596149432156441</v>
      </c>
    </row>
    <row r="30" spans="1:11">
      <c r="A30" s="5" t="s">
        <v>189</v>
      </c>
      <c r="B30">
        <v>50.132816999999989</v>
      </c>
      <c r="C30">
        <v>55.115497853365099</v>
      </c>
      <c r="D30">
        <v>59.718992824765905</v>
      </c>
      <c r="E30">
        <v>63.138767318496903</v>
      </c>
      <c r="F30">
        <v>65.274516787999417</v>
      </c>
      <c r="G30">
        <v>65.800752683582004</v>
      </c>
      <c r="H30">
        <v>64.509895614907947</v>
      </c>
      <c r="I30">
        <v>61.511116051557075</v>
      </c>
      <c r="J30">
        <v>57.305270795619009</v>
      </c>
      <c r="K30">
        <v>52.370827956398308</v>
      </c>
    </row>
    <row r="31" spans="1:11">
      <c r="A31" s="5" t="s">
        <v>191</v>
      </c>
      <c r="B31">
        <v>46.076988999999962</v>
      </c>
      <c r="C31">
        <v>49.851939002174646</v>
      </c>
      <c r="D31">
        <v>53.354077585262758</v>
      </c>
      <c r="E31">
        <v>57.471008263676701</v>
      </c>
      <c r="F31">
        <v>61.811059329820026</v>
      </c>
      <c r="G31">
        <v>65.683324911508066</v>
      </c>
      <c r="H31">
        <v>68.612111387770184</v>
      </c>
      <c r="I31">
        <v>70.319374475814811</v>
      </c>
      <c r="J31">
        <v>70.811268450240462</v>
      </c>
      <c r="K31">
        <v>70.904205117600341</v>
      </c>
    </row>
    <row r="32" spans="1:11">
      <c r="A32" s="5" t="s">
        <v>196</v>
      </c>
      <c r="B32">
        <v>9.3796846498169781</v>
      </c>
      <c r="C32">
        <v>10.461404022036383</v>
      </c>
      <c r="D32">
        <v>11.874905129010392</v>
      </c>
      <c r="E32">
        <v>13.36220022184497</v>
      </c>
      <c r="F32">
        <v>15.165394479942611</v>
      </c>
      <c r="G32">
        <v>17.191919277548596</v>
      </c>
      <c r="H32">
        <v>19.183712537508995</v>
      </c>
      <c r="I32">
        <v>21.099541014535458</v>
      </c>
      <c r="J32">
        <v>22.745292645175564</v>
      </c>
      <c r="K32">
        <v>24.079908073841409</v>
      </c>
    </row>
    <row r="33" spans="1:11">
      <c r="A33" s="5" t="s">
        <v>200</v>
      </c>
      <c r="B33">
        <v>69.12223400000002</v>
      </c>
      <c r="C33">
        <v>72.632688331265129</v>
      </c>
      <c r="D33">
        <v>74.539255357097801</v>
      </c>
      <c r="E33">
        <v>74.564562202681969</v>
      </c>
      <c r="F33">
        <v>72.501067724923047</v>
      </c>
      <c r="G33">
        <v>68.918546556288504</v>
      </c>
      <c r="H33">
        <v>64.088669140764793</v>
      </c>
      <c r="I33">
        <v>58.287701304553707</v>
      </c>
      <c r="J33">
        <v>51.890873697865885</v>
      </c>
      <c r="K33">
        <v>45.341264977312115</v>
      </c>
    </row>
    <row r="34" spans="1:11">
      <c r="A34" s="5" t="s">
        <v>208</v>
      </c>
      <c r="B34">
        <v>72.752324999999971</v>
      </c>
      <c r="C34">
        <v>79.780745334788378</v>
      </c>
      <c r="D34">
        <v>84.26940375500844</v>
      </c>
      <c r="E34">
        <v>86.877309619329878</v>
      </c>
      <c r="F34">
        <v>87.232479448465426</v>
      </c>
      <c r="G34">
        <v>85.510619516270324</v>
      </c>
      <c r="H34">
        <v>82.268300079658957</v>
      </c>
      <c r="I34">
        <v>77.693969471088351</v>
      </c>
      <c r="J34">
        <v>72.173460987656526</v>
      </c>
      <c r="K34">
        <v>65.862100991838446</v>
      </c>
    </row>
    <row r="35" spans="1:11">
      <c r="A35" s="5" t="s">
        <v>213</v>
      </c>
      <c r="B35">
        <v>45.448328999999973</v>
      </c>
      <c r="C35">
        <v>42.883448862180629</v>
      </c>
      <c r="D35">
        <v>41.232268082575629</v>
      </c>
      <c r="E35">
        <v>40.2466174961883</v>
      </c>
      <c r="F35">
        <v>39.241652301743677</v>
      </c>
      <c r="G35">
        <v>38.014497138490341</v>
      </c>
      <c r="H35">
        <v>36.235358715543263</v>
      </c>
      <c r="I35">
        <v>33.753618084126749</v>
      </c>
      <c r="J35">
        <v>30.829063912202638</v>
      </c>
      <c r="K35">
        <v>27.683231050273253</v>
      </c>
    </row>
    <row r="36" spans="1:11">
      <c r="A36" s="5" t="s">
        <v>215</v>
      </c>
      <c r="B36">
        <v>62.035570000000028</v>
      </c>
      <c r="C36">
        <v>67.503594581610685</v>
      </c>
      <c r="D36">
        <v>74.182381750921536</v>
      </c>
      <c r="E36">
        <v>81.330426557149693</v>
      </c>
      <c r="F36">
        <v>89.447351538301007</v>
      </c>
      <c r="G36">
        <v>98.148353425931347</v>
      </c>
      <c r="H36">
        <v>106.7977284017728</v>
      </c>
      <c r="I36">
        <v>115.01034936727147</v>
      </c>
      <c r="J36">
        <v>122.30883648058922</v>
      </c>
      <c r="K36">
        <v>128.32253307457196</v>
      </c>
    </row>
    <row r="37" spans="1:11">
      <c r="A37" s="5" t="s">
        <v>217</v>
      </c>
      <c r="B37">
        <v>3.3687859999999983</v>
      </c>
      <c r="C37">
        <v>3.363145611066451</v>
      </c>
      <c r="D37">
        <v>3.2617037659801236</v>
      </c>
      <c r="E37">
        <v>3.1061349890346475</v>
      </c>
      <c r="F37">
        <v>2.9001475759237505</v>
      </c>
      <c r="G37">
        <v>2.6585360552054311</v>
      </c>
      <c r="H37">
        <v>2.4142241714368584</v>
      </c>
      <c r="I37">
        <v>2.1684465213205484</v>
      </c>
      <c r="J37">
        <v>1.9073386544003792</v>
      </c>
      <c r="K37">
        <v>1.6388806972523182</v>
      </c>
    </row>
    <row r="38" spans="1:11">
      <c r="A38" s="5" t="s">
        <v>221</v>
      </c>
      <c r="B38">
        <v>87.848444994377459</v>
      </c>
      <c r="C38">
        <v>95.224653666506015</v>
      </c>
      <c r="D38">
        <v>98.546756902251659</v>
      </c>
      <c r="E38">
        <v>99.031103886501711</v>
      </c>
      <c r="F38">
        <v>96.630264984099369</v>
      </c>
      <c r="G38">
        <v>91.66155542500573</v>
      </c>
      <c r="H38">
        <v>85.223707237323936</v>
      </c>
      <c r="I38">
        <v>77.736514189870107</v>
      </c>
      <c r="J38">
        <v>69.060175727883276</v>
      </c>
      <c r="K38">
        <v>59.517892893008458</v>
      </c>
    </row>
    <row r="39" spans="1:11">
      <c r="A39" s="25" t="s">
        <v>251</v>
      </c>
      <c r="B39">
        <v>310.38394799999998</v>
      </c>
      <c r="C39">
        <v>342.94440235055282</v>
      </c>
      <c r="D39">
        <v>384.82298375806653</v>
      </c>
      <c r="E39">
        <v>428.70156908050484</v>
      </c>
      <c r="F39">
        <v>475.71534320173259</v>
      </c>
      <c r="G39">
        <v>527.77316481616538</v>
      </c>
      <c r="H39">
        <v>581.13917029284778</v>
      </c>
      <c r="I39">
        <v>632.4601540064217</v>
      </c>
      <c r="J39">
        <v>677.32111621035097</v>
      </c>
      <c r="K39">
        <v>713.1717140496753</v>
      </c>
    </row>
    <row r="40" spans="1:11">
      <c r="A40" t="s">
        <v>326</v>
      </c>
      <c r="B40">
        <v>785.2521691649647</v>
      </c>
      <c r="C40">
        <v>951.03142157513048</v>
      </c>
      <c r="D40">
        <v>1097.8908040928484</v>
      </c>
      <c r="E40">
        <v>1221.5101243945667</v>
      </c>
      <c r="F40">
        <v>1310.1955818007771</v>
      </c>
      <c r="G40">
        <v>1363.2751582764031</v>
      </c>
      <c r="H40">
        <v>1387.3776647852337</v>
      </c>
      <c r="I40">
        <v>1383.2339050868209</v>
      </c>
      <c r="J40">
        <v>1353.7846503526248</v>
      </c>
      <c r="K40">
        <v>1302.6453591641962</v>
      </c>
    </row>
    <row r="41" spans="1:11">
      <c r="A41" t="s">
        <v>327</v>
      </c>
      <c r="B41">
        <v>861.15453488338244</v>
      </c>
      <c r="C41">
        <v>984.72507058359906</v>
      </c>
      <c r="D41">
        <v>1077.5341267074673</v>
      </c>
      <c r="E41">
        <v>1142.7421542991788</v>
      </c>
      <c r="F41">
        <v>1175.4356799918291</v>
      </c>
      <c r="G41">
        <v>1176.6772364199296</v>
      </c>
      <c r="H41">
        <v>1154.2512288941448</v>
      </c>
      <c r="I41">
        <v>1110.6213305795382</v>
      </c>
      <c r="J41">
        <v>1050.0589800931152</v>
      </c>
      <c r="K41">
        <v>977.72453975185999</v>
      </c>
    </row>
    <row r="42" spans="1:11">
      <c r="A42" t="s">
        <v>328</v>
      </c>
      <c r="B42">
        <v>173.08878564231316</v>
      </c>
      <c r="C42">
        <v>177.78017033602532</v>
      </c>
      <c r="D42">
        <v>183.75111476601893</v>
      </c>
      <c r="E42">
        <v>190.47356003226622</v>
      </c>
      <c r="F42">
        <v>197.63154563037085</v>
      </c>
      <c r="G42">
        <v>204.55712614840184</v>
      </c>
      <c r="H42">
        <v>209.16302195941159</v>
      </c>
      <c r="I42">
        <v>211.21380084815701</v>
      </c>
      <c r="J42">
        <v>210.91160974619402</v>
      </c>
      <c r="K42">
        <v>208.68724112462735</v>
      </c>
    </row>
    <row r="43" spans="1:11">
      <c r="A43" t="s">
        <v>329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330</v>
      </c>
      <c r="B44">
        <v>79.201693999766889</v>
      </c>
      <c r="C44">
        <v>85.381345893782111</v>
      </c>
      <c r="D44">
        <v>87.589650867091393</v>
      </c>
      <c r="E44">
        <v>87.238313694401597</v>
      </c>
      <c r="F44">
        <v>84.505809504580156</v>
      </c>
      <c r="G44">
        <v>79.976423230506782</v>
      </c>
      <c r="H44">
        <v>74.815794238566383</v>
      </c>
      <c r="I44">
        <v>69.366969359250533</v>
      </c>
      <c r="J44">
        <v>63.587252736172033</v>
      </c>
      <c r="K44">
        <v>57.389201311165678</v>
      </c>
    </row>
    <row r="45" spans="1:11">
      <c r="A45" t="s">
        <v>331</v>
      </c>
      <c r="B45">
        <v>136.47947499999998</v>
      </c>
      <c r="C45">
        <v>150.28399380077934</v>
      </c>
      <c r="D45">
        <v>158.39923099375892</v>
      </c>
      <c r="E45">
        <v>162.17790828141057</v>
      </c>
      <c r="F45">
        <v>161.52621844679004</v>
      </c>
      <c r="G45">
        <v>157.20041399696652</v>
      </c>
      <c r="H45">
        <v>150.48562144366767</v>
      </c>
      <c r="I45">
        <v>141.93726664207401</v>
      </c>
      <c r="J45">
        <v>131.39920177867432</v>
      </c>
      <c r="K45">
        <v>118.70319316980351</v>
      </c>
    </row>
    <row r="46" spans="1:11">
      <c r="A46" t="s">
        <v>332</v>
      </c>
      <c r="B46">
        <v>9.2014030002469482</v>
      </c>
      <c r="C46">
        <v>10.67419883581092</v>
      </c>
      <c r="D46">
        <v>11.779149656909453</v>
      </c>
      <c r="E46">
        <v>12.554903541163647</v>
      </c>
      <c r="F46">
        <v>12.927216621680941</v>
      </c>
      <c r="G46">
        <v>12.956389613895766</v>
      </c>
      <c r="H46">
        <v>12.702610236463428</v>
      </c>
      <c r="I46">
        <v>12.191651791524919</v>
      </c>
      <c r="J46">
        <v>11.448614577789073</v>
      </c>
      <c r="K46">
        <v>10.530665614692651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K46"/>
  <sheetViews>
    <sheetView workbookViewId="0">
      <selection activeCell="L1" sqref="L1:M1048576"/>
    </sheetView>
  </sheetViews>
  <sheetFormatPr defaultColWidth="11.42578125" defaultRowHeight="15"/>
  <cols>
    <col min="1" max="1" width="27.42578125" customWidth="1"/>
  </cols>
  <sheetData>
    <row r="1" spans="1:11">
      <c r="A1" s="11" t="s">
        <v>0</v>
      </c>
      <c r="B1">
        <v>2010</v>
      </c>
      <c r="C1">
        <v>2020</v>
      </c>
      <c r="D1">
        <v>2030</v>
      </c>
      <c r="E1">
        <v>2040</v>
      </c>
      <c r="F1">
        <v>2050</v>
      </c>
      <c r="G1">
        <v>2060</v>
      </c>
      <c r="H1">
        <v>2070</v>
      </c>
      <c r="I1">
        <v>2080</v>
      </c>
      <c r="J1">
        <v>2090</v>
      </c>
      <c r="K1">
        <v>2100</v>
      </c>
    </row>
    <row r="2" spans="1:11">
      <c r="A2" s="5" t="s">
        <v>13</v>
      </c>
      <c r="B2">
        <v>580.42700000000002</v>
      </c>
      <c r="C2">
        <v>861.40800000000002</v>
      </c>
      <c r="D2">
        <v>1234.9559999999999</v>
      </c>
      <c r="E2">
        <v>1689.617</v>
      </c>
      <c r="F2">
        <v>2112.17</v>
      </c>
      <c r="G2">
        <v>2478.5929999999998</v>
      </c>
      <c r="H2">
        <v>2778.3760000000002</v>
      </c>
      <c r="I2">
        <v>2983.8009999999999</v>
      </c>
      <c r="J2">
        <v>3111.058</v>
      </c>
      <c r="K2">
        <v>3156.0070000000001</v>
      </c>
    </row>
    <row r="3" spans="1:11">
      <c r="A3" s="5" t="s">
        <v>16</v>
      </c>
      <c r="B3">
        <v>795.58799999999997</v>
      </c>
      <c r="C3">
        <v>1114.0029999999999</v>
      </c>
      <c r="D3">
        <v>1490.87</v>
      </c>
      <c r="E3">
        <v>1946.39</v>
      </c>
      <c r="F3">
        <v>2444.2759999999998</v>
      </c>
      <c r="G3">
        <v>2962.4659999999999</v>
      </c>
      <c r="H3">
        <v>3523.6819999999998</v>
      </c>
      <c r="I3">
        <v>4048.7350000000001</v>
      </c>
      <c r="J3">
        <v>4501.05</v>
      </c>
      <c r="K3">
        <v>4898.4089999999997</v>
      </c>
    </row>
    <row r="4" spans="1:11">
      <c r="A4" s="5" t="s">
        <v>17</v>
      </c>
      <c r="B4">
        <v>296.85000000000002</v>
      </c>
      <c r="C4">
        <v>363.26400000000001</v>
      </c>
      <c r="D4">
        <v>430.98200000000003</v>
      </c>
      <c r="E4">
        <v>511.74900000000002</v>
      </c>
      <c r="F4">
        <v>592.15700000000004</v>
      </c>
      <c r="G4">
        <v>665.73400000000004</v>
      </c>
      <c r="H4">
        <v>737.48900000000003</v>
      </c>
      <c r="I4">
        <v>800.94</v>
      </c>
      <c r="J4">
        <v>850.60599999999999</v>
      </c>
      <c r="K4">
        <v>889.72500000000002</v>
      </c>
    </row>
    <row r="5" spans="1:11">
      <c r="A5" s="5" t="s">
        <v>23</v>
      </c>
      <c r="B5">
        <v>118.67100000000001</v>
      </c>
      <c r="C5">
        <v>176.77799999999999</v>
      </c>
      <c r="D5">
        <v>250.03800000000001</v>
      </c>
      <c r="E5">
        <v>330.89400000000001</v>
      </c>
      <c r="F5">
        <v>385.66899999999998</v>
      </c>
      <c r="G5">
        <v>424.762</v>
      </c>
      <c r="H5">
        <v>455.98500000000001</v>
      </c>
      <c r="I5">
        <v>462.30900000000003</v>
      </c>
      <c r="J5">
        <v>459.90800000000002</v>
      </c>
      <c r="K5">
        <v>451.14499999999998</v>
      </c>
    </row>
    <row r="6" spans="1:11">
      <c r="A6" s="5" t="s">
        <v>24</v>
      </c>
      <c r="B6">
        <v>357.666</v>
      </c>
      <c r="C6">
        <v>420.166</v>
      </c>
      <c r="D6">
        <v>511.964</v>
      </c>
      <c r="E6">
        <v>633.15499999999997</v>
      </c>
      <c r="F6">
        <v>754.29399999999998</v>
      </c>
      <c r="G6">
        <v>877.63400000000001</v>
      </c>
      <c r="H6">
        <v>1005.427</v>
      </c>
      <c r="I6">
        <v>1126.0229999999999</v>
      </c>
      <c r="J6">
        <v>1239.182</v>
      </c>
      <c r="K6">
        <v>1343.68</v>
      </c>
    </row>
    <row r="7" spans="1:11">
      <c r="A7" s="5" t="s">
        <v>31</v>
      </c>
      <c r="B7">
        <v>1967.5409999999999</v>
      </c>
      <c r="C7">
        <v>2796.6309999999999</v>
      </c>
      <c r="D7">
        <v>3996.1370000000002</v>
      </c>
      <c r="E7">
        <v>5564.0839999999998</v>
      </c>
      <c r="F7">
        <v>7214.0730000000003</v>
      </c>
      <c r="G7">
        <v>8752.9030000000002</v>
      </c>
      <c r="H7">
        <v>9990.134</v>
      </c>
      <c r="I7">
        <v>10932.888000000001</v>
      </c>
      <c r="J7">
        <v>11525.444</v>
      </c>
      <c r="K7">
        <v>11736.066000000001</v>
      </c>
    </row>
    <row r="8" spans="1:11">
      <c r="A8" s="5" t="s">
        <v>41</v>
      </c>
      <c r="B8">
        <v>1201.8879999999999</v>
      </c>
      <c r="C8">
        <v>1537.6690000000001</v>
      </c>
      <c r="D8">
        <v>1845.4069999999999</v>
      </c>
      <c r="E8">
        <v>2237.8609999999999</v>
      </c>
      <c r="F8">
        <v>2679.576</v>
      </c>
      <c r="G8">
        <v>3156.5709999999999</v>
      </c>
      <c r="H8">
        <v>3722.703</v>
      </c>
      <c r="I8">
        <v>4300.7179999999998</v>
      </c>
      <c r="J8">
        <v>4831.5230000000001</v>
      </c>
      <c r="K8">
        <v>5318.1880000000001</v>
      </c>
    </row>
    <row r="9" spans="1:11">
      <c r="A9" s="5" t="s">
        <v>45</v>
      </c>
      <c r="B9">
        <v>232.988</v>
      </c>
      <c r="C9">
        <v>365.61200000000002</v>
      </c>
      <c r="D9">
        <v>529.69299999999998</v>
      </c>
      <c r="E9">
        <v>721.86099999999999</v>
      </c>
      <c r="F9">
        <v>904.43499999999995</v>
      </c>
      <c r="G9">
        <v>1045.7239999999999</v>
      </c>
      <c r="H9">
        <v>1157.0319999999999</v>
      </c>
      <c r="I9">
        <v>1223.7639999999999</v>
      </c>
      <c r="J9">
        <v>1250.616</v>
      </c>
      <c r="K9">
        <v>1237.1880000000001</v>
      </c>
    </row>
    <row r="10" spans="1:11">
      <c r="A10" s="5" t="s">
        <v>46</v>
      </c>
      <c r="B10">
        <v>9121.348</v>
      </c>
      <c r="C10">
        <v>20548.481</v>
      </c>
      <c r="D10">
        <v>38292.485999999997</v>
      </c>
      <c r="E10">
        <v>56255.385000000002</v>
      </c>
      <c r="F10">
        <v>68441.845000000001</v>
      </c>
      <c r="G10">
        <v>73146.034</v>
      </c>
      <c r="H10">
        <v>73350.542000000001</v>
      </c>
      <c r="I10">
        <v>70406.707999999999</v>
      </c>
      <c r="J10">
        <v>65970.130999999994</v>
      </c>
      <c r="K10">
        <v>60660.498</v>
      </c>
    </row>
    <row r="11" spans="1:11">
      <c r="A11" s="5" t="s">
        <v>71</v>
      </c>
      <c r="B11">
        <v>22.253</v>
      </c>
      <c r="C11">
        <v>32.863</v>
      </c>
      <c r="D11">
        <v>43.968000000000004</v>
      </c>
      <c r="E11">
        <v>56.264000000000003</v>
      </c>
      <c r="F11">
        <v>66.856999999999999</v>
      </c>
      <c r="G11">
        <v>76.194000000000003</v>
      </c>
      <c r="H11">
        <v>87.367000000000004</v>
      </c>
      <c r="I11">
        <v>97.323999999999998</v>
      </c>
      <c r="J11">
        <v>106.705</v>
      </c>
      <c r="K11">
        <v>116.771</v>
      </c>
    </row>
    <row r="12" spans="1:11">
      <c r="A12" s="5" t="s">
        <v>76</v>
      </c>
      <c r="B12">
        <v>170.072</v>
      </c>
      <c r="C12">
        <v>209.75</v>
      </c>
      <c r="D12">
        <v>252.726</v>
      </c>
      <c r="E12">
        <v>307.35700000000003</v>
      </c>
      <c r="F12">
        <v>361.822</v>
      </c>
      <c r="G12">
        <v>418.03199999999998</v>
      </c>
      <c r="H12">
        <v>482.61</v>
      </c>
      <c r="I12">
        <v>550.34299999999996</v>
      </c>
      <c r="J12">
        <v>618.37300000000005</v>
      </c>
      <c r="K12">
        <v>688.322</v>
      </c>
    </row>
    <row r="13" spans="1:11">
      <c r="A13" s="5" t="s">
        <v>77</v>
      </c>
      <c r="B13">
        <v>1921.7940000000001</v>
      </c>
      <c r="C13">
        <v>2242.855</v>
      </c>
      <c r="D13">
        <v>2751.0819999999999</v>
      </c>
      <c r="E13">
        <v>3453.9560000000001</v>
      </c>
      <c r="F13">
        <v>4215.7190000000001</v>
      </c>
      <c r="G13">
        <v>5008.835</v>
      </c>
      <c r="H13">
        <v>5843.52</v>
      </c>
      <c r="I13">
        <v>6664.4350000000004</v>
      </c>
      <c r="J13">
        <v>7468.0690000000004</v>
      </c>
      <c r="K13">
        <v>8257.4339999999993</v>
      </c>
    </row>
    <row r="14" spans="1:11">
      <c r="A14" s="5" t="s">
        <v>83</v>
      </c>
      <c r="B14">
        <v>2727.3290000000002</v>
      </c>
      <c r="C14">
        <v>3195.69</v>
      </c>
      <c r="D14">
        <v>3608.1950000000002</v>
      </c>
      <c r="E14">
        <v>4183.7299999999996</v>
      </c>
      <c r="F14">
        <v>4775.8019999999997</v>
      </c>
      <c r="G14">
        <v>5331.66</v>
      </c>
      <c r="H14">
        <v>5899.7749999999996</v>
      </c>
      <c r="I14">
        <v>6418.6980000000003</v>
      </c>
      <c r="J14">
        <v>6833.4040000000005</v>
      </c>
      <c r="K14">
        <v>7167.723</v>
      </c>
    </row>
    <row r="15" spans="1:11">
      <c r="A15" s="5" t="s">
        <v>98</v>
      </c>
      <c r="B15">
        <v>3653.1019999999999</v>
      </c>
      <c r="C15">
        <v>6913.9350000000004</v>
      </c>
      <c r="D15">
        <v>13287.553</v>
      </c>
      <c r="E15">
        <v>23739.574000000001</v>
      </c>
      <c r="F15">
        <v>36896.745000000003</v>
      </c>
      <c r="G15">
        <v>50962.114000000001</v>
      </c>
      <c r="H15">
        <v>64146.855000000003</v>
      </c>
      <c r="I15">
        <v>74745.955000000002</v>
      </c>
      <c r="J15">
        <v>82536.716</v>
      </c>
      <c r="K15">
        <v>87096.475999999995</v>
      </c>
    </row>
    <row r="16" spans="1:11">
      <c r="A16" s="5" t="s">
        <v>99</v>
      </c>
      <c r="B16">
        <v>929.86500000000001</v>
      </c>
      <c r="C16">
        <v>1752.6420000000001</v>
      </c>
      <c r="D16">
        <v>3417.5160000000001</v>
      </c>
      <c r="E16">
        <v>6051.9129999999996</v>
      </c>
      <c r="F16">
        <v>9086.7019999999993</v>
      </c>
      <c r="G16">
        <v>12099.521000000001</v>
      </c>
      <c r="H16">
        <v>14682.928</v>
      </c>
      <c r="I16">
        <v>16581.368999999999</v>
      </c>
      <c r="J16">
        <v>17857.887999999999</v>
      </c>
      <c r="K16">
        <v>18550.508000000002</v>
      </c>
    </row>
    <row r="17" spans="1:11">
      <c r="A17" s="5" t="s">
        <v>106</v>
      </c>
      <c r="B17">
        <v>3899.299</v>
      </c>
      <c r="C17">
        <v>4351.9459999999999</v>
      </c>
      <c r="D17">
        <v>5022.8339999999998</v>
      </c>
      <c r="E17">
        <v>5754.0230000000001</v>
      </c>
      <c r="F17">
        <v>6436.9570000000003</v>
      </c>
      <c r="G17">
        <v>7085.558</v>
      </c>
      <c r="H17">
        <v>7623.65</v>
      </c>
      <c r="I17">
        <v>7994.335</v>
      </c>
      <c r="J17">
        <v>8245.616</v>
      </c>
      <c r="K17">
        <v>8410.1090000000004</v>
      </c>
    </row>
    <row r="18" spans="1:11">
      <c r="A18" s="5" t="s">
        <v>114</v>
      </c>
      <c r="B18">
        <v>28.991</v>
      </c>
      <c r="C18">
        <v>41.654000000000003</v>
      </c>
      <c r="D18">
        <v>56.255000000000003</v>
      </c>
      <c r="E18">
        <v>71.465000000000003</v>
      </c>
      <c r="F18">
        <v>82.403000000000006</v>
      </c>
      <c r="G18">
        <v>89.569000000000003</v>
      </c>
      <c r="H18">
        <v>95.613</v>
      </c>
      <c r="I18">
        <v>97.781999999999996</v>
      </c>
      <c r="J18">
        <v>97.605000000000004</v>
      </c>
      <c r="K18">
        <v>95.891999999999996</v>
      </c>
    </row>
    <row r="19" spans="1:11">
      <c r="A19" s="5" t="s">
        <v>124</v>
      </c>
      <c r="B19">
        <v>375.28800000000001</v>
      </c>
      <c r="C19">
        <v>595.35799999999995</v>
      </c>
      <c r="D19">
        <v>941.21199999999999</v>
      </c>
      <c r="E19">
        <v>1398.2349999999999</v>
      </c>
      <c r="F19">
        <v>1853.7270000000001</v>
      </c>
      <c r="G19">
        <v>2310.0509999999999</v>
      </c>
      <c r="H19">
        <v>2715.663</v>
      </c>
      <c r="I19">
        <v>3047.0329999999999</v>
      </c>
      <c r="J19">
        <v>3297.971</v>
      </c>
      <c r="K19">
        <v>3443.9940000000001</v>
      </c>
    </row>
    <row r="20" spans="1:11">
      <c r="A20" s="5" t="s">
        <v>133</v>
      </c>
      <c r="B20">
        <v>1409.6859999999999</v>
      </c>
      <c r="C20">
        <v>1946.473</v>
      </c>
      <c r="D20">
        <v>2721.7449999999999</v>
      </c>
      <c r="E20">
        <v>3793.24</v>
      </c>
      <c r="F20">
        <v>4993.5619999999999</v>
      </c>
      <c r="G20">
        <v>6205.2510000000002</v>
      </c>
      <c r="H20">
        <v>7332.7560000000003</v>
      </c>
      <c r="I20">
        <v>8306.6020000000008</v>
      </c>
      <c r="J20">
        <v>9098.2270000000008</v>
      </c>
      <c r="K20">
        <v>9631.7170000000006</v>
      </c>
    </row>
    <row r="21" spans="1:11">
      <c r="A21" s="5" t="s">
        <v>140</v>
      </c>
      <c r="B21">
        <v>69.159000000000006</v>
      </c>
      <c r="C21">
        <v>122.89400000000001</v>
      </c>
      <c r="D21">
        <v>214.43100000000001</v>
      </c>
      <c r="E21">
        <v>347.94200000000001</v>
      </c>
      <c r="F21">
        <v>501.73599999999999</v>
      </c>
      <c r="G21">
        <v>652.29999999999995</v>
      </c>
      <c r="H21">
        <v>785.49</v>
      </c>
      <c r="I21">
        <v>892.35299999999995</v>
      </c>
      <c r="J21">
        <v>977.62400000000002</v>
      </c>
      <c r="K21">
        <v>1044.4369999999999</v>
      </c>
    </row>
    <row r="22" spans="1:11">
      <c r="A22" s="5" t="s">
        <v>146</v>
      </c>
      <c r="B22">
        <v>110.886</v>
      </c>
      <c r="C22">
        <v>140.85900000000001</v>
      </c>
      <c r="D22">
        <v>176.90799999999999</v>
      </c>
      <c r="E22">
        <v>229.84200000000001</v>
      </c>
      <c r="F22">
        <v>296.39499999999998</v>
      </c>
      <c r="G22">
        <v>367.93400000000003</v>
      </c>
      <c r="H22">
        <v>447.43799999999999</v>
      </c>
      <c r="I22">
        <v>527.67499999999995</v>
      </c>
      <c r="J22">
        <v>605.03800000000001</v>
      </c>
      <c r="K22">
        <v>678.899</v>
      </c>
    </row>
    <row r="23" spans="1:11">
      <c r="A23" s="5" t="s">
        <v>149</v>
      </c>
      <c r="B23">
        <v>338.22500000000002</v>
      </c>
      <c r="C23">
        <v>636.00599999999997</v>
      </c>
      <c r="D23">
        <v>1290.3779999999999</v>
      </c>
      <c r="E23">
        <v>2634.1289999999999</v>
      </c>
      <c r="F23">
        <v>5039.9960000000001</v>
      </c>
      <c r="G23">
        <v>8860.8760000000002</v>
      </c>
      <c r="H23">
        <v>14217.57</v>
      </c>
      <c r="I23">
        <v>20817.385999999999</v>
      </c>
      <c r="J23">
        <v>28200.041000000001</v>
      </c>
      <c r="K23">
        <v>35723.951000000001</v>
      </c>
    </row>
    <row r="24" spans="1:11">
      <c r="A24" s="5" t="s">
        <v>153</v>
      </c>
      <c r="B24">
        <v>228.255</v>
      </c>
      <c r="C24">
        <v>291.04000000000002</v>
      </c>
      <c r="D24">
        <v>353.34899999999999</v>
      </c>
      <c r="E24">
        <v>425.16800000000001</v>
      </c>
      <c r="F24">
        <v>497.53899999999999</v>
      </c>
      <c r="G24">
        <v>583.43700000000001</v>
      </c>
      <c r="H24">
        <v>682.02200000000005</v>
      </c>
      <c r="I24">
        <v>785.55700000000002</v>
      </c>
      <c r="J24">
        <v>886.14</v>
      </c>
      <c r="K24">
        <v>981.06200000000001</v>
      </c>
    </row>
    <row r="25" spans="1:11">
      <c r="A25" s="5" t="s">
        <v>163</v>
      </c>
      <c r="B25">
        <v>660.47799999999995</v>
      </c>
      <c r="C25">
        <v>904.19500000000005</v>
      </c>
      <c r="D25">
        <v>1183.144</v>
      </c>
      <c r="E25">
        <v>1452.7280000000001</v>
      </c>
      <c r="F25">
        <v>1626.932</v>
      </c>
      <c r="G25">
        <v>1758.7639999999999</v>
      </c>
      <c r="H25">
        <v>1904.634</v>
      </c>
      <c r="I25">
        <v>2017.088</v>
      </c>
      <c r="J25">
        <v>2097.9</v>
      </c>
      <c r="K25">
        <v>2186.424</v>
      </c>
    </row>
    <row r="26" spans="1:11">
      <c r="A26" s="5" t="s">
        <v>164</v>
      </c>
      <c r="B26">
        <v>230.60599999999999</v>
      </c>
      <c r="C26">
        <v>253.869</v>
      </c>
      <c r="D26">
        <v>314.35899999999998</v>
      </c>
      <c r="E26">
        <v>387.15300000000002</v>
      </c>
      <c r="F26">
        <v>460.90899999999999</v>
      </c>
      <c r="G26">
        <v>542.74900000000002</v>
      </c>
      <c r="H26">
        <v>625.91</v>
      </c>
      <c r="I26">
        <v>702.43299999999999</v>
      </c>
      <c r="J26">
        <v>773.51300000000003</v>
      </c>
      <c r="K26">
        <v>834.34</v>
      </c>
    </row>
    <row r="27" spans="1:11">
      <c r="A27" s="5" t="s">
        <v>168</v>
      </c>
      <c r="B27">
        <v>234.124</v>
      </c>
      <c r="C27">
        <v>300.584</v>
      </c>
      <c r="D27">
        <v>424.49799999999999</v>
      </c>
      <c r="E27">
        <v>570.90200000000004</v>
      </c>
      <c r="F27">
        <v>693.06799999999998</v>
      </c>
      <c r="G27">
        <v>786.01199999999994</v>
      </c>
      <c r="H27">
        <v>853.44799999999998</v>
      </c>
      <c r="I27">
        <v>880.14200000000005</v>
      </c>
      <c r="J27">
        <v>881.51099999999997</v>
      </c>
      <c r="K27">
        <v>861.346</v>
      </c>
    </row>
    <row r="28" spans="1:11">
      <c r="A28" s="5" t="s">
        <v>169</v>
      </c>
      <c r="B28">
        <v>2015.1179999999999</v>
      </c>
      <c r="C28">
        <v>2942.1770000000001</v>
      </c>
      <c r="D28">
        <v>4265.1779999999999</v>
      </c>
      <c r="E28">
        <v>5729.0079999999998</v>
      </c>
      <c r="F28">
        <v>6607.07</v>
      </c>
      <c r="G28">
        <v>7207.741</v>
      </c>
      <c r="H28">
        <v>7725.9669999999996</v>
      </c>
      <c r="I28">
        <v>7848.7969999999996</v>
      </c>
      <c r="J28">
        <v>7864.4589999999998</v>
      </c>
      <c r="K28">
        <v>7805.9359999999997</v>
      </c>
    </row>
    <row r="29" spans="1:11">
      <c r="A29" s="5" t="s">
        <v>185</v>
      </c>
      <c r="B29">
        <v>109.477</v>
      </c>
      <c r="C29">
        <v>151.136</v>
      </c>
      <c r="D29">
        <v>199.62100000000001</v>
      </c>
      <c r="E29">
        <v>250.61099999999999</v>
      </c>
      <c r="F29">
        <v>291.06799999999998</v>
      </c>
      <c r="G29">
        <v>326.60300000000001</v>
      </c>
      <c r="H29">
        <v>364.12</v>
      </c>
      <c r="I29">
        <v>395.33699999999999</v>
      </c>
      <c r="J29">
        <v>419.464</v>
      </c>
      <c r="K29">
        <v>441.678</v>
      </c>
    </row>
    <row r="30" spans="1:11">
      <c r="A30" s="5" t="s">
        <v>189</v>
      </c>
      <c r="B30">
        <v>474.76100000000002</v>
      </c>
      <c r="C30">
        <v>710.76700000000005</v>
      </c>
      <c r="D30">
        <v>1086.864</v>
      </c>
      <c r="E30">
        <v>1572.4469999999999</v>
      </c>
      <c r="F30">
        <v>2074.6439999999998</v>
      </c>
      <c r="G30">
        <v>2540.0340000000001</v>
      </c>
      <c r="H30">
        <v>2918.4650000000001</v>
      </c>
      <c r="I30">
        <v>3176.739</v>
      </c>
      <c r="J30">
        <v>3328.085</v>
      </c>
      <c r="K30">
        <v>3388.4349999999999</v>
      </c>
    </row>
    <row r="31" spans="1:11">
      <c r="A31" s="5" t="s">
        <v>191</v>
      </c>
      <c r="B31">
        <v>1242.3019999999999</v>
      </c>
      <c r="C31">
        <v>1396.963</v>
      </c>
      <c r="D31">
        <v>1613.3520000000001</v>
      </c>
      <c r="E31">
        <v>1921.0229999999999</v>
      </c>
      <c r="F31">
        <v>2237.5279999999998</v>
      </c>
      <c r="G31">
        <v>2626.9349999999999</v>
      </c>
      <c r="H31">
        <v>3046.1390000000001</v>
      </c>
      <c r="I31">
        <v>3403.491</v>
      </c>
      <c r="J31">
        <v>3745.194</v>
      </c>
      <c r="K31">
        <v>4072.9470000000001</v>
      </c>
    </row>
    <row r="32" spans="1:11">
      <c r="A32" s="5" t="s">
        <v>196</v>
      </c>
      <c r="B32">
        <v>316.69099999999997</v>
      </c>
      <c r="C32">
        <v>413.88900000000001</v>
      </c>
      <c r="D32">
        <v>520.59400000000005</v>
      </c>
      <c r="E32">
        <v>647.33299999999997</v>
      </c>
      <c r="F32">
        <v>785.58100000000002</v>
      </c>
      <c r="G32">
        <v>920.73800000000006</v>
      </c>
      <c r="H32">
        <v>1082.126</v>
      </c>
      <c r="I32">
        <v>1244.2629999999999</v>
      </c>
      <c r="J32">
        <v>1396.673</v>
      </c>
      <c r="K32">
        <v>1551.1420000000001</v>
      </c>
    </row>
    <row r="33" spans="1:11">
      <c r="A33" s="5" t="s">
        <v>200</v>
      </c>
      <c r="B33">
        <v>530.36699999999996</v>
      </c>
      <c r="C33">
        <v>834.95899999999995</v>
      </c>
      <c r="D33">
        <v>1399.69</v>
      </c>
      <c r="E33">
        <v>2151.6750000000002</v>
      </c>
      <c r="F33">
        <v>2899.3319999999999</v>
      </c>
      <c r="G33">
        <v>3544.5120000000002</v>
      </c>
      <c r="H33">
        <v>4026.0320000000002</v>
      </c>
      <c r="I33">
        <v>4318.5919999999996</v>
      </c>
      <c r="J33">
        <v>4440.5370000000003</v>
      </c>
      <c r="K33">
        <v>4416.4030000000002</v>
      </c>
    </row>
    <row r="34" spans="1:11">
      <c r="A34" s="5" t="s">
        <v>208</v>
      </c>
      <c r="B34">
        <v>912.43200000000002</v>
      </c>
      <c r="C34">
        <v>1400.126</v>
      </c>
      <c r="D34">
        <v>2035.8219999999999</v>
      </c>
      <c r="E34">
        <v>2804.2629999999999</v>
      </c>
      <c r="F34">
        <v>3558.1930000000002</v>
      </c>
      <c r="G34">
        <v>4226.7759999999998</v>
      </c>
      <c r="H34">
        <v>4782.9179999999997</v>
      </c>
      <c r="I34">
        <v>5179.8580000000002</v>
      </c>
      <c r="J34">
        <v>5468.3890000000001</v>
      </c>
      <c r="K34">
        <v>5639.5780000000004</v>
      </c>
    </row>
    <row r="35" spans="1:11">
      <c r="A35" s="5" t="s">
        <v>213</v>
      </c>
      <c r="B35">
        <v>276.28300000000002</v>
      </c>
      <c r="C35">
        <v>396.81200000000001</v>
      </c>
      <c r="D35">
        <v>621.65499999999997</v>
      </c>
      <c r="E35">
        <v>939.57500000000005</v>
      </c>
      <c r="F35">
        <v>1239.7159999999999</v>
      </c>
      <c r="G35">
        <v>1521.0709999999999</v>
      </c>
      <c r="H35">
        <v>1773.787</v>
      </c>
      <c r="I35">
        <v>1929.3019999999999</v>
      </c>
      <c r="J35">
        <v>2025.366</v>
      </c>
      <c r="K35">
        <v>2071.8119999999999</v>
      </c>
    </row>
    <row r="36" spans="1:11">
      <c r="A36" s="5" t="s">
        <v>215</v>
      </c>
      <c r="B36">
        <v>2014.2919999999999</v>
      </c>
      <c r="C36">
        <v>2484.0970000000002</v>
      </c>
      <c r="D36">
        <v>3117.2330000000002</v>
      </c>
      <c r="E36">
        <v>3873.846</v>
      </c>
      <c r="F36">
        <v>4682.3010000000004</v>
      </c>
      <c r="G36">
        <v>5492.7809999999999</v>
      </c>
      <c r="H36">
        <v>6418.4920000000002</v>
      </c>
      <c r="I36">
        <v>7339.6710000000003</v>
      </c>
      <c r="J36">
        <v>8242.7139999999999</v>
      </c>
      <c r="K36">
        <v>9159.1419999999998</v>
      </c>
    </row>
    <row r="37" spans="1:11">
      <c r="A37" s="5" t="s">
        <v>217</v>
      </c>
      <c r="B37">
        <v>42.433999999999997</v>
      </c>
      <c r="C37">
        <v>61.655000000000001</v>
      </c>
      <c r="D37">
        <v>87.864000000000004</v>
      </c>
      <c r="E37">
        <v>118.654</v>
      </c>
      <c r="F37">
        <v>146.023</v>
      </c>
      <c r="G37">
        <v>166.55600000000001</v>
      </c>
      <c r="H37">
        <v>179.80500000000001</v>
      </c>
      <c r="I37">
        <v>186.79900000000001</v>
      </c>
      <c r="J37">
        <v>189.23599999999999</v>
      </c>
      <c r="K37">
        <v>186.77699999999999</v>
      </c>
    </row>
    <row r="38" spans="1:11">
      <c r="A38" s="5" t="s">
        <v>221</v>
      </c>
      <c r="B38">
        <v>249.923</v>
      </c>
      <c r="C38">
        <v>470.24099999999999</v>
      </c>
      <c r="D38">
        <v>861.649</v>
      </c>
      <c r="E38">
        <v>1433.1289999999999</v>
      </c>
      <c r="F38">
        <v>2091.5059999999999</v>
      </c>
      <c r="G38">
        <v>2715.2489999999998</v>
      </c>
      <c r="H38">
        <v>3294.279</v>
      </c>
      <c r="I38">
        <v>3706.5120000000002</v>
      </c>
      <c r="J38">
        <v>3969.1880000000001</v>
      </c>
      <c r="K38">
        <v>4094.5390000000002</v>
      </c>
    </row>
    <row r="39" spans="1:11">
      <c r="A39" s="25" t="s">
        <v>251</v>
      </c>
      <c r="B39">
        <v>13087.12</v>
      </c>
      <c r="C39">
        <v>17156.081999999999</v>
      </c>
      <c r="D39">
        <v>21979.945</v>
      </c>
      <c r="E39">
        <v>26777.919999999998</v>
      </c>
      <c r="F39">
        <v>31007.587</v>
      </c>
      <c r="G39">
        <v>35035.96</v>
      </c>
      <c r="H39">
        <v>39287.74</v>
      </c>
      <c r="I39">
        <v>43422.432000000001</v>
      </c>
      <c r="J39">
        <v>47397.131000000001</v>
      </c>
      <c r="K39">
        <v>51096.512000000002</v>
      </c>
    </row>
    <row r="40" spans="1:11">
      <c r="A40" t="s">
        <v>326</v>
      </c>
      <c r="B40">
        <v>1804.7010000000007</v>
      </c>
      <c r="C40">
        <v>2938.0439999999999</v>
      </c>
      <c r="D40">
        <v>5417.5399999999991</v>
      </c>
      <c r="E40">
        <v>10093.326000000001</v>
      </c>
      <c r="F40">
        <v>17674.423999999992</v>
      </c>
      <c r="G40">
        <v>28705.902999999995</v>
      </c>
      <c r="H40">
        <v>43030.707999999999</v>
      </c>
      <c r="I40">
        <v>59470.842999999979</v>
      </c>
      <c r="J40">
        <v>76939.070999999982</v>
      </c>
      <c r="K40">
        <v>93999.973999999987</v>
      </c>
    </row>
    <row r="41" spans="1:11">
      <c r="A41" t="s">
        <v>327</v>
      </c>
      <c r="B41">
        <v>5774.3589999999931</v>
      </c>
      <c r="C41">
        <v>8892.643999999993</v>
      </c>
      <c r="D41">
        <v>13577.502999999968</v>
      </c>
      <c r="E41">
        <v>19961.416999999987</v>
      </c>
      <c r="F41">
        <v>27317.289000000019</v>
      </c>
      <c r="G41">
        <v>35403.84500000003</v>
      </c>
      <c r="H41">
        <v>43960.493999999977</v>
      </c>
      <c r="I41">
        <v>52019.234000000026</v>
      </c>
      <c r="J41">
        <v>59320.897000000026</v>
      </c>
      <c r="K41">
        <v>65477.573000000062</v>
      </c>
    </row>
    <row r="42" spans="1:11">
      <c r="A42" t="s">
        <v>328</v>
      </c>
      <c r="B42">
        <v>4091.0739999999951</v>
      </c>
      <c r="C42">
        <v>4779.0680000000066</v>
      </c>
      <c r="D42">
        <v>5878.2379999999994</v>
      </c>
      <c r="E42">
        <v>7236.0199999999968</v>
      </c>
      <c r="F42">
        <v>8585.9669999999969</v>
      </c>
      <c r="G42">
        <v>9924.018</v>
      </c>
      <c r="H42">
        <v>11244.134999999987</v>
      </c>
      <c r="I42">
        <v>12383.400000000001</v>
      </c>
      <c r="J42">
        <v>13384.970000000016</v>
      </c>
      <c r="K42">
        <v>14253.269</v>
      </c>
    </row>
    <row r="43" spans="1:11">
      <c r="A43" t="s">
        <v>329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330</v>
      </c>
      <c r="B44">
        <v>457.58599999999996</v>
      </c>
      <c r="C44">
        <v>659.24299999999994</v>
      </c>
      <c r="D44">
        <v>997.56599999999992</v>
      </c>
      <c r="E44">
        <v>1510.3130000000003</v>
      </c>
      <c r="F44">
        <v>2148.8839999999996</v>
      </c>
      <c r="G44">
        <v>2845.308</v>
      </c>
      <c r="H44">
        <v>3541.11</v>
      </c>
      <c r="I44">
        <v>4188.5330000000004</v>
      </c>
      <c r="J44">
        <v>4770.5200000000004</v>
      </c>
      <c r="K44">
        <v>5234.875</v>
      </c>
    </row>
    <row r="45" spans="1:11">
      <c r="A45" t="s">
        <v>331</v>
      </c>
      <c r="B45">
        <v>1141.2170000000006</v>
      </c>
      <c r="C45">
        <v>1738.6489999999999</v>
      </c>
      <c r="D45">
        <v>2616.6740000000009</v>
      </c>
      <c r="E45">
        <v>3866.3229999999967</v>
      </c>
      <c r="F45">
        <v>5310.8329999999987</v>
      </c>
      <c r="G45">
        <v>6807.5110000000041</v>
      </c>
      <c r="H45">
        <v>8221.6420000000016</v>
      </c>
      <c r="I45">
        <v>9428.3859999999986</v>
      </c>
      <c r="J45">
        <v>10395.468999999999</v>
      </c>
      <c r="K45">
        <v>11021.434999999998</v>
      </c>
    </row>
    <row r="46" spans="1:11">
      <c r="A46" t="s">
        <v>332</v>
      </c>
      <c r="B46">
        <v>30.512000000000057</v>
      </c>
      <c r="C46">
        <v>50.154000000000451</v>
      </c>
      <c r="D46">
        <v>82.907000000000153</v>
      </c>
      <c r="E46">
        <v>145.21900000000005</v>
      </c>
      <c r="F46">
        <v>241.01399999999921</v>
      </c>
      <c r="G46">
        <v>368.03600000000051</v>
      </c>
      <c r="H46">
        <v>512.57299999999941</v>
      </c>
      <c r="I46">
        <v>658.05300000000079</v>
      </c>
      <c r="J46">
        <v>793.70600000000104</v>
      </c>
      <c r="K46">
        <v>906.77600000000075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K46"/>
  <sheetViews>
    <sheetView workbookViewId="0">
      <selection activeCell="L1" sqref="L1:M1048576"/>
    </sheetView>
  </sheetViews>
  <sheetFormatPr defaultColWidth="11.42578125" defaultRowHeight="15"/>
  <cols>
    <col min="1" max="1" width="27.42578125" customWidth="1"/>
  </cols>
  <sheetData>
    <row r="1" spans="1:11">
      <c r="A1" s="11" t="s">
        <v>0</v>
      </c>
      <c r="B1">
        <v>2010</v>
      </c>
      <c r="C1">
        <v>2020</v>
      </c>
      <c r="D1">
        <v>2030</v>
      </c>
      <c r="E1">
        <v>2040</v>
      </c>
      <c r="F1">
        <v>2050</v>
      </c>
      <c r="G1">
        <v>2060</v>
      </c>
      <c r="H1">
        <v>2070</v>
      </c>
      <c r="I1">
        <v>2080</v>
      </c>
      <c r="J1">
        <v>2090</v>
      </c>
      <c r="K1">
        <v>2100</v>
      </c>
    </row>
    <row r="2" spans="1:11">
      <c r="A2" s="5" t="s">
        <v>13</v>
      </c>
      <c r="B2">
        <v>580.42700000000002</v>
      </c>
      <c r="C2">
        <v>867.44200000000001</v>
      </c>
      <c r="D2">
        <v>1198.221</v>
      </c>
      <c r="E2">
        <v>1553.9949999999999</v>
      </c>
      <c r="F2">
        <v>1911.3579999999999</v>
      </c>
      <c r="G2">
        <v>2288.136</v>
      </c>
      <c r="H2">
        <v>2671.43</v>
      </c>
      <c r="I2">
        <v>3041.8339999999998</v>
      </c>
      <c r="J2">
        <v>3411.1460000000002</v>
      </c>
      <c r="K2">
        <v>3776.6970000000001</v>
      </c>
    </row>
    <row r="3" spans="1:11">
      <c r="A3" s="5" t="s">
        <v>16</v>
      </c>
      <c r="B3">
        <v>795.58799999999997</v>
      </c>
      <c r="C3">
        <v>1109.6030000000001</v>
      </c>
      <c r="D3">
        <v>1435.039</v>
      </c>
      <c r="E3">
        <v>1767.154</v>
      </c>
      <c r="F3">
        <v>2131.3359999999998</v>
      </c>
      <c r="G3">
        <v>2523.6019999999999</v>
      </c>
      <c r="H3">
        <v>2968.971</v>
      </c>
      <c r="I3">
        <v>3413.913</v>
      </c>
      <c r="J3">
        <v>3837.011</v>
      </c>
      <c r="K3">
        <v>4248.259</v>
      </c>
    </row>
    <row r="4" spans="1:11">
      <c r="A4" s="5" t="s">
        <v>17</v>
      </c>
      <c r="B4">
        <v>296.85000000000002</v>
      </c>
      <c r="C4">
        <v>361.06200000000001</v>
      </c>
      <c r="D4">
        <v>418.79500000000002</v>
      </c>
      <c r="E4">
        <v>486.07900000000001</v>
      </c>
      <c r="F4">
        <v>561.29399999999998</v>
      </c>
      <c r="G4">
        <v>636.66499999999996</v>
      </c>
      <c r="H4">
        <v>715.63699999999994</v>
      </c>
      <c r="I4">
        <v>792.45100000000002</v>
      </c>
      <c r="J4">
        <v>861.98199999999997</v>
      </c>
      <c r="K4">
        <v>925.62900000000002</v>
      </c>
    </row>
    <row r="5" spans="1:11">
      <c r="A5" s="5" t="s">
        <v>23</v>
      </c>
      <c r="B5">
        <v>118.67100000000001</v>
      </c>
      <c r="C5">
        <v>176.267</v>
      </c>
      <c r="D5">
        <v>234.47200000000001</v>
      </c>
      <c r="E5">
        <v>287.76900000000001</v>
      </c>
      <c r="F5">
        <v>327.584</v>
      </c>
      <c r="G5">
        <v>366.346</v>
      </c>
      <c r="H5">
        <v>409.96899999999999</v>
      </c>
      <c r="I5">
        <v>442.96800000000002</v>
      </c>
      <c r="J5">
        <v>473.601</v>
      </c>
      <c r="K5">
        <v>505.94</v>
      </c>
    </row>
    <row r="6" spans="1:11">
      <c r="A6" s="5" t="s">
        <v>24</v>
      </c>
      <c r="B6">
        <v>357.666</v>
      </c>
      <c r="C6">
        <v>418.20100000000002</v>
      </c>
      <c r="D6">
        <v>502.91699999999997</v>
      </c>
      <c r="E6">
        <v>613.19200000000001</v>
      </c>
      <c r="F6">
        <v>731.12099999999998</v>
      </c>
      <c r="G6">
        <v>857.52200000000005</v>
      </c>
      <c r="H6">
        <v>991.93200000000002</v>
      </c>
      <c r="I6">
        <v>1125.45</v>
      </c>
      <c r="J6">
        <v>1259.2239999999999</v>
      </c>
      <c r="K6">
        <v>1393.085</v>
      </c>
    </row>
    <row r="7" spans="1:11">
      <c r="A7" s="5" t="s">
        <v>31</v>
      </c>
      <c r="B7">
        <v>1967.5409999999999</v>
      </c>
      <c r="C7">
        <v>2814.7260000000001</v>
      </c>
      <c r="D7">
        <v>3776.172</v>
      </c>
      <c r="E7">
        <v>4687.9319999999998</v>
      </c>
      <c r="F7">
        <v>5613.1</v>
      </c>
      <c r="G7">
        <v>6559.7939999999999</v>
      </c>
      <c r="H7">
        <v>7488.7839999999997</v>
      </c>
      <c r="I7">
        <v>8436.3490000000002</v>
      </c>
      <c r="J7">
        <v>9362.0669999999991</v>
      </c>
      <c r="K7">
        <v>10312.23</v>
      </c>
    </row>
    <row r="8" spans="1:11">
      <c r="A8" s="5" t="s">
        <v>41</v>
      </c>
      <c r="B8">
        <v>1201.8879999999999</v>
      </c>
      <c r="C8">
        <v>1531.7180000000001</v>
      </c>
      <c r="D8">
        <v>1861.567</v>
      </c>
      <c r="E8">
        <v>2245.5100000000002</v>
      </c>
      <c r="F8">
        <v>2647.38</v>
      </c>
      <c r="G8">
        <v>3067.6880000000001</v>
      </c>
      <c r="H8">
        <v>3575.4430000000002</v>
      </c>
      <c r="I8">
        <v>4123.5529999999999</v>
      </c>
      <c r="J8">
        <v>4674.884</v>
      </c>
      <c r="K8">
        <v>5236.0129999999999</v>
      </c>
    </row>
    <row r="9" spans="1:11">
      <c r="A9" s="5" t="s">
        <v>45</v>
      </c>
      <c r="B9">
        <v>232.988</v>
      </c>
      <c r="C9">
        <v>367.45299999999997</v>
      </c>
      <c r="D9">
        <v>510.27600000000001</v>
      </c>
      <c r="E9">
        <v>654.16999999999996</v>
      </c>
      <c r="F9">
        <v>809.53700000000003</v>
      </c>
      <c r="G9">
        <v>963.35299999999995</v>
      </c>
      <c r="H9">
        <v>1124.1320000000001</v>
      </c>
      <c r="I9">
        <v>1281.2470000000001</v>
      </c>
      <c r="J9">
        <v>1430.8579999999999</v>
      </c>
      <c r="K9">
        <v>1574.903</v>
      </c>
    </row>
    <row r="10" spans="1:11">
      <c r="A10" s="5" t="s">
        <v>46</v>
      </c>
      <c r="B10">
        <v>9121.348</v>
      </c>
      <c r="C10">
        <v>20376.807000000001</v>
      </c>
      <c r="D10">
        <v>33582.334999999999</v>
      </c>
      <c r="E10">
        <v>43613.036999999997</v>
      </c>
      <c r="F10">
        <v>50967.519999999997</v>
      </c>
      <c r="G10">
        <v>55132.455000000002</v>
      </c>
      <c r="H10">
        <v>57738.483999999997</v>
      </c>
      <c r="I10">
        <v>58955.589</v>
      </c>
      <c r="J10">
        <v>59231.773000000001</v>
      </c>
      <c r="K10">
        <v>59184.716999999997</v>
      </c>
    </row>
    <row r="11" spans="1:11">
      <c r="A11" s="5" t="s">
        <v>71</v>
      </c>
      <c r="B11">
        <v>22.253</v>
      </c>
      <c r="C11">
        <v>32.636000000000003</v>
      </c>
      <c r="D11">
        <v>42.481000000000002</v>
      </c>
      <c r="E11">
        <v>53.844000000000001</v>
      </c>
      <c r="F11">
        <v>64.84</v>
      </c>
      <c r="G11">
        <v>75.024000000000001</v>
      </c>
      <c r="H11">
        <v>87.12</v>
      </c>
      <c r="I11">
        <v>98.277000000000001</v>
      </c>
      <c r="J11">
        <v>109.339</v>
      </c>
      <c r="K11">
        <v>121.80500000000001</v>
      </c>
    </row>
    <row r="12" spans="1:11">
      <c r="A12" s="5" t="s">
        <v>76</v>
      </c>
      <c r="B12">
        <v>170.072</v>
      </c>
      <c r="C12">
        <v>208.1</v>
      </c>
      <c r="D12">
        <v>243.30500000000001</v>
      </c>
      <c r="E12">
        <v>286.73399999999998</v>
      </c>
      <c r="F12">
        <v>335.642</v>
      </c>
      <c r="G12">
        <v>391.387</v>
      </c>
      <c r="H12">
        <v>457.74900000000002</v>
      </c>
      <c r="I12">
        <v>530.65899999999999</v>
      </c>
      <c r="J12">
        <v>608.32600000000002</v>
      </c>
      <c r="K12">
        <v>692.23400000000004</v>
      </c>
    </row>
    <row r="13" spans="1:11">
      <c r="A13" s="5" t="s">
        <v>77</v>
      </c>
      <c r="B13">
        <v>1921.7940000000001</v>
      </c>
      <c r="C13">
        <v>2233.7730000000001</v>
      </c>
      <c r="D13">
        <v>2668.7730000000001</v>
      </c>
      <c r="E13">
        <v>3201.2489999999998</v>
      </c>
      <c r="F13">
        <v>3789.86</v>
      </c>
      <c r="G13">
        <v>4432.07</v>
      </c>
      <c r="H13">
        <v>5142.0010000000002</v>
      </c>
      <c r="I13">
        <v>5882.241</v>
      </c>
      <c r="J13">
        <v>6662.6019999999999</v>
      </c>
      <c r="K13">
        <v>7475.29</v>
      </c>
    </row>
    <row r="14" spans="1:11">
      <c r="A14" s="5" t="s">
        <v>83</v>
      </c>
      <c r="B14">
        <v>2727.3290000000002</v>
      </c>
      <c r="C14">
        <v>3175.183</v>
      </c>
      <c r="D14">
        <v>3487.7719999999999</v>
      </c>
      <c r="E14">
        <v>3907.28</v>
      </c>
      <c r="F14">
        <v>4391.6639999999998</v>
      </c>
      <c r="G14">
        <v>4896.4189999999999</v>
      </c>
      <c r="H14">
        <v>5452.625</v>
      </c>
      <c r="I14">
        <v>6012.6660000000002</v>
      </c>
      <c r="J14">
        <v>6534.7939999999999</v>
      </c>
      <c r="K14">
        <v>7026.1769999999997</v>
      </c>
    </row>
    <row r="15" spans="1:11">
      <c r="A15" s="5" t="s">
        <v>98</v>
      </c>
      <c r="B15">
        <v>3653.1019999999999</v>
      </c>
      <c r="C15">
        <v>6971.7259999999997</v>
      </c>
      <c r="D15">
        <v>12207.681</v>
      </c>
      <c r="E15">
        <v>19051.050999999999</v>
      </c>
      <c r="F15">
        <v>27538.481</v>
      </c>
      <c r="G15">
        <v>37477.357000000004</v>
      </c>
      <c r="H15">
        <v>48503.481</v>
      </c>
      <c r="I15">
        <v>59878.232000000004</v>
      </c>
      <c r="J15">
        <v>71141.077000000005</v>
      </c>
      <c r="K15">
        <v>81989.538</v>
      </c>
    </row>
    <row r="16" spans="1:11">
      <c r="A16" s="5" t="s">
        <v>99</v>
      </c>
      <c r="B16">
        <v>929.86500000000001</v>
      </c>
      <c r="C16">
        <v>1751.519</v>
      </c>
      <c r="D16">
        <v>3044.9870000000001</v>
      </c>
      <c r="E16">
        <v>4599.0429999999997</v>
      </c>
      <c r="F16">
        <v>6334.9629999999997</v>
      </c>
      <c r="G16">
        <v>8153.6880000000001</v>
      </c>
      <c r="H16">
        <v>9952.2610000000004</v>
      </c>
      <c r="I16">
        <v>11685.501</v>
      </c>
      <c r="J16">
        <v>13370.424000000001</v>
      </c>
      <c r="K16">
        <v>14987.226000000001</v>
      </c>
    </row>
    <row r="17" spans="1:11">
      <c r="A17" s="5" t="s">
        <v>106</v>
      </c>
      <c r="B17">
        <v>3899.299</v>
      </c>
      <c r="C17">
        <v>4320.8419999999996</v>
      </c>
      <c r="D17">
        <v>4764.4319999999998</v>
      </c>
      <c r="E17">
        <v>5049.3519999999999</v>
      </c>
      <c r="F17">
        <v>5319.2280000000001</v>
      </c>
      <c r="G17">
        <v>5630.8040000000001</v>
      </c>
      <c r="H17">
        <v>5944.1059999999998</v>
      </c>
      <c r="I17">
        <v>6224.9709999999995</v>
      </c>
      <c r="J17">
        <v>6507.1279999999997</v>
      </c>
      <c r="K17">
        <v>6795.2520000000004</v>
      </c>
    </row>
    <row r="18" spans="1:11">
      <c r="A18" s="5" t="s">
        <v>114</v>
      </c>
      <c r="B18">
        <v>28.991</v>
      </c>
      <c r="C18">
        <v>41.46</v>
      </c>
      <c r="D18">
        <v>52.454999999999998</v>
      </c>
      <c r="E18">
        <v>61.695999999999998</v>
      </c>
      <c r="F18">
        <v>69.072000000000003</v>
      </c>
      <c r="G18">
        <v>75.643000000000001</v>
      </c>
      <c r="H18">
        <v>83.296000000000006</v>
      </c>
      <c r="I18">
        <v>89.713999999999999</v>
      </c>
      <c r="J18">
        <v>95.799000000000007</v>
      </c>
      <c r="K18">
        <v>102.075</v>
      </c>
    </row>
    <row r="19" spans="1:11">
      <c r="A19" s="5" t="s">
        <v>124</v>
      </c>
      <c r="B19">
        <v>375.28800000000001</v>
      </c>
      <c r="C19">
        <v>599.20600000000002</v>
      </c>
      <c r="D19">
        <v>903.26499999999999</v>
      </c>
      <c r="E19">
        <v>1273.885</v>
      </c>
      <c r="F19">
        <v>1683.414</v>
      </c>
      <c r="G19">
        <v>2139.5990000000002</v>
      </c>
      <c r="H19">
        <v>2616.0419999999999</v>
      </c>
      <c r="I19">
        <v>3099.518</v>
      </c>
      <c r="J19">
        <v>3565.9079999999999</v>
      </c>
      <c r="K19">
        <v>4002.2779999999998</v>
      </c>
    </row>
    <row r="20" spans="1:11">
      <c r="A20" s="5" t="s">
        <v>133</v>
      </c>
      <c r="B20">
        <v>1409.6859999999999</v>
      </c>
      <c r="C20">
        <v>1971.21</v>
      </c>
      <c r="D20">
        <v>2668.2080000000001</v>
      </c>
      <c r="E20">
        <v>3474.3</v>
      </c>
      <c r="F20">
        <v>4416.9160000000002</v>
      </c>
      <c r="G20">
        <v>5507.3419999999996</v>
      </c>
      <c r="H20">
        <v>6739.3980000000001</v>
      </c>
      <c r="I20">
        <v>8110.1170000000002</v>
      </c>
      <c r="J20">
        <v>9603.2199999999993</v>
      </c>
      <c r="K20">
        <v>11226.727999999999</v>
      </c>
    </row>
    <row r="21" spans="1:11">
      <c r="A21" s="5" t="s">
        <v>140</v>
      </c>
      <c r="B21">
        <v>69.159000000000006</v>
      </c>
      <c r="C21">
        <v>123.458</v>
      </c>
      <c r="D21">
        <v>187.77799999999999</v>
      </c>
      <c r="E21">
        <v>245.113</v>
      </c>
      <c r="F21">
        <v>304.43299999999999</v>
      </c>
      <c r="G21">
        <v>366.17099999999999</v>
      </c>
      <c r="H21">
        <v>434.00900000000001</v>
      </c>
      <c r="I21">
        <v>511.214</v>
      </c>
      <c r="J21">
        <v>600.34799999999996</v>
      </c>
      <c r="K21">
        <v>703.17399999999998</v>
      </c>
    </row>
    <row r="22" spans="1:11">
      <c r="A22" s="5" t="s">
        <v>146</v>
      </c>
      <c r="B22">
        <v>110.886</v>
      </c>
      <c r="C22">
        <v>140.48099999999999</v>
      </c>
      <c r="D22">
        <v>170.48099999999999</v>
      </c>
      <c r="E22">
        <v>207.97800000000001</v>
      </c>
      <c r="F22">
        <v>259.56700000000001</v>
      </c>
      <c r="G22">
        <v>321.08499999999998</v>
      </c>
      <c r="H22">
        <v>396.25200000000001</v>
      </c>
      <c r="I22">
        <v>479.928</v>
      </c>
      <c r="J22">
        <v>569.14800000000002</v>
      </c>
      <c r="K22">
        <v>664.60599999999999</v>
      </c>
    </row>
    <row r="23" spans="1:11">
      <c r="A23" s="5" t="s">
        <v>149</v>
      </c>
      <c r="B23">
        <v>338.22500000000002</v>
      </c>
      <c r="C23">
        <v>642.96799999999996</v>
      </c>
      <c r="D23">
        <v>1192.7280000000001</v>
      </c>
      <c r="E23">
        <v>2117.5630000000001</v>
      </c>
      <c r="F23">
        <v>3701.9180000000001</v>
      </c>
      <c r="G23">
        <v>6331.1490000000003</v>
      </c>
      <c r="H23">
        <v>10377.841</v>
      </c>
      <c r="I23">
        <v>16069.791999999999</v>
      </c>
      <c r="J23">
        <v>23435.657999999999</v>
      </c>
      <c r="K23">
        <v>32322.577000000001</v>
      </c>
    </row>
    <row r="24" spans="1:11">
      <c r="A24" s="5" t="s">
        <v>153</v>
      </c>
      <c r="B24">
        <v>228.255</v>
      </c>
      <c r="C24">
        <v>288.96100000000001</v>
      </c>
      <c r="D24">
        <v>337.96300000000002</v>
      </c>
      <c r="E24">
        <v>389.55900000000003</v>
      </c>
      <c r="F24">
        <v>449.452</v>
      </c>
      <c r="G24">
        <v>530.90099999999995</v>
      </c>
      <c r="H24">
        <v>629.90800000000002</v>
      </c>
      <c r="I24">
        <v>740.62</v>
      </c>
      <c r="J24">
        <v>857.00099999999998</v>
      </c>
      <c r="K24">
        <v>975.71100000000001</v>
      </c>
    </row>
    <row r="25" spans="1:11">
      <c r="A25" s="5" t="s">
        <v>163</v>
      </c>
      <c r="B25">
        <v>660.47799999999995</v>
      </c>
      <c r="C25">
        <v>897.64800000000002</v>
      </c>
      <c r="D25">
        <v>1129.0309999999999</v>
      </c>
      <c r="E25">
        <v>1335.0989999999999</v>
      </c>
      <c r="F25">
        <v>1486.2940000000001</v>
      </c>
      <c r="G25">
        <v>1620.694</v>
      </c>
      <c r="H25">
        <v>1773.739</v>
      </c>
      <c r="I25">
        <v>1903.864</v>
      </c>
      <c r="J25">
        <v>2021.2</v>
      </c>
      <c r="K25">
        <v>2160.71</v>
      </c>
    </row>
    <row r="26" spans="1:11">
      <c r="A26" s="5" t="s">
        <v>164</v>
      </c>
      <c r="B26">
        <v>230.60599999999999</v>
      </c>
      <c r="C26">
        <v>252.43199999999999</v>
      </c>
      <c r="D26">
        <v>301.27100000000002</v>
      </c>
      <c r="E26">
        <v>355.14299999999997</v>
      </c>
      <c r="F26">
        <v>417.93700000000001</v>
      </c>
      <c r="G26">
        <v>496.82299999999998</v>
      </c>
      <c r="H26">
        <v>583.49599999999998</v>
      </c>
      <c r="I26">
        <v>673.28</v>
      </c>
      <c r="J26">
        <v>766.803</v>
      </c>
      <c r="K26">
        <v>859.50099999999998</v>
      </c>
    </row>
    <row r="27" spans="1:11">
      <c r="A27" s="5" t="s">
        <v>168</v>
      </c>
      <c r="B27">
        <v>234.124</v>
      </c>
      <c r="C27">
        <v>299.72500000000002</v>
      </c>
      <c r="D27">
        <v>392.81599999999997</v>
      </c>
      <c r="E27">
        <v>470.97899999999998</v>
      </c>
      <c r="F27">
        <v>535.89800000000002</v>
      </c>
      <c r="G27">
        <v>595.96500000000003</v>
      </c>
      <c r="H27">
        <v>654.79899999999998</v>
      </c>
      <c r="I27">
        <v>705.49800000000005</v>
      </c>
      <c r="J27">
        <v>756.73500000000001</v>
      </c>
      <c r="K27">
        <v>810.6</v>
      </c>
    </row>
    <row r="28" spans="1:11">
      <c r="A28" s="5" t="s">
        <v>169</v>
      </c>
      <c r="B28">
        <v>2015.1179999999999</v>
      </c>
      <c r="C28">
        <v>2931.9450000000002</v>
      </c>
      <c r="D28">
        <v>3986.7809999999999</v>
      </c>
      <c r="E28">
        <v>4968.223</v>
      </c>
      <c r="F28">
        <v>5655.6180000000004</v>
      </c>
      <c r="G28">
        <v>6391.6540000000005</v>
      </c>
      <c r="H28">
        <v>7263.317</v>
      </c>
      <c r="I28">
        <v>7993.8140000000003</v>
      </c>
      <c r="J28">
        <v>8663.8729999999996</v>
      </c>
      <c r="K28">
        <v>9315.8850000000002</v>
      </c>
    </row>
    <row r="29" spans="1:11">
      <c r="A29" s="5" t="s">
        <v>185</v>
      </c>
      <c r="B29">
        <v>109.477</v>
      </c>
      <c r="C29">
        <v>150.27600000000001</v>
      </c>
      <c r="D29">
        <v>193.53700000000001</v>
      </c>
      <c r="E29">
        <v>238.83500000000001</v>
      </c>
      <c r="F29">
        <v>279.48</v>
      </c>
      <c r="G29">
        <v>318.21300000000002</v>
      </c>
      <c r="H29">
        <v>359.30200000000002</v>
      </c>
      <c r="I29">
        <v>395.52499999999998</v>
      </c>
      <c r="J29">
        <v>427.75599999999997</v>
      </c>
      <c r="K29">
        <v>461.03699999999998</v>
      </c>
    </row>
    <row r="30" spans="1:11">
      <c r="A30" s="5" t="s">
        <v>189</v>
      </c>
      <c r="B30">
        <v>474.76100000000002</v>
      </c>
      <c r="C30">
        <v>709.19600000000003</v>
      </c>
      <c r="D30">
        <v>1024.2909999999999</v>
      </c>
      <c r="E30">
        <v>1369.723</v>
      </c>
      <c r="F30">
        <v>1736.3140000000001</v>
      </c>
      <c r="G30">
        <v>2132.3560000000002</v>
      </c>
      <c r="H30">
        <v>2549.3910000000001</v>
      </c>
      <c r="I30">
        <v>2962.2379999999998</v>
      </c>
      <c r="J30">
        <v>3353.7559999999999</v>
      </c>
      <c r="K30">
        <v>3711.3780000000002</v>
      </c>
    </row>
    <row r="31" spans="1:11">
      <c r="A31" s="5" t="s">
        <v>191</v>
      </c>
      <c r="B31">
        <v>1242.3019999999999</v>
      </c>
      <c r="C31">
        <v>1392.1320000000001</v>
      </c>
      <c r="D31">
        <v>1569.9880000000001</v>
      </c>
      <c r="E31">
        <v>1784.0119999999999</v>
      </c>
      <c r="F31">
        <v>2013.412</v>
      </c>
      <c r="G31">
        <v>2326.826</v>
      </c>
      <c r="H31">
        <v>2691.4140000000002</v>
      </c>
      <c r="I31">
        <v>3044.37</v>
      </c>
      <c r="J31">
        <v>3430.4490000000001</v>
      </c>
      <c r="K31">
        <v>3839.14</v>
      </c>
    </row>
    <row r="32" spans="1:11">
      <c r="A32" s="5" t="s">
        <v>196</v>
      </c>
      <c r="B32">
        <v>316.69099999999997</v>
      </c>
      <c r="C32">
        <v>411.69299999999998</v>
      </c>
      <c r="D32">
        <v>506.21600000000001</v>
      </c>
      <c r="E32">
        <v>612.43499999999995</v>
      </c>
      <c r="F32">
        <v>738.14099999999996</v>
      </c>
      <c r="G32">
        <v>870.048</v>
      </c>
      <c r="H32">
        <v>1032.8420000000001</v>
      </c>
      <c r="I32">
        <v>1204.8130000000001</v>
      </c>
      <c r="J32">
        <v>1378.471</v>
      </c>
      <c r="K32">
        <v>1564.9559999999999</v>
      </c>
    </row>
    <row r="33" spans="1:11">
      <c r="A33" s="5" t="s">
        <v>200</v>
      </c>
      <c r="B33">
        <v>530.36699999999996</v>
      </c>
      <c r="C33">
        <v>834.09100000000001</v>
      </c>
      <c r="D33">
        <v>1298.9010000000001</v>
      </c>
      <c r="E33">
        <v>1825.866</v>
      </c>
      <c r="F33">
        <v>2389.52</v>
      </c>
      <c r="G33">
        <v>2967.922</v>
      </c>
      <c r="H33">
        <v>3523.1289999999999</v>
      </c>
      <c r="I33">
        <v>4035.9090000000001</v>
      </c>
      <c r="J33">
        <v>4473.9750000000004</v>
      </c>
      <c r="K33">
        <v>4836.1989999999996</v>
      </c>
    </row>
    <row r="34" spans="1:11">
      <c r="A34" s="5" t="s">
        <v>208</v>
      </c>
      <c r="B34">
        <v>912.43200000000002</v>
      </c>
      <c r="C34">
        <v>1413.624</v>
      </c>
      <c r="D34">
        <v>1976.546</v>
      </c>
      <c r="E34">
        <v>2584.2939999999999</v>
      </c>
      <c r="F34">
        <v>3243.8980000000001</v>
      </c>
      <c r="G34">
        <v>3946.1170000000002</v>
      </c>
      <c r="H34">
        <v>4680.0590000000002</v>
      </c>
      <c r="I34">
        <v>5409.6940000000004</v>
      </c>
      <c r="J34">
        <v>6130.7560000000003</v>
      </c>
      <c r="K34">
        <v>6839.9650000000001</v>
      </c>
    </row>
    <row r="35" spans="1:11">
      <c r="A35" s="5" t="s">
        <v>213</v>
      </c>
      <c r="B35">
        <v>276.28300000000002</v>
      </c>
      <c r="C35">
        <v>393.90100000000001</v>
      </c>
      <c r="D35">
        <v>558.995</v>
      </c>
      <c r="E35">
        <v>752.798</v>
      </c>
      <c r="F35">
        <v>954.25400000000002</v>
      </c>
      <c r="G35">
        <v>1190.06</v>
      </c>
      <c r="H35">
        <v>1461.338</v>
      </c>
      <c r="I35">
        <v>1717.7619999999999</v>
      </c>
      <c r="J35">
        <v>1964.521</v>
      </c>
      <c r="K35">
        <v>2199.9209999999998</v>
      </c>
    </row>
    <row r="36" spans="1:11">
      <c r="A36" s="5" t="s">
        <v>215</v>
      </c>
      <c r="B36">
        <v>2014.2919999999999</v>
      </c>
      <c r="C36">
        <v>2469.6529999999998</v>
      </c>
      <c r="D36">
        <v>2989.88</v>
      </c>
      <c r="E36">
        <v>3550.3090000000002</v>
      </c>
      <c r="F36">
        <v>4196.6670000000004</v>
      </c>
      <c r="G36">
        <v>4894.7439999999997</v>
      </c>
      <c r="H36">
        <v>5727.2089999999998</v>
      </c>
      <c r="I36">
        <v>6601.6229999999996</v>
      </c>
      <c r="J36">
        <v>7511.5479999999998</v>
      </c>
      <c r="K36">
        <v>8497.518</v>
      </c>
    </row>
    <row r="37" spans="1:11">
      <c r="A37" s="5" t="s">
        <v>217</v>
      </c>
      <c r="B37">
        <v>42.433999999999997</v>
      </c>
      <c r="C37">
        <v>61.81</v>
      </c>
      <c r="D37">
        <v>82.340999999999994</v>
      </c>
      <c r="E37">
        <v>102.45399999999999</v>
      </c>
      <c r="F37">
        <v>122.82599999999999</v>
      </c>
      <c r="G37">
        <v>142.81700000000001</v>
      </c>
      <c r="H37">
        <v>162.27699999999999</v>
      </c>
      <c r="I37">
        <v>181.56100000000001</v>
      </c>
      <c r="J37">
        <v>200.828</v>
      </c>
      <c r="K37">
        <v>220.1</v>
      </c>
    </row>
    <row r="38" spans="1:11">
      <c r="A38" s="5" t="s">
        <v>221</v>
      </c>
      <c r="B38">
        <v>249.923</v>
      </c>
      <c r="C38">
        <v>471.17099999999999</v>
      </c>
      <c r="D38">
        <v>787.22699999999998</v>
      </c>
      <c r="E38">
        <v>1162.048</v>
      </c>
      <c r="F38">
        <v>1602.4359999999999</v>
      </c>
      <c r="G38">
        <v>2070.2820000000002</v>
      </c>
      <c r="H38">
        <v>2593.4670000000001</v>
      </c>
      <c r="I38">
        <v>3092.643</v>
      </c>
      <c r="J38">
        <v>3568.9549999999999</v>
      </c>
      <c r="K38">
        <v>4047.154</v>
      </c>
    </row>
    <row r="39" spans="1:11">
      <c r="A39" s="31" t="s">
        <v>251</v>
      </c>
      <c r="B39">
        <v>13087.12</v>
      </c>
      <c r="C39">
        <v>17032.556</v>
      </c>
      <c r="D39">
        <v>20965.923999999999</v>
      </c>
      <c r="E39">
        <v>24320.366999999998</v>
      </c>
      <c r="F39">
        <v>27281.87</v>
      </c>
      <c r="G39">
        <v>30211.842000000001</v>
      </c>
      <c r="H39">
        <v>33291.091</v>
      </c>
      <c r="I39">
        <v>36165.4</v>
      </c>
      <c r="J39">
        <v>38852.321000000004</v>
      </c>
      <c r="K39">
        <v>41343.754000000001</v>
      </c>
    </row>
    <row r="40" spans="1:11">
      <c r="A40" t="s">
        <v>326</v>
      </c>
      <c r="B40">
        <v>1804.7010000000007</v>
      </c>
      <c r="C40">
        <v>2967.1390000000001</v>
      </c>
      <c r="D40">
        <v>5039.639000000001</v>
      </c>
      <c r="E40">
        <v>8126.7060000000038</v>
      </c>
      <c r="F40">
        <v>12885.597999999998</v>
      </c>
      <c r="G40">
        <v>20013.373</v>
      </c>
      <c r="H40">
        <v>30233.860000000004</v>
      </c>
      <c r="I40">
        <v>44012.691000000021</v>
      </c>
      <c r="J40">
        <v>61720.209999999963</v>
      </c>
      <c r="K40">
        <v>83427.535000000003</v>
      </c>
    </row>
    <row r="41" spans="1:11">
      <c r="A41" t="s">
        <v>327</v>
      </c>
      <c r="B41">
        <v>5774.3589999999931</v>
      </c>
      <c r="C41">
        <v>8948.2820000000138</v>
      </c>
      <c r="D41">
        <v>13156.656999999977</v>
      </c>
      <c r="E41">
        <v>18005.252999999997</v>
      </c>
      <c r="F41">
        <v>23517.635999999969</v>
      </c>
      <c r="G41">
        <v>30000.755999999979</v>
      </c>
      <c r="H41">
        <v>37862.70199999999</v>
      </c>
      <c r="I41">
        <v>46966.334000000003</v>
      </c>
      <c r="J41">
        <v>57277.407000000094</v>
      </c>
      <c r="K41">
        <v>68756.402999999991</v>
      </c>
    </row>
    <row r="42" spans="1:11">
      <c r="A42" t="s">
        <v>328</v>
      </c>
      <c r="B42">
        <v>4091.0739999999951</v>
      </c>
      <c r="C42">
        <v>4754.632999999998</v>
      </c>
      <c r="D42">
        <v>5665.8429999999971</v>
      </c>
      <c r="E42">
        <v>6691.5139999999992</v>
      </c>
      <c r="F42">
        <v>7820.3990000000085</v>
      </c>
      <c r="G42">
        <v>9070.5970000000016</v>
      </c>
      <c r="H42">
        <v>10414.553000000007</v>
      </c>
      <c r="I42">
        <v>11737.099000000006</v>
      </c>
      <c r="J42">
        <v>13075.37799999999</v>
      </c>
      <c r="K42">
        <v>14397.797999999995</v>
      </c>
    </row>
    <row r="43" spans="1:11">
      <c r="A43" t="s">
        <v>329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330</v>
      </c>
      <c r="B44">
        <v>457.58599999999996</v>
      </c>
      <c r="C44">
        <v>663.125</v>
      </c>
      <c r="D44">
        <v>944.27900000000011</v>
      </c>
      <c r="E44">
        <v>1298.4440000000002</v>
      </c>
      <c r="F44">
        <v>1751.5230000000001</v>
      </c>
      <c r="G44">
        <v>2303.549</v>
      </c>
      <c r="H44">
        <v>2967.1780000000003</v>
      </c>
      <c r="I44">
        <v>3746.0390000000002</v>
      </c>
      <c r="J44">
        <v>4633.1890000000003</v>
      </c>
      <c r="K44">
        <v>5613.5190000000002</v>
      </c>
    </row>
    <row r="45" spans="1:11">
      <c r="A45" t="s">
        <v>331</v>
      </c>
      <c r="B45">
        <v>1141.2170000000006</v>
      </c>
      <c r="C45">
        <v>1756.8329999999987</v>
      </c>
      <c r="D45">
        <v>2511.4710000000005</v>
      </c>
      <c r="E45">
        <v>3429.3239999999987</v>
      </c>
      <c r="F45">
        <v>4532.5240000000013</v>
      </c>
      <c r="G45">
        <v>5812.1419999999998</v>
      </c>
      <c r="H45">
        <v>7236.2569999999978</v>
      </c>
      <c r="I45">
        <v>8770.4250000000011</v>
      </c>
      <c r="J45">
        <v>10385.391000000001</v>
      </c>
      <c r="K45">
        <v>12037.436999999991</v>
      </c>
    </row>
    <row r="46" spans="1:11">
      <c r="A46" t="s">
        <v>332</v>
      </c>
      <c r="B46">
        <v>30.512000000000057</v>
      </c>
      <c r="C46">
        <v>50.424999999999955</v>
      </c>
      <c r="D46">
        <v>78.076000000000249</v>
      </c>
      <c r="E46">
        <v>120.31199999999944</v>
      </c>
      <c r="F46">
        <v>183.63299999999981</v>
      </c>
      <c r="G46">
        <v>272.37700000000041</v>
      </c>
      <c r="H46">
        <v>387.05200000000013</v>
      </c>
      <c r="I46">
        <v>527.2849999999994</v>
      </c>
      <c r="J46">
        <v>690.66800000000057</v>
      </c>
      <c r="K46">
        <v>869.93999999999869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K46"/>
  <sheetViews>
    <sheetView workbookViewId="0">
      <selection activeCell="L1" sqref="L1:M1048576"/>
    </sheetView>
  </sheetViews>
  <sheetFormatPr defaultColWidth="11.42578125" defaultRowHeight="15"/>
  <cols>
    <col min="1" max="1" width="27.42578125" customWidth="1"/>
  </cols>
  <sheetData>
    <row r="1" spans="1:11">
      <c r="A1" s="11" t="s">
        <v>0</v>
      </c>
      <c r="B1">
        <v>2010</v>
      </c>
      <c r="C1">
        <v>2020</v>
      </c>
      <c r="D1">
        <v>2030</v>
      </c>
      <c r="E1">
        <v>2040</v>
      </c>
      <c r="F1">
        <v>2050</v>
      </c>
      <c r="G1">
        <v>2060</v>
      </c>
      <c r="H1">
        <v>2070</v>
      </c>
      <c r="I1">
        <v>2080</v>
      </c>
      <c r="J1">
        <v>2090</v>
      </c>
      <c r="K1">
        <v>2100</v>
      </c>
    </row>
    <row r="2" spans="1:11">
      <c r="A2" s="5" t="s">
        <v>13</v>
      </c>
      <c r="B2">
        <v>580.42700000000002</v>
      </c>
      <c r="C2">
        <v>875.89700000000005</v>
      </c>
      <c r="D2">
        <v>1153.8720000000001</v>
      </c>
      <c r="E2">
        <v>1374.9929999999999</v>
      </c>
      <c r="F2">
        <v>1561.54</v>
      </c>
      <c r="G2">
        <v>1758.348</v>
      </c>
      <c r="H2">
        <v>1985.3030000000001</v>
      </c>
      <c r="I2">
        <v>2230.8719999999998</v>
      </c>
      <c r="J2">
        <v>2479.7869999999998</v>
      </c>
      <c r="K2">
        <v>2739.6869999999999</v>
      </c>
    </row>
    <row r="3" spans="1:11">
      <c r="A3" s="5" t="s">
        <v>16</v>
      </c>
      <c r="B3">
        <v>795.58799999999997</v>
      </c>
      <c r="C3">
        <v>1073.3689999999999</v>
      </c>
      <c r="D3">
        <v>1295.7739999999999</v>
      </c>
      <c r="E3">
        <v>1451.7809999999999</v>
      </c>
      <c r="F3">
        <v>1559.26</v>
      </c>
      <c r="G3">
        <v>1628.336</v>
      </c>
      <c r="H3">
        <v>1690.575</v>
      </c>
      <c r="I3">
        <v>1711.0070000000001</v>
      </c>
      <c r="J3">
        <v>1704.0740000000001</v>
      </c>
      <c r="K3">
        <v>1691.0129999999999</v>
      </c>
    </row>
    <row r="4" spans="1:11">
      <c r="A4" s="5" t="s">
        <v>17</v>
      </c>
      <c r="B4">
        <v>296.85000000000002</v>
      </c>
      <c r="C4">
        <v>352.89800000000002</v>
      </c>
      <c r="D4">
        <v>387.70499999999998</v>
      </c>
      <c r="E4">
        <v>413.39699999999999</v>
      </c>
      <c r="F4">
        <v>428.8</v>
      </c>
      <c r="G4">
        <v>430.29899999999998</v>
      </c>
      <c r="H4">
        <v>425.113</v>
      </c>
      <c r="I4">
        <v>410.697</v>
      </c>
      <c r="J4">
        <v>389.31200000000001</v>
      </c>
      <c r="K4">
        <v>365.45299999999997</v>
      </c>
    </row>
    <row r="5" spans="1:11">
      <c r="A5" s="5" t="s">
        <v>23</v>
      </c>
      <c r="B5">
        <v>118.67100000000001</v>
      </c>
      <c r="C5">
        <v>176.10499999999999</v>
      </c>
      <c r="D5">
        <v>222.01900000000001</v>
      </c>
      <c r="E5">
        <v>250.29300000000001</v>
      </c>
      <c r="F5">
        <v>264.35500000000002</v>
      </c>
      <c r="G5">
        <v>280.24900000000002</v>
      </c>
      <c r="H5">
        <v>305.916</v>
      </c>
      <c r="I5">
        <v>329.23200000000003</v>
      </c>
      <c r="J5">
        <v>354.25799999999998</v>
      </c>
      <c r="K5">
        <v>384.57100000000003</v>
      </c>
    </row>
    <row r="6" spans="1:11">
      <c r="A6" s="5" t="s">
        <v>24</v>
      </c>
      <c r="B6">
        <v>357.666</v>
      </c>
      <c r="C6">
        <v>409.44400000000002</v>
      </c>
      <c r="D6">
        <v>464.16800000000001</v>
      </c>
      <c r="E6">
        <v>516.51499999999999</v>
      </c>
      <c r="F6">
        <v>549.87300000000005</v>
      </c>
      <c r="G6">
        <v>570.20500000000004</v>
      </c>
      <c r="H6">
        <v>580.51499999999999</v>
      </c>
      <c r="I6">
        <v>576.06200000000001</v>
      </c>
      <c r="J6">
        <v>564.15300000000002</v>
      </c>
      <c r="K6">
        <v>546.43499999999995</v>
      </c>
    </row>
    <row r="7" spans="1:11">
      <c r="A7" s="5" t="s">
        <v>31</v>
      </c>
      <c r="B7">
        <v>1967.5409999999999</v>
      </c>
      <c r="C7">
        <v>2833.335</v>
      </c>
      <c r="D7">
        <v>3616.0639999999999</v>
      </c>
      <c r="E7">
        <v>4058.5329999999999</v>
      </c>
      <c r="F7">
        <v>4333.1899999999996</v>
      </c>
      <c r="G7">
        <v>4522.2910000000002</v>
      </c>
      <c r="H7">
        <v>4657.6490000000003</v>
      </c>
      <c r="I7">
        <v>4775.3019999999997</v>
      </c>
      <c r="J7">
        <v>4836.0940000000001</v>
      </c>
      <c r="K7">
        <v>4883.4219999999996</v>
      </c>
    </row>
    <row r="8" spans="1:11">
      <c r="A8" s="5" t="s">
        <v>41</v>
      </c>
      <c r="B8">
        <v>1201.8879999999999</v>
      </c>
      <c r="C8">
        <v>1488.502</v>
      </c>
      <c r="D8">
        <v>1715.258</v>
      </c>
      <c r="E8">
        <v>2004.307</v>
      </c>
      <c r="F8">
        <v>2277.3539999999998</v>
      </c>
      <c r="G8">
        <v>2464.6370000000002</v>
      </c>
      <c r="H8">
        <v>2620.5830000000001</v>
      </c>
      <c r="I8">
        <v>2713.5709999999999</v>
      </c>
      <c r="J8">
        <v>2758.5709999999999</v>
      </c>
      <c r="K8">
        <v>2785.509</v>
      </c>
    </row>
    <row r="9" spans="1:11">
      <c r="A9" s="5" t="s">
        <v>45</v>
      </c>
      <c r="B9">
        <v>232.988</v>
      </c>
      <c r="C9">
        <v>368.69900000000001</v>
      </c>
      <c r="D9">
        <v>484.762</v>
      </c>
      <c r="E9">
        <v>565.82899999999995</v>
      </c>
      <c r="F9">
        <v>639.34500000000003</v>
      </c>
      <c r="G9">
        <v>706.61099999999999</v>
      </c>
      <c r="H9">
        <v>785.09400000000005</v>
      </c>
      <c r="I9">
        <v>871.447</v>
      </c>
      <c r="J9">
        <v>960.59799999999996</v>
      </c>
      <c r="K9">
        <v>1061.2739999999999</v>
      </c>
    </row>
    <row r="10" spans="1:11">
      <c r="A10" s="5" t="s">
        <v>46</v>
      </c>
      <c r="B10">
        <v>9121.348</v>
      </c>
      <c r="C10">
        <v>20318.298999999999</v>
      </c>
      <c r="D10">
        <v>31120.25</v>
      </c>
      <c r="E10">
        <v>36249.661999999997</v>
      </c>
      <c r="F10">
        <v>38452.514999999999</v>
      </c>
      <c r="G10">
        <v>38486.900999999998</v>
      </c>
      <c r="H10">
        <v>38207.705000000002</v>
      </c>
      <c r="I10">
        <v>37724.968999999997</v>
      </c>
      <c r="J10">
        <v>37204.798000000003</v>
      </c>
      <c r="K10">
        <v>37012.167000000001</v>
      </c>
    </row>
    <row r="11" spans="1:11">
      <c r="A11" s="5" t="s">
        <v>71</v>
      </c>
      <c r="B11">
        <v>22.253</v>
      </c>
      <c r="C11">
        <v>32.064999999999998</v>
      </c>
      <c r="D11">
        <v>39.491999999999997</v>
      </c>
      <c r="E11">
        <v>46.328000000000003</v>
      </c>
      <c r="F11">
        <v>50.816000000000003</v>
      </c>
      <c r="G11">
        <v>52.773000000000003</v>
      </c>
      <c r="H11">
        <v>54.499000000000002</v>
      </c>
      <c r="I11">
        <v>53.832000000000001</v>
      </c>
      <c r="J11">
        <v>52.292000000000002</v>
      </c>
      <c r="K11">
        <v>50.796999999999997</v>
      </c>
    </row>
    <row r="12" spans="1:11">
      <c r="A12" s="5" t="s">
        <v>76</v>
      </c>
      <c r="B12">
        <v>170.072</v>
      </c>
      <c r="C12">
        <v>203.98599999999999</v>
      </c>
      <c r="D12">
        <v>227.19900000000001</v>
      </c>
      <c r="E12">
        <v>247.92699999999999</v>
      </c>
      <c r="F12">
        <v>263.06</v>
      </c>
      <c r="G12">
        <v>274.49099999999999</v>
      </c>
      <c r="H12">
        <v>285.00200000000001</v>
      </c>
      <c r="I12">
        <v>289.80099999999999</v>
      </c>
      <c r="J12">
        <v>290.44799999999998</v>
      </c>
      <c r="K12">
        <v>289.108</v>
      </c>
    </row>
    <row r="13" spans="1:11">
      <c r="A13" s="5" t="s">
        <v>77</v>
      </c>
      <c r="B13">
        <v>1921.7940000000001</v>
      </c>
      <c r="C13">
        <v>2191.683</v>
      </c>
      <c r="D13">
        <v>2504.3429999999998</v>
      </c>
      <c r="E13">
        <v>2784.652</v>
      </c>
      <c r="F13">
        <v>2985.7080000000001</v>
      </c>
      <c r="G13">
        <v>3126.9169999999999</v>
      </c>
      <c r="H13">
        <v>3238.2449999999999</v>
      </c>
      <c r="I13">
        <v>3293.6309999999999</v>
      </c>
      <c r="J13">
        <v>3329.4349999999999</v>
      </c>
      <c r="K13">
        <v>3358.0859999999998</v>
      </c>
    </row>
    <row r="14" spans="1:11">
      <c r="A14" s="5" t="s">
        <v>83</v>
      </c>
      <c r="B14">
        <v>2727.3290000000002</v>
      </c>
      <c r="C14">
        <v>3122.7959999999998</v>
      </c>
      <c r="D14">
        <v>3258.3829999999998</v>
      </c>
      <c r="E14">
        <v>3359.72</v>
      </c>
      <c r="F14">
        <v>3398.172</v>
      </c>
      <c r="G14">
        <v>3363.2629999999999</v>
      </c>
      <c r="H14">
        <v>3314.8609999999999</v>
      </c>
      <c r="I14">
        <v>3218.5619999999999</v>
      </c>
      <c r="J14">
        <v>3080.4740000000002</v>
      </c>
      <c r="K14">
        <v>2929.2370000000001</v>
      </c>
    </row>
    <row r="15" spans="1:11">
      <c r="A15" s="5" t="s">
        <v>98</v>
      </c>
      <c r="B15">
        <v>3653.1019999999999</v>
      </c>
      <c r="C15">
        <v>7025.4480000000003</v>
      </c>
      <c r="D15">
        <v>11288.525</v>
      </c>
      <c r="E15">
        <v>15183.183999999999</v>
      </c>
      <c r="F15">
        <v>18892.213</v>
      </c>
      <c r="G15">
        <v>22486.988000000001</v>
      </c>
      <c r="H15">
        <v>26142.129000000001</v>
      </c>
      <c r="I15">
        <v>29790.28</v>
      </c>
      <c r="J15">
        <v>33333.998</v>
      </c>
      <c r="K15">
        <v>36935.623</v>
      </c>
    </row>
    <row r="16" spans="1:11">
      <c r="A16" s="5" t="s">
        <v>99</v>
      </c>
      <c r="B16">
        <v>929.86500000000001</v>
      </c>
      <c r="C16">
        <v>1757.144</v>
      </c>
      <c r="D16">
        <v>2843.9180000000001</v>
      </c>
      <c r="E16">
        <v>3769.18</v>
      </c>
      <c r="F16">
        <v>4534.4459999999999</v>
      </c>
      <c r="G16">
        <v>5127.8320000000003</v>
      </c>
      <c r="H16">
        <v>5586.9830000000002</v>
      </c>
      <c r="I16">
        <v>5966.9250000000002</v>
      </c>
      <c r="J16">
        <v>6299.9629999999997</v>
      </c>
      <c r="K16">
        <v>6619.3940000000002</v>
      </c>
    </row>
    <row r="17" spans="1:11">
      <c r="A17" s="5" t="s">
        <v>106</v>
      </c>
      <c r="B17">
        <v>3899.299</v>
      </c>
      <c r="C17">
        <v>4262.0010000000002</v>
      </c>
      <c r="D17">
        <v>4509.9380000000001</v>
      </c>
      <c r="E17">
        <v>4427.72</v>
      </c>
      <c r="F17">
        <v>4212.8440000000001</v>
      </c>
      <c r="G17">
        <v>3967.2420000000002</v>
      </c>
      <c r="H17">
        <v>3693.5390000000002</v>
      </c>
      <c r="I17">
        <v>3397.2190000000001</v>
      </c>
      <c r="J17">
        <v>3146.85</v>
      </c>
      <c r="K17">
        <v>2933.2289999999998</v>
      </c>
    </row>
    <row r="18" spans="1:11">
      <c r="A18" s="5" t="s">
        <v>114</v>
      </c>
      <c r="B18">
        <v>28.991</v>
      </c>
      <c r="C18">
        <v>41.460999999999999</v>
      </c>
      <c r="D18">
        <v>49.917999999999999</v>
      </c>
      <c r="E18">
        <v>54.411999999999999</v>
      </c>
      <c r="F18">
        <v>56.737000000000002</v>
      </c>
      <c r="G18">
        <v>58.56</v>
      </c>
      <c r="H18">
        <v>62.091999999999999</v>
      </c>
      <c r="I18">
        <v>65.855999999999995</v>
      </c>
      <c r="J18">
        <v>70.097999999999999</v>
      </c>
      <c r="K18">
        <v>75.326999999999998</v>
      </c>
    </row>
    <row r="19" spans="1:11">
      <c r="A19" s="5" t="s">
        <v>124</v>
      </c>
      <c r="B19">
        <v>375.28800000000001</v>
      </c>
      <c r="C19">
        <v>602.20899999999995</v>
      </c>
      <c r="D19">
        <v>864.71799999999996</v>
      </c>
      <c r="E19">
        <v>1134.086</v>
      </c>
      <c r="F19">
        <v>1399.7629999999999</v>
      </c>
      <c r="G19">
        <v>1692.5889999999999</v>
      </c>
      <c r="H19">
        <v>2018.319</v>
      </c>
      <c r="I19">
        <v>2383.3510000000001</v>
      </c>
      <c r="J19">
        <v>2764.4110000000001</v>
      </c>
      <c r="K19">
        <v>3155.6590000000001</v>
      </c>
    </row>
    <row r="20" spans="1:11">
      <c r="A20" s="5" t="s">
        <v>133</v>
      </c>
      <c r="B20">
        <v>1409.6859999999999</v>
      </c>
      <c r="C20">
        <v>2003.384</v>
      </c>
      <c r="D20">
        <v>2653.058</v>
      </c>
      <c r="E20">
        <v>3240.54</v>
      </c>
      <c r="F20">
        <v>3785.058</v>
      </c>
      <c r="G20">
        <v>4346.62</v>
      </c>
      <c r="H20">
        <v>4956.0410000000002</v>
      </c>
      <c r="I20">
        <v>5606.53</v>
      </c>
      <c r="J20">
        <v>6253.7969999999996</v>
      </c>
      <c r="K20">
        <v>6910.1679999999997</v>
      </c>
    </row>
    <row r="21" spans="1:11">
      <c r="A21" s="5" t="s">
        <v>140</v>
      </c>
      <c r="B21">
        <v>69.159000000000006</v>
      </c>
      <c r="C21">
        <v>124.57</v>
      </c>
      <c r="D21">
        <v>179.15100000000001</v>
      </c>
      <c r="E21">
        <v>206.911</v>
      </c>
      <c r="F21">
        <v>224.20099999999999</v>
      </c>
      <c r="G21">
        <v>234.483</v>
      </c>
      <c r="H21">
        <v>244.18600000000001</v>
      </c>
      <c r="I21">
        <v>256.03800000000001</v>
      </c>
      <c r="J21">
        <v>269.76299999999998</v>
      </c>
      <c r="K21">
        <v>287.94099999999997</v>
      </c>
    </row>
    <row r="22" spans="1:11">
      <c r="A22" s="5" t="s">
        <v>146</v>
      </c>
      <c r="B22">
        <v>110.886</v>
      </c>
      <c r="C22">
        <v>137.608</v>
      </c>
      <c r="D22">
        <v>158.62200000000001</v>
      </c>
      <c r="E22">
        <v>177.10900000000001</v>
      </c>
      <c r="F22">
        <v>198.29400000000001</v>
      </c>
      <c r="G22">
        <v>218.63499999999999</v>
      </c>
      <c r="H22">
        <v>241.005</v>
      </c>
      <c r="I22">
        <v>259.31400000000002</v>
      </c>
      <c r="J22">
        <v>273.00799999999998</v>
      </c>
      <c r="K22">
        <v>283.05099999999999</v>
      </c>
    </row>
    <row r="23" spans="1:11">
      <c r="A23" s="5" t="s">
        <v>149</v>
      </c>
      <c r="B23">
        <v>338.22500000000002</v>
      </c>
      <c r="C23">
        <v>651.21799999999996</v>
      </c>
      <c r="D23">
        <v>1131.5899999999999</v>
      </c>
      <c r="E23">
        <v>1757.6030000000001</v>
      </c>
      <c r="F23">
        <v>2601.8000000000002</v>
      </c>
      <c r="G23">
        <v>3815.0990000000002</v>
      </c>
      <c r="H23">
        <v>5530.6329999999998</v>
      </c>
      <c r="I23">
        <v>7863.8440000000001</v>
      </c>
      <c r="J23">
        <v>10809.807000000001</v>
      </c>
      <c r="K23">
        <v>14301.753000000001</v>
      </c>
    </row>
    <row r="24" spans="1:11">
      <c r="A24" s="5" t="s">
        <v>153</v>
      </c>
      <c r="B24">
        <v>228.255</v>
      </c>
      <c r="C24">
        <v>280.91199999999998</v>
      </c>
      <c r="D24">
        <v>314.71199999999999</v>
      </c>
      <c r="E24">
        <v>337.46</v>
      </c>
      <c r="F24">
        <v>340.923</v>
      </c>
      <c r="G24">
        <v>351.7</v>
      </c>
      <c r="H24">
        <v>367.447</v>
      </c>
      <c r="I24">
        <v>379.68799999999999</v>
      </c>
      <c r="J24">
        <v>385.89</v>
      </c>
      <c r="K24">
        <v>386.69799999999998</v>
      </c>
    </row>
    <row r="25" spans="1:11">
      <c r="A25" s="5" t="s">
        <v>163</v>
      </c>
      <c r="B25">
        <v>660.47799999999995</v>
      </c>
      <c r="C25">
        <v>883.90300000000002</v>
      </c>
      <c r="D25">
        <v>1059.0540000000001</v>
      </c>
      <c r="E25">
        <v>1162.4269999999999</v>
      </c>
      <c r="F25">
        <v>1183.2149999999999</v>
      </c>
      <c r="G25">
        <v>1169.895</v>
      </c>
      <c r="H25">
        <v>1151.6469999999999</v>
      </c>
      <c r="I25">
        <v>1098.396</v>
      </c>
      <c r="J25">
        <v>1033.7270000000001</v>
      </c>
      <c r="K25">
        <v>976.07</v>
      </c>
    </row>
    <row r="26" spans="1:11">
      <c r="A26" s="5" t="s">
        <v>164</v>
      </c>
      <c r="B26">
        <v>230.60599999999999</v>
      </c>
      <c r="C26">
        <v>247.04300000000001</v>
      </c>
      <c r="D26">
        <v>276.70999999999998</v>
      </c>
      <c r="E26">
        <v>294.2</v>
      </c>
      <c r="F26">
        <v>305.62799999999999</v>
      </c>
      <c r="G26">
        <v>318.42200000000003</v>
      </c>
      <c r="H26">
        <v>326.637</v>
      </c>
      <c r="I26">
        <v>329.005</v>
      </c>
      <c r="J26">
        <v>329.04500000000002</v>
      </c>
      <c r="K26">
        <v>324.93599999999998</v>
      </c>
    </row>
    <row r="27" spans="1:11">
      <c r="A27" s="5" t="s">
        <v>168</v>
      </c>
      <c r="B27">
        <v>234.124</v>
      </c>
      <c r="C27">
        <v>300.81799999999998</v>
      </c>
      <c r="D27">
        <v>374.22199999999998</v>
      </c>
      <c r="E27">
        <v>407.964</v>
      </c>
      <c r="F27">
        <v>424.19299999999998</v>
      </c>
      <c r="G27">
        <v>438.46800000000002</v>
      </c>
      <c r="H27">
        <v>460.20800000000003</v>
      </c>
      <c r="I27">
        <v>487.63400000000001</v>
      </c>
      <c r="J27">
        <v>521.36800000000005</v>
      </c>
      <c r="K27">
        <v>564.71</v>
      </c>
    </row>
    <row r="28" spans="1:11">
      <c r="A28" s="5" t="s">
        <v>169</v>
      </c>
      <c r="B28">
        <v>2015.1179999999999</v>
      </c>
      <c r="C28">
        <v>2914.395</v>
      </c>
      <c r="D28">
        <v>3777.636</v>
      </c>
      <c r="E28">
        <v>4459.8770000000004</v>
      </c>
      <c r="F28">
        <v>4720.2460000000001</v>
      </c>
      <c r="G28">
        <v>4958.0110000000004</v>
      </c>
      <c r="H28">
        <v>5439.27</v>
      </c>
      <c r="I28">
        <v>5960.0249999999996</v>
      </c>
      <c r="J28">
        <v>6452.1959999999999</v>
      </c>
      <c r="K28">
        <v>6951.1769999999997</v>
      </c>
    </row>
    <row r="29" spans="1:11">
      <c r="A29" s="5" t="s">
        <v>185</v>
      </c>
      <c r="B29">
        <v>109.477</v>
      </c>
      <c r="C29">
        <v>147.51</v>
      </c>
      <c r="D29">
        <v>179.72300000000001</v>
      </c>
      <c r="E29">
        <v>203.499</v>
      </c>
      <c r="F29">
        <v>214.59200000000001</v>
      </c>
      <c r="G29">
        <v>217.738</v>
      </c>
      <c r="H29">
        <v>217.85900000000001</v>
      </c>
      <c r="I29">
        <v>210.649</v>
      </c>
      <c r="J29">
        <v>200.14599999999999</v>
      </c>
      <c r="K29">
        <v>189.53399999999999</v>
      </c>
    </row>
    <row r="30" spans="1:11">
      <c r="A30" s="5" t="s">
        <v>189</v>
      </c>
      <c r="B30">
        <v>474.76100000000002</v>
      </c>
      <c r="C30">
        <v>696.64599999999996</v>
      </c>
      <c r="D30">
        <v>933.803</v>
      </c>
      <c r="E30">
        <v>1123.2170000000001</v>
      </c>
      <c r="F30">
        <v>1287.8869999999999</v>
      </c>
      <c r="G30">
        <v>1455.33</v>
      </c>
      <c r="H30">
        <v>1637.5060000000001</v>
      </c>
      <c r="I30">
        <v>1825.894</v>
      </c>
      <c r="J30">
        <v>2013.3969999999999</v>
      </c>
      <c r="K30">
        <v>2202.2249999999999</v>
      </c>
    </row>
    <row r="31" spans="1:11">
      <c r="A31" s="5" t="s">
        <v>191</v>
      </c>
      <c r="B31">
        <v>1242.3019999999999</v>
      </c>
      <c r="C31">
        <v>1360.8320000000001</v>
      </c>
      <c r="D31">
        <v>1444.0809999999999</v>
      </c>
      <c r="E31">
        <v>1487.7739999999999</v>
      </c>
      <c r="F31">
        <v>1489.2339999999999</v>
      </c>
      <c r="G31">
        <v>1516.2570000000001</v>
      </c>
      <c r="H31">
        <v>1540.4849999999999</v>
      </c>
      <c r="I31">
        <v>1532.547</v>
      </c>
      <c r="J31">
        <v>1540.2529999999999</v>
      </c>
      <c r="K31">
        <v>1549.1859999999999</v>
      </c>
    </row>
    <row r="32" spans="1:11">
      <c r="A32" s="5" t="s">
        <v>196</v>
      </c>
      <c r="B32">
        <v>316.69099999999997</v>
      </c>
      <c r="C32">
        <v>401.09300000000002</v>
      </c>
      <c r="D32">
        <v>465.36099999999999</v>
      </c>
      <c r="E32">
        <v>515.24400000000003</v>
      </c>
      <c r="F32">
        <v>556.95100000000002</v>
      </c>
      <c r="G32">
        <v>582.029</v>
      </c>
      <c r="H32">
        <v>611.56200000000001</v>
      </c>
      <c r="I32">
        <v>624.54600000000005</v>
      </c>
      <c r="J32">
        <v>625.024</v>
      </c>
      <c r="K32">
        <v>623.053</v>
      </c>
    </row>
    <row r="33" spans="1:11">
      <c r="A33" s="5" t="s">
        <v>200</v>
      </c>
      <c r="B33">
        <v>530.36699999999996</v>
      </c>
      <c r="C33">
        <v>829.28700000000003</v>
      </c>
      <c r="D33">
        <v>1184.0139999999999</v>
      </c>
      <c r="E33">
        <v>1455.3610000000001</v>
      </c>
      <c r="F33">
        <v>1678.9590000000001</v>
      </c>
      <c r="G33">
        <v>1888.9960000000001</v>
      </c>
      <c r="H33">
        <v>2105.4070000000002</v>
      </c>
      <c r="I33">
        <v>2344.8870000000002</v>
      </c>
      <c r="J33">
        <v>2589.317</v>
      </c>
      <c r="K33">
        <v>2849.2669999999998</v>
      </c>
    </row>
    <row r="34" spans="1:11">
      <c r="A34" s="5" t="s">
        <v>208</v>
      </c>
      <c r="B34">
        <v>912.43200000000002</v>
      </c>
      <c r="C34">
        <v>1431.1020000000001</v>
      </c>
      <c r="D34">
        <v>1902.175</v>
      </c>
      <c r="E34">
        <v>2294.4940000000001</v>
      </c>
      <c r="F34">
        <v>2664.2559999999999</v>
      </c>
      <c r="G34">
        <v>3029.2420000000002</v>
      </c>
      <c r="H34">
        <v>3414.9540000000002</v>
      </c>
      <c r="I34">
        <v>3828.768</v>
      </c>
      <c r="J34">
        <v>4244.3519999999999</v>
      </c>
      <c r="K34">
        <v>4672.7120000000004</v>
      </c>
    </row>
    <row r="35" spans="1:11">
      <c r="A35" s="5" t="s">
        <v>213</v>
      </c>
      <c r="B35">
        <v>276.28300000000002</v>
      </c>
      <c r="C35">
        <v>391.36</v>
      </c>
      <c r="D35">
        <v>511.52600000000001</v>
      </c>
      <c r="E35">
        <v>607.553</v>
      </c>
      <c r="F35">
        <v>688.46799999999996</v>
      </c>
      <c r="G35">
        <v>790.43499999999995</v>
      </c>
      <c r="H35">
        <v>928.94</v>
      </c>
      <c r="I35">
        <v>1075.479</v>
      </c>
      <c r="J35">
        <v>1233.5039999999999</v>
      </c>
      <c r="K35">
        <v>1406.623</v>
      </c>
    </row>
    <row r="36" spans="1:11">
      <c r="A36" s="5" t="s">
        <v>215</v>
      </c>
      <c r="B36">
        <v>2014.2919999999999</v>
      </c>
      <c r="C36">
        <v>2413.4589999999998</v>
      </c>
      <c r="D36">
        <v>2772.0590000000002</v>
      </c>
      <c r="E36">
        <v>3023.1350000000002</v>
      </c>
      <c r="F36">
        <v>3205.9720000000002</v>
      </c>
      <c r="G36">
        <v>3313.9659999999999</v>
      </c>
      <c r="H36">
        <v>3426.48</v>
      </c>
      <c r="I36">
        <v>3463.0770000000002</v>
      </c>
      <c r="J36">
        <v>3462.6129999999998</v>
      </c>
      <c r="K36">
        <v>3465.8560000000002</v>
      </c>
    </row>
    <row r="37" spans="1:11">
      <c r="A37" s="5" t="s">
        <v>217</v>
      </c>
      <c r="B37">
        <v>42.433999999999997</v>
      </c>
      <c r="C37">
        <v>62.351999999999997</v>
      </c>
      <c r="D37">
        <v>79.884</v>
      </c>
      <c r="E37">
        <v>92.543999999999997</v>
      </c>
      <c r="F37">
        <v>103.624</v>
      </c>
      <c r="G37">
        <v>114.108</v>
      </c>
      <c r="H37">
        <v>125.307</v>
      </c>
      <c r="I37">
        <v>137.88200000000001</v>
      </c>
      <c r="J37">
        <v>151.11500000000001</v>
      </c>
      <c r="K37">
        <v>165.92599999999999</v>
      </c>
    </row>
    <row r="38" spans="1:11">
      <c r="A38" s="5" t="s">
        <v>221</v>
      </c>
      <c r="B38">
        <v>249.923</v>
      </c>
      <c r="C38">
        <v>472.887</v>
      </c>
      <c r="D38">
        <v>745.51800000000003</v>
      </c>
      <c r="E38">
        <v>999.625</v>
      </c>
      <c r="F38">
        <v>1255.8510000000001</v>
      </c>
      <c r="G38">
        <v>1495.577</v>
      </c>
      <c r="H38">
        <v>1758.3340000000001</v>
      </c>
      <c r="I38">
        <v>2004.7260000000001</v>
      </c>
      <c r="J38">
        <v>2245.7130000000002</v>
      </c>
      <c r="K38">
        <v>2515.297</v>
      </c>
    </row>
    <row r="39" spans="1:11">
      <c r="A39" s="31" t="s">
        <v>251</v>
      </c>
      <c r="B39">
        <v>13087.12</v>
      </c>
      <c r="C39">
        <v>16642.448</v>
      </c>
      <c r="D39">
        <v>19477.084999999999</v>
      </c>
      <c r="E39">
        <v>21325.098999999998</v>
      </c>
      <c r="F39">
        <v>22472.579000000002</v>
      </c>
      <c r="G39">
        <v>23094.748</v>
      </c>
      <c r="H39">
        <v>23284.627</v>
      </c>
      <c r="I39">
        <v>22792.115000000002</v>
      </c>
      <c r="J39">
        <v>21938.313999999998</v>
      </c>
      <c r="K39">
        <v>20908.321</v>
      </c>
    </row>
    <row r="40" spans="1:11">
      <c r="A40" t="s">
        <v>326</v>
      </c>
      <c r="B40">
        <v>1804.7010000000007</v>
      </c>
      <c r="C40">
        <v>2995.728999999998</v>
      </c>
      <c r="D40">
        <v>4762.7169999999987</v>
      </c>
      <c r="E40">
        <v>6724.0629999999965</v>
      </c>
      <c r="F40">
        <v>9203.1630000000023</v>
      </c>
      <c r="G40">
        <v>12457.648000000001</v>
      </c>
      <c r="H40">
        <v>16698.899000000001</v>
      </c>
      <c r="I40">
        <v>21973.495999999992</v>
      </c>
      <c r="J40">
        <v>28254.066000000003</v>
      </c>
      <c r="K40">
        <v>35620.534999999989</v>
      </c>
    </row>
    <row r="41" spans="1:11">
      <c r="A41" t="s">
        <v>327</v>
      </c>
      <c r="B41">
        <v>5774.3589999999931</v>
      </c>
      <c r="C41">
        <v>8905.0950000000157</v>
      </c>
      <c r="D41">
        <v>12655.526999999958</v>
      </c>
      <c r="E41">
        <v>16384.729000000007</v>
      </c>
      <c r="F41">
        <v>19655.094999999987</v>
      </c>
      <c r="G41">
        <v>22614.888999999981</v>
      </c>
      <c r="H41">
        <v>25997.657999999981</v>
      </c>
      <c r="I41">
        <v>29999.034999999974</v>
      </c>
      <c r="J41">
        <v>34648.963999999964</v>
      </c>
      <c r="K41">
        <v>40093.888999999923</v>
      </c>
    </row>
    <row r="42" spans="1:11">
      <c r="A42" t="s">
        <v>328</v>
      </c>
      <c r="B42">
        <v>4091.0739999999951</v>
      </c>
      <c r="C42">
        <v>4668.982</v>
      </c>
      <c r="D42">
        <v>5261.872000000003</v>
      </c>
      <c r="E42">
        <v>5682.3340000000007</v>
      </c>
      <c r="F42">
        <v>5975.3070000000043</v>
      </c>
      <c r="G42">
        <v>6192.8449999999975</v>
      </c>
      <c r="H42">
        <v>6366.487000000001</v>
      </c>
      <c r="I42">
        <v>6436.4789999999994</v>
      </c>
      <c r="J42">
        <v>6462.9190000000053</v>
      </c>
      <c r="K42">
        <v>6457.994999999999</v>
      </c>
    </row>
    <row r="43" spans="1:11">
      <c r="A43" t="s">
        <v>329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330</v>
      </c>
      <c r="B44">
        <v>457.58599999999996</v>
      </c>
      <c r="C44">
        <v>668.62400000000002</v>
      </c>
      <c r="D44">
        <v>907.70800000000008</v>
      </c>
      <c r="E44">
        <v>1144.8510000000001</v>
      </c>
      <c r="F44">
        <v>1415.5189999999998</v>
      </c>
      <c r="G44">
        <v>1723.2329999999999</v>
      </c>
      <c r="H44">
        <v>2090.4049999999997</v>
      </c>
      <c r="I44">
        <v>2526.7820000000002</v>
      </c>
      <c r="J44">
        <v>3021.49</v>
      </c>
      <c r="K44">
        <v>3587.2080000000001</v>
      </c>
    </row>
    <row r="45" spans="1:11">
      <c r="A45" t="s">
        <v>331</v>
      </c>
      <c r="B45">
        <v>1141.2170000000006</v>
      </c>
      <c r="C45">
        <v>1786.3999999999987</v>
      </c>
      <c r="D45">
        <v>2477.2730000000001</v>
      </c>
      <c r="E45">
        <v>3211.9230000000007</v>
      </c>
      <c r="F45">
        <v>4050.7019999999984</v>
      </c>
      <c r="G45">
        <v>4942.2819999999992</v>
      </c>
      <c r="H45">
        <v>5865.6619999999994</v>
      </c>
      <c r="I45">
        <v>6844.7559999999958</v>
      </c>
      <c r="J45">
        <v>7887.0329999999976</v>
      </c>
      <c r="K45">
        <v>9024.8559999999979</v>
      </c>
    </row>
    <row r="46" spans="1:11">
      <c r="A46" t="s">
        <v>332</v>
      </c>
      <c r="B46">
        <v>30.512000000000057</v>
      </c>
      <c r="C46">
        <v>50.378000000000156</v>
      </c>
      <c r="D46">
        <v>73.697999999999865</v>
      </c>
      <c r="E46">
        <v>102.26099999999974</v>
      </c>
      <c r="F46">
        <v>139.56800000000021</v>
      </c>
      <c r="G46">
        <v>185.72100000000023</v>
      </c>
      <c r="H46">
        <v>240.33899999999994</v>
      </c>
      <c r="I46">
        <v>303.85299999999984</v>
      </c>
      <c r="J46">
        <v>375.09499999999957</v>
      </c>
      <c r="K46">
        <v>454.18299999999999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K46"/>
  <sheetViews>
    <sheetView workbookViewId="0">
      <selection activeCell="L1" sqref="L1:M1048576"/>
    </sheetView>
  </sheetViews>
  <sheetFormatPr defaultColWidth="11.42578125" defaultRowHeight="15"/>
  <cols>
    <col min="1" max="1" width="27.42578125" customWidth="1"/>
  </cols>
  <sheetData>
    <row r="1" spans="1:11">
      <c r="A1" s="11" t="s">
        <v>0</v>
      </c>
      <c r="B1">
        <v>2010</v>
      </c>
      <c r="C1">
        <v>2020</v>
      </c>
      <c r="D1">
        <v>2030</v>
      </c>
      <c r="E1">
        <v>2040</v>
      </c>
      <c r="F1">
        <v>2050</v>
      </c>
      <c r="G1">
        <v>2060</v>
      </c>
      <c r="H1">
        <v>2070</v>
      </c>
      <c r="I1">
        <v>2080</v>
      </c>
      <c r="J1">
        <v>2090</v>
      </c>
      <c r="K1">
        <v>2100</v>
      </c>
    </row>
    <row r="2" spans="1:11">
      <c r="A2" s="5" t="s">
        <v>13</v>
      </c>
      <c r="B2">
        <v>580.42700000000002</v>
      </c>
      <c r="C2">
        <v>859.90300000000002</v>
      </c>
      <c r="D2">
        <v>1157.4280000000001</v>
      </c>
      <c r="E2">
        <v>1449.039</v>
      </c>
      <c r="F2">
        <v>1696.6189999999999</v>
      </c>
      <c r="G2">
        <v>1929.6379999999999</v>
      </c>
      <c r="H2">
        <v>2126.183</v>
      </c>
      <c r="I2">
        <v>2272.0929999999998</v>
      </c>
      <c r="J2">
        <v>2394.7130000000002</v>
      </c>
      <c r="K2">
        <v>2501.3789999999999</v>
      </c>
    </row>
    <row r="3" spans="1:11">
      <c r="A3" s="5" t="s">
        <v>16</v>
      </c>
      <c r="B3">
        <v>795.58799999999997</v>
      </c>
      <c r="C3">
        <v>1103.883</v>
      </c>
      <c r="D3">
        <v>1465.8430000000001</v>
      </c>
      <c r="E3">
        <v>1896.913</v>
      </c>
      <c r="F3">
        <v>2362.085</v>
      </c>
      <c r="G3">
        <v>2843.17</v>
      </c>
      <c r="H3">
        <v>3357.4609999999998</v>
      </c>
      <c r="I3">
        <v>3825.5219999999999</v>
      </c>
      <c r="J3">
        <v>4224.5780000000004</v>
      </c>
      <c r="K3">
        <v>4554.5739999999996</v>
      </c>
    </row>
    <row r="4" spans="1:11">
      <c r="A4" s="5" t="s">
        <v>17</v>
      </c>
      <c r="B4">
        <v>296.85000000000002</v>
      </c>
      <c r="C4">
        <v>359.34800000000001</v>
      </c>
      <c r="D4">
        <v>423.52100000000002</v>
      </c>
      <c r="E4">
        <v>496.69499999999999</v>
      </c>
      <c r="F4">
        <v>565.47699999999998</v>
      </c>
      <c r="G4">
        <v>624.32000000000005</v>
      </c>
      <c r="H4">
        <v>677.56500000000005</v>
      </c>
      <c r="I4">
        <v>718.64400000000001</v>
      </c>
      <c r="J4">
        <v>746.75</v>
      </c>
      <c r="K4">
        <v>763.69399999999996</v>
      </c>
    </row>
    <row r="5" spans="1:11">
      <c r="A5" s="5" t="s">
        <v>23</v>
      </c>
      <c r="B5">
        <v>118.67100000000001</v>
      </c>
      <c r="C5">
        <v>174.78399999999999</v>
      </c>
      <c r="D5">
        <v>229.84100000000001</v>
      </c>
      <c r="E5">
        <v>278.53300000000002</v>
      </c>
      <c r="F5">
        <v>311.28899999999999</v>
      </c>
      <c r="G5">
        <v>341.16300000000001</v>
      </c>
      <c r="H5">
        <v>369.71800000000002</v>
      </c>
      <c r="I5">
        <v>381.34500000000003</v>
      </c>
      <c r="J5">
        <v>387.66399999999999</v>
      </c>
      <c r="K5">
        <v>391.77</v>
      </c>
    </row>
    <row r="6" spans="1:11">
      <c r="A6" s="5" t="s">
        <v>24</v>
      </c>
      <c r="B6">
        <v>357.666</v>
      </c>
      <c r="C6">
        <v>415.21100000000001</v>
      </c>
      <c r="D6">
        <v>499.51900000000001</v>
      </c>
      <c r="E6">
        <v>605.23599999999999</v>
      </c>
      <c r="F6">
        <v>704.42100000000005</v>
      </c>
      <c r="G6">
        <v>799.83699999999999</v>
      </c>
      <c r="H6">
        <v>888.44399999999996</v>
      </c>
      <c r="I6">
        <v>959.04300000000001</v>
      </c>
      <c r="J6">
        <v>1018.567</v>
      </c>
      <c r="K6">
        <v>1065.829</v>
      </c>
    </row>
    <row r="7" spans="1:11">
      <c r="A7" s="5" t="s">
        <v>31</v>
      </c>
      <c r="B7">
        <v>1967.5409999999999</v>
      </c>
      <c r="C7">
        <v>2790.6950000000002</v>
      </c>
      <c r="D7">
        <v>3693.6660000000002</v>
      </c>
      <c r="E7">
        <v>4542.8760000000002</v>
      </c>
      <c r="F7">
        <v>5332.2129999999997</v>
      </c>
      <c r="G7">
        <v>6085.4880000000003</v>
      </c>
      <c r="H7">
        <v>6724.7209999999995</v>
      </c>
      <c r="I7">
        <v>7268.8909999999996</v>
      </c>
      <c r="J7">
        <v>7698.9589999999998</v>
      </c>
      <c r="K7">
        <v>8076.0330000000004</v>
      </c>
    </row>
    <row r="8" spans="1:11">
      <c r="A8" s="5" t="s">
        <v>41</v>
      </c>
      <c r="B8">
        <v>1201.8879999999999</v>
      </c>
      <c r="C8">
        <v>1521.654</v>
      </c>
      <c r="D8">
        <v>1845.615</v>
      </c>
      <c r="E8">
        <v>2263.1280000000002</v>
      </c>
      <c r="F8">
        <v>2674.9180000000001</v>
      </c>
      <c r="G8">
        <v>3079.4079999999999</v>
      </c>
      <c r="H8">
        <v>3540.5340000000001</v>
      </c>
      <c r="I8">
        <v>3981.931</v>
      </c>
      <c r="J8">
        <v>4370.384</v>
      </c>
      <c r="K8">
        <v>4698.9989999999998</v>
      </c>
    </row>
    <row r="9" spans="1:11">
      <c r="A9" s="5" t="s">
        <v>45</v>
      </c>
      <c r="B9">
        <v>232.988</v>
      </c>
      <c r="C9">
        <v>364.61099999999999</v>
      </c>
      <c r="D9">
        <v>496.61799999999999</v>
      </c>
      <c r="E9">
        <v>621.23</v>
      </c>
      <c r="F9">
        <v>741.52200000000005</v>
      </c>
      <c r="G9">
        <v>847.20799999999997</v>
      </c>
      <c r="H9">
        <v>943.75099999999998</v>
      </c>
      <c r="I9">
        <v>1018.725</v>
      </c>
      <c r="J9">
        <v>1073.549</v>
      </c>
      <c r="K9">
        <v>1115.479</v>
      </c>
    </row>
    <row r="10" spans="1:11">
      <c r="A10" s="5" t="s">
        <v>46</v>
      </c>
      <c r="B10">
        <v>9121.348</v>
      </c>
      <c r="C10">
        <v>20259.871999999999</v>
      </c>
      <c r="D10">
        <v>33580.307000000001</v>
      </c>
      <c r="E10">
        <v>43862.356</v>
      </c>
      <c r="F10">
        <v>50574.283000000003</v>
      </c>
      <c r="G10">
        <v>53198.144</v>
      </c>
      <c r="H10">
        <v>53424.497000000003</v>
      </c>
      <c r="I10">
        <v>51638.06</v>
      </c>
      <c r="J10">
        <v>48888.444000000003</v>
      </c>
      <c r="K10">
        <v>45916.343000000001</v>
      </c>
    </row>
    <row r="11" spans="1:11">
      <c r="A11" s="5" t="s">
        <v>71</v>
      </c>
      <c r="B11">
        <v>22.253</v>
      </c>
      <c r="C11">
        <v>32.542000000000002</v>
      </c>
      <c r="D11">
        <v>43.034999999999997</v>
      </c>
      <c r="E11">
        <v>54.32</v>
      </c>
      <c r="F11">
        <v>63.904000000000003</v>
      </c>
      <c r="G11">
        <v>72.045000000000002</v>
      </c>
      <c r="H11">
        <v>81.102000000000004</v>
      </c>
      <c r="I11">
        <v>87.918000000000006</v>
      </c>
      <c r="J11">
        <v>93.798000000000002</v>
      </c>
      <c r="K11">
        <v>100.009</v>
      </c>
    </row>
    <row r="12" spans="1:11">
      <c r="A12" s="5" t="s">
        <v>76</v>
      </c>
      <c r="B12">
        <v>170.072</v>
      </c>
      <c r="C12">
        <v>206.95500000000001</v>
      </c>
      <c r="D12">
        <v>247.49</v>
      </c>
      <c r="E12">
        <v>297.00799999999998</v>
      </c>
      <c r="F12">
        <v>342.84</v>
      </c>
      <c r="G12">
        <v>386.77699999999999</v>
      </c>
      <c r="H12">
        <v>432.56099999999998</v>
      </c>
      <c r="I12">
        <v>473.57900000000001</v>
      </c>
      <c r="J12">
        <v>510.80900000000003</v>
      </c>
      <c r="K12">
        <v>545.71799999999996</v>
      </c>
    </row>
    <row r="13" spans="1:11">
      <c r="A13" s="5" t="s">
        <v>77</v>
      </c>
      <c r="B13">
        <v>1921.7940000000001</v>
      </c>
      <c r="C13">
        <v>2220.4569999999999</v>
      </c>
      <c r="D13">
        <v>2694.1869999999999</v>
      </c>
      <c r="E13">
        <v>3325.0859999999998</v>
      </c>
      <c r="F13">
        <v>3980.6350000000002</v>
      </c>
      <c r="G13">
        <v>4642.0950000000003</v>
      </c>
      <c r="H13">
        <v>5310.8410000000003</v>
      </c>
      <c r="I13">
        <v>5926.0069999999996</v>
      </c>
      <c r="J13">
        <v>6512.893</v>
      </c>
      <c r="K13">
        <v>7061.6379999999999</v>
      </c>
    </row>
    <row r="14" spans="1:11">
      <c r="A14" s="5" t="s">
        <v>83</v>
      </c>
      <c r="B14">
        <v>2727.3290000000002</v>
      </c>
      <c r="C14">
        <v>3166.2779999999998</v>
      </c>
      <c r="D14">
        <v>3545.8359999999998</v>
      </c>
      <c r="E14">
        <v>4054.8380000000002</v>
      </c>
      <c r="F14">
        <v>4550.6329999999998</v>
      </c>
      <c r="G14">
        <v>4990.366</v>
      </c>
      <c r="H14">
        <v>5407.2780000000002</v>
      </c>
      <c r="I14">
        <v>5741.9449999999997</v>
      </c>
      <c r="J14">
        <v>5981.9480000000003</v>
      </c>
      <c r="K14">
        <v>6149.8190000000004</v>
      </c>
    </row>
    <row r="15" spans="1:11">
      <c r="A15" s="5" t="s">
        <v>98</v>
      </c>
      <c r="B15">
        <v>3653.1019999999999</v>
      </c>
      <c r="C15">
        <v>6901.4430000000002</v>
      </c>
      <c r="D15">
        <v>11709.191999999999</v>
      </c>
      <c r="E15">
        <v>17509.738000000001</v>
      </c>
      <c r="F15">
        <v>23838.428</v>
      </c>
      <c r="G15">
        <v>30339.685000000001</v>
      </c>
      <c r="H15">
        <v>36450.78</v>
      </c>
      <c r="I15">
        <v>41545.430999999997</v>
      </c>
      <c r="J15">
        <v>45641.911999999997</v>
      </c>
      <c r="K15">
        <v>48835.938000000002</v>
      </c>
    </row>
    <row r="16" spans="1:11">
      <c r="A16" s="5" t="s">
        <v>99</v>
      </c>
      <c r="B16">
        <v>929.86500000000001</v>
      </c>
      <c r="C16">
        <v>1730.752</v>
      </c>
      <c r="D16">
        <v>2979.9389999999999</v>
      </c>
      <c r="E16">
        <v>4481.0190000000002</v>
      </c>
      <c r="F16">
        <v>6044.9470000000001</v>
      </c>
      <c r="G16">
        <v>7521.6369999999997</v>
      </c>
      <c r="H16">
        <v>8753.2479999999996</v>
      </c>
      <c r="I16">
        <v>9668.8989999999994</v>
      </c>
      <c r="J16">
        <v>10342.574000000001</v>
      </c>
      <c r="K16">
        <v>10794.665000000001</v>
      </c>
    </row>
    <row r="17" spans="1:11">
      <c r="A17" s="5" t="s">
        <v>106</v>
      </c>
      <c r="B17">
        <v>3899.299</v>
      </c>
      <c r="C17">
        <v>4308.4769999999999</v>
      </c>
      <c r="D17">
        <v>4929.7380000000003</v>
      </c>
      <c r="E17">
        <v>5576.0510000000004</v>
      </c>
      <c r="F17">
        <v>6129.4639999999999</v>
      </c>
      <c r="G17">
        <v>6619.223</v>
      </c>
      <c r="H17">
        <v>6967.0529999999999</v>
      </c>
      <c r="I17">
        <v>7111.6989999999996</v>
      </c>
      <c r="J17">
        <v>7142.5320000000002</v>
      </c>
      <c r="K17">
        <v>7082.8850000000002</v>
      </c>
    </row>
    <row r="18" spans="1:11">
      <c r="A18" s="5" t="s">
        <v>114</v>
      </c>
      <c r="B18">
        <v>28.991</v>
      </c>
      <c r="C18">
        <v>41.231000000000002</v>
      </c>
      <c r="D18">
        <v>52.145000000000003</v>
      </c>
      <c r="E18">
        <v>61.356999999999999</v>
      </c>
      <c r="F18">
        <v>67.712000000000003</v>
      </c>
      <c r="G18">
        <v>72.436999999999998</v>
      </c>
      <c r="H18">
        <v>77.152000000000001</v>
      </c>
      <c r="I18">
        <v>79.411000000000001</v>
      </c>
      <c r="J18">
        <v>80.608000000000004</v>
      </c>
      <c r="K18">
        <v>81.537999999999997</v>
      </c>
    </row>
    <row r="19" spans="1:11">
      <c r="A19" s="5" t="s">
        <v>124</v>
      </c>
      <c r="B19">
        <v>375.28800000000001</v>
      </c>
      <c r="C19">
        <v>591.86699999999996</v>
      </c>
      <c r="D19">
        <v>875.49300000000005</v>
      </c>
      <c r="E19">
        <v>1213.7049999999999</v>
      </c>
      <c r="F19">
        <v>1549.5989999999999</v>
      </c>
      <c r="G19">
        <v>1896.9480000000001</v>
      </c>
      <c r="H19">
        <v>2226.65</v>
      </c>
      <c r="I19">
        <v>2517.6210000000001</v>
      </c>
      <c r="J19">
        <v>2762.732</v>
      </c>
      <c r="K19">
        <v>2954.3</v>
      </c>
    </row>
    <row r="20" spans="1:11">
      <c r="A20" s="5" t="s">
        <v>133</v>
      </c>
      <c r="B20">
        <v>1409.6859999999999</v>
      </c>
      <c r="C20">
        <v>1948.3040000000001</v>
      </c>
      <c r="D20">
        <v>2598.759</v>
      </c>
      <c r="E20">
        <v>3349.55</v>
      </c>
      <c r="F20">
        <v>4134.6949999999997</v>
      </c>
      <c r="G20">
        <v>4979.5029999999997</v>
      </c>
      <c r="H20">
        <v>5841.067</v>
      </c>
      <c r="I20">
        <v>6671.11</v>
      </c>
      <c r="J20">
        <v>7462.9790000000003</v>
      </c>
      <c r="K20">
        <v>8200.2039999999997</v>
      </c>
    </row>
    <row r="21" spans="1:11">
      <c r="A21" s="5" t="s">
        <v>140</v>
      </c>
      <c r="B21">
        <v>69.159000000000006</v>
      </c>
      <c r="C21">
        <v>121.608</v>
      </c>
      <c r="D21">
        <v>165.68100000000001</v>
      </c>
      <c r="E21">
        <v>170.32599999999999</v>
      </c>
      <c r="F21">
        <v>156.67099999999999</v>
      </c>
      <c r="G21">
        <v>133.815</v>
      </c>
      <c r="H21">
        <v>108.85599999999999</v>
      </c>
      <c r="I21">
        <v>85.378</v>
      </c>
      <c r="J21">
        <v>65.215999999999994</v>
      </c>
      <c r="K21">
        <v>48.921999999999997</v>
      </c>
    </row>
    <row r="22" spans="1:11">
      <c r="A22" s="5" t="s">
        <v>146</v>
      </c>
      <c r="B22">
        <v>110.886</v>
      </c>
      <c r="C22">
        <v>139.50299999999999</v>
      </c>
      <c r="D22">
        <v>173.22300000000001</v>
      </c>
      <c r="E22">
        <v>221.93600000000001</v>
      </c>
      <c r="F22">
        <v>282.63099999999997</v>
      </c>
      <c r="G22">
        <v>346.959</v>
      </c>
      <c r="H22">
        <v>416.13299999999998</v>
      </c>
      <c r="I22">
        <v>482.54500000000002</v>
      </c>
      <c r="J22">
        <v>545.31600000000003</v>
      </c>
      <c r="K22">
        <v>604.89200000000005</v>
      </c>
    </row>
    <row r="23" spans="1:11">
      <c r="A23" s="5" t="s">
        <v>149</v>
      </c>
      <c r="B23">
        <v>338.22500000000002</v>
      </c>
      <c r="C23">
        <v>649.36500000000001</v>
      </c>
      <c r="D23">
        <v>1100.2429999999999</v>
      </c>
      <c r="E23">
        <v>1626.3969999999999</v>
      </c>
      <c r="F23">
        <v>2275.9569999999999</v>
      </c>
      <c r="G23">
        <v>3148.2420000000002</v>
      </c>
      <c r="H23">
        <v>4298.2269999999999</v>
      </c>
      <c r="I23">
        <v>5778.2579999999998</v>
      </c>
      <c r="J23">
        <v>7563.9769999999999</v>
      </c>
      <c r="K23">
        <v>9613.3169999999991</v>
      </c>
    </row>
    <row r="24" spans="1:11">
      <c r="A24" s="5" t="s">
        <v>153</v>
      </c>
      <c r="B24">
        <v>228.255</v>
      </c>
      <c r="C24">
        <v>287.09800000000001</v>
      </c>
      <c r="D24">
        <v>349.32499999999999</v>
      </c>
      <c r="E24">
        <v>421.44799999999998</v>
      </c>
      <c r="F24">
        <v>479.803</v>
      </c>
      <c r="G24">
        <v>548.03300000000002</v>
      </c>
      <c r="H24">
        <v>624.14700000000005</v>
      </c>
      <c r="I24">
        <v>697.42</v>
      </c>
      <c r="J24">
        <v>763.74699999999996</v>
      </c>
      <c r="K24">
        <v>820.18700000000001</v>
      </c>
    </row>
    <row r="25" spans="1:11">
      <c r="A25" s="5" t="s">
        <v>163</v>
      </c>
      <c r="B25">
        <v>660.47799999999995</v>
      </c>
      <c r="C25">
        <v>896.548</v>
      </c>
      <c r="D25">
        <v>1162.144</v>
      </c>
      <c r="E25">
        <v>1404.6880000000001</v>
      </c>
      <c r="F25">
        <v>1551.9649999999999</v>
      </c>
      <c r="G25">
        <v>1656.9860000000001</v>
      </c>
      <c r="H25">
        <v>1757.16</v>
      </c>
      <c r="I25">
        <v>1807.116</v>
      </c>
      <c r="J25">
        <v>1833.4069999999999</v>
      </c>
      <c r="K25">
        <v>1872.1410000000001</v>
      </c>
    </row>
    <row r="26" spans="1:11">
      <c r="A26" s="5" t="s">
        <v>164</v>
      </c>
      <c r="B26">
        <v>230.60599999999999</v>
      </c>
      <c r="C26">
        <v>251.77099999999999</v>
      </c>
      <c r="D26">
        <v>306.56</v>
      </c>
      <c r="E26">
        <v>366.72899999999998</v>
      </c>
      <c r="F26">
        <v>424.03300000000002</v>
      </c>
      <c r="G26">
        <v>487.41300000000001</v>
      </c>
      <c r="H26">
        <v>548.27200000000005</v>
      </c>
      <c r="I26">
        <v>601.78499999999997</v>
      </c>
      <c r="J26">
        <v>652.25900000000001</v>
      </c>
      <c r="K26">
        <v>696.40700000000004</v>
      </c>
    </row>
    <row r="27" spans="1:11">
      <c r="A27" s="5" t="s">
        <v>168</v>
      </c>
      <c r="B27">
        <v>234.124</v>
      </c>
      <c r="C27">
        <v>298.69900000000001</v>
      </c>
      <c r="D27">
        <v>389.11099999999999</v>
      </c>
      <c r="E27">
        <v>465.65199999999999</v>
      </c>
      <c r="F27">
        <v>525.38599999999997</v>
      </c>
      <c r="G27">
        <v>576.38099999999997</v>
      </c>
      <c r="H27">
        <v>617.65700000000004</v>
      </c>
      <c r="I27">
        <v>640.03599999999994</v>
      </c>
      <c r="J27">
        <v>654.63400000000001</v>
      </c>
      <c r="K27">
        <v>666.39800000000002</v>
      </c>
    </row>
    <row r="28" spans="1:11">
      <c r="A28" s="5" t="s">
        <v>169</v>
      </c>
      <c r="B28">
        <v>2015.1179999999999</v>
      </c>
      <c r="C28">
        <v>2911.386</v>
      </c>
      <c r="D28">
        <v>3995.4209999999998</v>
      </c>
      <c r="E28">
        <v>5138.9769999999999</v>
      </c>
      <c r="F28">
        <v>5857.6689999999999</v>
      </c>
      <c r="G28">
        <v>6484.1419999999998</v>
      </c>
      <c r="H28">
        <v>7107.0730000000003</v>
      </c>
      <c r="I28">
        <v>7451.12</v>
      </c>
      <c r="J28">
        <v>7650.1180000000004</v>
      </c>
      <c r="K28">
        <v>7737.6260000000002</v>
      </c>
    </row>
    <row r="29" spans="1:11">
      <c r="A29" s="5" t="s">
        <v>185</v>
      </c>
      <c r="B29">
        <v>109.477</v>
      </c>
      <c r="C29">
        <v>149.721</v>
      </c>
      <c r="D29">
        <v>196.02500000000001</v>
      </c>
      <c r="E29">
        <v>242.01599999999999</v>
      </c>
      <c r="F29">
        <v>277.51600000000002</v>
      </c>
      <c r="G29">
        <v>308.29300000000001</v>
      </c>
      <c r="H29">
        <v>337.93799999999999</v>
      </c>
      <c r="I29">
        <v>357.99799999999999</v>
      </c>
      <c r="J29">
        <v>371.91699999999997</v>
      </c>
      <c r="K29">
        <v>384.49900000000002</v>
      </c>
    </row>
    <row r="30" spans="1:11">
      <c r="A30" s="5" t="s">
        <v>189</v>
      </c>
      <c r="B30">
        <v>474.76100000000002</v>
      </c>
      <c r="C30">
        <v>699.95600000000002</v>
      </c>
      <c r="D30">
        <v>984.82</v>
      </c>
      <c r="E30">
        <v>1276.607</v>
      </c>
      <c r="F30">
        <v>1549.0119999999999</v>
      </c>
      <c r="G30">
        <v>1808.6489999999999</v>
      </c>
      <c r="H30">
        <v>2039.652</v>
      </c>
      <c r="I30">
        <v>2225.9119999999998</v>
      </c>
      <c r="J30">
        <v>2363.9059999999999</v>
      </c>
      <c r="K30">
        <v>2452.424</v>
      </c>
    </row>
    <row r="31" spans="1:11">
      <c r="A31" s="5" t="s">
        <v>191</v>
      </c>
      <c r="B31">
        <v>1242.3019999999999</v>
      </c>
      <c r="C31">
        <v>1382.527</v>
      </c>
      <c r="D31">
        <v>1561.82</v>
      </c>
      <c r="E31">
        <v>1807.9190000000001</v>
      </c>
      <c r="F31">
        <v>2060.9459999999999</v>
      </c>
      <c r="G31">
        <v>2383.4949999999999</v>
      </c>
      <c r="H31">
        <v>2721.308</v>
      </c>
      <c r="I31">
        <v>3003.7289999999998</v>
      </c>
      <c r="J31">
        <v>3286.9079999999999</v>
      </c>
      <c r="K31">
        <v>3551.2440000000001</v>
      </c>
    </row>
    <row r="32" spans="1:11">
      <c r="A32" s="5" t="s">
        <v>196</v>
      </c>
      <c r="B32">
        <v>316.69099999999997</v>
      </c>
      <c r="C32">
        <v>409.05799999999999</v>
      </c>
      <c r="D32">
        <v>509.85599999999999</v>
      </c>
      <c r="E32">
        <v>624.98599999999999</v>
      </c>
      <c r="F32">
        <v>744.70600000000002</v>
      </c>
      <c r="G32">
        <v>854.83500000000004</v>
      </c>
      <c r="H32">
        <v>977.82100000000003</v>
      </c>
      <c r="I32">
        <v>1084.8720000000001</v>
      </c>
      <c r="J32">
        <v>1176.2439999999999</v>
      </c>
      <c r="K32">
        <v>1261.0119999999999</v>
      </c>
    </row>
    <row r="33" spans="1:11">
      <c r="A33" s="5" t="s">
        <v>200</v>
      </c>
      <c r="B33">
        <v>530.36699999999996</v>
      </c>
      <c r="C33">
        <v>826.48400000000004</v>
      </c>
      <c r="D33">
        <v>1252.8530000000001</v>
      </c>
      <c r="E33">
        <v>1695.807</v>
      </c>
      <c r="F33">
        <v>2102.9839999999999</v>
      </c>
      <c r="G33">
        <v>2468.7640000000001</v>
      </c>
      <c r="H33">
        <v>2752.3029999999999</v>
      </c>
      <c r="I33">
        <v>2942.701</v>
      </c>
      <c r="J33">
        <v>3049.1849999999999</v>
      </c>
      <c r="K33">
        <v>3084.1529999999998</v>
      </c>
    </row>
    <row r="34" spans="1:11">
      <c r="A34" s="5" t="s">
        <v>208</v>
      </c>
      <c r="B34">
        <v>912.43200000000002</v>
      </c>
      <c r="C34">
        <v>1409.175</v>
      </c>
      <c r="D34">
        <v>1916.463</v>
      </c>
      <c r="E34">
        <v>2413.8240000000001</v>
      </c>
      <c r="F34">
        <v>2875.3470000000002</v>
      </c>
      <c r="G34">
        <v>3297.424</v>
      </c>
      <c r="H34">
        <v>3667.9319999999998</v>
      </c>
      <c r="I34">
        <v>3970.9349999999999</v>
      </c>
      <c r="J34">
        <v>4226.1350000000002</v>
      </c>
      <c r="K34">
        <v>4461.3389999999999</v>
      </c>
    </row>
    <row r="35" spans="1:11">
      <c r="A35" s="5" t="s">
        <v>213</v>
      </c>
      <c r="B35">
        <v>276.28300000000002</v>
      </c>
      <c r="C35">
        <v>391.26400000000001</v>
      </c>
      <c r="D35">
        <v>553.49</v>
      </c>
      <c r="E35">
        <v>745.57500000000005</v>
      </c>
      <c r="F35">
        <v>936.67100000000005</v>
      </c>
      <c r="G35">
        <v>1150.2139999999999</v>
      </c>
      <c r="H35">
        <v>1372.721</v>
      </c>
      <c r="I35">
        <v>1545.587</v>
      </c>
      <c r="J35">
        <v>1681.88</v>
      </c>
      <c r="K35">
        <v>1781.2049999999999</v>
      </c>
    </row>
    <row r="36" spans="1:11">
      <c r="A36" s="5" t="s">
        <v>215</v>
      </c>
      <c r="B36">
        <v>2014.2919999999999</v>
      </c>
      <c r="C36">
        <v>2453.5639999999999</v>
      </c>
      <c r="D36">
        <v>3038.3110000000001</v>
      </c>
      <c r="E36">
        <v>3683.5160000000001</v>
      </c>
      <c r="F36">
        <v>4323.9219999999996</v>
      </c>
      <c r="G36">
        <v>4928.134</v>
      </c>
      <c r="H36">
        <v>5575.4549999999999</v>
      </c>
      <c r="I36">
        <v>6148.3819999999996</v>
      </c>
      <c r="J36">
        <v>6678.93</v>
      </c>
      <c r="K36">
        <v>7217.326</v>
      </c>
    </row>
    <row r="37" spans="1:11">
      <c r="A37" s="5" t="s">
        <v>217</v>
      </c>
      <c r="B37">
        <v>42.433999999999997</v>
      </c>
      <c r="C37">
        <v>61.326999999999998</v>
      </c>
      <c r="D37">
        <v>80.393000000000001</v>
      </c>
      <c r="E37">
        <v>97.510999999999996</v>
      </c>
      <c r="F37">
        <v>111.91800000000001</v>
      </c>
      <c r="G37">
        <v>123.789</v>
      </c>
      <c r="H37">
        <v>132.374</v>
      </c>
      <c r="I37">
        <v>138.00200000000001</v>
      </c>
      <c r="J37">
        <v>141.74199999999999</v>
      </c>
      <c r="K37">
        <v>144.22300000000001</v>
      </c>
    </row>
    <row r="38" spans="1:11">
      <c r="A38" s="5" t="s">
        <v>221</v>
      </c>
      <c r="B38">
        <v>249.923</v>
      </c>
      <c r="C38">
        <v>466.72199999999998</v>
      </c>
      <c r="D38">
        <v>774.12900000000002</v>
      </c>
      <c r="E38">
        <v>1135.5609999999999</v>
      </c>
      <c r="F38">
        <v>1524.03</v>
      </c>
      <c r="G38">
        <v>1885.71</v>
      </c>
      <c r="H38">
        <v>2233.9409999999998</v>
      </c>
      <c r="I38">
        <v>2487.7930000000001</v>
      </c>
      <c r="J38">
        <v>2666.96</v>
      </c>
      <c r="K38">
        <v>2807.598</v>
      </c>
    </row>
    <row r="39" spans="1:11">
      <c r="A39" s="31" t="s">
        <v>251</v>
      </c>
      <c r="B39">
        <v>13087.12</v>
      </c>
      <c r="C39">
        <v>16972.432000000001</v>
      </c>
      <c r="D39">
        <v>21559.684000000001</v>
      </c>
      <c r="E39">
        <v>25898.885999999999</v>
      </c>
      <c r="F39">
        <v>29446.672999999999</v>
      </c>
      <c r="G39">
        <v>32752.472000000002</v>
      </c>
      <c r="H39">
        <v>36107.74</v>
      </c>
      <c r="I39">
        <v>39063.756000000001</v>
      </c>
      <c r="J39">
        <v>41776.313000000002</v>
      </c>
      <c r="K39">
        <v>44280.455999999998</v>
      </c>
    </row>
    <row r="40" spans="1:11">
      <c r="A40" t="s">
        <v>326</v>
      </c>
      <c r="B40">
        <v>1804.7010000000007</v>
      </c>
      <c r="C40">
        <v>2959.0869999999986</v>
      </c>
      <c r="D40">
        <v>4710.2319999999991</v>
      </c>
      <c r="E40">
        <v>6684.2580000000025</v>
      </c>
      <c r="F40">
        <v>9028.0050000000047</v>
      </c>
      <c r="G40">
        <v>11858.381000000005</v>
      </c>
      <c r="H40">
        <v>15170.350000000002</v>
      </c>
      <c r="I40">
        <v>18823.123999999996</v>
      </c>
      <c r="J40">
        <v>22823.860999999997</v>
      </c>
      <c r="K40">
        <v>27239.472000000005</v>
      </c>
    </row>
    <row r="41" spans="1:11">
      <c r="A41" t="s">
        <v>327</v>
      </c>
      <c r="B41">
        <v>5774.3589999999931</v>
      </c>
      <c r="C41">
        <v>8936.1629999999932</v>
      </c>
      <c r="D41">
        <v>13100.453000000023</v>
      </c>
      <c r="E41">
        <v>17644.047999999995</v>
      </c>
      <c r="F41">
        <v>21777.598999999987</v>
      </c>
      <c r="G41">
        <v>25551.071999999942</v>
      </c>
      <c r="H41">
        <v>29488.470999999976</v>
      </c>
      <c r="I41">
        <v>33690.77900000001</v>
      </c>
      <c r="J41">
        <v>38378.892000000022</v>
      </c>
      <c r="K41">
        <v>43755.977999999974</v>
      </c>
    </row>
    <row r="42" spans="1:11">
      <c r="A42" t="s">
        <v>328</v>
      </c>
      <c r="B42">
        <v>4091.0739999999951</v>
      </c>
      <c r="C42">
        <v>4733.5559999999987</v>
      </c>
      <c r="D42">
        <v>5700.8550000000014</v>
      </c>
      <c r="E42">
        <v>6805.9159999999938</v>
      </c>
      <c r="F42">
        <v>7879.5059999999939</v>
      </c>
      <c r="G42">
        <v>8942.8599999999933</v>
      </c>
      <c r="H42">
        <v>9952.9339999999938</v>
      </c>
      <c r="I42">
        <v>10770.964999999997</v>
      </c>
      <c r="J42">
        <v>11482.249000000011</v>
      </c>
      <c r="K42">
        <v>12074.513000000006</v>
      </c>
    </row>
    <row r="43" spans="1:11">
      <c r="A43" t="s">
        <v>329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330</v>
      </c>
      <c r="B44">
        <v>457.58599999999996</v>
      </c>
      <c r="C44">
        <v>656.53</v>
      </c>
      <c r="D44">
        <v>892.40499999999997</v>
      </c>
      <c r="E44">
        <v>1136.8119999999999</v>
      </c>
      <c r="F44">
        <v>1389.5970000000002</v>
      </c>
      <c r="G44">
        <v>1639.6450000000004</v>
      </c>
      <c r="H44">
        <v>1884.6609999999998</v>
      </c>
      <c r="I44">
        <v>2123.2870000000003</v>
      </c>
      <c r="J44">
        <v>2355.6799999999998</v>
      </c>
      <c r="K44">
        <v>2591.8069999999998</v>
      </c>
    </row>
    <row r="45" spans="1:11">
      <c r="A45" t="s">
        <v>331</v>
      </c>
      <c r="B45">
        <v>1141.2170000000006</v>
      </c>
      <c r="C45">
        <v>1747.445999999999</v>
      </c>
      <c r="D45">
        <v>2454.1450000000004</v>
      </c>
      <c r="E45">
        <v>3285.4600000000009</v>
      </c>
      <c r="F45">
        <v>4187.6969999999983</v>
      </c>
      <c r="G45">
        <v>5165.857</v>
      </c>
      <c r="H45">
        <v>6178.1409999999996</v>
      </c>
      <c r="I45">
        <v>7196.6379999999972</v>
      </c>
      <c r="J45">
        <v>8227.3819999999996</v>
      </c>
      <c r="K45">
        <v>9281.3540000000048</v>
      </c>
    </row>
    <row r="46" spans="1:11">
      <c r="A46" t="s">
        <v>332</v>
      </c>
      <c r="B46">
        <v>30.512000000000057</v>
      </c>
      <c r="C46">
        <v>50.162000000000035</v>
      </c>
      <c r="D46">
        <v>72.685999999999922</v>
      </c>
      <c r="E46">
        <v>98.270000000000437</v>
      </c>
      <c r="F46">
        <v>128.82799999999997</v>
      </c>
      <c r="G46">
        <v>163.54899999999952</v>
      </c>
      <c r="H46">
        <v>201.14600000000019</v>
      </c>
      <c r="I46">
        <v>241.42600000000039</v>
      </c>
      <c r="J46">
        <v>283.78499999999894</v>
      </c>
      <c r="K46">
        <v>329.03600000000097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K46"/>
  <sheetViews>
    <sheetView workbookViewId="0">
      <selection activeCell="L1" sqref="L1:M1048576"/>
    </sheetView>
  </sheetViews>
  <sheetFormatPr defaultColWidth="11.42578125" defaultRowHeight="15"/>
  <cols>
    <col min="1" max="1" width="27.42578125" customWidth="1"/>
  </cols>
  <sheetData>
    <row r="1" spans="1:11">
      <c r="A1" s="11" t="s">
        <v>0</v>
      </c>
      <c r="B1">
        <v>2010</v>
      </c>
      <c r="C1">
        <v>2020</v>
      </c>
      <c r="D1">
        <v>2030</v>
      </c>
      <c r="E1">
        <v>2040</v>
      </c>
      <c r="F1">
        <v>2050</v>
      </c>
      <c r="G1">
        <v>2060</v>
      </c>
      <c r="H1">
        <v>2070</v>
      </c>
      <c r="I1">
        <v>2080</v>
      </c>
      <c r="J1">
        <v>2090</v>
      </c>
      <c r="K1">
        <v>2100</v>
      </c>
    </row>
    <row r="2" spans="1:11">
      <c r="A2" s="5" t="s">
        <v>13</v>
      </c>
      <c r="B2">
        <v>580.42700000000002</v>
      </c>
      <c r="C2">
        <v>861.04</v>
      </c>
      <c r="D2">
        <v>1300.414</v>
      </c>
      <c r="E2">
        <v>1910.4079999999999</v>
      </c>
      <c r="F2">
        <v>2519.4760000000001</v>
      </c>
      <c r="G2">
        <v>3115.0230000000001</v>
      </c>
      <c r="H2">
        <v>3688.78</v>
      </c>
      <c r="I2">
        <v>4196.29</v>
      </c>
      <c r="J2">
        <v>4650.8119999999999</v>
      </c>
      <c r="K2">
        <v>5032.9780000000001</v>
      </c>
    </row>
    <row r="3" spans="1:11">
      <c r="A3" s="5" t="s">
        <v>16</v>
      </c>
      <c r="B3">
        <v>795.58799999999997</v>
      </c>
      <c r="C3">
        <v>1148.951</v>
      </c>
      <c r="D3">
        <v>1673.625</v>
      </c>
      <c r="E3">
        <v>2432.6129999999998</v>
      </c>
      <c r="F3">
        <v>3400.799</v>
      </c>
      <c r="G3">
        <v>4598.9889999999996</v>
      </c>
      <c r="H3">
        <v>6127.2579999999998</v>
      </c>
      <c r="I3">
        <v>7932.6940000000004</v>
      </c>
      <c r="J3">
        <v>9945.4410000000007</v>
      </c>
      <c r="K3">
        <v>12219.904</v>
      </c>
    </row>
    <row r="4" spans="1:11">
      <c r="A4" s="5" t="s">
        <v>17</v>
      </c>
      <c r="B4">
        <v>296.85000000000002</v>
      </c>
      <c r="C4">
        <v>369.24099999999999</v>
      </c>
      <c r="D4">
        <v>467.18599999999998</v>
      </c>
      <c r="E4">
        <v>603.85699999999997</v>
      </c>
      <c r="F4">
        <v>768.15599999999995</v>
      </c>
      <c r="G4">
        <v>961.39400000000001</v>
      </c>
      <c r="H4">
        <v>1194.527</v>
      </c>
      <c r="I4">
        <v>1464.1189999999999</v>
      </c>
      <c r="J4">
        <v>1756.827</v>
      </c>
      <c r="K4">
        <v>2079.105</v>
      </c>
    </row>
    <row r="5" spans="1:11">
      <c r="A5" s="5" t="s">
        <v>23</v>
      </c>
      <c r="B5">
        <v>118.67100000000001</v>
      </c>
      <c r="C5">
        <v>177.16800000000001</v>
      </c>
      <c r="D5">
        <v>266.15899999999999</v>
      </c>
      <c r="E5">
        <v>376.50599999999997</v>
      </c>
      <c r="F5">
        <v>465.012</v>
      </c>
      <c r="G5">
        <v>544.29300000000001</v>
      </c>
      <c r="H5">
        <v>620.99800000000005</v>
      </c>
      <c r="I5">
        <v>670.70699999999999</v>
      </c>
      <c r="J5">
        <v>711.86500000000001</v>
      </c>
      <c r="K5">
        <v>744.97799999999995</v>
      </c>
    </row>
    <row r="6" spans="1:11">
      <c r="A6" s="5" t="s">
        <v>24</v>
      </c>
      <c r="B6">
        <v>357.666</v>
      </c>
      <c r="C6">
        <v>427.678</v>
      </c>
      <c r="D6">
        <v>551.85900000000004</v>
      </c>
      <c r="E6">
        <v>737.048</v>
      </c>
      <c r="F6">
        <v>962.452</v>
      </c>
      <c r="G6">
        <v>1245.269</v>
      </c>
      <c r="H6">
        <v>1601.0830000000001</v>
      </c>
      <c r="I6">
        <v>2027.3030000000001</v>
      </c>
      <c r="J6">
        <v>2524.768</v>
      </c>
      <c r="K6">
        <v>3102.2739999999999</v>
      </c>
    </row>
    <row r="7" spans="1:11">
      <c r="A7" s="5" t="s">
        <v>31</v>
      </c>
      <c r="B7">
        <v>1967.5409999999999</v>
      </c>
      <c r="C7">
        <v>2800.4740000000002</v>
      </c>
      <c r="D7">
        <v>4238.9960000000001</v>
      </c>
      <c r="E7">
        <v>6409.8059999999996</v>
      </c>
      <c r="F7">
        <v>8867.7240000000002</v>
      </c>
      <c r="G7">
        <v>11397.887000000001</v>
      </c>
      <c r="H7">
        <v>13752.968000000001</v>
      </c>
      <c r="I7">
        <v>15917.456</v>
      </c>
      <c r="J7">
        <v>17790.578000000001</v>
      </c>
      <c r="K7">
        <v>19260.993999999999</v>
      </c>
    </row>
    <row r="8" spans="1:11">
      <c r="A8" s="5" t="s">
        <v>41</v>
      </c>
      <c r="B8">
        <v>1201.8879999999999</v>
      </c>
      <c r="C8">
        <v>1576.1479999999999</v>
      </c>
      <c r="D8">
        <v>2114.0569999999998</v>
      </c>
      <c r="E8">
        <v>3021.337</v>
      </c>
      <c r="F8">
        <v>4185.7809999999999</v>
      </c>
      <c r="G8">
        <v>5563.3069999999998</v>
      </c>
      <c r="H8">
        <v>7299.9049999999997</v>
      </c>
      <c r="I8">
        <v>9393.26</v>
      </c>
      <c r="J8">
        <v>11771.509</v>
      </c>
      <c r="K8">
        <v>14493.948</v>
      </c>
    </row>
    <row r="9" spans="1:11">
      <c r="A9" s="5" t="s">
        <v>45</v>
      </c>
      <c r="B9">
        <v>232.988</v>
      </c>
      <c r="C9">
        <v>366.95400000000001</v>
      </c>
      <c r="D9">
        <v>560.69500000000005</v>
      </c>
      <c r="E9">
        <v>818.60599999999999</v>
      </c>
      <c r="F9">
        <v>1087.211</v>
      </c>
      <c r="G9">
        <v>1332.297</v>
      </c>
      <c r="H9">
        <v>1565.08</v>
      </c>
      <c r="I9">
        <v>1760.431</v>
      </c>
      <c r="J9">
        <v>1917.6420000000001</v>
      </c>
      <c r="K9">
        <v>2026.0409999999999</v>
      </c>
    </row>
    <row r="10" spans="1:11">
      <c r="A10" s="5" t="s">
        <v>46</v>
      </c>
      <c r="B10">
        <v>9121.348</v>
      </c>
      <c r="C10">
        <v>20772.39</v>
      </c>
      <c r="D10">
        <v>42651.711000000003</v>
      </c>
      <c r="E10">
        <v>67337.085999999996</v>
      </c>
      <c r="F10">
        <v>85164.634999999995</v>
      </c>
      <c r="G10">
        <v>94578.547000000006</v>
      </c>
      <c r="H10">
        <v>99250.626000000004</v>
      </c>
      <c r="I10">
        <v>100306.728</v>
      </c>
      <c r="J10">
        <v>99454</v>
      </c>
      <c r="K10">
        <v>97122.225000000006</v>
      </c>
    </row>
    <row r="11" spans="1:11">
      <c r="A11" s="5" t="s">
        <v>71</v>
      </c>
      <c r="B11">
        <v>22.253</v>
      </c>
      <c r="C11">
        <v>33.335999999999999</v>
      </c>
      <c r="D11">
        <v>47.158999999999999</v>
      </c>
      <c r="E11">
        <v>64.165999999999997</v>
      </c>
      <c r="F11">
        <v>82.51</v>
      </c>
      <c r="G11">
        <v>103.77500000000001</v>
      </c>
      <c r="H11">
        <v>132.87899999999999</v>
      </c>
      <c r="I11">
        <v>167.46899999999999</v>
      </c>
      <c r="J11">
        <v>208.39</v>
      </c>
      <c r="K11">
        <v>259.15600000000001</v>
      </c>
    </row>
    <row r="12" spans="1:11">
      <c r="A12" s="5" t="s">
        <v>76</v>
      </c>
      <c r="B12">
        <v>170.072</v>
      </c>
      <c r="C12">
        <v>213.6</v>
      </c>
      <c r="D12">
        <v>273.673</v>
      </c>
      <c r="E12">
        <v>359.71699999999998</v>
      </c>
      <c r="F12">
        <v>462.59</v>
      </c>
      <c r="G12">
        <v>591.94500000000005</v>
      </c>
      <c r="H12">
        <v>765.31299999999999</v>
      </c>
      <c r="I12">
        <v>987.10500000000002</v>
      </c>
      <c r="J12">
        <v>1256.3820000000001</v>
      </c>
      <c r="K12">
        <v>1586.6610000000001</v>
      </c>
    </row>
    <row r="13" spans="1:11">
      <c r="A13" s="5" t="s">
        <v>77</v>
      </c>
      <c r="B13">
        <v>1921.7940000000001</v>
      </c>
      <c r="C13">
        <v>2273.1680000000001</v>
      </c>
      <c r="D13">
        <v>2948.8449999999998</v>
      </c>
      <c r="E13">
        <v>4024.0340000000001</v>
      </c>
      <c r="F13">
        <v>5388.4</v>
      </c>
      <c r="G13">
        <v>7094.8720000000003</v>
      </c>
      <c r="H13">
        <v>9256.6630000000005</v>
      </c>
      <c r="I13">
        <v>11914.699000000001</v>
      </c>
      <c r="J13">
        <v>15102.272999999999</v>
      </c>
      <c r="K13">
        <v>18930.762999999999</v>
      </c>
    </row>
    <row r="14" spans="1:11">
      <c r="A14" s="5" t="s">
        <v>83</v>
      </c>
      <c r="B14">
        <v>2727.3290000000002</v>
      </c>
      <c r="C14">
        <v>3243.2869999999998</v>
      </c>
      <c r="D14">
        <v>3889.7220000000002</v>
      </c>
      <c r="E14">
        <v>4894.5479999999998</v>
      </c>
      <c r="F14">
        <v>6130.0259999999998</v>
      </c>
      <c r="G14">
        <v>7610.5609999999997</v>
      </c>
      <c r="H14">
        <v>9444.6350000000002</v>
      </c>
      <c r="I14">
        <v>11595.97</v>
      </c>
      <c r="J14">
        <v>13950.1</v>
      </c>
      <c r="K14">
        <v>16564.026000000002</v>
      </c>
    </row>
    <row r="15" spans="1:11">
      <c r="A15" s="5" t="s">
        <v>98</v>
      </c>
      <c r="B15">
        <v>3653.1019999999999</v>
      </c>
      <c r="C15">
        <v>6946.3860000000004</v>
      </c>
      <c r="D15">
        <v>14398.352999999999</v>
      </c>
      <c r="E15">
        <v>28108.595000000001</v>
      </c>
      <c r="F15">
        <v>46498.273000000001</v>
      </c>
      <c r="G15">
        <v>67787.118000000002</v>
      </c>
      <c r="H15">
        <v>89931.843999999997</v>
      </c>
      <c r="I15">
        <v>110570.35</v>
      </c>
      <c r="J15">
        <v>129182.648</v>
      </c>
      <c r="K15">
        <v>144647.29800000001</v>
      </c>
    </row>
    <row r="16" spans="1:11">
      <c r="A16" s="5" t="s">
        <v>99</v>
      </c>
      <c r="B16">
        <v>929.86500000000001</v>
      </c>
      <c r="C16">
        <v>1759.8050000000001</v>
      </c>
      <c r="D16">
        <v>3722.4810000000002</v>
      </c>
      <c r="E16">
        <v>7214.5590000000002</v>
      </c>
      <c r="F16">
        <v>11506.791999999999</v>
      </c>
      <c r="G16">
        <v>16050.69</v>
      </c>
      <c r="H16">
        <v>20372.341</v>
      </c>
      <c r="I16">
        <v>24136.582999999999</v>
      </c>
      <c r="J16">
        <v>27393.761999999999</v>
      </c>
      <c r="K16">
        <v>30109.679</v>
      </c>
    </row>
    <row r="17" spans="1:11">
      <c r="A17" s="5" t="s">
        <v>106</v>
      </c>
      <c r="B17">
        <v>3899.299</v>
      </c>
      <c r="C17">
        <v>4395.4759999999997</v>
      </c>
      <c r="D17">
        <v>5381.9390000000003</v>
      </c>
      <c r="E17">
        <v>6703.6880000000001</v>
      </c>
      <c r="F17">
        <v>8158.4830000000002</v>
      </c>
      <c r="G17">
        <v>9845.7739999999994</v>
      </c>
      <c r="H17">
        <v>11728.085999999999</v>
      </c>
      <c r="I17">
        <v>13761.886</v>
      </c>
      <c r="J17">
        <v>15952.892</v>
      </c>
      <c r="K17">
        <v>18352.991000000002</v>
      </c>
    </row>
    <row r="18" spans="1:11">
      <c r="A18" s="5" t="s">
        <v>114</v>
      </c>
      <c r="B18">
        <v>28.991</v>
      </c>
      <c r="C18">
        <v>41.869</v>
      </c>
      <c r="D18">
        <v>60.527000000000001</v>
      </c>
      <c r="E18">
        <v>82.858000000000004</v>
      </c>
      <c r="F18">
        <v>101.58499999999999</v>
      </c>
      <c r="G18">
        <v>117.45699999999999</v>
      </c>
      <c r="H18">
        <v>133.22800000000001</v>
      </c>
      <c r="I18">
        <v>144.92599999999999</v>
      </c>
      <c r="J18">
        <v>154.01</v>
      </c>
      <c r="K18">
        <v>160.959</v>
      </c>
    </row>
    <row r="19" spans="1:11">
      <c r="A19" s="5" t="s">
        <v>124</v>
      </c>
      <c r="B19">
        <v>375.28800000000001</v>
      </c>
      <c r="C19">
        <v>598.07100000000003</v>
      </c>
      <c r="D19">
        <v>991.48199999999997</v>
      </c>
      <c r="E19">
        <v>1572.364</v>
      </c>
      <c r="F19">
        <v>2225.768</v>
      </c>
      <c r="G19">
        <v>2942.4830000000002</v>
      </c>
      <c r="H19">
        <v>3677.489</v>
      </c>
      <c r="I19">
        <v>4393.1580000000004</v>
      </c>
      <c r="J19">
        <v>5069.3919999999998</v>
      </c>
      <c r="K19">
        <v>5650.174</v>
      </c>
    </row>
    <row r="20" spans="1:11">
      <c r="A20" s="5" t="s">
        <v>133</v>
      </c>
      <c r="B20">
        <v>1409.6859999999999</v>
      </c>
      <c r="C20">
        <v>1935.7</v>
      </c>
      <c r="D20">
        <v>2818.03</v>
      </c>
      <c r="E20">
        <v>4196.3950000000004</v>
      </c>
      <c r="F20">
        <v>5785.3540000000003</v>
      </c>
      <c r="G20">
        <v>7484.0450000000001</v>
      </c>
      <c r="H20">
        <v>9216.7860000000001</v>
      </c>
      <c r="I20">
        <v>10932.421</v>
      </c>
      <c r="J20">
        <v>12625.826999999999</v>
      </c>
      <c r="K20">
        <v>14194.277</v>
      </c>
    </row>
    <row r="21" spans="1:11">
      <c r="A21" s="5" t="s">
        <v>140</v>
      </c>
      <c r="B21">
        <v>69.159000000000006</v>
      </c>
      <c r="C21">
        <v>122.93300000000001</v>
      </c>
      <c r="D21">
        <v>235.43299999999999</v>
      </c>
      <c r="E21">
        <v>424.79399999999998</v>
      </c>
      <c r="F21">
        <v>648.25300000000004</v>
      </c>
      <c r="G21">
        <v>875.11800000000005</v>
      </c>
      <c r="H21">
        <v>1089.9639999999999</v>
      </c>
      <c r="I21">
        <v>1283.4100000000001</v>
      </c>
      <c r="J21">
        <v>1466.1289999999999</v>
      </c>
      <c r="K21">
        <v>1645.2529999999999</v>
      </c>
    </row>
    <row r="22" spans="1:11">
      <c r="A22" s="5" t="s">
        <v>146</v>
      </c>
      <c r="B22">
        <v>110.886</v>
      </c>
      <c r="C22">
        <v>143.28299999999999</v>
      </c>
      <c r="D22">
        <v>191.84</v>
      </c>
      <c r="E22">
        <v>274.36</v>
      </c>
      <c r="F22">
        <v>389.55700000000002</v>
      </c>
      <c r="G22">
        <v>535.90099999999995</v>
      </c>
      <c r="H22">
        <v>726.94</v>
      </c>
      <c r="I22">
        <v>965.56899999999996</v>
      </c>
      <c r="J22">
        <v>1249.633</v>
      </c>
      <c r="K22">
        <v>1585.924</v>
      </c>
    </row>
    <row r="23" spans="1:11">
      <c r="A23" s="5" t="s">
        <v>149</v>
      </c>
      <c r="B23">
        <v>338.22500000000002</v>
      </c>
      <c r="C23">
        <v>638.00400000000002</v>
      </c>
      <c r="D23">
        <v>1400.569</v>
      </c>
      <c r="E23">
        <v>3191.6849999999999</v>
      </c>
      <c r="F23">
        <v>6494.0519999999997</v>
      </c>
      <c r="G23">
        <v>11957.236999999999</v>
      </c>
      <c r="H23">
        <v>20057.026000000002</v>
      </c>
      <c r="I23">
        <v>30814.579000000002</v>
      </c>
      <c r="J23">
        <v>43995.131000000001</v>
      </c>
      <c r="K23">
        <v>58959.415999999997</v>
      </c>
    </row>
    <row r="24" spans="1:11">
      <c r="A24" s="5" t="s">
        <v>153</v>
      </c>
      <c r="B24">
        <v>228.255</v>
      </c>
      <c r="C24">
        <v>298.73599999999999</v>
      </c>
      <c r="D24">
        <v>394.45699999999999</v>
      </c>
      <c r="E24">
        <v>525.96400000000006</v>
      </c>
      <c r="F24">
        <v>673.20500000000004</v>
      </c>
      <c r="G24">
        <v>871.75099999999998</v>
      </c>
      <c r="H24">
        <v>1138.623</v>
      </c>
      <c r="I24">
        <v>1480.6569999999999</v>
      </c>
      <c r="J24">
        <v>1889.989</v>
      </c>
      <c r="K24">
        <v>2372.87</v>
      </c>
    </row>
    <row r="25" spans="1:11">
      <c r="A25" s="5" t="s">
        <v>163</v>
      </c>
      <c r="B25">
        <v>660.47799999999995</v>
      </c>
      <c r="C25">
        <v>915.87900000000002</v>
      </c>
      <c r="D25">
        <v>1268.261</v>
      </c>
      <c r="E25">
        <v>1656.97</v>
      </c>
      <c r="F25">
        <v>1994.008</v>
      </c>
      <c r="G25">
        <v>2352.9</v>
      </c>
      <c r="H25">
        <v>2818.4270000000001</v>
      </c>
      <c r="I25">
        <v>3347.1770000000001</v>
      </c>
      <c r="J25">
        <v>3924.2939999999999</v>
      </c>
      <c r="K25">
        <v>4628.2089999999998</v>
      </c>
    </row>
    <row r="26" spans="1:11">
      <c r="A26" s="5" t="s">
        <v>164</v>
      </c>
      <c r="B26">
        <v>230.60599999999999</v>
      </c>
      <c r="C26">
        <v>257.92599999999999</v>
      </c>
      <c r="D26">
        <v>341.673</v>
      </c>
      <c r="E26">
        <v>459.36700000000002</v>
      </c>
      <c r="F26">
        <v>600.81600000000003</v>
      </c>
      <c r="G26">
        <v>785.69200000000001</v>
      </c>
      <c r="H26">
        <v>1015.4829999999999</v>
      </c>
      <c r="I26">
        <v>1287.1980000000001</v>
      </c>
      <c r="J26">
        <v>1603.3230000000001</v>
      </c>
      <c r="K26">
        <v>1959.16</v>
      </c>
    </row>
    <row r="27" spans="1:11">
      <c r="A27" s="5" t="s">
        <v>168</v>
      </c>
      <c r="B27">
        <v>234.124</v>
      </c>
      <c r="C27">
        <v>301.07299999999998</v>
      </c>
      <c r="D27">
        <v>453.09</v>
      </c>
      <c r="E27">
        <v>657.79499999999996</v>
      </c>
      <c r="F27">
        <v>844.01800000000003</v>
      </c>
      <c r="G27">
        <v>1007.47</v>
      </c>
      <c r="H27">
        <v>1152.3800000000001</v>
      </c>
      <c r="I27">
        <v>1254.383</v>
      </c>
      <c r="J27">
        <v>1330.1289999999999</v>
      </c>
      <c r="K27">
        <v>1380.8320000000001</v>
      </c>
    </row>
    <row r="28" spans="1:11">
      <c r="A28" s="5" t="s">
        <v>169</v>
      </c>
      <c r="B28">
        <v>2015.1179999999999</v>
      </c>
      <c r="C28">
        <v>2971.3090000000002</v>
      </c>
      <c r="D28">
        <v>4743.1589999999997</v>
      </c>
      <c r="E28">
        <v>7064.4719999999998</v>
      </c>
      <c r="F28">
        <v>8809.9050000000007</v>
      </c>
      <c r="G28">
        <v>10321.731</v>
      </c>
      <c r="H28">
        <v>11875.804</v>
      </c>
      <c r="I28">
        <v>13007.313</v>
      </c>
      <c r="J28">
        <v>14065.234</v>
      </c>
      <c r="K28">
        <v>15024.611999999999</v>
      </c>
    </row>
    <row r="29" spans="1:11">
      <c r="A29" s="5" t="s">
        <v>185</v>
      </c>
      <c r="B29">
        <v>109.477</v>
      </c>
      <c r="C29">
        <v>153.703</v>
      </c>
      <c r="D29">
        <v>214.75800000000001</v>
      </c>
      <c r="E29">
        <v>288.23599999999999</v>
      </c>
      <c r="F29">
        <v>363.63799999999998</v>
      </c>
      <c r="G29">
        <v>450.95400000000001</v>
      </c>
      <c r="H29">
        <v>561.41399999999999</v>
      </c>
      <c r="I29">
        <v>687.53</v>
      </c>
      <c r="J29">
        <v>825.52700000000004</v>
      </c>
      <c r="K29">
        <v>985.89499999999998</v>
      </c>
    </row>
    <row r="30" spans="1:11">
      <c r="A30" s="5" t="s">
        <v>189</v>
      </c>
      <c r="B30">
        <v>474.76100000000002</v>
      </c>
      <c r="C30">
        <v>716.45</v>
      </c>
      <c r="D30">
        <v>1156.482</v>
      </c>
      <c r="E30">
        <v>1813.241</v>
      </c>
      <c r="F30">
        <v>2577.4070000000002</v>
      </c>
      <c r="G30">
        <v>3384.5430000000001</v>
      </c>
      <c r="H30">
        <v>4157.848</v>
      </c>
      <c r="I30">
        <v>4821.7330000000002</v>
      </c>
      <c r="J30">
        <v>5373.5860000000002</v>
      </c>
      <c r="K30">
        <v>5817.3950000000004</v>
      </c>
    </row>
    <row r="31" spans="1:11">
      <c r="A31" s="5" t="s">
        <v>191</v>
      </c>
      <c r="B31">
        <v>1242.3019999999999</v>
      </c>
      <c r="C31">
        <v>1422.13</v>
      </c>
      <c r="D31">
        <v>1744.1210000000001</v>
      </c>
      <c r="E31">
        <v>2280.395</v>
      </c>
      <c r="F31">
        <v>2938.509</v>
      </c>
      <c r="G31">
        <v>3843.9810000000002</v>
      </c>
      <c r="H31">
        <v>5008.6049999999996</v>
      </c>
      <c r="I31">
        <v>6336.2759999999998</v>
      </c>
      <c r="J31">
        <v>7895.09</v>
      </c>
      <c r="K31">
        <v>9716.8209999999999</v>
      </c>
    </row>
    <row r="32" spans="1:11">
      <c r="A32" s="5" t="s">
        <v>196</v>
      </c>
      <c r="B32">
        <v>316.69099999999997</v>
      </c>
      <c r="C32">
        <v>422.76</v>
      </c>
      <c r="D32">
        <v>568.85900000000004</v>
      </c>
      <c r="E32">
        <v>773.40200000000004</v>
      </c>
      <c r="F32">
        <v>1035.498</v>
      </c>
      <c r="G32">
        <v>1353.6579999999999</v>
      </c>
      <c r="H32">
        <v>1786.62</v>
      </c>
      <c r="I32">
        <v>2328.6410000000001</v>
      </c>
      <c r="J32">
        <v>2965.8440000000001</v>
      </c>
      <c r="K32">
        <v>3740.0349999999999</v>
      </c>
    </row>
    <row r="33" spans="1:11">
      <c r="A33" s="5" t="s">
        <v>200</v>
      </c>
      <c r="B33">
        <v>530.36699999999996</v>
      </c>
      <c r="C33">
        <v>843.08900000000006</v>
      </c>
      <c r="D33">
        <v>1526.558</v>
      </c>
      <c r="E33">
        <v>2544.3820000000001</v>
      </c>
      <c r="F33">
        <v>3660.0520000000001</v>
      </c>
      <c r="G33">
        <v>4772.5940000000001</v>
      </c>
      <c r="H33">
        <v>5782.9840000000004</v>
      </c>
      <c r="I33">
        <v>6609.3280000000004</v>
      </c>
      <c r="J33">
        <v>7243.77</v>
      </c>
      <c r="K33">
        <v>7686.076</v>
      </c>
    </row>
    <row r="34" spans="1:11">
      <c r="A34" s="5" t="s">
        <v>208</v>
      </c>
      <c r="B34">
        <v>912.43200000000002</v>
      </c>
      <c r="C34">
        <v>1403.01</v>
      </c>
      <c r="D34">
        <v>2134.2820000000002</v>
      </c>
      <c r="E34">
        <v>3135.9189999999999</v>
      </c>
      <c r="F34">
        <v>4217.4849999999997</v>
      </c>
      <c r="G34">
        <v>5309.1970000000001</v>
      </c>
      <c r="H34">
        <v>6377.8329999999996</v>
      </c>
      <c r="I34">
        <v>7345.1210000000001</v>
      </c>
      <c r="J34">
        <v>8261.2070000000003</v>
      </c>
      <c r="K34">
        <v>9090.5630000000001</v>
      </c>
    </row>
    <row r="35" spans="1:11">
      <c r="A35" s="5" t="s">
        <v>213</v>
      </c>
      <c r="B35">
        <v>276.28300000000002</v>
      </c>
      <c r="C35">
        <v>400.43299999999999</v>
      </c>
      <c r="D35">
        <v>690.3</v>
      </c>
      <c r="E35">
        <v>1147.0820000000001</v>
      </c>
      <c r="F35">
        <v>1629.34</v>
      </c>
      <c r="G35">
        <v>2143.5309999999999</v>
      </c>
      <c r="H35">
        <v>2665.76</v>
      </c>
      <c r="I35">
        <v>3090.4630000000002</v>
      </c>
      <c r="J35">
        <v>3456.096</v>
      </c>
      <c r="K35">
        <v>3755.93</v>
      </c>
    </row>
    <row r="36" spans="1:11">
      <c r="A36" s="5" t="s">
        <v>215</v>
      </c>
      <c r="B36">
        <v>2014.2919999999999</v>
      </c>
      <c r="C36">
        <v>2530.4430000000002</v>
      </c>
      <c r="D36">
        <v>3387.8130000000001</v>
      </c>
      <c r="E36">
        <v>4582.4979999999996</v>
      </c>
      <c r="F36">
        <v>6074.991</v>
      </c>
      <c r="G36">
        <v>7913.8410000000003</v>
      </c>
      <c r="H36">
        <v>10362.587</v>
      </c>
      <c r="I36">
        <v>13418.652</v>
      </c>
      <c r="J36">
        <v>17098.956999999999</v>
      </c>
      <c r="K36">
        <v>21573.013999999999</v>
      </c>
    </row>
    <row r="37" spans="1:11">
      <c r="A37" s="5" t="s">
        <v>217</v>
      </c>
      <c r="B37">
        <v>42.433999999999997</v>
      </c>
      <c r="C37">
        <v>61.488999999999997</v>
      </c>
      <c r="D37">
        <v>91.614000000000004</v>
      </c>
      <c r="E37">
        <v>129.61799999999999</v>
      </c>
      <c r="F37">
        <v>164.41900000000001</v>
      </c>
      <c r="G37">
        <v>193.46700000000001</v>
      </c>
      <c r="H37">
        <v>216.57400000000001</v>
      </c>
      <c r="I37">
        <v>234.52600000000001</v>
      </c>
      <c r="J37">
        <v>249.624</v>
      </c>
      <c r="K37">
        <v>261.13099999999997</v>
      </c>
    </row>
    <row r="38" spans="1:11">
      <c r="A38" s="5" t="s">
        <v>221</v>
      </c>
      <c r="B38">
        <v>249.923</v>
      </c>
      <c r="C38">
        <v>473.04599999999999</v>
      </c>
      <c r="D38">
        <v>938.48</v>
      </c>
      <c r="E38">
        <v>1692.9770000000001</v>
      </c>
      <c r="F38">
        <v>2606.0439999999999</v>
      </c>
      <c r="G38">
        <v>3545.5459999999998</v>
      </c>
      <c r="H38">
        <v>4508.2690000000002</v>
      </c>
      <c r="I38">
        <v>5326.3410000000003</v>
      </c>
      <c r="J38">
        <v>6002.7089999999998</v>
      </c>
      <c r="K38">
        <v>6534.3559999999998</v>
      </c>
    </row>
    <row r="39" spans="1:11">
      <c r="A39" s="31" t="s">
        <v>251</v>
      </c>
      <c r="B39">
        <v>13087.12</v>
      </c>
      <c r="C39">
        <v>17514.175999999999</v>
      </c>
      <c r="D39">
        <v>23990.206999999999</v>
      </c>
      <c r="E39">
        <v>31738.969000000001</v>
      </c>
      <c r="F39">
        <v>40312.784</v>
      </c>
      <c r="G39">
        <v>50633.017999999996</v>
      </c>
      <c r="H39">
        <v>63638.500999999997</v>
      </c>
      <c r="I39">
        <v>79531.157000000007</v>
      </c>
      <c r="J39">
        <v>98393.599000000002</v>
      </c>
      <c r="K39">
        <v>120517.863</v>
      </c>
    </row>
    <row r="40" spans="1:11">
      <c r="A40" t="s">
        <v>326</v>
      </c>
      <c r="B40">
        <v>1804.7010000000007</v>
      </c>
      <c r="C40">
        <v>2942.5309999999986</v>
      </c>
      <c r="D40">
        <v>5824.7870000000021</v>
      </c>
      <c r="E40">
        <v>11974.808999999997</v>
      </c>
      <c r="F40">
        <v>22497.314000000006</v>
      </c>
      <c r="G40">
        <v>38625.469000000012</v>
      </c>
      <c r="H40">
        <v>60814.620999999977</v>
      </c>
      <c r="I40">
        <v>88158.78899999999</v>
      </c>
      <c r="J40">
        <v>119836.85399999996</v>
      </c>
      <c r="K40">
        <v>154282.61199999996</v>
      </c>
    </row>
    <row r="41" spans="1:11">
      <c r="A41" t="s">
        <v>327</v>
      </c>
      <c r="B41">
        <v>5774.3589999999931</v>
      </c>
      <c r="C41">
        <v>9021.6850000000122</v>
      </c>
      <c r="D41">
        <v>14861.401999999987</v>
      </c>
      <c r="E41">
        <v>24131.364000000103</v>
      </c>
      <c r="F41">
        <v>35529.377999999939</v>
      </c>
      <c r="G41">
        <v>48631.845000000059</v>
      </c>
      <c r="H41">
        <v>63419.000000000029</v>
      </c>
      <c r="I41">
        <v>78931.834000000032</v>
      </c>
      <c r="J41">
        <v>95109.628000000142</v>
      </c>
      <c r="K41">
        <v>111518.62099999981</v>
      </c>
    </row>
    <row r="42" spans="1:11">
      <c r="A42" t="s">
        <v>328</v>
      </c>
      <c r="B42">
        <v>4091.0739999999951</v>
      </c>
      <c r="C42">
        <v>4846.5450000000055</v>
      </c>
      <c r="D42">
        <v>6336.1630000000005</v>
      </c>
      <c r="E42">
        <v>8456.8530000000028</v>
      </c>
      <c r="F42">
        <v>10955.193999999996</v>
      </c>
      <c r="G42">
        <v>13979.844000000005</v>
      </c>
      <c r="H42">
        <v>17637.243999999992</v>
      </c>
      <c r="I42">
        <v>21808.274000000019</v>
      </c>
      <c r="J42">
        <v>26527.118000000002</v>
      </c>
      <c r="K42">
        <v>31868.498999999982</v>
      </c>
    </row>
    <row r="43" spans="1:11">
      <c r="A43" t="s">
        <v>329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330</v>
      </c>
      <c r="B44">
        <v>457.58599999999996</v>
      </c>
      <c r="C44">
        <v>657.90700000000004</v>
      </c>
      <c r="D44">
        <v>1045.5359999999998</v>
      </c>
      <c r="E44">
        <v>1695.8440000000001</v>
      </c>
      <c r="F44">
        <v>2524.9879999999998</v>
      </c>
      <c r="G44">
        <v>3456.893</v>
      </c>
      <c r="H44">
        <v>4436.3590000000004</v>
      </c>
      <c r="I44">
        <v>5426.1689999999999</v>
      </c>
      <c r="J44">
        <v>6438.2759999999989</v>
      </c>
      <c r="K44">
        <v>7425.2950000000001</v>
      </c>
    </row>
    <row r="45" spans="1:11">
      <c r="A45" t="s">
        <v>331</v>
      </c>
      <c r="B45">
        <v>1141.2170000000006</v>
      </c>
      <c r="C45">
        <v>1736.387999999999</v>
      </c>
      <c r="D45">
        <v>2766.3649999999998</v>
      </c>
      <c r="E45">
        <v>4464.6549999999988</v>
      </c>
      <c r="F45">
        <v>6533.6839999999993</v>
      </c>
      <c r="G45">
        <v>8817.3540000000048</v>
      </c>
      <c r="H45">
        <v>11157.367000000002</v>
      </c>
      <c r="I45">
        <v>13407.749999999993</v>
      </c>
      <c r="J45">
        <v>15557.858000000004</v>
      </c>
      <c r="K45">
        <v>17447.927000000011</v>
      </c>
    </row>
    <row r="46" spans="1:11">
      <c r="A46" t="s">
        <v>332</v>
      </c>
      <c r="B46">
        <v>30.512000000000057</v>
      </c>
      <c r="C46">
        <v>50.413999999999987</v>
      </c>
      <c r="D46">
        <v>89.7650000000001</v>
      </c>
      <c r="E46">
        <v>174.19199999999955</v>
      </c>
      <c r="F46">
        <v>311.05299999999988</v>
      </c>
      <c r="G46">
        <v>502.85300000000007</v>
      </c>
      <c r="H46">
        <v>736.67999999999938</v>
      </c>
      <c r="I46">
        <v>993.38799999999719</v>
      </c>
      <c r="J46">
        <v>1259.7129999999997</v>
      </c>
      <c r="K46">
        <v>1515.8279999999977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AI46"/>
  <sheetViews>
    <sheetView topLeftCell="A28" workbookViewId="0">
      <pane xSplit="1" topLeftCell="X1" activePane="topRight" state="frozen"/>
      <selection pane="topRight" activeCell="AH30" sqref="AH30"/>
    </sheetView>
  </sheetViews>
  <sheetFormatPr defaultColWidth="11.42578125" defaultRowHeight="15"/>
  <cols>
    <col min="1" max="1" width="31.85546875" customWidth="1"/>
    <col min="2" max="27" width="9.28515625" customWidth="1"/>
    <col min="28" max="31" width="7.140625" customWidth="1"/>
    <col min="32" max="32" width="10.85546875" bestFit="1" customWidth="1"/>
    <col min="33" max="33" width="7.140625" bestFit="1" customWidth="1"/>
    <col min="34" max="34" width="9.85546875" bestFit="1" customWidth="1"/>
  </cols>
  <sheetData>
    <row r="1" spans="1:35" ht="15.75" thickBot="1">
      <c r="A1" s="40"/>
      <c r="B1" s="41">
        <v>1990</v>
      </c>
      <c r="C1" s="42">
        <v>1991</v>
      </c>
      <c r="D1" s="42">
        <v>1992</v>
      </c>
      <c r="E1" s="42">
        <v>1993</v>
      </c>
      <c r="F1" s="42">
        <v>1994</v>
      </c>
      <c r="G1" s="42">
        <v>1995</v>
      </c>
      <c r="H1" s="42">
        <v>1996</v>
      </c>
      <c r="I1" s="42">
        <v>1997</v>
      </c>
      <c r="J1" s="42">
        <v>1998</v>
      </c>
      <c r="K1" s="42">
        <v>1999</v>
      </c>
      <c r="L1" s="42">
        <v>2000</v>
      </c>
      <c r="M1" s="42">
        <v>2001</v>
      </c>
      <c r="N1" s="42">
        <v>2002</v>
      </c>
      <c r="O1" s="42">
        <v>2003</v>
      </c>
      <c r="P1" s="42">
        <v>2004</v>
      </c>
      <c r="Q1" s="42">
        <v>2005</v>
      </c>
      <c r="R1" s="42">
        <v>2006</v>
      </c>
      <c r="S1" s="42">
        <v>2007</v>
      </c>
      <c r="T1" s="42">
        <v>2008</v>
      </c>
      <c r="U1" s="42">
        <v>2009</v>
      </c>
      <c r="V1" s="42">
        <v>2010</v>
      </c>
      <c r="W1" s="42">
        <v>2011</v>
      </c>
      <c r="X1" s="42">
        <v>2012</v>
      </c>
      <c r="Y1" s="42">
        <v>2013</v>
      </c>
      <c r="Z1" s="42">
        <v>2014</v>
      </c>
      <c r="AA1" s="43">
        <v>2015</v>
      </c>
      <c r="AB1" t="s">
        <v>275</v>
      </c>
      <c r="AC1" t="s">
        <v>268</v>
      </c>
      <c r="AD1" t="s">
        <v>305</v>
      </c>
      <c r="AE1" t="s">
        <v>306</v>
      </c>
      <c r="AF1" t="s">
        <v>276</v>
      </c>
      <c r="AG1" t="s">
        <v>277</v>
      </c>
      <c r="AH1" t="s">
        <v>278</v>
      </c>
      <c r="AI1" t="s">
        <v>285</v>
      </c>
    </row>
    <row r="2" spans="1:35">
      <c r="A2" s="44" t="s">
        <v>13</v>
      </c>
      <c r="B2" s="26">
        <v>34793</v>
      </c>
      <c r="C2" s="26">
        <v>34499.699999999997</v>
      </c>
      <c r="D2" s="26">
        <v>34206.400000000001</v>
      </c>
      <c r="E2" s="26">
        <v>33913.1</v>
      </c>
      <c r="F2" s="26">
        <v>33619.800000000003</v>
      </c>
      <c r="G2" s="26">
        <v>33326.5</v>
      </c>
      <c r="H2" s="26">
        <v>33033.199999999997</v>
      </c>
      <c r="I2" s="26">
        <v>32739.9</v>
      </c>
      <c r="J2" s="26">
        <v>32446.6</v>
      </c>
      <c r="K2" s="26">
        <v>32153.3</v>
      </c>
      <c r="L2" s="26">
        <v>31860</v>
      </c>
      <c r="M2" s="26">
        <v>31525.200000000001</v>
      </c>
      <c r="N2" s="26">
        <v>31190.400000000001</v>
      </c>
      <c r="O2" s="26">
        <v>30855.599999999999</v>
      </c>
      <c r="P2" s="26">
        <v>30520.799999999999</v>
      </c>
      <c r="Q2" s="26">
        <v>30186</v>
      </c>
      <c r="R2" s="26">
        <v>29868</v>
      </c>
      <c r="S2" s="26">
        <v>29550</v>
      </c>
      <c r="T2" s="26">
        <v>29232</v>
      </c>
      <c r="U2" s="26">
        <v>28914</v>
      </c>
      <c r="V2" s="26">
        <v>28596</v>
      </c>
      <c r="W2" s="26">
        <v>28299.200000000001</v>
      </c>
      <c r="X2" s="26">
        <v>28002.400000000001</v>
      </c>
      <c r="Y2" s="26">
        <v>27705.599999999999</v>
      </c>
      <c r="Z2" s="26">
        <v>27408.799999999999</v>
      </c>
      <c r="AA2" s="26">
        <v>27112</v>
      </c>
      <c r="AB2">
        <v>-1.0657081944495101E-2</v>
      </c>
      <c r="AC2">
        <v>2667</v>
      </c>
      <c r="AD2">
        <v>435</v>
      </c>
      <c r="AE2">
        <v>2232</v>
      </c>
      <c r="AF2">
        <v>8.0000000000000002E-3</v>
      </c>
      <c r="AG2">
        <v>5.4000000000000001E-4</v>
      </c>
      <c r="AH2">
        <v>-8.9800000000000005E-2</v>
      </c>
      <c r="AI2" s="47">
        <v>-0.41</v>
      </c>
    </row>
    <row r="3" spans="1:35">
      <c r="A3" s="44" t="s">
        <v>16</v>
      </c>
      <c r="B3" s="26">
        <v>128541</v>
      </c>
      <c r="C3" s="26">
        <v>128571</v>
      </c>
      <c r="D3" s="26">
        <v>128601</v>
      </c>
      <c r="E3" s="26">
        <v>128631</v>
      </c>
      <c r="F3" s="26">
        <v>128661</v>
      </c>
      <c r="G3" s="26">
        <v>128691</v>
      </c>
      <c r="H3" s="26">
        <v>128721</v>
      </c>
      <c r="I3" s="26">
        <v>128751</v>
      </c>
      <c r="J3" s="26">
        <v>128781</v>
      </c>
      <c r="K3" s="26">
        <v>128811</v>
      </c>
      <c r="L3" s="26">
        <v>128841</v>
      </c>
      <c r="M3" s="26">
        <v>128601</v>
      </c>
      <c r="N3" s="26">
        <v>128361</v>
      </c>
      <c r="O3" s="26">
        <v>128121</v>
      </c>
      <c r="P3" s="26">
        <v>127881</v>
      </c>
      <c r="Q3" s="26">
        <v>127641</v>
      </c>
      <c r="R3" s="26">
        <v>126755</v>
      </c>
      <c r="S3" s="26">
        <v>125869</v>
      </c>
      <c r="T3" s="26">
        <v>124983</v>
      </c>
      <c r="U3" s="26">
        <v>124097</v>
      </c>
      <c r="V3" s="26">
        <v>123211</v>
      </c>
      <c r="W3" s="26">
        <v>123519</v>
      </c>
      <c r="X3" s="26">
        <v>123827</v>
      </c>
      <c r="Y3" s="26">
        <v>124135</v>
      </c>
      <c r="Z3" s="26">
        <v>124443</v>
      </c>
      <c r="AA3" s="26">
        <v>124751</v>
      </c>
      <c r="AB3">
        <v>2.4842707601633301E-3</v>
      </c>
      <c r="AC3">
        <v>9198</v>
      </c>
      <c r="AD3">
        <v>0</v>
      </c>
      <c r="AE3">
        <v>0</v>
      </c>
      <c r="AF3">
        <v>4.0000000000000001E-3</v>
      </c>
      <c r="AG3">
        <v>5.4000000000000001E-4</v>
      </c>
      <c r="AH3">
        <v>-8.9800000000000005E-2</v>
      </c>
      <c r="AI3" s="47">
        <v>-0.41</v>
      </c>
    </row>
    <row r="4" spans="1:35">
      <c r="A4" s="44" t="s">
        <v>17</v>
      </c>
      <c r="B4" s="26">
        <v>3776</v>
      </c>
      <c r="C4" s="26">
        <v>3782.2</v>
      </c>
      <c r="D4" s="26">
        <v>3788.4</v>
      </c>
      <c r="E4" s="26">
        <v>3794.6</v>
      </c>
      <c r="F4" s="26">
        <v>3800.8</v>
      </c>
      <c r="G4" s="26">
        <v>3807</v>
      </c>
      <c r="H4" s="26">
        <v>3813.2</v>
      </c>
      <c r="I4" s="26">
        <v>3819.4</v>
      </c>
      <c r="J4" s="26">
        <v>3825.6</v>
      </c>
      <c r="K4" s="26">
        <v>3831.8</v>
      </c>
      <c r="L4" s="26">
        <v>3838</v>
      </c>
      <c r="M4" s="26">
        <v>3840.6</v>
      </c>
      <c r="N4" s="26">
        <v>3843.2</v>
      </c>
      <c r="O4" s="26">
        <v>3845.8</v>
      </c>
      <c r="P4" s="26">
        <v>3848.4</v>
      </c>
      <c r="Q4" s="26">
        <v>3851</v>
      </c>
      <c r="R4" s="26">
        <v>3852.8</v>
      </c>
      <c r="S4" s="26">
        <v>3854.6</v>
      </c>
      <c r="T4" s="26">
        <v>3856.4</v>
      </c>
      <c r="U4" s="26">
        <v>3858.2</v>
      </c>
      <c r="V4" s="26">
        <v>3860</v>
      </c>
      <c r="W4" s="26">
        <v>3861.8</v>
      </c>
      <c r="X4" s="26">
        <v>3863.6</v>
      </c>
      <c r="Y4" s="26">
        <v>3865.4</v>
      </c>
      <c r="Z4" s="26">
        <v>3867.2</v>
      </c>
      <c r="AA4" s="26">
        <v>3869</v>
      </c>
      <c r="AB4">
        <v>4.6577836408911999E-4</v>
      </c>
      <c r="AC4">
        <v>1155</v>
      </c>
      <c r="AD4">
        <v>927</v>
      </c>
      <c r="AE4">
        <v>228</v>
      </c>
      <c r="AF4">
        <v>2.1999999999999999E-2</v>
      </c>
      <c r="AG4">
        <v>5.4000000000000001E-4</v>
      </c>
      <c r="AH4">
        <v>-8.9800000000000005E-2</v>
      </c>
      <c r="AI4" s="47">
        <v>-0.41</v>
      </c>
    </row>
    <row r="5" spans="1:35" ht="15.75">
      <c r="A5" s="44" t="s">
        <v>23</v>
      </c>
      <c r="B5" s="45">
        <v>7818.7983333333304</v>
      </c>
      <c r="C5" s="45">
        <v>7861.0933333333296</v>
      </c>
      <c r="D5" s="26">
        <v>7878.6</v>
      </c>
      <c r="E5" s="26">
        <v>7927.9</v>
      </c>
      <c r="F5" s="26">
        <v>7977.2</v>
      </c>
      <c r="G5" s="26">
        <v>8026.5</v>
      </c>
      <c r="H5" s="26">
        <v>8075.8</v>
      </c>
      <c r="I5" s="26">
        <v>8125.1</v>
      </c>
      <c r="J5" s="26">
        <v>8174.4</v>
      </c>
      <c r="K5" s="26">
        <v>8223.7000000000007</v>
      </c>
      <c r="L5" s="26">
        <v>8273</v>
      </c>
      <c r="M5" s="26">
        <v>8305.6</v>
      </c>
      <c r="N5" s="26">
        <v>8338.2000000000007</v>
      </c>
      <c r="O5" s="26">
        <v>8370.7999999999993</v>
      </c>
      <c r="P5" s="26">
        <v>8403.4</v>
      </c>
      <c r="Q5" s="26">
        <v>8436</v>
      </c>
      <c r="R5" s="26">
        <v>8455.6</v>
      </c>
      <c r="S5" s="26">
        <v>8475.2000000000007</v>
      </c>
      <c r="T5" s="26">
        <v>8494.7999999999993</v>
      </c>
      <c r="U5" s="26">
        <v>8514.4</v>
      </c>
      <c r="V5" s="26">
        <v>8534</v>
      </c>
      <c r="W5" s="26">
        <v>8553.9</v>
      </c>
      <c r="X5" s="26">
        <v>8573.7999999999993</v>
      </c>
      <c r="Y5" s="26">
        <v>8593.7000000000007</v>
      </c>
      <c r="Z5" s="26">
        <v>8613.6</v>
      </c>
      <c r="AA5" s="26">
        <v>8633.5</v>
      </c>
      <c r="AB5">
        <v>2.3183496189707101E-3</v>
      </c>
      <c r="AC5">
        <v>1669</v>
      </c>
      <c r="AD5">
        <v>1116</v>
      </c>
      <c r="AE5">
        <v>554</v>
      </c>
      <c r="AF5">
        <v>2.7E-2</v>
      </c>
      <c r="AG5">
        <v>5.4000000000000001E-4</v>
      </c>
      <c r="AH5">
        <v>-8.9800000000000005E-2</v>
      </c>
      <c r="AI5" s="47">
        <v>-0.41</v>
      </c>
    </row>
    <row r="6" spans="1:35">
      <c r="A6" s="44" t="s">
        <v>24</v>
      </c>
      <c r="B6" s="26">
        <v>675.44212201591517</v>
      </c>
      <c r="C6" s="26">
        <v>674.62790981432352</v>
      </c>
      <c r="D6" s="26">
        <v>673.81369761273208</v>
      </c>
      <c r="E6" s="26">
        <v>672.99948541114065</v>
      </c>
      <c r="F6" s="26">
        <v>672.185273209549</v>
      </c>
      <c r="G6" s="26">
        <v>671.37106100795756</v>
      </c>
      <c r="H6" s="26">
        <v>670.55684880636602</v>
      </c>
      <c r="I6" s="26">
        <v>669.74263660477448</v>
      </c>
      <c r="J6" s="26">
        <v>668.92842440318304</v>
      </c>
      <c r="K6" s="26">
        <v>668.1142122015915</v>
      </c>
      <c r="L6" s="26">
        <v>667.3</v>
      </c>
      <c r="M6" s="26">
        <v>668.68</v>
      </c>
      <c r="N6" s="26">
        <v>670.06</v>
      </c>
      <c r="O6" s="26">
        <v>671.44</v>
      </c>
      <c r="P6" s="26">
        <v>672.82</v>
      </c>
      <c r="Q6" s="26">
        <v>674.2</v>
      </c>
      <c r="R6" s="26">
        <v>675.6</v>
      </c>
      <c r="S6" s="26">
        <v>677</v>
      </c>
      <c r="T6" s="26">
        <v>678.4</v>
      </c>
      <c r="U6" s="26">
        <v>679.8</v>
      </c>
      <c r="V6" s="26">
        <v>681.2</v>
      </c>
      <c r="W6" s="26">
        <v>681.64</v>
      </c>
      <c r="X6" s="26">
        <v>682.08</v>
      </c>
      <c r="Y6" s="26">
        <v>682.52</v>
      </c>
      <c r="Z6" s="26">
        <v>682.96</v>
      </c>
      <c r="AA6" s="26">
        <v>683.4</v>
      </c>
      <c r="AB6">
        <v>6.4487795493683997E-4</v>
      </c>
      <c r="AC6">
        <v>188</v>
      </c>
      <c r="AD6">
        <v>91</v>
      </c>
      <c r="AE6">
        <v>97</v>
      </c>
      <c r="AF6">
        <v>3.1E-2</v>
      </c>
      <c r="AG6">
        <v>5.4000000000000001E-4</v>
      </c>
      <c r="AH6">
        <v>-8.9800000000000005E-2</v>
      </c>
      <c r="AI6" s="47">
        <v>-0.41</v>
      </c>
    </row>
    <row r="7" spans="1:35">
      <c r="A7" s="44" t="s">
        <v>31</v>
      </c>
      <c r="B7" s="26">
        <v>546705</v>
      </c>
      <c r="C7" s="26">
        <v>544161.9</v>
      </c>
      <c r="D7" s="26">
        <v>541618.80000000005</v>
      </c>
      <c r="E7" s="26">
        <v>539075.69999999995</v>
      </c>
      <c r="F7" s="26">
        <v>536532.6</v>
      </c>
      <c r="G7" s="26">
        <v>533989.5</v>
      </c>
      <c r="H7" s="26">
        <v>531446.4</v>
      </c>
      <c r="I7" s="26">
        <v>528903.30000000005</v>
      </c>
      <c r="J7" s="26">
        <v>526360.19999999995</v>
      </c>
      <c r="K7" s="26">
        <v>523817.1</v>
      </c>
      <c r="L7" s="26">
        <v>521274</v>
      </c>
      <c r="M7" s="26">
        <v>518366</v>
      </c>
      <c r="N7" s="26">
        <v>515458</v>
      </c>
      <c r="O7" s="26">
        <v>512550</v>
      </c>
      <c r="P7" s="26">
        <v>509642</v>
      </c>
      <c r="Q7" s="26">
        <v>506734</v>
      </c>
      <c r="R7" s="26">
        <v>505078.8</v>
      </c>
      <c r="S7" s="26">
        <v>503423.6</v>
      </c>
      <c r="T7" s="26">
        <v>501768.4</v>
      </c>
      <c r="U7" s="26">
        <v>500113.2</v>
      </c>
      <c r="V7" s="26">
        <v>498458</v>
      </c>
      <c r="W7" s="26">
        <v>497474</v>
      </c>
      <c r="X7" s="26">
        <v>496490</v>
      </c>
      <c r="Y7" s="26">
        <v>495506</v>
      </c>
      <c r="Z7" s="26">
        <v>494522</v>
      </c>
      <c r="AA7" s="26">
        <v>493538</v>
      </c>
      <c r="AB7">
        <v>-1.9838887371619301E-3</v>
      </c>
      <c r="AC7">
        <v>96745</v>
      </c>
      <c r="AD7">
        <v>379</v>
      </c>
      <c r="AE7">
        <v>96367</v>
      </c>
      <c r="AF7">
        <v>3.0000000000000001E-3</v>
      </c>
      <c r="AG7">
        <v>5.4000000000000001E-4</v>
      </c>
      <c r="AH7">
        <v>-8.9800000000000005E-2</v>
      </c>
      <c r="AI7" s="47">
        <v>-0.41</v>
      </c>
    </row>
    <row r="8" spans="1:35">
      <c r="A8" s="44" t="s">
        <v>41</v>
      </c>
      <c r="B8" s="26">
        <v>348273</v>
      </c>
      <c r="C8" s="26">
        <v>348225.9</v>
      </c>
      <c r="D8" s="26">
        <v>348178.8</v>
      </c>
      <c r="E8" s="26">
        <v>348131.7</v>
      </c>
      <c r="F8" s="26">
        <v>348084.6</v>
      </c>
      <c r="G8" s="26">
        <v>348037.5</v>
      </c>
      <c r="H8" s="26">
        <v>347990.4</v>
      </c>
      <c r="I8" s="26">
        <v>347943.3</v>
      </c>
      <c r="J8" s="26">
        <v>347896.2</v>
      </c>
      <c r="K8" s="26">
        <v>347849.1</v>
      </c>
      <c r="L8" s="26">
        <v>347802</v>
      </c>
      <c r="M8" s="26">
        <v>347756.79999999999</v>
      </c>
      <c r="N8" s="26">
        <v>347711.6</v>
      </c>
      <c r="O8" s="26">
        <v>347666.4</v>
      </c>
      <c r="P8" s="26">
        <v>347621.2</v>
      </c>
      <c r="Q8" s="26">
        <v>347576</v>
      </c>
      <c r="R8" s="26">
        <v>347521.2</v>
      </c>
      <c r="S8" s="26">
        <v>347466.4</v>
      </c>
      <c r="T8" s="26">
        <v>347411.6</v>
      </c>
      <c r="U8" s="26">
        <v>347356.8</v>
      </c>
      <c r="V8" s="26">
        <v>347302</v>
      </c>
      <c r="W8" s="26">
        <v>347255.4</v>
      </c>
      <c r="X8" s="26">
        <v>347208.8</v>
      </c>
      <c r="Y8" s="26">
        <v>347162.2</v>
      </c>
      <c r="Z8" s="26">
        <v>347115.6</v>
      </c>
      <c r="AA8" s="26">
        <v>347069</v>
      </c>
      <c r="AB8">
        <v>-1.34222198362233E-4</v>
      </c>
      <c r="AC8">
        <v>32769</v>
      </c>
      <c r="AD8">
        <v>0</v>
      </c>
      <c r="AE8">
        <v>0</v>
      </c>
      <c r="AF8">
        <v>5.0000000000000001E-3</v>
      </c>
      <c r="AG8">
        <v>5.4000000000000001E-4</v>
      </c>
      <c r="AH8">
        <v>-8.9800000000000005E-2</v>
      </c>
      <c r="AI8" s="47">
        <v>-0.41</v>
      </c>
    </row>
    <row r="9" spans="1:35">
      <c r="A9" s="44" t="s">
        <v>45</v>
      </c>
      <c r="B9" s="26">
        <v>15263</v>
      </c>
      <c r="C9" s="26">
        <v>15320.1</v>
      </c>
      <c r="D9" s="26">
        <v>15377.2</v>
      </c>
      <c r="E9" s="26">
        <v>15434.3</v>
      </c>
      <c r="F9" s="26">
        <v>15491.4</v>
      </c>
      <c r="G9" s="26">
        <v>15548.5</v>
      </c>
      <c r="H9" s="26">
        <v>15605.6</v>
      </c>
      <c r="I9" s="26">
        <v>15662.7</v>
      </c>
      <c r="J9" s="26">
        <v>15719.8</v>
      </c>
      <c r="K9" s="26">
        <v>15776.9</v>
      </c>
      <c r="L9" s="26">
        <v>15834</v>
      </c>
      <c r="M9" s="26">
        <v>15875.6</v>
      </c>
      <c r="N9" s="26">
        <v>15917.2</v>
      </c>
      <c r="O9" s="26">
        <v>15958.8</v>
      </c>
      <c r="P9" s="26">
        <v>16000.4</v>
      </c>
      <c r="Q9" s="26">
        <v>16042</v>
      </c>
      <c r="R9" s="26">
        <v>16079.8</v>
      </c>
      <c r="S9" s="26">
        <v>16117.6</v>
      </c>
      <c r="T9" s="26">
        <v>16155.4</v>
      </c>
      <c r="U9" s="26">
        <v>16193.2</v>
      </c>
      <c r="V9" s="26">
        <v>16231</v>
      </c>
      <c r="W9" s="26">
        <v>16531.8</v>
      </c>
      <c r="X9" s="26">
        <v>16832.599999999999</v>
      </c>
      <c r="Y9" s="26">
        <v>17133.400000000001</v>
      </c>
      <c r="Z9" s="26">
        <v>17434.2</v>
      </c>
      <c r="AA9" s="26">
        <v>17735</v>
      </c>
      <c r="AB9">
        <v>1.77187188646462E-2</v>
      </c>
      <c r="AC9">
        <v>3316</v>
      </c>
      <c r="AD9">
        <v>426</v>
      </c>
      <c r="AE9">
        <v>2890</v>
      </c>
      <c r="AF9">
        <v>1.4999999999999999E-2</v>
      </c>
      <c r="AG9">
        <v>5.4000000000000001E-4</v>
      </c>
      <c r="AH9">
        <v>-8.9800000000000005E-2</v>
      </c>
      <c r="AI9" s="47">
        <v>-0.41</v>
      </c>
    </row>
    <row r="10" spans="1:35">
      <c r="A10" s="44" t="s">
        <v>46</v>
      </c>
      <c r="B10" s="26">
        <v>157140.6</v>
      </c>
      <c r="C10" s="26">
        <v>159126.59</v>
      </c>
      <c r="D10" s="26">
        <v>161112.57999999999</v>
      </c>
      <c r="E10" s="26">
        <v>163098.57</v>
      </c>
      <c r="F10" s="26">
        <v>165084.56</v>
      </c>
      <c r="G10" s="26">
        <v>167070.54999999999</v>
      </c>
      <c r="H10" s="26">
        <v>169056.54</v>
      </c>
      <c r="I10" s="26">
        <v>171042.53</v>
      </c>
      <c r="J10" s="26">
        <v>173028.52</v>
      </c>
      <c r="K10" s="26">
        <v>175014.51</v>
      </c>
      <c r="L10" s="26">
        <v>177000.5</v>
      </c>
      <c r="M10" s="26">
        <v>180209.18</v>
      </c>
      <c r="N10" s="26">
        <v>183417.86</v>
      </c>
      <c r="O10" s="26">
        <v>186626.54</v>
      </c>
      <c r="P10" s="26">
        <v>189835.22</v>
      </c>
      <c r="Q10" s="26">
        <v>193043.9</v>
      </c>
      <c r="R10" s="26">
        <v>194557.18</v>
      </c>
      <c r="S10" s="26">
        <v>196070.46</v>
      </c>
      <c r="T10" s="26">
        <v>197583.74</v>
      </c>
      <c r="U10" s="26">
        <v>199097.02</v>
      </c>
      <c r="V10" s="26">
        <v>200610.3</v>
      </c>
      <c r="W10" s="26">
        <v>202152.5</v>
      </c>
      <c r="X10" s="26">
        <v>203694.7</v>
      </c>
      <c r="Y10" s="26">
        <v>205236.9</v>
      </c>
      <c r="Z10" s="26">
        <v>206779.1</v>
      </c>
      <c r="AA10" s="26">
        <v>208321.3</v>
      </c>
      <c r="AB10">
        <v>7.5431161246031202E-3</v>
      </c>
      <c r="AC10">
        <v>16002</v>
      </c>
      <c r="AD10">
        <v>6561</v>
      </c>
      <c r="AE10">
        <v>9441</v>
      </c>
      <c r="AF10">
        <v>3.4000000000000002E-2</v>
      </c>
      <c r="AG10">
        <v>5.4000000000000001E-4</v>
      </c>
      <c r="AH10">
        <v>-8.9800000000000005E-2</v>
      </c>
      <c r="AI10" s="47">
        <v>-0.41</v>
      </c>
    </row>
    <row r="11" spans="1:35" ht="15.75">
      <c r="A11" s="44" t="s">
        <v>71</v>
      </c>
      <c r="B11" s="45">
        <v>2211.0349999999999</v>
      </c>
      <c r="C11" s="45">
        <v>2213.84</v>
      </c>
      <c r="D11" s="26">
        <v>2213.4</v>
      </c>
      <c r="E11" s="26">
        <v>2217.1</v>
      </c>
      <c r="F11" s="26">
        <v>2220.8000000000002</v>
      </c>
      <c r="G11" s="26">
        <v>2224.5</v>
      </c>
      <c r="H11" s="26">
        <v>2228.1999999999998</v>
      </c>
      <c r="I11" s="26">
        <v>2231.9</v>
      </c>
      <c r="J11" s="26">
        <v>2235.6</v>
      </c>
      <c r="K11" s="26">
        <v>2239.3000000000002</v>
      </c>
      <c r="L11" s="26">
        <v>2243</v>
      </c>
      <c r="M11" s="26">
        <v>2244.8000000000002</v>
      </c>
      <c r="N11" s="26">
        <v>2246.6</v>
      </c>
      <c r="O11" s="26">
        <v>2248.4</v>
      </c>
      <c r="P11" s="26">
        <v>2250.1999999999998</v>
      </c>
      <c r="Q11" s="26">
        <v>2252</v>
      </c>
      <c r="R11" s="26">
        <v>2248.4</v>
      </c>
      <c r="S11" s="26">
        <v>2244.8000000000002</v>
      </c>
      <c r="T11" s="26">
        <v>2241.1999999999998</v>
      </c>
      <c r="U11" s="26">
        <v>2237.6</v>
      </c>
      <c r="V11" s="26">
        <v>2234</v>
      </c>
      <c r="W11" s="26">
        <v>2233.6</v>
      </c>
      <c r="X11" s="26">
        <v>2233.1999999999998</v>
      </c>
      <c r="Y11" s="26">
        <v>2232.8000000000002</v>
      </c>
      <c r="Z11" s="26">
        <v>2232.4</v>
      </c>
      <c r="AA11" s="26">
        <v>2232</v>
      </c>
      <c r="AB11">
        <v>-1.791312207996E-4</v>
      </c>
      <c r="AC11">
        <v>476</v>
      </c>
      <c r="AD11">
        <v>257</v>
      </c>
      <c r="AE11">
        <v>220</v>
      </c>
      <c r="AF11">
        <v>1.6E-2</v>
      </c>
      <c r="AG11">
        <v>5.4000000000000001E-4</v>
      </c>
      <c r="AH11">
        <v>-8.9800000000000005E-2</v>
      </c>
      <c r="AI11" s="47">
        <v>-0.41</v>
      </c>
    </row>
    <row r="12" spans="1:35">
      <c r="A12" s="44" t="s">
        <v>76</v>
      </c>
      <c r="B12" s="26">
        <v>21875</v>
      </c>
      <c r="C12" s="26">
        <v>21932</v>
      </c>
      <c r="D12" s="26">
        <v>21989</v>
      </c>
      <c r="E12" s="26">
        <v>22046</v>
      </c>
      <c r="F12" s="26">
        <v>22103</v>
      </c>
      <c r="G12" s="26">
        <v>22160</v>
      </c>
      <c r="H12" s="26">
        <v>22217</v>
      </c>
      <c r="I12" s="26">
        <v>22274</v>
      </c>
      <c r="J12" s="26">
        <v>22331</v>
      </c>
      <c r="K12" s="26">
        <v>22388</v>
      </c>
      <c r="L12" s="26">
        <v>22445</v>
      </c>
      <c r="M12" s="26">
        <v>22384.6</v>
      </c>
      <c r="N12" s="26">
        <v>22324.2</v>
      </c>
      <c r="O12" s="26">
        <v>22263.8</v>
      </c>
      <c r="P12" s="26">
        <v>22203.4</v>
      </c>
      <c r="Q12" s="26">
        <v>22143</v>
      </c>
      <c r="R12" s="26">
        <v>22158</v>
      </c>
      <c r="S12" s="26">
        <v>22173</v>
      </c>
      <c r="T12" s="26">
        <v>22188</v>
      </c>
      <c r="U12" s="26">
        <v>22203</v>
      </c>
      <c r="V12" s="26">
        <v>22218</v>
      </c>
      <c r="W12" s="26">
        <v>22218</v>
      </c>
      <c r="X12" s="26">
        <v>22218</v>
      </c>
      <c r="Y12" s="26">
        <v>22218</v>
      </c>
      <c r="Z12" s="26">
        <v>22218</v>
      </c>
      <c r="AA12" s="26">
        <v>22218</v>
      </c>
      <c r="AB12">
        <v>0</v>
      </c>
      <c r="AC12">
        <v>2320</v>
      </c>
      <c r="AD12">
        <v>1851</v>
      </c>
      <c r="AE12">
        <v>469</v>
      </c>
      <c r="AF12">
        <v>3.4000000000000002E-2</v>
      </c>
      <c r="AG12">
        <v>5.4000000000000001E-4</v>
      </c>
      <c r="AH12">
        <v>-8.9800000000000005E-2</v>
      </c>
      <c r="AI12" s="47">
        <v>-0.41</v>
      </c>
    </row>
    <row r="13" spans="1:35">
      <c r="A13" s="44" t="s">
        <v>77</v>
      </c>
      <c r="B13" s="26">
        <v>14436</v>
      </c>
      <c r="C13" s="26">
        <v>14521.3</v>
      </c>
      <c r="D13" s="26">
        <v>14606.6</v>
      </c>
      <c r="E13" s="26">
        <v>14691.9</v>
      </c>
      <c r="F13" s="26">
        <v>14777.2</v>
      </c>
      <c r="G13" s="26">
        <v>14862.5</v>
      </c>
      <c r="H13" s="26">
        <v>14947.8</v>
      </c>
      <c r="I13" s="26">
        <v>15033.1</v>
      </c>
      <c r="J13" s="26">
        <v>15118.4</v>
      </c>
      <c r="K13" s="26">
        <v>15203.7</v>
      </c>
      <c r="L13" s="26">
        <v>15289</v>
      </c>
      <c r="M13" s="26">
        <v>15403.4</v>
      </c>
      <c r="N13" s="26">
        <v>15517.8</v>
      </c>
      <c r="O13" s="26">
        <v>15632.2</v>
      </c>
      <c r="P13" s="26">
        <v>15746.6</v>
      </c>
      <c r="Q13" s="26">
        <v>15861</v>
      </c>
      <c r="R13" s="26">
        <v>15973.6</v>
      </c>
      <c r="S13" s="26">
        <v>16086.2</v>
      </c>
      <c r="T13" s="26">
        <v>16198.8</v>
      </c>
      <c r="U13" s="26">
        <v>16311.4</v>
      </c>
      <c r="V13" s="26">
        <v>16424</v>
      </c>
      <c r="W13" s="26">
        <v>16537</v>
      </c>
      <c r="X13" s="26">
        <v>16650</v>
      </c>
      <c r="Y13" s="26">
        <v>16763</v>
      </c>
      <c r="Z13" s="26">
        <v>16876</v>
      </c>
      <c r="AA13" s="26">
        <v>16989</v>
      </c>
      <c r="AB13">
        <v>6.76421997452925E-3</v>
      </c>
      <c r="AC13">
        <v>2935</v>
      </c>
      <c r="AD13">
        <v>1043</v>
      </c>
      <c r="AE13">
        <v>1892</v>
      </c>
      <c r="AF13">
        <v>3.2000000000000001E-2</v>
      </c>
      <c r="AG13">
        <v>5.4000000000000001E-4</v>
      </c>
      <c r="AH13">
        <v>-8.9800000000000005E-2</v>
      </c>
      <c r="AI13" s="47">
        <v>-0.41</v>
      </c>
    </row>
    <row r="14" spans="1:35">
      <c r="A14" s="44" t="s">
        <v>83</v>
      </c>
      <c r="B14" s="26">
        <v>11300</v>
      </c>
      <c r="C14" s="26">
        <v>11305.4</v>
      </c>
      <c r="D14" s="26">
        <v>11310.8</v>
      </c>
      <c r="E14" s="26">
        <v>11316.2</v>
      </c>
      <c r="F14" s="26">
        <v>11321.6</v>
      </c>
      <c r="G14" s="26">
        <v>11327</v>
      </c>
      <c r="H14" s="26">
        <v>11332.4</v>
      </c>
      <c r="I14" s="26">
        <v>11337.8</v>
      </c>
      <c r="J14" s="26">
        <v>11343.2</v>
      </c>
      <c r="K14" s="26">
        <v>11348.6</v>
      </c>
      <c r="L14" s="26">
        <v>11354</v>
      </c>
      <c r="M14" s="26">
        <v>11360</v>
      </c>
      <c r="N14" s="26">
        <v>11366</v>
      </c>
      <c r="O14" s="26">
        <v>11372</v>
      </c>
      <c r="P14" s="26">
        <v>11378</v>
      </c>
      <c r="Q14" s="26">
        <v>11384</v>
      </c>
      <c r="R14" s="26">
        <v>11389</v>
      </c>
      <c r="S14" s="26">
        <v>11394</v>
      </c>
      <c r="T14" s="26">
        <v>11399</v>
      </c>
      <c r="U14" s="26">
        <v>11404</v>
      </c>
      <c r="V14" s="26">
        <v>11409</v>
      </c>
      <c r="W14" s="26">
        <v>11411</v>
      </c>
      <c r="X14" s="26">
        <v>11413</v>
      </c>
      <c r="Y14" s="26">
        <v>11415</v>
      </c>
      <c r="Z14" s="26">
        <v>11417</v>
      </c>
      <c r="AA14" s="26">
        <v>11419</v>
      </c>
      <c r="AB14">
        <v>1.75223416571946E-4</v>
      </c>
      <c r="AC14">
        <v>3663</v>
      </c>
      <c r="AD14">
        <v>2242</v>
      </c>
      <c r="AE14">
        <v>1421</v>
      </c>
      <c r="AF14">
        <v>3.5000000000000003E-2</v>
      </c>
      <c r="AG14">
        <v>5.4000000000000001E-4</v>
      </c>
      <c r="AH14">
        <v>-8.9800000000000005E-2</v>
      </c>
      <c r="AI14" s="47">
        <v>-0.41</v>
      </c>
    </row>
    <row r="15" spans="1:35">
      <c r="A15" s="44" t="s">
        <v>98</v>
      </c>
      <c r="B15" s="26">
        <v>63939</v>
      </c>
      <c r="C15" s="26">
        <v>64084.1</v>
      </c>
      <c r="D15" s="26">
        <v>64229.2</v>
      </c>
      <c r="E15" s="26">
        <v>64374.3</v>
      </c>
      <c r="F15" s="26">
        <v>64519.4</v>
      </c>
      <c r="G15" s="26">
        <v>64664.5</v>
      </c>
      <c r="H15" s="26">
        <v>64809.599999999999</v>
      </c>
      <c r="I15" s="26">
        <v>64954.7</v>
      </c>
      <c r="J15" s="26">
        <v>65099.8</v>
      </c>
      <c r="K15" s="26">
        <v>65244.9</v>
      </c>
      <c r="L15" s="26">
        <v>65390</v>
      </c>
      <c r="M15" s="26">
        <v>65853.8</v>
      </c>
      <c r="N15" s="26">
        <v>66317.600000000006</v>
      </c>
      <c r="O15" s="26">
        <v>66781.399999999994</v>
      </c>
      <c r="P15" s="26">
        <v>67245.2</v>
      </c>
      <c r="Q15" s="26">
        <v>67709</v>
      </c>
      <c r="R15" s="26">
        <v>68125.2</v>
      </c>
      <c r="S15" s="26">
        <v>68541.399999999994</v>
      </c>
      <c r="T15" s="26">
        <v>68957.600000000006</v>
      </c>
      <c r="U15" s="26">
        <v>69373.8</v>
      </c>
      <c r="V15" s="26">
        <v>69790</v>
      </c>
      <c r="W15" s="26">
        <v>69968.399999999994</v>
      </c>
      <c r="X15" s="26">
        <v>70146.8</v>
      </c>
      <c r="Y15" s="26">
        <v>70325.2</v>
      </c>
      <c r="Z15" s="26">
        <v>70503.600000000006</v>
      </c>
      <c r="AA15" s="26">
        <v>70682</v>
      </c>
      <c r="AB15">
        <v>2.5400284314633899E-3</v>
      </c>
      <c r="AC15">
        <v>5167</v>
      </c>
      <c r="AD15">
        <v>517</v>
      </c>
      <c r="AE15">
        <v>4650</v>
      </c>
      <c r="AF15">
        <v>2.9000000000000001E-2</v>
      </c>
      <c r="AG15">
        <v>5.4000000000000001E-4</v>
      </c>
      <c r="AH15">
        <v>-8.9800000000000005E-2</v>
      </c>
      <c r="AI15" s="47">
        <v>-0.41</v>
      </c>
    </row>
    <row r="16" spans="1:35">
      <c r="A16" s="44" t="s">
        <v>99</v>
      </c>
      <c r="B16" s="26">
        <v>118545</v>
      </c>
      <c r="C16" s="26">
        <v>116631.4</v>
      </c>
      <c r="D16" s="26">
        <v>114717.8</v>
      </c>
      <c r="E16" s="26">
        <v>112804.2</v>
      </c>
      <c r="F16" s="26">
        <v>110890.6</v>
      </c>
      <c r="G16" s="26">
        <v>108977</v>
      </c>
      <c r="H16" s="26">
        <v>107063.4</v>
      </c>
      <c r="I16" s="26">
        <v>105149.8</v>
      </c>
      <c r="J16" s="26">
        <v>103236.2</v>
      </c>
      <c r="K16" s="26">
        <v>101322.6</v>
      </c>
      <c r="L16" s="26">
        <v>99409</v>
      </c>
      <c r="M16" s="26">
        <v>99098.6</v>
      </c>
      <c r="N16" s="26">
        <v>98788.2</v>
      </c>
      <c r="O16" s="26">
        <v>98477.8</v>
      </c>
      <c r="P16" s="26">
        <v>98167.4</v>
      </c>
      <c r="Q16" s="26">
        <v>97857</v>
      </c>
      <c r="R16" s="26">
        <v>97172</v>
      </c>
      <c r="S16" s="26">
        <v>96487</v>
      </c>
      <c r="T16" s="26">
        <v>95802</v>
      </c>
      <c r="U16" s="26">
        <v>95117</v>
      </c>
      <c r="V16" s="26">
        <v>94432</v>
      </c>
      <c r="W16" s="26">
        <v>93747.6</v>
      </c>
      <c r="X16" s="26">
        <v>93063.2</v>
      </c>
      <c r="Y16" s="26">
        <v>92378.8</v>
      </c>
      <c r="Z16" s="26">
        <v>91694.399999999994</v>
      </c>
      <c r="AA16" s="26">
        <v>91010</v>
      </c>
      <c r="AB16">
        <v>-7.3817882578839401E-3</v>
      </c>
      <c r="AC16">
        <v>10227</v>
      </c>
      <c r="AD16">
        <v>0</v>
      </c>
      <c r="AE16">
        <v>10227</v>
      </c>
      <c r="AF16">
        <v>0.01</v>
      </c>
      <c r="AG16">
        <v>5.4000000000000001E-4</v>
      </c>
      <c r="AH16">
        <v>-8.9800000000000005E-2</v>
      </c>
      <c r="AI16" s="47">
        <v>-0.41</v>
      </c>
    </row>
    <row r="17" spans="1:35">
      <c r="A17" s="44" t="s">
        <v>106</v>
      </c>
      <c r="B17" s="26">
        <v>24950</v>
      </c>
      <c r="C17" s="26">
        <v>24942.6</v>
      </c>
      <c r="D17" s="26">
        <v>24935.200000000001</v>
      </c>
      <c r="E17" s="26">
        <v>24927.8</v>
      </c>
      <c r="F17" s="26">
        <v>24920.400000000001</v>
      </c>
      <c r="G17" s="26">
        <v>24913</v>
      </c>
      <c r="H17" s="26">
        <v>24905.599999999999</v>
      </c>
      <c r="I17" s="26">
        <v>24898.2</v>
      </c>
      <c r="J17" s="26">
        <v>24890.799999999999</v>
      </c>
      <c r="K17" s="26">
        <v>24883.4</v>
      </c>
      <c r="L17" s="26">
        <v>24876</v>
      </c>
      <c r="M17" s="26">
        <v>24887.8</v>
      </c>
      <c r="N17" s="26">
        <v>24899.599999999999</v>
      </c>
      <c r="O17" s="26">
        <v>24911.4</v>
      </c>
      <c r="P17" s="26">
        <v>24923.200000000001</v>
      </c>
      <c r="Q17" s="26">
        <v>24935</v>
      </c>
      <c r="R17" s="26">
        <v>24941.200000000001</v>
      </c>
      <c r="S17" s="26">
        <v>24947.4</v>
      </c>
      <c r="T17" s="26">
        <v>24953.599999999999</v>
      </c>
      <c r="U17" s="26">
        <v>24959.8</v>
      </c>
      <c r="V17" s="26">
        <v>24966</v>
      </c>
      <c r="W17" s="26">
        <v>24964.400000000001</v>
      </c>
      <c r="X17" s="26">
        <v>24962.799999999999</v>
      </c>
      <c r="Y17" s="26">
        <v>24961.200000000001</v>
      </c>
      <c r="Z17" s="26">
        <v>24959.599999999999</v>
      </c>
      <c r="AA17" s="26">
        <v>24958</v>
      </c>
      <c r="AB17">
        <v>-6.4097428419951404E-5</v>
      </c>
      <c r="AC17">
        <v>2432</v>
      </c>
      <c r="AD17">
        <v>0</v>
      </c>
      <c r="AE17">
        <v>0</v>
      </c>
      <c r="AF17">
        <v>0.01</v>
      </c>
      <c r="AG17">
        <v>5.4000000000000001E-4</v>
      </c>
      <c r="AH17">
        <v>-8.9800000000000005E-2</v>
      </c>
      <c r="AI17" s="47">
        <v>-0.41</v>
      </c>
    </row>
    <row r="18" spans="1:35" ht="15.75">
      <c r="A18" s="44" t="s">
        <v>114</v>
      </c>
      <c r="B18" s="45">
        <v>3163.2883333333298</v>
      </c>
      <c r="C18" s="45">
        <v>3171.8533333333298</v>
      </c>
      <c r="D18" s="26">
        <v>3186.6</v>
      </c>
      <c r="E18" s="26">
        <v>3193.4</v>
      </c>
      <c r="F18" s="26">
        <v>3200.2</v>
      </c>
      <c r="G18" s="26">
        <v>3207</v>
      </c>
      <c r="H18" s="26">
        <v>3213.8</v>
      </c>
      <c r="I18" s="26">
        <v>3220.6</v>
      </c>
      <c r="J18" s="26">
        <v>3227.4</v>
      </c>
      <c r="K18" s="26">
        <v>3234.2</v>
      </c>
      <c r="L18" s="26">
        <v>3241</v>
      </c>
      <c r="M18" s="26">
        <v>3252.2</v>
      </c>
      <c r="N18" s="26">
        <v>3263.4</v>
      </c>
      <c r="O18" s="26">
        <v>3274.6</v>
      </c>
      <c r="P18" s="26">
        <v>3285.8</v>
      </c>
      <c r="Q18" s="26">
        <v>3297</v>
      </c>
      <c r="R18" s="26">
        <v>3308.4</v>
      </c>
      <c r="S18" s="26">
        <v>3319.8</v>
      </c>
      <c r="T18" s="26">
        <v>3331.2</v>
      </c>
      <c r="U18" s="26">
        <v>3342.6</v>
      </c>
      <c r="V18" s="26">
        <v>3354</v>
      </c>
      <c r="W18" s="26">
        <v>3354.4</v>
      </c>
      <c r="X18" s="26">
        <v>3354.8</v>
      </c>
      <c r="Y18" s="26">
        <v>3355.2</v>
      </c>
      <c r="Z18" s="26">
        <v>3355.6</v>
      </c>
      <c r="AA18" s="26">
        <v>3356</v>
      </c>
      <c r="AB18">
        <v>1.19225039376225E-4</v>
      </c>
      <c r="AC18">
        <v>665</v>
      </c>
      <c r="AD18">
        <v>356</v>
      </c>
      <c r="AE18">
        <v>309</v>
      </c>
      <c r="AF18">
        <v>3.5999999999999997E-2</v>
      </c>
      <c r="AG18">
        <v>5.4000000000000001E-4</v>
      </c>
      <c r="AH18">
        <v>-8.9800000000000005E-2</v>
      </c>
      <c r="AI18" s="47">
        <v>-0.41</v>
      </c>
    </row>
    <row r="19" spans="1:35">
      <c r="A19" s="44" t="s">
        <v>124</v>
      </c>
      <c r="B19" s="26">
        <v>22376</v>
      </c>
      <c r="C19" s="26">
        <v>22297.5</v>
      </c>
      <c r="D19" s="26">
        <v>22219</v>
      </c>
      <c r="E19" s="26">
        <v>22140.5</v>
      </c>
      <c r="F19" s="26">
        <v>22062</v>
      </c>
      <c r="G19" s="26">
        <v>21983.5</v>
      </c>
      <c r="H19" s="26">
        <v>21905</v>
      </c>
      <c r="I19" s="26">
        <v>21826.5</v>
      </c>
      <c r="J19" s="26">
        <v>21748</v>
      </c>
      <c r="K19" s="26">
        <v>21669.5</v>
      </c>
      <c r="L19" s="26">
        <v>21591</v>
      </c>
      <c r="M19" s="26">
        <v>21450.799999999999</v>
      </c>
      <c r="N19" s="26">
        <v>21310.6</v>
      </c>
      <c r="O19" s="26">
        <v>21170.400000000001</v>
      </c>
      <c r="P19" s="26">
        <v>21030.2</v>
      </c>
      <c r="Q19" s="26">
        <v>20890</v>
      </c>
      <c r="R19" s="26">
        <v>21136.799999999999</v>
      </c>
      <c r="S19" s="26">
        <v>21383.599999999999</v>
      </c>
      <c r="T19" s="26">
        <v>21630.400000000001</v>
      </c>
      <c r="U19" s="26">
        <v>21877.200000000001</v>
      </c>
      <c r="V19" s="26">
        <v>22124</v>
      </c>
      <c r="W19" s="26">
        <v>22138.2</v>
      </c>
      <c r="X19" s="26">
        <v>22152.400000000001</v>
      </c>
      <c r="Y19" s="26">
        <v>22166.6</v>
      </c>
      <c r="Z19" s="26">
        <v>22180.799999999999</v>
      </c>
      <c r="AA19" s="26">
        <v>22195</v>
      </c>
      <c r="AB19">
        <v>6.4080901132501601E-4</v>
      </c>
      <c r="AC19">
        <v>5034</v>
      </c>
      <c r="AD19">
        <v>0</v>
      </c>
      <c r="AE19">
        <v>5034</v>
      </c>
      <c r="AF19">
        <v>1.6E-2</v>
      </c>
      <c r="AG19">
        <v>5.4000000000000001E-4</v>
      </c>
      <c r="AH19">
        <v>-8.9800000000000005E-2</v>
      </c>
      <c r="AI19" s="47">
        <v>-0.41</v>
      </c>
    </row>
    <row r="20" spans="1:35">
      <c r="A20" s="44" t="s">
        <v>133</v>
      </c>
      <c r="B20" s="26">
        <v>69760</v>
      </c>
      <c r="C20" s="26">
        <v>69569.600000000006</v>
      </c>
      <c r="D20" s="26">
        <v>69379.199999999997</v>
      </c>
      <c r="E20" s="26">
        <v>69188.800000000003</v>
      </c>
      <c r="F20" s="26">
        <v>68998.399999999994</v>
      </c>
      <c r="G20" s="26">
        <v>68808</v>
      </c>
      <c r="H20" s="26">
        <v>68617.600000000006</v>
      </c>
      <c r="I20" s="26">
        <v>68427.199999999997</v>
      </c>
      <c r="J20" s="26">
        <v>68236.800000000003</v>
      </c>
      <c r="K20" s="26">
        <v>68046.399999999994</v>
      </c>
      <c r="L20" s="26">
        <v>67856</v>
      </c>
      <c r="M20" s="26">
        <v>67701.399999999994</v>
      </c>
      <c r="N20" s="26">
        <v>67546.8</v>
      </c>
      <c r="O20" s="26">
        <v>67392.2</v>
      </c>
      <c r="P20" s="26">
        <v>67237.600000000006</v>
      </c>
      <c r="Q20" s="26">
        <v>67083</v>
      </c>
      <c r="R20" s="26">
        <v>66966</v>
      </c>
      <c r="S20" s="26">
        <v>66849</v>
      </c>
      <c r="T20" s="26">
        <v>66732</v>
      </c>
      <c r="U20" s="26">
        <v>66615</v>
      </c>
      <c r="V20" s="26">
        <v>66498</v>
      </c>
      <c r="W20" s="26">
        <v>66406.399999999994</v>
      </c>
      <c r="X20" s="26">
        <v>66314.8</v>
      </c>
      <c r="Y20" s="26">
        <v>66223.199999999997</v>
      </c>
      <c r="Z20" s="26">
        <v>66131.600000000006</v>
      </c>
      <c r="AA20" s="26">
        <v>66040</v>
      </c>
      <c r="AB20">
        <v>-1.3822483954206699E-3</v>
      </c>
      <c r="AC20">
        <v>4727</v>
      </c>
      <c r="AD20">
        <v>1870</v>
      </c>
      <c r="AE20">
        <v>2857</v>
      </c>
      <c r="AF20">
        <v>1.7999999999999999E-2</v>
      </c>
      <c r="AG20">
        <v>5.4000000000000001E-4</v>
      </c>
      <c r="AH20">
        <v>-8.9800000000000005E-2</v>
      </c>
      <c r="AI20" s="47">
        <v>-0.41</v>
      </c>
    </row>
    <row r="21" spans="1:35">
      <c r="A21" s="44" t="s">
        <v>140</v>
      </c>
      <c r="B21" s="26">
        <v>39218</v>
      </c>
      <c r="C21" s="26">
        <v>38783</v>
      </c>
      <c r="D21" s="26">
        <v>38348</v>
      </c>
      <c r="E21" s="26">
        <v>37913</v>
      </c>
      <c r="F21" s="26">
        <v>37478</v>
      </c>
      <c r="G21" s="26">
        <v>37043</v>
      </c>
      <c r="H21" s="26">
        <v>36608</v>
      </c>
      <c r="I21" s="26">
        <v>36173</v>
      </c>
      <c r="J21" s="26">
        <v>35738</v>
      </c>
      <c r="K21" s="26">
        <v>35303</v>
      </c>
      <c r="L21" s="26">
        <v>34868</v>
      </c>
      <c r="M21" s="26">
        <v>34558.6</v>
      </c>
      <c r="N21" s="26">
        <v>34249.199999999997</v>
      </c>
      <c r="O21" s="26">
        <v>33939.800000000003</v>
      </c>
      <c r="P21" s="26">
        <v>33630.400000000001</v>
      </c>
      <c r="Q21" s="26">
        <v>33321</v>
      </c>
      <c r="R21" s="26">
        <v>33011.4</v>
      </c>
      <c r="S21" s="26">
        <v>32701.8</v>
      </c>
      <c r="T21" s="26">
        <v>32392.2</v>
      </c>
      <c r="U21" s="26">
        <v>32082.6</v>
      </c>
      <c r="V21" s="26">
        <v>31773</v>
      </c>
      <c r="W21" s="26">
        <v>31226.6</v>
      </c>
      <c r="X21" s="26">
        <v>30680.2</v>
      </c>
      <c r="Y21" s="26">
        <v>30133.8</v>
      </c>
      <c r="Z21" s="26">
        <v>29587.4</v>
      </c>
      <c r="AA21" s="26">
        <v>29041</v>
      </c>
      <c r="AB21">
        <v>-1.7976870818009999E-2</v>
      </c>
      <c r="AC21">
        <v>1342</v>
      </c>
      <c r="AD21">
        <v>0</v>
      </c>
      <c r="AE21">
        <v>0</v>
      </c>
      <c r="AF21">
        <v>0.03</v>
      </c>
      <c r="AG21">
        <v>5.4000000000000001E-4</v>
      </c>
      <c r="AH21">
        <v>-8.9800000000000005E-2</v>
      </c>
      <c r="AI21" s="47">
        <v>-0.41</v>
      </c>
    </row>
    <row r="22" spans="1:35">
      <c r="A22" s="44" t="s">
        <v>146</v>
      </c>
      <c r="B22" s="26">
        <v>9658</v>
      </c>
      <c r="C22" s="26">
        <v>9706.1</v>
      </c>
      <c r="D22" s="26">
        <v>9754.2000000000007</v>
      </c>
      <c r="E22" s="26">
        <v>9802.2999999999993</v>
      </c>
      <c r="F22" s="26">
        <v>9850.4</v>
      </c>
      <c r="G22" s="26">
        <v>9898.5</v>
      </c>
      <c r="H22" s="26">
        <v>9946.6</v>
      </c>
      <c r="I22" s="26">
        <v>9994.7000000000007</v>
      </c>
      <c r="J22" s="26">
        <v>10042.799999999999</v>
      </c>
      <c r="K22" s="26">
        <v>10090.9</v>
      </c>
      <c r="L22" s="26">
        <v>10139</v>
      </c>
      <c r="M22" s="26">
        <v>10147.799999999999</v>
      </c>
      <c r="N22" s="26">
        <v>10156.6</v>
      </c>
      <c r="O22" s="26">
        <v>10165.4</v>
      </c>
      <c r="P22" s="26">
        <v>10174.200000000001</v>
      </c>
      <c r="Q22" s="26">
        <v>10183</v>
      </c>
      <c r="R22" s="26">
        <v>10176.6</v>
      </c>
      <c r="S22" s="26">
        <v>10170.200000000001</v>
      </c>
      <c r="T22" s="26">
        <v>10163.799999999999</v>
      </c>
      <c r="U22" s="26">
        <v>10157.4</v>
      </c>
      <c r="V22" s="26">
        <v>10151</v>
      </c>
      <c r="W22" s="26">
        <v>10151.200000000001</v>
      </c>
      <c r="X22" s="26">
        <v>10151.4</v>
      </c>
      <c r="Y22" s="26">
        <v>10151.6</v>
      </c>
      <c r="Z22" s="26">
        <v>10151.799999999999</v>
      </c>
      <c r="AA22" s="26">
        <v>10152</v>
      </c>
      <c r="AB22">
        <v>1.9701521952075799E-5</v>
      </c>
      <c r="AC22">
        <v>3975</v>
      </c>
      <c r="AD22">
        <v>1131</v>
      </c>
      <c r="AE22">
        <v>2844</v>
      </c>
      <c r="AF22">
        <v>7.0000000000000001E-3</v>
      </c>
      <c r="AG22">
        <v>5.4000000000000001E-4</v>
      </c>
      <c r="AH22">
        <v>-8.9800000000000005E-2</v>
      </c>
      <c r="AI22" s="47">
        <v>-0.41</v>
      </c>
    </row>
    <row r="23" spans="1:35">
      <c r="A23" s="44" t="s">
        <v>149</v>
      </c>
      <c r="B23" s="26">
        <v>17234</v>
      </c>
      <c r="C23" s="26">
        <v>16824.3</v>
      </c>
      <c r="D23" s="26">
        <v>16414.599999999999</v>
      </c>
      <c r="E23" s="26">
        <v>16004.9</v>
      </c>
      <c r="F23" s="26">
        <v>15595.2</v>
      </c>
      <c r="G23" s="26">
        <v>15185.5</v>
      </c>
      <c r="H23" s="26">
        <v>14775.8</v>
      </c>
      <c r="I23" s="26">
        <v>14366.1</v>
      </c>
      <c r="J23" s="26">
        <v>13956.4</v>
      </c>
      <c r="K23" s="26">
        <v>13546.7</v>
      </c>
      <c r="L23" s="26">
        <v>13137</v>
      </c>
      <c r="M23" s="26">
        <v>12727.4</v>
      </c>
      <c r="N23" s="26">
        <v>12317.8</v>
      </c>
      <c r="O23" s="26">
        <v>11908.2</v>
      </c>
      <c r="P23" s="26">
        <v>11498.6</v>
      </c>
      <c r="Q23" s="26">
        <v>11089</v>
      </c>
      <c r="R23" s="26">
        <v>10679.4</v>
      </c>
      <c r="S23" s="26">
        <v>10269.799999999999</v>
      </c>
      <c r="T23" s="26">
        <v>9860.2000000000007</v>
      </c>
      <c r="U23" s="26">
        <v>9450.6</v>
      </c>
      <c r="V23" s="26">
        <v>9041</v>
      </c>
      <c r="W23" s="26">
        <v>8631.4</v>
      </c>
      <c r="X23" s="26">
        <v>8221.7999999999993</v>
      </c>
      <c r="Y23" s="26">
        <v>7812.2</v>
      </c>
      <c r="Z23" s="26">
        <v>7402.6</v>
      </c>
      <c r="AA23" s="26">
        <v>6993</v>
      </c>
      <c r="AB23">
        <v>-5.1263582901450902E-2</v>
      </c>
      <c r="AC23">
        <v>936</v>
      </c>
      <c r="AD23">
        <v>0</v>
      </c>
      <c r="AE23">
        <v>936</v>
      </c>
      <c r="AF23">
        <v>5.6000000000000001E-2</v>
      </c>
      <c r="AG23">
        <v>5.4000000000000001E-4</v>
      </c>
      <c r="AH23">
        <v>-8.9800000000000005E-2</v>
      </c>
      <c r="AI23" s="47">
        <v>-0.41</v>
      </c>
    </row>
    <row r="24" spans="1:35">
      <c r="A24" s="44" t="s">
        <v>153</v>
      </c>
      <c r="B24" s="26">
        <v>12132</v>
      </c>
      <c r="C24" s="26">
        <v>12130.1</v>
      </c>
      <c r="D24" s="26">
        <v>12128.2</v>
      </c>
      <c r="E24" s="26">
        <v>12126.3</v>
      </c>
      <c r="F24" s="26">
        <v>12124.4</v>
      </c>
      <c r="G24" s="26">
        <v>12122.5</v>
      </c>
      <c r="H24" s="26">
        <v>12120.6</v>
      </c>
      <c r="I24" s="26">
        <v>12118.7</v>
      </c>
      <c r="J24" s="26">
        <v>12116.8</v>
      </c>
      <c r="K24" s="26">
        <v>12114.9</v>
      </c>
      <c r="L24" s="26">
        <v>12113</v>
      </c>
      <c r="M24" s="26">
        <v>12108.8</v>
      </c>
      <c r="N24" s="26">
        <v>12104.6</v>
      </c>
      <c r="O24" s="26">
        <v>12100.4</v>
      </c>
      <c r="P24" s="26">
        <v>12096.2</v>
      </c>
      <c r="Q24" s="26">
        <v>12092</v>
      </c>
      <c r="R24" s="26">
        <v>12094</v>
      </c>
      <c r="S24" s="26">
        <v>12096</v>
      </c>
      <c r="T24" s="26">
        <v>12098</v>
      </c>
      <c r="U24" s="26">
        <v>12100</v>
      </c>
      <c r="V24" s="26">
        <v>12102</v>
      </c>
      <c r="W24" s="26">
        <v>12104</v>
      </c>
      <c r="X24" s="26">
        <v>12106</v>
      </c>
      <c r="Y24" s="26">
        <v>12108</v>
      </c>
      <c r="Z24" s="26">
        <v>12110</v>
      </c>
      <c r="AA24" s="26">
        <v>12112</v>
      </c>
      <c r="AB24">
        <v>1.6519369523559899E-4</v>
      </c>
      <c r="AC24">
        <v>1157</v>
      </c>
      <c r="AD24">
        <v>841</v>
      </c>
      <c r="AE24">
        <v>316</v>
      </c>
      <c r="AF24">
        <v>2.5000000000000001E-2</v>
      </c>
      <c r="AG24">
        <v>5.4000000000000001E-4</v>
      </c>
      <c r="AH24">
        <v>-8.9800000000000005E-2</v>
      </c>
      <c r="AI24" s="47">
        <v>-0.41</v>
      </c>
    </row>
    <row r="25" spans="1:35">
      <c r="A25" s="44" t="s">
        <v>163</v>
      </c>
      <c r="B25" s="26">
        <v>8881</v>
      </c>
      <c r="C25" s="26">
        <v>8898.7999999999993</v>
      </c>
      <c r="D25" s="26">
        <v>8916.6</v>
      </c>
      <c r="E25" s="26">
        <v>8934.4</v>
      </c>
      <c r="F25" s="26">
        <v>8952.2000000000007</v>
      </c>
      <c r="G25" s="26">
        <v>8970</v>
      </c>
      <c r="H25" s="26">
        <v>8987.7999999999993</v>
      </c>
      <c r="I25" s="26">
        <v>9005.6</v>
      </c>
      <c r="J25" s="26">
        <v>9023.4</v>
      </c>
      <c r="K25" s="26">
        <v>9041.2000000000007</v>
      </c>
      <c r="L25" s="26">
        <v>9059</v>
      </c>
      <c r="M25" s="26">
        <v>9087.2000000000007</v>
      </c>
      <c r="N25" s="26">
        <v>9115.4</v>
      </c>
      <c r="O25" s="26">
        <v>9143.6</v>
      </c>
      <c r="P25" s="26">
        <v>9171.7999999999993</v>
      </c>
      <c r="Q25" s="26">
        <v>9200</v>
      </c>
      <c r="R25" s="26">
        <v>9225.7999999999993</v>
      </c>
      <c r="S25" s="26">
        <v>9251.6</v>
      </c>
      <c r="T25" s="26">
        <v>9277.4</v>
      </c>
      <c r="U25" s="26">
        <v>9303.2000000000007</v>
      </c>
      <c r="V25" s="26">
        <v>9329</v>
      </c>
      <c r="W25" s="26">
        <v>9350.2000000000007</v>
      </c>
      <c r="X25" s="26">
        <v>9371.4</v>
      </c>
      <c r="Y25" s="26">
        <v>9392.6</v>
      </c>
      <c r="Z25" s="26">
        <v>9413.7999999999993</v>
      </c>
      <c r="AA25" s="26">
        <v>9435</v>
      </c>
      <c r="AB25">
        <v>2.25966053697491E-3</v>
      </c>
      <c r="AC25">
        <v>2540</v>
      </c>
      <c r="AD25">
        <v>1751</v>
      </c>
      <c r="AE25">
        <v>789</v>
      </c>
      <c r="AF25">
        <v>3.3000000000000002E-2</v>
      </c>
      <c r="AG25">
        <v>5.4000000000000001E-4</v>
      </c>
      <c r="AH25">
        <v>-8.9800000000000005E-2</v>
      </c>
      <c r="AI25" s="47">
        <v>-0.41</v>
      </c>
    </row>
    <row r="26" spans="1:35">
      <c r="A26" s="44" t="s">
        <v>164</v>
      </c>
      <c r="B26" s="26">
        <v>3436</v>
      </c>
      <c r="C26" s="26">
        <v>3426.7</v>
      </c>
      <c r="D26" s="26">
        <v>3417.4</v>
      </c>
      <c r="E26" s="26">
        <v>3408.1</v>
      </c>
      <c r="F26" s="26">
        <v>3398.8</v>
      </c>
      <c r="G26" s="26">
        <v>3389.5</v>
      </c>
      <c r="H26" s="26">
        <v>3380.2</v>
      </c>
      <c r="I26" s="26">
        <v>3370.9</v>
      </c>
      <c r="J26" s="26">
        <v>3361.6</v>
      </c>
      <c r="K26" s="26">
        <v>3352.3</v>
      </c>
      <c r="L26" s="26">
        <v>3343</v>
      </c>
      <c r="M26" s="26">
        <v>3333.6</v>
      </c>
      <c r="N26" s="26">
        <v>3324.2</v>
      </c>
      <c r="O26" s="26">
        <v>3314.8</v>
      </c>
      <c r="P26" s="26">
        <v>3305.4</v>
      </c>
      <c r="Q26" s="26">
        <v>3296</v>
      </c>
      <c r="R26" s="26">
        <v>3284.6</v>
      </c>
      <c r="S26" s="26">
        <v>3273.2</v>
      </c>
      <c r="T26" s="26">
        <v>3261.8</v>
      </c>
      <c r="U26" s="26">
        <v>3250.4</v>
      </c>
      <c r="V26" s="26">
        <v>3239</v>
      </c>
      <c r="W26" s="26">
        <v>3227.6</v>
      </c>
      <c r="X26" s="26">
        <v>3216.2</v>
      </c>
      <c r="Y26" s="26">
        <v>3204.8</v>
      </c>
      <c r="Z26" s="26">
        <v>3193.4</v>
      </c>
      <c r="AA26" s="26">
        <v>3182</v>
      </c>
      <c r="AB26">
        <v>-3.5509048423312301E-3</v>
      </c>
      <c r="AC26">
        <v>186</v>
      </c>
      <c r="AD26">
        <v>0</v>
      </c>
      <c r="AE26">
        <v>0</v>
      </c>
      <c r="AF26">
        <v>6.4000000000000001E-2</v>
      </c>
      <c r="AG26">
        <v>5.4000000000000001E-4</v>
      </c>
      <c r="AH26">
        <v>-8.9800000000000005E-2</v>
      </c>
      <c r="AI26" s="47">
        <v>-0.41</v>
      </c>
    </row>
    <row r="27" spans="1:35">
      <c r="A27" s="44" t="s">
        <v>168</v>
      </c>
      <c r="B27" s="26">
        <v>6371</v>
      </c>
      <c r="C27" s="26">
        <v>6370.5</v>
      </c>
      <c r="D27" s="26">
        <v>6370</v>
      </c>
      <c r="E27" s="26">
        <v>6369.5</v>
      </c>
      <c r="F27" s="26">
        <v>6369</v>
      </c>
      <c r="G27" s="26">
        <v>6368.5</v>
      </c>
      <c r="H27" s="26">
        <v>6368</v>
      </c>
      <c r="I27" s="26">
        <v>6367.5</v>
      </c>
      <c r="J27" s="26">
        <v>6367</v>
      </c>
      <c r="K27" s="26">
        <v>6366.5</v>
      </c>
      <c r="L27" s="26">
        <v>6366</v>
      </c>
      <c r="M27" s="26">
        <v>6371</v>
      </c>
      <c r="N27" s="26">
        <v>6376</v>
      </c>
      <c r="O27" s="26">
        <v>6381</v>
      </c>
      <c r="P27" s="26">
        <v>6386</v>
      </c>
      <c r="Q27" s="26">
        <v>6391</v>
      </c>
      <c r="R27" s="26">
        <v>6415.8</v>
      </c>
      <c r="S27" s="26">
        <v>6440.6</v>
      </c>
      <c r="T27" s="26">
        <v>6465.4</v>
      </c>
      <c r="U27" s="26">
        <v>6490.2</v>
      </c>
      <c r="V27" s="26">
        <v>6515</v>
      </c>
      <c r="W27" s="26">
        <v>6584.2</v>
      </c>
      <c r="X27" s="26">
        <v>6653.4</v>
      </c>
      <c r="Y27" s="26">
        <v>6722.6</v>
      </c>
      <c r="Z27" s="26">
        <v>6791.8</v>
      </c>
      <c r="AA27" s="26">
        <v>6861</v>
      </c>
      <c r="AB27">
        <v>1.0348267810755801E-2</v>
      </c>
      <c r="AC27">
        <v>1930</v>
      </c>
      <c r="AD27">
        <v>609</v>
      </c>
      <c r="AE27">
        <v>1321</v>
      </c>
      <c r="AF27">
        <v>1.2E-2</v>
      </c>
      <c r="AG27">
        <v>5.4000000000000001E-4</v>
      </c>
      <c r="AH27">
        <v>-8.9800000000000005E-2</v>
      </c>
      <c r="AI27" s="47">
        <v>-0.41</v>
      </c>
    </row>
    <row r="28" spans="1:35" ht="15.75">
      <c r="A28" s="44" t="s">
        <v>169</v>
      </c>
      <c r="B28" s="45">
        <v>809014.43550000002</v>
      </c>
      <c r="C28" s="45">
        <v>809029.39199999999</v>
      </c>
      <c r="D28" s="26">
        <v>809013.62</v>
      </c>
      <c r="E28" s="26">
        <v>809045.48</v>
      </c>
      <c r="F28" s="26">
        <v>809077.34</v>
      </c>
      <c r="G28" s="26">
        <v>809109.2</v>
      </c>
      <c r="H28" s="26">
        <v>809141.06</v>
      </c>
      <c r="I28" s="26">
        <v>809172.92</v>
      </c>
      <c r="J28" s="26">
        <v>809204.78</v>
      </c>
      <c r="K28" s="26">
        <v>809236.64</v>
      </c>
      <c r="L28" s="26">
        <v>809268.5</v>
      </c>
      <c r="M28" s="26">
        <v>809172.8</v>
      </c>
      <c r="N28" s="26">
        <v>809077.1</v>
      </c>
      <c r="O28" s="26">
        <v>808981.4</v>
      </c>
      <c r="P28" s="26">
        <v>808885.7</v>
      </c>
      <c r="Q28" s="26">
        <v>808790</v>
      </c>
      <c r="R28" s="26">
        <v>810059.12</v>
      </c>
      <c r="S28" s="26">
        <v>811328.24</v>
      </c>
      <c r="T28" s="26">
        <v>812597.36</v>
      </c>
      <c r="U28" s="26">
        <v>813866.48</v>
      </c>
      <c r="V28" s="26">
        <v>815135.6</v>
      </c>
      <c r="W28" s="26">
        <v>815094.58</v>
      </c>
      <c r="X28" s="26">
        <v>815053.56</v>
      </c>
      <c r="Y28" s="26">
        <v>815012.54</v>
      </c>
      <c r="Z28" s="26">
        <v>814971.52</v>
      </c>
      <c r="AA28" s="26">
        <v>814930.5</v>
      </c>
      <c r="AB28">
        <v>-5.0329247543889899E-5</v>
      </c>
      <c r="AC28">
        <v>81488</v>
      </c>
      <c r="AD28">
        <v>57536</v>
      </c>
      <c r="AE28">
        <v>23952</v>
      </c>
      <c r="AF28">
        <v>3.0000000000000001E-3</v>
      </c>
      <c r="AG28">
        <v>5.4000000000000001E-4</v>
      </c>
      <c r="AH28">
        <v>-8.9800000000000005E-2</v>
      </c>
      <c r="AI28" s="47">
        <v>-0.41</v>
      </c>
    </row>
    <row r="29" spans="1:35" ht="15.75">
      <c r="A29" s="44" t="s">
        <v>185</v>
      </c>
      <c r="B29" s="45">
        <v>1915.86153846154</v>
      </c>
      <c r="C29" s="45">
        <v>1916.76483516484</v>
      </c>
      <c r="D29" s="45">
        <v>1917.6681318681301</v>
      </c>
      <c r="E29" s="26">
        <v>1921.7</v>
      </c>
      <c r="F29" s="26">
        <v>1921.6</v>
      </c>
      <c r="G29" s="26">
        <v>1921.5</v>
      </c>
      <c r="H29" s="26">
        <v>1921.4</v>
      </c>
      <c r="I29" s="26">
        <v>1921.3</v>
      </c>
      <c r="J29" s="26">
        <v>1921.2</v>
      </c>
      <c r="K29" s="26">
        <v>1921.1</v>
      </c>
      <c r="L29" s="26">
        <v>1921</v>
      </c>
      <c r="M29" s="26">
        <v>1923.2</v>
      </c>
      <c r="N29" s="26">
        <v>1925.4</v>
      </c>
      <c r="O29" s="26">
        <v>1927.6</v>
      </c>
      <c r="P29" s="26">
        <v>1929.8</v>
      </c>
      <c r="Q29" s="26">
        <v>1932</v>
      </c>
      <c r="R29" s="26">
        <v>1933.4</v>
      </c>
      <c r="S29" s="26">
        <v>1934.8</v>
      </c>
      <c r="T29" s="26">
        <v>1936.2</v>
      </c>
      <c r="U29" s="26">
        <v>1937.6</v>
      </c>
      <c r="V29" s="26">
        <v>1939</v>
      </c>
      <c r="W29" s="26">
        <v>1939.2</v>
      </c>
      <c r="X29" s="26">
        <v>1939.4</v>
      </c>
      <c r="Y29" s="26">
        <v>1939.6</v>
      </c>
      <c r="Z29" s="26">
        <v>1939.8</v>
      </c>
      <c r="AA29" s="26">
        <v>1940</v>
      </c>
      <c r="AB29">
        <v>1.03119362030446E-4</v>
      </c>
      <c r="AC29">
        <v>532</v>
      </c>
      <c r="AD29">
        <v>240</v>
      </c>
      <c r="AE29">
        <v>292</v>
      </c>
      <c r="AF29">
        <v>2.9000000000000001E-2</v>
      </c>
      <c r="AG29">
        <v>5.4000000000000001E-4</v>
      </c>
      <c r="AH29">
        <v>-8.9800000000000005E-2</v>
      </c>
      <c r="AI29" s="47">
        <v>-0.41</v>
      </c>
    </row>
    <row r="30" spans="1:35">
      <c r="A30" s="44" t="s">
        <v>189</v>
      </c>
      <c r="B30" s="26">
        <v>9241</v>
      </c>
      <c r="C30" s="26">
        <v>9241</v>
      </c>
      <c r="D30" s="26">
        <v>9241</v>
      </c>
      <c r="E30" s="26">
        <v>9241</v>
      </c>
      <c r="F30" s="26">
        <v>9241</v>
      </c>
      <c r="G30" s="26">
        <v>9241</v>
      </c>
      <c r="H30" s="26">
        <v>9241</v>
      </c>
      <c r="I30" s="26">
        <v>9241</v>
      </c>
      <c r="J30" s="26">
        <v>9241</v>
      </c>
      <c r="K30" s="26">
        <v>9241</v>
      </c>
      <c r="L30" s="26">
        <v>9241</v>
      </c>
      <c r="M30" s="26">
        <v>9241</v>
      </c>
      <c r="N30" s="26">
        <v>9241</v>
      </c>
      <c r="O30" s="26">
        <v>9241</v>
      </c>
      <c r="P30" s="26">
        <v>9241</v>
      </c>
      <c r="Q30" s="26">
        <v>9241</v>
      </c>
      <c r="R30" s="26">
        <v>9241</v>
      </c>
      <c r="S30" s="26">
        <v>9241</v>
      </c>
      <c r="T30" s="26">
        <v>9241</v>
      </c>
      <c r="U30" s="26">
        <v>9241</v>
      </c>
      <c r="V30" s="26">
        <v>9241</v>
      </c>
      <c r="W30" s="26">
        <v>9241</v>
      </c>
      <c r="X30" s="26">
        <v>9241</v>
      </c>
      <c r="Y30" s="26">
        <v>9241</v>
      </c>
      <c r="Z30" s="26">
        <v>9241</v>
      </c>
      <c r="AA30">
        <v>9241</v>
      </c>
      <c r="AB30">
        <v>0</v>
      </c>
      <c r="AC30">
        <v>670</v>
      </c>
      <c r="AD30">
        <v>0</v>
      </c>
      <c r="AE30">
        <v>0</v>
      </c>
      <c r="AF30">
        <v>5.6000000000000001E-2</v>
      </c>
      <c r="AG30">
        <v>5.4000000000000001E-4</v>
      </c>
      <c r="AH30">
        <v>-8.9800000000000005E-2</v>
      </c>
      <c r="AI30">
        <v>-0.41</v>
      </c>
    </row>
    <row r="31" spans="1:35">
      <c r="A31" s="44" t="s">
        <v>191</v>
      </c>
      <c r="B31" s="26">
        <v>13809.49</v>
      </c>
      <c r="C31" s="26">
        <v>14126.24</v>
      </c>
      <c r="D31" s="26">
        <v>14442.98</v>
      </c>
      <c r="E31" s="26">
        <v>14759.73</v>
      </c>
      <c r="F31" s="26">
        <v>15076.47</v>
      </c>
      <c r="G31" s="26">
        <v>15393.22</v>
      </c>
      <c r="H31" s="26">
        <v>15709.96</v>
      </c>
      <c r="I31" s="26">
        <v>16026.71</v>
      </c>
      <c r="J31" s="26">
        <v>16343.45</v>
      </c>
      <c r="K31" s="26">
        <v>16660.2</v>
      </c>
      <c r="L31" s="26">
        <v>16976.939999999999</v>
      </c>
      <c r="M31" s="26">
        <v>17037.97</v>
      </c>
      <c r="N31" s="26">
        <v>17099</v>
      </c>
      <c r="O31" s="26">
        <v>17160.03</v>
      </c>
      <c r="P31" s="26">
        <v>17221.060000000001</v>
      </c>
      <c r="Q31" s="26">
        <v>17282.09</v>
      </c>
      <c r="R31" s="26">
        <v>17475.11</v>
      </c>
      <c r="S31" s="26">
        <v>17668.13</v>
      </c>
      <c r="T31" s="26">
        <v>17861.16</v>
      </c>
      <c r="U31" s="26">
        <v>18054.18</v>
      </c>
      <c r="V31" s="26">
        <v>18247.2</v>
      </c>
      <c r="W31" s="26">
        <v>18281.330000000002</v>
      </c>
      <c r="X31" s="26">
        <v>18315.47</v>
      </c>
      <c r="Y31" s="26">
        <v>18349.599999999999</v>
      </c>
      <c r="Z31" s="26">
        <v>18383.740000000002</v>
      </c>
      <c r="AA31">
        <v>18417.87</v>
      </c>
      <c r="AB31">
        <v>1.86199848801527E-3</v>
      </c>
      <c r="AC31">
        <v>1212</v>
      </c>
      <c r="AD31">
        <v>635</v>
      </c>
      <c r="AE31">
        <v>577</v>
      </c>
      <c r="AF31">
        <v>2.7E-2</v>
      </c>
      <c r="AG31">
        <v>5.4000000000000001E-4</v>
      </c>
      <c r="AH31">
        <v>-8.9800000000000005E-2</v>
      </c>
      <c r="AI31">
        <v>-0.41</v>
      </c>
    </row>
    <row r="32" spans="1:35">
      <c r="A32" s="44" t="s">
        <v>196</v>
      </c>
      <c r="B32" s="26">
        <v>28063</v>
      </c>
      <c r="C32" s="26">
        <v>28073</v>
      </c>
      <c r="D32" s="26">
        <v>28083</v>
      </c>
      <c r="E32" s="26">
        <v>28093</v>
      </c>
      <c r="F32" s="26">
        <v>28103</v>
      </c>
      <c r="G32" s="26">
        <v>28113</v>
      </c>
      <c r="H32" s="26">
        <v>28123</v>
      </c>
      <c r="I32" s="26">
        <v>28133</v>
      </c>
      <c r="J32" s="26">
        <v>28143</v>
      </c>
      <c r="K32" s="26">
        <v>28153</v>
      </c>
      <c r="L32" s="26">
        <v>28163</v>
      </c>
      <c r="M32" s="26">
        <v>28174</v>
      </c>
      <c r="N32" s="26">
        <v>28185</v>
      </c>
      <c r="O32" s="26">
        <v>28196</v>
      </c>
      <c r="P32" s="26">
        <v>28207</v>
      </c>
      <c r="Q32" s="26">
        <v>28218</v>
      </c>
      <c r="R32" s="26">
        <v>28189</v>
      </c>
      <c r="S32" s="26">
        <v>28160</v>
      </c>
      <c r="T32" s="26">
        <v>28131</v>
      </c>
      <c r="U32" s="26">
        <v>28102</v>
      </c>
      <c r="V32" s="26">
        <v>28073</v>
      </c>
      <c r="W32" s="26">
        <v>28073</v>
      </c>
      <c r="X32" s="26">
        <v>28073</v>
      </c>
      <c r="Y32" s="26">
        <v>28073</v>
      </c>
      <c r="Z32" s="26">
        <v>28073</v>
      </c>
      <c r="AA32">
        <v>28073</v>
      </c>
      <c r="AB32">
        <v>0</v>
      </c>
      <c r="AC32">
        <v>2989</v>
      </c>
      <c r="AD32">
        <v>2481</v>
      </c>
      <c r="AE32">
        <v>507</v>
      </c>
      <c r="AF32">
        <v>2.5999999999999999E-2</v>
      </c>
      <c r="AG32">
        <v>5.4000000000000001E-4</v>
      </c>
      <c r="AH32">
        <v>-8.9800000000000005E-2</v>
      </c>
      <c r="AI32">
        <v>-0.41</v>
      </c>
    </row>
    <row r="33" spans="1:35">
      <c r="A33" s="44" t="s">
        <v>200</v>
      </c>
      <c r="B33" s="26">
        <v>14005</v>
      </c>
      <c r="C33" s="26">
        <v>14305.6</v>
      </c>
      <c r="D33" s="26">
        <v>14606.2</v>
      </c>
      <c r="E33" s="26">
        <v>14906.8</v>
      </c>
      <c r="F33" s="26">
        <v>15207.4</v>
      </c>
      <c r="G33" s="26">
        <v>15508</v>
      </c>
      <c r="H33" s="26">
        <v>15808.6</v>
      </c>
      <c r="I33" s="26">
        <v>16109.2</v>
      </c>
      <c r="J33" s="26">
        <v>16409.8</v>
      </c>
      <c r="K33" s="26">
        <v>16710.400000000001</v>
      </c>
      <c r="L33" s="26">
        <v>17011</v>
      </c>
      <c r="M33" s="26">
        <v>16828.8</v>
      </c>
      <c r="N33" s="26">
        <v>16646.599999999999</v>
      </c>
      <c r="O33" s="26">
        <v>16464.400000000001</v>
      </c>
      <c r="P33" s="26">
        <v>16282.2</v>
      </c>
      <c r="Q33" s="26">
        <v>16100</v>
      </c>
      <c r="R33" s="26">
        <v>16129.8</v>
      </c>
      <c r="S33" s="26">
        <v>16159.6</v>
      </c>
      <c r="T33" s="26">
        <v>16189.4</v>
      </c>
      <c r="U33" s="26">
        <v>16219.2</v>
      </c>
      <c r="V33" s="26">
        <v>16249</v>
      </c>
      <c r="W33" s="26">
        <v>16279</v>
      </c>
      <c r="X33" s="26">
        <v>16309</v>
      </c>
      <c r="Y33" s="26">
        <v>16339</v>
      </c>
      <c r="Z33" s="26">
        <v>16369</v>
      </c>
      <c r="AA33">
        <v>16399</v>
      </c>
      <c r="AB33">
        <v>1.83779260838035E-3</v>
      </c>
      <c r="AC33">
        <v>1506</v>
      </c>
      <c r="AD33">
        <v>0</v>
      </c>
      <c r="AE33">
        <v>0</v>
      </c>
      <c r="AF33">
        <v>4.3999999999999997E-2</v>
      </c>
      <c r="AG33">
        <v>5.4000000000000001E-4</v>
      </c>
      <c r="AH33">
        <v>-8.9800000000000005E-2</v>
      </c>
      <c r="AI33">
        <v>-0.41</v>
      </c>
    </row>
    <row r="34" spans="1:35">
      <c r="A34" s="44" t="s">
        <v>208</v>
      </c>
      <c r="B34" s="26">
        <v>9622</v>
      </c>
      <c r="C34" s="26">
        <v>9678.1</v>
      </c>
      <c r="D34" s="26">
        <v>9734.2000000000007</v>
      </c>
      <c r="E34" s="26">
        <v>9790.2999999999993</v>
      </c>
      <c r="F34" s="26">
        <v>9846.4</v>
      </c>
      <c r="G34" s="26">
        <v>9902.5</v>
      </c>
      <c r="H34" s="26">
        <v>9958.6</v>
      </c>
      <c r="I34" s="26">
        <v>10014.700000000001</v>
      </c>
      <c r="J34" s="26">
        <v>10070.799999999999</v>
      </c>
      <c r="K34" s="26">
        <v>10126.9</v>
      </c>
      <c r="L34" s="26">
        <v>10183</v>
      </c>
      <c r="M34" s="26">
        <v>10278.799999999999</v>
      </c>
      <c r="N34" s="26">
        <v>10374.6</v>
      </c>
      <c r="O34" s="26">
        <v>10470.4</v>
      </c>
      <c r="P34" s="26">
        <v>10566.2</v>
      </c>
      <c r="Q34" s="26">
        <v>10662</v>
      </c>
      <c r="R34" s="26">
        <v>10770.2</v>
      </c>
      <c r="S34" s="26">
        <v>10878.4</v>
      </c>
      <c r="T34" s="26">
        <v>10986.6</v>
      </c>
      <c r="U34" s="26">
        <v>11094.8</v>
      </c>
      <c r="V34" s="26">
        <v>11203</v>
      </c>
      <c r="W34" s="26">
        <v>11305.4</v>
      </c>
      <c r="X34" s="26">
        <v>11407.8</v>
      </c>
      <c r="Y34" s="26">
        <v>11510.2</v>
      </c>
      <c r="Z34" s="26">
        <v>11612.6</v>
      </c>
      <c r="AA34">
        <v>11715</v>
      </c>
      <c r="AB34">
        <v>8.9370955521603807E-3</v>
      </c>
      <c r="AC34">
        <v>1506</v>
      </c>
      <c r="AD34">
        <v>991</v>
      </c>
      <c r="AE34">
        <v>515</v>
      </c>
      <c r="AF34">
        <v>1.4999999999999999E-2</v>
      </c>
      <c r="AG34">
        <v>5.4000000000000001E-4</v>
      </c>
      <c r="AH34">
        <v>-8.9800000000000005E-2</v>
      </c>
      <c r="AI34">
        <v>-0.41</v>
      </c>
    </row>
    <row r="35" spans="1:35" ht="15.75">
      <c r="A35" s="44" t="s">
        <v>213</v>
      </c>
      <c r="B35" s="45">
        <v>9300.2333333333299</v>
      </c>
      <c r="C35" s="45">
        <v>9319.1333333333296</v>
      </c>
      <c r="D35" s="26">
        <v>9321.2000000000007</v>
      </c>
      <c r="E35" s="26">
        <v>9344.7999999999993</v>
      </c>
      <c r="F35" s="26">
        <v>9368.4</v>
      </c>
      <c r="G35" s="26">
        <v>9392</v>
      </c>
      <c r="H35" s="26">
        <v>9415.6</v>
      </c>
      <c r="I35" s="26">
        <v>9439.2000000000007</v>
      </c>
      <c r="J35" s="26">
        <v>9462.7999999999993</v>
      </c>
      <c r="K35" s="26">
        <v>9486.4</v>
      </c>
      <c r="L35" s="26">
        <v>9510</v>
      </c>
      <c r="M35" s="26">
        <v>9523</v>
      </c>
      <c r="N35" s="26">
        <v>9536</v>
      </c>
      <c r="O35" s="26">
        <v>9549</v>
      </c>
      <c r="P35" s="26">
        <v>9562</v>
      </c>
      <c r="Q35" s="26">
        <v>9575</v>
      </c>
      <c r="R35" s="26">
        <v>9569.6</v>
      </c>
      <c r="S35" s="26">
        <v>9564.2000000000007</v>
      </c>
      <c r="T35" s="26">
        <v>9558.7999999999993</v>
      </c>
      <c r="U35" s="26">
        <v>9553.4</v>
      </c>
      <c r="V35" s="26">
        <v>9548</v>
      </c>
      <c r="W35" s="26">
        <v>9569.7999999999993</v>
      </c>
      <c r="X35" s="26">
        <v>9591.6</v>
      </c>
      <c r="Y35" s="26">
        <v>9613.4</v>
      </c>
      <c r="Z35" s="26">
        <v>9635.2000000000007</v>
      </c>
      <c r="AA35">
        <v>9657</v>
      </c>
      <c r="AB35">
        <v>2.2702567340691102E-3</v>
      </c>
      <c r="AC35">
        <v>2196</v>
      </c>
      <c r="AD35">
        <v>1086</v>
      </c>
      <c r="AE35">
        <v>1110</v>
      </c>
      <c r="AF35">
        <v>2.4E-2</v>
      </c>
      <c r="AG35">
        <v>5.4000000000000001E-4</v>
      </c>
      <c r="AH35">
        <v>-8.9800000000000005E-2</v>
      </c>
      <c r="AI35">
        <v>-0.41</v>
      </c>
    </row>
    <row r="36" spans="1:35">
      <c r="A36" s="44" t="s">
        <v>215</v>
      </c>
      <c r="B36" s="26">
        <v>2778</v>
      </c>
      <c r="C36" s="26">
        <v>2795.6</v>
      </c>
      <c r="D36" s="26">
        <v>2813.2</v>
      </c>
      <c r="E36" s="26">
        <v>2830.8</v>
      </c>
      <c r="F36" s="26">
        <v>2848.4</v>
      </c>
      <c r="G36" s="26">
        <v>2866</v>
      </c>
      <c r="H36" s="26">
        <v>2883.6</v>
      </c>
      <c r="I36" s="26">
        <v>2901.2</v>
      </c>
      <c r="J36" s="26">
        <v>2918.8</v>
      </c>
      <c r="K36" s="26">
        <v>2936.4</v>
      </c>
      <c r="L36" s="26">
        <v>2954</v>
      </c>
      <c r="M36" s="26">
        <v>2967.4</v>
      </c>
      <c r="N36" s="26">
        <v>2980.8</v>
      </c>
      <c r="O36" s="26">
        <v>2994.2</v>
      </c>
      <c r="P36" s="26">
        <v>3007.6</v>
      </c>
      <c r="Q36" s="26">
        <v>3021</v>
      </c>
      <c r="R36" s="26">
        <v>3028.6</v>
      </c>
      <c r="S36" s="26">
        <v>3036.2</v>
      </c>
      <c r="T36" s="26">
        <v>3043.8</v>
      </c>
      <c r="U36" s="26">
        <v>3051.4</v>
      </c>
      <c r="V36" s="26">
        <v>3059</v>
      </c>
      <c r="W36" s="26">
        <v>3076</v>
      </c>
      <c r="X36" s="26">
        <v>3093</v>
      </c>
      <c r="Y36" s="26">
        <v>3110</v>
      </c>
      <c r="Z36" s="26">
        <v>3127</v>
      </c>
      <c r="AA36">
        <v>3144</v>
      </c>
      <c r="AB36">
        <v>5.4814240621639003E-3</v>
      </c>
      <c r="AC36">
        <v>652</v>
      </c>
      <c r="AD36">
        <v>396</v>
      </c>
      <c r="AE36">
        <v>256</v>
      </c>
      <c r="AF36">
        <v>3.1E-2</v>
      </c>
      <c r="AG36">
        <v>5.4000000000000001E-4</v>
      </c>
      <c r="AH36">
        <v>-8.9800000000000005E-2</v>
      </c>
      <c r="AI36">
        <v>-0.41</v>
      </c>
    </row>
    <row r="37" spans="1:35">
      <c r="A37" s="46" t="s">
        <v>251</v>
      </c>
      <c r="B37" s="26">
        <v>302450</v>
      </c>
      <c r="C37" s="26">
        <v>302558.59999999998</v>
      </c>
      <c r="D37" s="26">
        <v>302667.2</v>
      </c>
      <c r="E37" s="26">
        <v>302775.8</v>
      </c>
      <c r="F37" s="26">
        <v>302884.40000000002</v>
      </c>
      <c r="G37" s="26">
        <v>302993</v>
      </c>
      <c r="H37" s="26">
        <v>303101.59999999998</v>
      </c>
      <c r="I37" s="26">
        <v>303210.2</v>
      </c>
      <c r="J37" s="26">
        <v>303318.8</v>
      </c>
      <c r="K37" s="26">
        <v>303427.40000000002</v>
      </c>
      <c r="L37" s="26">
        <v>303536</v>
      </c>
      <c r="M37" s="26">
        <v>303780.2</v>
      </c>
      <c r="N37" s="26">
        <v>304024.40000000002</v>
      </c>
      <c r="O37" s="26">
        <v>304268.59999999998</v>
      </c>
      <c r="P37" s="26">
        <v>304512.8</v>
      </c>
      <c r="Q37" s="26">
        <v>304757</v>
      </c>
      <c r="R37" s="26">
        <v>305549.59999999998</v>
      </c>
      <c r="S37" s="26">
        <v>306342.2</v>
      </c>
      <c r="T37" s="26">
        <v>307134.8</v>
      </c>
      <c r="U37" s="26">
        <v>307927.40000000002</v>
      </c>
      <c r="V37" s="26">
        <v>308720</v>
      </c>
      <c r="W37" s="26">
        <v>308995</v>
      </c>
      <c r="X37" s="26">
        <v>309270</v>
      </c>
      <c r="Y37" s="26">
        <v>309545</v>
      </c>
      <c r="Z37" s="26">
        <v>309820</v>
      </c>
      <c r="AA37">
        <v>310095</v>
      </c>
      <c r="AB37">
        <v>8.88796397720659E-4</v>
      </c>
      <c r="AC37">
        <v>40699</v>
      </c>
      <c r="AD37">
        <v>23282</v>
      </c>
      <c r="AE37">
        <v>17416</v>
      </c>
      <c r="AF37">
        <v>1.7000000000000001E-2</v>
      </c>
      <c r="AG37">
        <v>5.4000000000000001E-4</v>
      </c>
      <c r="AH37">
        <v>-8.9800000000000005E-2</v>
      </c>
      <c r="AI37">
        <v>-0.41</v>
      </c>
    </row>
    <row r="38" spans="1:35">
      <c r="A38" s="44" t="s">
        <v>217</v>
      </c>
      <c r="B38" s="26">
        <v>797.8</v>
      </c>
      <c r="C38" s="26">
        <v>854.99</v>
      </c>
      <c r="D38" s="26">
        <v>912.18</v>
      </c>
      <c r="E38" s="26">
        <v>969.37</v>
      </c>
      <c r="F38" s="26">
        <v>1026.56</v>
      </c>
      <c r="G38" s="26">
        <v>1083.75</v>
      </c>
      <c r="H38" s="26">
        <v>1140.94</v>
      </c>
      <c r="I38" s="26">
        <v>1198.1300000000001</v>
      </c>
      <c r="J38" s="26">
        <v>1255.32</v>
      </c>
      <c r="K38" s="26">
        <v>1312.51</v>
      </c>
      <c r="L38" s="26">
        <v>1369.7</v>
      </c>
      <c r="M38" s="26">
        <v>1400.12</v>
      </c>
      <c r="N38" s="26">
        <v>1430.54</v>
      </c>
      <c r="O38" s="26">
        <v>1460.96</v>
      </c>
      <c r="P38" s="26">
        <v>1491.38</v>
      </c>
      <c r="Q38" s="26">
        <v>1521.8</v>
      </c>
      <c r="R38" s="26">
        <v>1563.7</v>
      </c>
      <c r="S38" s="26">
        <v>1605.6</v>
      </c>
      <c r="T38" s="26">
        <v>1647.5</v>
      </c>
      <c r="U38" s="26">
        <v>1689.4</v>
      </c>
      <c r="V38" s="26">
        <v>1731.3</v>
      </c>
      <c r="W38" s="26">
        <v>1754.04</v>
      </c>
      <c r="X38" s="26">
        <v>1776.78</v>
      </c>
      <c r="Y38" s="26">
        <v>1799.52</v>
      </c>
      <c r="Z38" s="26">
        <v>1822.26</v>
      </c>
      <c r="AA38">
        <v>1845</v>
      </c>
      <c r="AB38">
        <v>1.2719609444527E-2</v>
      </c>
      <c r="AC38">
        <v>131</v>
      </c>
      <c r="AD38">
        <v>2</v>
      </c>
      <c r="AE38">
        <v>129</v>
      </c>
      <c r="AF38">
        <v>6.7000000000000004E-2</v>
      </c>
      <c r="AG38">
        <v>5.4000000000000001E-4</v>
      </c>
      <c r="AH38">
        <v>-8.9800000000000005E-2</v>
      </c>
      <c r="AI38">
        <v>-0.41</v>
      </c>
    </row>
    <row r="39" spans="1:35">
      <c r="A39" s="44" t="s">
        <v>221</v>
      </c>
      <c r="B39" s="26">
        <v>9363</v>
      </c>
      <c r="C39" s="26">
        <v>9599.4</v>
      </c>
      <c r="D39" s="26">
        <v>9835.7999999999993</v>
      </c>
      <c r="E39" s="26">
        <v>10072.200000000001</v>
      </c>
      <c r="F39" s="26">
        <v>10308.6</v>
      </c>
      <c r="G39" s="26">
        <v>10545</v>
      </c>
      <c r="H39" s="26">
        <v>10781.4</v>
      </c>
      <c r="I39" s="26">
        <v>11017.8</v>
      </c>
      <c r="J39" s="26">
        <v>11254.2</v>
      </c>
      <c r="K39" s="26">
        <v>11490.6</v>
      </c>
      <c r="L39" s="26">
        <v>11727</v>
      </c>
      <c r="M39" s="26">
        <v>11997</v>
      </c>
      <c r="N39" s="26">
        <v>12267</v>
      </c>
      <c r="O39" s="26">
        <v>12537</v>
      </c>
      <c r="P39" s="26">
        <v>12807</v>
      </c>
      <c r="Q39" s="26">
        <v>13077</v>
      </c>
      <c r="R39" s="26">
        <v>13287.2</v>
      </c>
      <c r="S39" s="26">
        <v>13497.4</v>
      </c>
      <c r="T39" s="26">
        <v>13707.6</v>
      </c>
      <c r="U39" s="26">
        <v>13917.8</v>
      </c>
      <c r="V39" s="26">
        <v>14128</v>
      </c>
      <c r="W39" s="26">
        <v>14257</v>
      </c>
      <c r="X39" s="26">
        <v>14386</v>
      </c>
      <c r="Y39" s="26">
        <v>14515</v>
      </c>
      <c r="Z39" s="26">
        <v>14644</v>
      </c>
      <c r="AA39">
        <v>14773</v>
      </c>
      <c r="AB39">
        <v>8.9279122197443196E-3</v>
      </c>
      <c r="AC39">
        <v>878</v>
      </c>
      <c r="AD39">
        <v>0</v>
      </c>
      <c r="AE39">
        <v>0</v>
      </c>
      <c r="AF39">
        <v>3.6999999999999998E-2</v>
      </c>
      <c r="AG39">
        <v>5.4000000000000001E-4</v>
      </c>
      <c r="AH39">
        <v>-8.9800000000000005E-2</v>
      </c>
      <c r="AI39">
        <v>-0.41</v>
      </c>
    </row>
    <row r="40" spans="1:35">
      <c r="A40" t="s">
        <v>326</v>
      </c>
      <c r="B40">
        <v>680089.82615384611</v>
      </c>
      <c r="C40">
        <v>676958.2807692308</v>
      </c>
      <c r="D40">
        <v>673826.72538461536</v>
      </c>
      <c r="E40">
        <v>669087.81999999995</v>
      </c>
      <c r="F40">
        <v>665960.72</v>
      </c>
      <c r="G40">
        <v>662833.62999999989</v>
      </c>
      <c r="H40">
        <v>659706.52999999991</v>
      </c>
      <c r="I40">
        <v>656579.43999999994</v>
      </c>
      <c r="J40">
        <v>653452.34</v>
      </c>
      <c r="K40">
        <v>650325.25</v>
      </c>
      <c r="L40">
        <v>647198.14999999991</v>
      </c>
      <c r="M40">
        <v>644469.50999999989</v>
      </c>
      <c r="N40">
        <v>641740.85</v>
      </c>
      <c r="O40">
        <v>639012.21000000008</v>
      </c>
      <c r="P40">
        <v>636283.55000000005</v>
      </c>
      <c r="Q40">
        <v>633554.90999999992</v>
      </c>
      <c r="R40">
        <v>630684.56000000006</v>
      </c>
      <c r="S40">
        <v>627814.21000000008</v>
      </c>
      <c r="T40">
        <v>624943.85999999975</v>
      </c>
      <c r="U40">
        <v>622073.50999999989</v>
      </c>
      <c r="V40">
        <v>619203.15999999992</v>
      </c>
      <c r="W40">
        <v>616776.85999999975</v>
      </c>
      <c r="X40">
        <v>614350.54999999993</v>
      </c>
      <c r="Y40">
        <v>611924.25</v>
      </c>
      <c r="Z40">
        <v>609497.93000000005</v>
      </c>
      <c r="AA40">
        <v>607071.62999999989</v>
      </c>
      <c r="AB40">
        <v>-4.9705178796699704E-3</v>
      </c>
      <c r="AC40">
        <v>76845</v>
      </c>
      <c r="AD40">
        <v>857</v>
      </c>
      <c r="AE40">
        <v>21977</v>
      </c>
      <c r="AF40">
        <v>2.2711111111111099E-2</v>
      </c>
      <c r="AG40">
        <v>5.4000000000000001E-4</v>
      </c>
      <c r="AH40">
        <v>-8.9800000000000005E-2</v>
      </c>
      <c r="AI40">
        <v>-0.41</v>
      </c>
    </row>
    <row r="41" spans="1:35">
      <c r="A41" t="s">
        <v>327</v>
      </c>
      <c r="B41">
        <v>106104.96115895873</v>
      </c>
      <c r="C41">
        <v>105587.56067557936</v>
      </c>
      <c r="D41">
        <v>105048.56000000006</v>
      </c>
      <c r="E41">
        <v>104535.83999999985</v>
      </c>
      <c r="F41">
        <v>104023.12000000011</v>
      </c>
      <c r="G41">
        <v>103510.39999999991</v>
      </c>
      <c r="H41">
        <v>102997.66999999993</v>
      </c>
      <c r="I41">
        <v>102484.95000000019</v>
      </c>
      <c r="J41">
        <v>101972.21999999997</v>
      </c>
      <c r="K41">
        <v>101459.51000000001</v>
      </c>
      <c r="L41">
        <v>100946.78000000003</v>
      </c>
      <c r="M41">
        <v>100827.29000000004</v>
      </c>
      <c r="N41">
        <v>100707.81000000029</v>
      </c>
      <c r="O41">
        <v>100588.31000000006</v>
      </c>
      <c r="P41">
        <v>100468.83000000007</v>
      </c>
      <c r="Q41">
        <v>100349.33000000007</v>
      </c>
      <c r="R41">
        <v>100510.66000000038</v>
      </c>
      <c r="S41">
        <v>100671.98000000021</v>
      </c>
      <c r="T41">
        <v>100833.31000000006</v>
      </c>
      <c r="U41">
        <v>100994.64000000013</v>
      </c>
      <c r="V41">
        <v>101155.98000000021</v>
      </c>
      <c r="W41">
        <v>101183.2799999998</v>
      </c>
      <c r="X41">
        <v>101210.60000000033</v>
      </c>
      <c r="Y41">
        <v>101237.90999999968</v>
      </c>
      <c r="Z41">
        <v>101265.22000000044</v>
      </c>
      <c r="AA41">
        <v>101292.52000000002</v>
      </c>
      <c r="AB41">
        <v>5.8281116493135701E-5</v>
      </c>
      <c r="AC41">
        <v>8528</v>
      </c>
      <c r="AD41">
        <v>2446</v>
      </c>
      <c r="AE41">
        <v>2861</v>
      </c>
      <c r="AF41">
        <v>2.1000000000000001E-2</v>
      </c>
      <c r="AG41">
        <v>5.4000000000000001E-4</v>
      </c>
      <c r="AH41">
        <v>-8.9800000000000005E-2</v>
      </c>
      <c r="AI41">
        <v>-0.41</v>
      </c>
    </row>
    <row r="42" spans="1:35">
      <c r="A42" t="s">
        <v>328</v>
      </c>
      <c r="B42">
        <v>38227.019156180468</v>
      </c>
      <c r="C42">
        <v>38420.068158553011</v>
      </c>
      <c r="D42">
        <v>38636.736302387289</v>
      </c>
      <c r="E42">
        <v>36901.200514588912</v>
      </c>
      <c r="F42">
        <v>37087.454726790456</v>
      </c>
      <c r="G42">
        <v>37273.718938992039</v>
      </c>
      <c r="H42">
        <v>37459.973151193641</v>
      </c>
      <c r="I42">
        <v>37646.237363395223</v>
      </c>
      <c r="J42">
        <v>37832.491575596854</v>
      </c>
      <c r="K42">
        <v>38018.755787798465</v>
      </c>
      <c r="L42">
        <v>38205.010000000009</v>
      </c>
      <c r="M42">
        <v>38442.619999999966</v>
      </c>
      <c r="N42">
        <v>38680.219999999972</v>
      </c>
      <c r="O42">
        <v>38917.819999999978</v>
      </c>
      <c r="P42">
        <v>39155.429999999993</v>
      </c>
      <c r="Q42">
        <v>39393.040000000008</v>
      </c>
      <c r="R42">
        <v>39646.880000000005</v>
      </c>
      <c r="S42">
        <v>39900.709999999963</v>
      </c>
      <c r="T42">
        <v>40154.559999999998</v>
      </c>
      <c r="U42">
        <v>40408.389999999985</v>
      </c>
      <c r="V42">
        <v>40662.22</v>
      </c>
      <c r="W42">
        <v>40794.030000000028</v>
      </c>
      <c r="X42">
        <v>40925.839999999997</v>
      </c>
      <c r="Y42">
        <v>41057.650000000023</v>
      </c>
      <c r="Z42">
        <v>41189.459999999934</v>
      </c>
      <c r="AA42">
        <v>41321.26999999999</v>
      </c>
      <c r="AB42">
        <v>3.0370738576112701E-3</v>
      </c>
      <c r="AC42">
        <v>7085</v>
      </c>
      <c r="AD42">
        <v>3076</v>
      </c>
      <c r="AE42">
        <v>4007</v>
      </c>
      <c r="AF42">
        <v>2.1526315789473699E-2</v>
      </c>
      <c r="AG42">
        <v>5.4000000000000001E-4</v>
      </c>
      <c r="AH42">
        <v>-8.9800000000000005E-2</v>
      </c>
      <c r="AI42">
        <v>-0.41</v>
      </c>
    </row>
    <row r="43" spans="1:35">
      <c r="A43" t="s">
        <v>329</v>
      </c>
      <c r="B43">
        <v>3.4000000000232831</v>
      </c>
      <c r="C43">
        <v>3.3800000000046566</v>
      </c>
      <c r="D43">
        <v>3.3600000001024455</v>
      </c>
      <c r="E43">
        <v>3.3399999999674037</v>
      </c>
      <c r="F43">
        <v>3.3199999999487773</v>
      </c>
      <c r="G43">
        <v>3.3000000000465661</v>
      </c>
      <c r="H43">
        <v>3.2800000000279397</v>
      </c>
      <c r="I43">
        <v>3.2600000000093132</v>
      </c>
      <c r="J43">
        <v>3.2399999999906868</v>
      </c>
      <c r="K43">
        <v>3.2199999999720603</v>
      </c>
      <c r="L43">
        <v>3.1999999999534339</v>
      </c>
      <c r="M43">
        <v>3.1600000000325963</v>
      </c>
      <c r="N43">
        <v>3.1199999998789281</v>
      </c>
      <c r="O43">
        <v>3.0800000000745058</v>
      </c>
      <c r="P43">
        <v>3.0399999999208376</v>
      </c>
      <c r="Q43">
        <v>3</v>
      </c>
      <c r="R43">
        <v>2.9799999999813735</v>
      </c>
      <c r="S43">
        <v>2.9599999999627471</v>
      </c>
      <c r="T43">
        <v>2.940000000060536</v>
      </c>
      <c r="U43">
        <v>2.9200000000419095</v>
      </c>
      <c r="V43">
        <v>2.9000000000232831</v>
      </c>
      <c r="W43">
        <v>2.8800000000046566</v>
      </c>
      <c r="X43">
        <v>2.8599999999860302</v>
      </c>
      <c r="Y43">
        <v>2.8399999999674037</v>
      </c>
      <c r="Z43">
        <v>2.8200000000651926</v>
      </c>
      <c r="AA43">
        <v>2.8000000000465661</v>
      </c>
      <c r="AB43">
        <v>-7.0179774118418496E-3</v>
      </c>
      <c r="AC43">
        <v>0.01</v>
      </c>
      <c r="AD43">
        <v>0</v>
      </c>
      <c r="AE43">
        <v>0</v>
      </c>
      <c r="AF43">
        <v>0</v>
      </c>
      <c r="AG43">
        <v>5.4000000000000001E-4</v>
      </c>
      <c r="AH43">
        <v>-8.9800000000000005E-2</v>
      </c>
      <c r="AI43">
        <v>-0.41</v>
      </c>
    </row>
    <row r="44" spans="1:35">
      <c r="A44" t="s">
        <v>330</v>
      </c>
      <c r="B44">
        <v>31692.9</v>
      </c>
      <c r="C44">
        <v>31411.860000000004</v>
      </c>
      <c r="D44">
        <v>31130.84</v>
      </c>
      <c r="E44">
        <v>30849.809999999998</v>
      </c>
      <c r="F44">
        <v>30568.77</v>
      </c>
      <c r="G44">
        <v>30287.740000000005</v>
      </c>
      <c r="H44">
        <v>30006.720000000001</v>
      </c>
      <c r="I44">
        <v>29725.679999999997</v>
      </c>
      <c r="J44">
        <v>29444.660000000003</v>
      </c>
      <c r="K44">
        <v>29163.620000000003</v>
      </c>
      <c r="L44">
        <v>28882.59</v>
      </c>
      <c r="M44">
        <v>28714.780000000006</v>
      </c>
      <c r="N44">
        <v>28546.960000000003</v>
      </c>
      <c r="O44">
        <v>28379.150000000005</v>
      </c>
      <c r="P44">
        <v>28211.32</v>
      </c>
      <c r="Q44">
        <v>28043.510000000006</v>
      </c>
      <c r="R44">
        <v>27884.769999999997</v>
      </c>
      <c r="S44">
        <v>27726.030000000002</v>
      </c>
      <c r="T44">
        <v>27567.3</v>
      </c>
      <c r="U44">
        <v>27408.560000000001</v>
      </c>
      <c r="V44">
        <v>27249.82</v>
      </c>
      <c r="W44">
        <v>27184.670000000002</v>
      </c>
      <c r="X44">
        <v>27119.510000000002</v>
      </c>
      <c r="Y44">
        <v>27054.37</v>
      </c>
      <c r="Z44">
        <v>26989.210000000006</v>
      </c>
      <c r="AA44">
        <v>26924.06</v>
      </c>
      <c r="AB44">
        <v>-9.4353569547108601E-4</v>
      </c>
      <c r="AC44">
        <v>3696</v>
      </c>
      <c r="AD44">
        <v>270</v>
      </c>
      <c r="AE44">
        <v>3114</v>
      </c>
      <c r="AF44">
        <v>1.7529411764705901E-2</v>
      </c>
      <c r="AG44">
        <v>5.4000000000000001E-4</v>
      </c>
      <c r="AH44">
        <v>-8.9800000000000005E-2</v>
      </c>
      <c r="AI44">
        <v>-0.41</v>
      </c>
    </row>
    <row r="45" spans="1:35">
      <c r="A45" t="s">
        <v>331</v>
      </c>
      <c r="B45">
        <v>333255.27</v>
      </c>
      <c r="C45">
        <v>331977.70999999996</v>
      </c>
      <c r="D45">
        <v>330700.16999999993</v>
      </c>
      <c r="E45">
        <v>329422.62000000023</v>
      </c>
      <c r="F45">
        <v>328145.06999999995</v>
      </c>
      <c r="G45">
        <v>326867.52</v>
      </c>
      <c r="H45">
        <v>325589.96999999986</v>
      </c>
      <c r="I45">
        <v>324312.42999999993</v>
      </c>
      <c r="J45">
        <v>323034.87000000023</v>
      </c>
      <c r="K45">
        <v>321757.33000000007</v>
      </c>
      <c r="L45">
        <v>320479.78000000014</v>
      </c>
      <c r="M45">
        <v>319209.42000000004</v>
      </c>
      <c r="N45">
        <v>317939.07000000007</v>
      </c>
      <c r="O45">
        <v>316668.71999999986</v>
      </c>
      <c r="P45">
        <v>315398.37</v>
      </c>
      <c r="Q45">
        <v>314128.02</v>
      </c>
      <c r="R45">
        <v>312725.87</v>
      </c>
      <c r="S45">
        <v>311323.72000000009</v>
      </c>
      <c r="T45">
        <v>309921.59000000008</v>
      </c>
      <c r="U45">
        <v>308519.44000000006</v>
      </c>
      <c r="V45">
        <v>307117.30000000005</v>
      </c>
      <c r="W45">
        <v>306050.03999999992</v>
      </c>
      <c r="X45">
        <v>304982.79000000004</v>
      </c>
      <c r="Y45">
        <v>303915.54000000004</v>
      </c>
      <c r="Z45">
        <v>302848.28999999992</v>
      </c>
      <c r="AA45">
        <v>301781.04000000004</v>
      </c>
      <c r="AB45">
        <v>-3.8811242255199301E-3</v>
      </c>
      <c r="AC45">
        <v>42841</v>
      </c>
      <c r="AD45">
        <v>0</v>
      </c>
      <c r="AE45">
        <v>13786</v>
      </c>
      <c r="AF45">
        <v>1.77777777777778E-3</v>
      </c>
      <c r="AG45">
        <v>5.4000000000000001E-4</v>
      </c>
      <c r="AH45">
        <v>-8.9800000000000005E-2</v>
      </c>
      <c r="AI45">
        <v>-0.41</v>
      </c>
    </row>
    <row r="46" spans="1:35">
      <c r="A46" t="s">
        <v>332</v>
      </c>
      <c r="B46">
        <v>38569.577846153814</v>
      </c>
      <c r="C46">
        <v>38573.229999999952</v>
      </c>
      <c r="D46">
        <v>38576.899999999965</v>
      </c>
      <c r="E46">
        <v>38580.559999999939</v>
      </c>
      <c r="F46">
        <v>38584.22</v>
      </c>
      <c r="G46">
        <v>38587.879999999976</v>
      </c>
      <c r="H46">
        <v>38591.550000000017</v>
      </c>
      <c r="I46">
        <v>38595.209999999963</v>
      </c>
      <c r="J46">
        <v>38598.869999999966</v>
      </c>
      <c r="K46">
        <v>38602.53</v>
      </c>
      <c r="L46">
        <v>38606.199999999983</v>
      </c>
      <c r="M46">
        <v>38606.390000000043</v>
      </c>
      <c r="N46">
        <v>38606.589999999967</v>
      </c>
      <c r="O46">
        <v>38606.799999999959</v>
      </c>
      <c r="P46">
        <v>38606.999999999971</v>
      </c>
      <c r="Q46">
        <v>38607.19</v>
      </c>
      <c r="R46">
        <v>38603.01999999996</v>
      </c>
      <c r="S46">
        <v>38598.829999999958</v>
      </c>
      <c r="T46">
        <v>38594.659999999974</v>
      </c>
      <c r="U46">
        <v>38590.49000000002</v>
      </c>
      <c r="V46">
        <v>38586.31</v>
      </c>
      <c r="W46">
        <v>38582.669999999955</v>
      </c>
      <c r="X46">
        <v>38579.009999999951</v>
      </c>
      <c r="Y46">
        <v>38575.379999999976</v>
      </c>
      <c r="Z46">
        <v>38571.739999999991</v>
      </c>
      <c r="AA46">
        <v>38568.089999999967</v>
      </c>
      <c r="AB46">
        <v>-2.1860248323891701E-4</v>
      </c>
      <c r="AC46">
        <v>5609</v>
      </c>
      <c r="AD46">
        <v>0</v>
      </c>
      <c r="AE46">
        <v>5226</v>
      </c>
      <c r="AF46">
        <v>4.6666666666666697E-3</v>
      </c>
      <c r="AG46">
        <v>5.4000000000000001E-4</v>
      </c>
      <c r="AH46">
        <v>-8.9800000000000005E-2</v>
      </c>
      <c r="AI46">
        <v>-0.41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1"/>
  <dimension ref="A1:AJ46"/>
  <sheetViews>
    <sheetView workbookViewId="0">
      <pane xSplit="1" topLeftCell="T1" activePane="topRight" state="frozen"/>
      <selection pane="topRight" activeCell="W21" sqref="W21"/>
    </sheetView>
  </sheetViews>
  <sheetFormatPr defaultColWidth="10.7109375" defaultRowHeight="15"/>
  <cols>
    <col min="1" max="1" width="31.85546875" customWidth="1"/>
    <col min="2" max="32" width="9.28515625" customWidth="1"/>
    <col min="33" max="34" width="9.28515625" style="61" customWidth="1"/>
    <col min="35" max="36" width="9.28515625" customWidth="1"/>
  </cols>
  <sheetData>
    <row r="1" spans="1:36" ht="15.75" thickBot="1">
      <c r="A1" s="40"/>
      <c r="B1" s="41">
        <v>1990</v>
      </c>
      <c r="C1" s="42">
        <v>1991</v>
      </c>
      <c r="D1" s="42">
        <v>1992</v>
      </c>
      <c r="E1" s="42">
        <v>1993</v>
      </c>
      <c r="F1" s="42">
        <v>1994</v>
      </c>
      <c r="G1" s="42">
        <v>1995</v>
      </c>
      <c r="H1" s="42">
        <v>1996</v>
      </c>
      <c r="I1" s="42">
        <v>1997</v>
      </c>
      <c r="J1" s="42">
        <v>1998</v>
      </c>
      <c r="K1" s="42">
        <v>1999</v>
      </c>
      <c r="L1" s="42">
        <v>2000</v>
      </c>
      <c r="M1" s="42">
        <v>2001</v>
      </c>
      <c r="N1" s="42">
        <v>2002</v>
      </c>
      <c r="O1" s="42">
        <v>2003</v>
      </c>
      <c r="P1" s="42">
        <v>2004</v>
      </c>
      <c r="Q1" s="42">
        <v>2005</v>
      </c>
      <c r="R1" s="42">
        <v>2006</v>
      </c>
      <c r="S1" s="42">
        <v>2007</v>
      </c>
      <c r="T1" s="42">
        <v>2008</v>
      </c>
      <c r="U1" s="42">
        <v>2009</v>
      </c>
      <c r="V1" s="42">
        <v>2010</v>
      </c>
      <c r="W1" s="42">
        <v>2011</v>
      </c>
      <c r="X1" s="42">
        <v>2012</v>
      </c>
      <c r="Y1" s="42">
        <v>2013</v>
      </c>
      <c r="Z1" s="42">
        <v>2014</v>
      </c>
      <c r="AA1" s="43">
        <v>2015</v>
      </c>
      <c r="AB1" s="43"/>
      <c r="AC1" s="43"/>
      <c r="AD1" s="43"/>
      <c r="AE1" s="43"/>
      <c r="AF1" s="43"/>
      <c r="AG1" s="62" t="s">
        <v>324</v>
      </c>
      <c r="AH1" s="62" t="s">
        <v>325</v>
      </c>
      <c r="AI1" s="43"/>
      <c r="AJ1" s="43"/>
    </row>
    <row r="2" spans="1:36">
      <c r="A2" s="44" t="s">
        <v>13</v>
      </c>
      <c r="B2" s="26">
        <v>766</v>
      </c>
      <c r="C2" s="26">
        <v>797</v>
      </c>
      <c r="D2" s="26">
        <v>828</v>
      </c>
      <c r="E2" s="26">
        <v>859</v>
      </c>
      <c r="F2" s="26">
        <v>890</v>
      </c>
      <c r="G2" s="26">
        <v>921</v>
      </c>
      <c r="H2" s="26">
        <v>952</v>
      </c>
      <c r="I2" s="26">
        <v>983</v>
      </c>
      <c r="J2" s="26">
        <v>1014</v>
      </c>
      <c r="K2" s="26">
        <v>1045</v>
      </c>
      <c r="L2" s="26">
        <v>1076</v>
      </c>
      <c r="M2" s="26">
        <v>1095.4000000000001</v>
      </c>
      <c r="N2" s="26">
        <v>1114.8</v>
      </c>
      <c r="O2" s="26">
        <v>1134.2</v>
      </c>
      <c r="P2" s="26">
        <v>1153.5999999999999</v>
      </c>
      <c r="Q2" s="26">
        <v>1173</v>
      </c>
      <c r="R2" s="26">
        <v>1175.8</v>
      </c>
      <c r="S2" s="26">
        <v>1178.5999999999999</v>
      </c>
      <c r="T2" s="26">
        <v>1181.4000000000001</v>
      </c>
      <c r="U2" s="26">
        <v>1184.2</v>
      </c>
      <c r="V2" s="26">
        <v>1187</v>
      </c>
      <c r="W2" s="26">
        <v>1190</v>
      </c>
      <c r="X2" s="26">
        <v>1193</v>
      </c>
      <c r="Y2" s="26">
        <v>1196</v>
      </c>
      <c r="Z2" s="26">
        <v>1199</v>
      </c>
      <c r="AA2" s="26">
        <v>1202</v>
      </c>
      <c r="AB2" s="26"/>
      <c r="AC2" s="26"/>
      <c r="AD2" s="26"/>
      <c r="AE2" s="26"/>
      <c r="AF2" s="26"/>
      <c r="AG2" s="63">
        <v>-0.27</v>
      </c>
      <c r="AH2" s="63">
        <v>0.54</v>
      </c>
      <c r="AI2" s="26"/>
      <c r="AJ2" s="26"/>
    </row>
    <row r="3" spans="1:36">
      <c r="A3" s="44" t="s">
        <v>16</v>
      </c>
      <c r="B3" s="26">
        <v>1023</v>
      </c>
      <c r="C3" s="26">
        <v>1038.3</v>
      </c>
      <c r="D3" s="26">
        <v>1053.5999999999999</v>
      </c>
      <c r="E3" s="26">
        <v>1068.9000000000001</v>
      </c>
      <c r="F3" s="26">
        <v>1084.2</v>
      </c>
      <c r="G3" s="26">
        <v>1099.5</v>
      </c>
      <c r="H3" s="26">
        <v>1114.8</v>
      </c>
      <c r="I3" s="26">
        <v>1130.0999999999999</v>
      </c>
      <c r="J3" s="26">
        <v>1145.4000000000001</v>
      </c>
      <c r="K3" s="26">
        <v>1160.7</v>
      </c>
      <c r="L3" s="26">
        <v>1176</v>
      </c>
      <c r="M3" s="26">
        <v>1266.4000000000001</v>
      </c>
      <c r="N3" s="26">
        <v>1356.8</v>
      </c>
      <c r="O3" s="26">
        <v>1447.2</v>
      </c>
      <c r="P3" s="26">
        <v>1537.6</v>
      </c>
      <c r="Q3" s="26">
        <v>1628</v>
      </c>
      <c r="R3" s="26">
        <v>1683</v>
      </c>
      <c r="S3" s="26">
        <v>1738</v>
      </c>
      <c r="T3" s="26">
        <v>1793</v>
      </c>
      <c r="U3" s="26">
        <v>1848</v>
      </c>
      <c r="V3" s="26">
        <v>1903</v>
      </c>
      <c r="W3" s="26">
        <v>1925.8</v>
      </c>
      <c r="X3" s="26">
        <v>1948.6</v>
      </c>
      <c r="Y3" s="26">
        <v>1971.4</v>
      </c>
      <c r="Z3" s="26">
        <v>1994.2</v>
      </c>
      <c r="AA3" s="26">
        <v>2017</v>
      </c>
      <c r="AB3" s="26"/>
      <c r="AC3" s="26"/>
      <c r="AD3" s="26"/>
      <c r="AE3" s="26"/>
      <c r="AF3" s="26"/>
      <c r="AG3" s="63">
        <v>1.46</v>
      </c>
      <c r="AH3" s="63">
        <v>0.24</v>
      </c>
      <c r="AI3" s="26"/>
      <c r="AJ3" s="26"/>
    </row>
    <row r="4" spans="1:36">
      <c r="A4" s="44" t="s">
        <v>17</v>
      </c>
      <c r="B4" s="26">
        <v>1767</v>
      </c>
      <c r="C4" s="26">
        <v>1761.2</v>
      </c>
      <c r="D4" s="26">
        <v>1755.4</v>
      </c>
      <c r="E4" s="26">
        <v>1749.6</v>
      </c>
      <c r="F4" s="26">
        <v>1743.8</v>
      </c>
      <c r="G4" s="26">
        <v>1738</v>
      </c>
      <c r="H4" s="26">
        <v>1732.2</v>
      </c>
      <c r="I4" s="26">
        <v>1726.4</v>
      </c>
      <c r="J4" s="26">
        <v>1720.6</v>
      </c>
      <c r="K4" s="26">
        <v>1714.8</v>
      </c>
      <c r="L4" s="26">
        <v>1709</v>
      </c>
      <c r="M4" s="26">
        <v>1707.2</v>
      </c>
      <c r="N4" s="26">
        <v>1705.4</v>
      </c>
      <c r="O4" s="26">
        <v>1703.6</v>
      </c>
      <c r="P4" s="26">
        <v>1701.8</v>
      </c>
      <c r="Q4" s="26">
        <v>1700</v>
      </c>
      <c r="R4" s="26">
        <v>1699.2</v>
      </c>
      <c r="S4" s="26">
        <v>1698.4</v>
      </c>
      <c r="T4" s="26">
        <v>1697.6</v>
      </c>
      <c r="U4" s="26">
        <v>1696.8</v>
      </c>
      <c r="V4" s="26">
        <v>1696</v>
      </c>
      <c r="W4" s="26">
        <v>1695.2</v>
      </c>
      <c r="X4" s="26">
        <v>1694.4</v>
      </c>
      <c r="Y4" s="26">
        <v>1693.6</v>
      </c>
      <c r="Z4" s="26">
        <v>1692.8</v>
      </c>
      <c r="AA4" s="26">
        <v>1692</v>
      </c>
      <c r="AB4" s="26"/>
      <c r="AC4" s="26"/>
      <c r="AD4" s="26"/>
      <c r="AE4" s="26"/>
      <c r="AF4" s="26"/>
      <c r="AG4" s="63">
        <v>1.46</v>
      </c>
      <c r="AH4" s="63">
        <v>0.24</v>
      </c>
      <c r="AI4" s="26"/>
      <c r="AJ4" s="26"/>
    </row>
    <row r="5" spans="1:36">
      <c r="A5" s="44" t="s">
        <v>23</v>
      </c>
      <c r="B5" s="26">
        <v>0</v>
      </c>
      <c r="C5" s="26">
        <v>0</v>
      </c>
      <c r="D5" s="26">
        <v>1552.8</v>
      </c>
      <c r="E5" s="26">
        <v>1570.2</v>
      </c>
      <c r="F5" s="26">
        <v>1587.6</v>
      </c>
      <c r="G5" s="26">
        <v>1605</v>
      </c>
      <c r="H5" s="26">
        <v>1622.4</v>
      </c>
      <c r="I5" s="26">
        <v>1639.8</v>
      </c>
      <c r="J5" s="26">
        <v>1657.2</v>
      </c>
      <c r="K5" s="26">
        <v>1674.6</v>
      </c>
      <c r="L5" s="26">
        <v>1692</v>
      </c>
      <c r="M5" s="26">
        <v>1705</v>
      </c>
      <c r="N5" s="26">
        <v>1718</v>
      </c>
      <c r="O5" s="26">
        <v>1731</v>
      </c>
      <c r="P5" s="26">
        <v>1744</v>
      </c>
      <c r="Q5" s="26">
        <v>1757</v>
      </c>
      <c r="R5" s="26">
        <v>1777</v>
      </c>
      <c r="S5" s="26">
        <v>1797</v>
      </c>
      <c r="T5" s="26">
        <v>1817</v>
      </c>
      <c r="U5" s="26">
        <v>1837</v>
      </c>
      <c r="V5" s="26">
        <v>1857</v>
      </c>
      <c r="W5" s="26">
        <v>1867.64</v>
      </c>
      <c r="X5" s="26">
        <v>1878.28</v>
      </c>
      <c r="Y5" s="26">
        <v>1888.92</v>
      </c>
      <c r="Z5" s="26">
        <v>1899.56</v>
      </c>
      <c r="AA5" s="26">
        <v>1910.2</v>
      </c>
      <c r="AB5" s="26"/>
      <c r="AC5" s="26"/>
      <c r="AD5" s="26"/>
      <c r="AE5" s="26"/>
      <c r="AF5" s="26"/>
      <c r="AG5" s="63">
        <v>-0.27</v>
      </c>
      <c r="AH5" s="63">
        <v>0.54</v>
      </c>
      <c r="AI5" s="26"/>
      <c r="AJ5" s="26"/>
    </row>
    <row r="6" spans="1:36">
      <c r="A6" s="44" t="s">
        <v>24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407.9</v>
      </c>
      <c r="M6" s="26">
        <v>405.62</v>
      </c>
      <c r="N6" s="26">
        <v>403.34</v>
      </c>
      <c r="O6" s="26">
        <v>401.06</v>
      </c>
      <c r="P6" s="26">
        <v>398.78</v>
      </c>
      <c r="Q6" s="26">
        <v>396.5</v>
      </c>
      <c r="R6" s="26">
        <v>396.74</v>
      </c>
      <c r="S6" s="26">
        <v>396.98</v>
      </c>
      <c r="T6" s="26">
        <v>397.22</v>
      </c>
      <c r="U6" s="26">
        <v>397.46</v>
      </c>
      <c r="V6" s="26">
        <v>397.7</v>
      </c>
      <c r="W6" s="26">
        <v>396.98</v>
      </c>
      <c r="X6" s="26">
        <v>396.26</v>
      </c>
      <c r="Y6" s="26">
        <v>395.54</v>
      </c>
      <c r="Z6" s="26">
        <v>394.82</v>
      </c>
      <c r="AA6" s="26">
        <v>394.1</v>
      </c>
      <c r="AB6" s="26"/>
      <c r="AC6" s="26"/>
      <c r="AD6" s="26"/>
      <c r="AE6" s="26"/>
      <c r="AF6" s="26"/>
      <c r="AG6" s="63">
        <v>1.46</v>
      </c>
      <c r="AH6" s="63">
        <v>0.24</v>
      </c>
      <c r="AI6" s="26"/>
      <c r="AJ6" s="26"/>
    </row>
    <row r="7" spans="1:36">
      <c r="A7" s="44" t="s">
        <v>31</v>
      </c>
      <c r="B7" s="26">
        <v>4984</v>
      </c>
      <c r="C7" s="26">
        <v>5003.2</v>
      </c>
      <c r="D7" s="26">
        <v>5022.3999999999996</v>
      </c>
      <c r="E7" s="26">
        <v>5041.6000000000004</v>
      </c>
      <c r="F7" s="26">
        <v>5060.8</v>
      </c>
      <c r="G7" s="26">
        <v>5080</v>
      </c>
      <c r="H7" s="26">
        <v>5099.2</v>
      </c>
      <c r="I7" s="26">
        <v>5118.3999999999996</v>
      </c>
      <c r="J7" s="26">
        <v>5137.6000000000004</v>
      </c>
      <c r="K7" s="26">
        <v>5156.8</v>
      </c>
      <c r="L7" s="26">
        <v>5176</v>
      </c>
      <c r="M7" s="26">
        <v>5264.8</v>
      </c>
      <c r="N7" s="26">
        <v>5353.6</v>
      </c>
      <c r="O7" s="26">
        <v>5442.4</v>
      </c>
      <c r="P7" s="26">
        <v>5531.2</v>
      </c>
      <c r="Q7" s="26">
        <v>5620</v>
      </c>
      <c r="R7" s="26">
        <v>5890.6</v>
      </c>
      <c r="S7" s="26">
        <v>6161.2</v>
      </c>
      <c r="T7" s="26">
        <v>6431.8</v>
      </c>
      <c r="U7" s="26">
        <v>6702.4</v>
      </c>
      <c r="V7" s="26">
        <v>6973</v>
      </c>
      <c r="W7" s="26">
        <v>7125.6</v>
      </c>
      <c r="X7" s="26">
        <v>7278.2</v>
      </c>
      <c r="Y7" s="26">
        <v>7430.8</v>
      </c>
      <c r="Z7" s="26">
        <v>7583.4</v>
      </c>
      <c r="AA7" s="26">
        <v>7736</v>
      </c>
      <c r="AB7" s="26"/>
      <c r="AC7" s="26"/>
      <c r="AD7" s="26"/>
      <c r="AE7" s="26"/>
      <c r="AF7" s="26"/>
      <c r="AG7" s="63">
        <v>-0.27</v>
      </c>
      <c r="AH7" s="63">
        <v>0.54</v>
      </c>
      <c r="AI7" s="26"/>
      <c r="AJ7" s="26"/>
    </row>
    <row r="8" spans="1:36">
      <c r="A8" s="44" t="s">
        <v>41</v>
      </c>
      <c r="B8" s="26">
        <v>4578</v>
      </c>
      <c r="C8" s="26">
        <v>5054.7</v>
      </c>
      <c r="D8" s="26">
        <v>5531.4</v>
      </c>
      <c r="E8" s="26">
        <v>6008.1</v>
      </c>
      <c r="F8" s="26">
        <v>6484.8</v>
      </c>
      <c r="G8" s="26">
        <v>6961.5</v>
      </c>
      <c r="H8" s="26">
        <v>7438.2</v>
      </c>
      <c r="I8" s="26">
        <v>7914.9</v>
      </c>
      <c r="J8" s="26">
        <v>8391.6</v>
      </c>
      <c r="K8" s="26">
        <v>8868.2999999999993</v>
      </c>
      <c r="L8" s="26">
        <v>9345</v>
      </c>
      <c r="M8" s="26">
        <v>9818</v>
      </c>
      <c r="N8" s="26">
        <v>10291</v>
      </c>
      <c r="O8" s="26">
        <v>10764</v>
      </c>
      <c r="P8" s="26">
        <v>11237</v>
      </c>
      <c r="Q8" s="26">
        <v>11710</v>
      </c>
      <c r="R8" s="26">
        <v>12163</v>
      </c>
      <c r="S8" s="26">
        <v>12616</v>
      </c>
      <c r="T8" s="26">
        <v>13069</v>
      </c>
      <c r="U8" s="26">
        <v>13522</v>
      </c>
      <c r="V8" s="26">
        <v>13975</v>
      </c>
      <c r="W8" s="26">
        <v>14336.8</v>
      </c>
      <c r="X8" s="26">
        <v>14698.6</v>
      </c>
      <c r="Y8" s="26">
        <v>15060.4</v>
      </c>
      <c r="Z8" s="26">
        <v>15422.2</v>
      </c>
      <c r="AA8" s="26">
        <v>15784</v>
      </c>
      <c r="AB8" s="26"/>
      <c r="AC8" s="26"/>
      <c r="AD8" s="26"/>
      <c r="AE8" s="26"/>
      <c r="AF8" s="26"/>
      <c r="AG8" s="63">
        <v>1.46</v>
      </c>
      <c r="AH8" s="63">
        <v>0.24</v>
      </c>
      <c r="AI8" s="26"/>
      <c r="AJ8" s="26"/>
    </row>
    <row r="9" spans="1:36">
      <c r="A9" s="44" t="s">
        <v>45</v>
      </c>
      <c r="B9" s="26">
        <v>1707</v>
      </c>
      <c r="C9" s="26">
        <v>1729.9</v>
      </c>
      <c r="D9" s="26">
        <v>1752.8</v>
      </c>
      <c r="E9" s="26">
        <v>1775.7</v>
      </c>
      <c r="F9" s="26">
        <v>1798.6</v>
      </c>
      <c r="G9" s="26">
        <v>1821.5</v>
      </c>
      <c r="H9" s="26">
        <v>1844.4</v>
      </c>
      <c r="I9" s="26">
        <v>1867.3</v>
      </c>
      <c r="J9" s="26">
        <v>1890.2</v>
      </c>
      <c r="K9" s="26">
        <v>1913.1</v>
      </c>
      <c r="L9" s="26">
        <v>1936</v>
      </c>
      <c r="M9" s="26">
        <v>1961.4</v>
      </c>
      <c r="N9" s="26">
        <v>1986.8</v>
      </c>
      <c r="O9" s="26">
        <v>2012.2</v>
      </c>
      <c r="P9" s="26">
        <v>2037.6</v>
      </c>
      <c r="Q9" s="26">
        <v>2063</v>
      </c>
      <c r="R9" s="26">
        <v>2127.1999999999998</v>
      </c>
      <c r="S9" s="26">
        <v>2191.4</v>
      </c>
      <c r="T9" s="26">
        <v>2255.6</v>
      </c>
      <c r="U9" s="26">
        <v>2319.8000000000002</v>
      </c>
      <c r="V9" s="26">
        <v>2384</v>
      </c>
      <c r="W9" s="26">
        <v>2516</v>
      </c>
      <c r="X9" s="26">
        <v>2648</v>
      </c>
      <c r="Y9" s="26">
        <v>2780</v>
      </c>
      <c r="Z9" s="26">
        <v>2912</v>
      </c>
      <c r="AA9" s="26">
        <v>3044</v>
      </c>
      <c r="AB9" s="26"/>
      <c r="AC9" s="26"/>
      <c r="AD9" s="26"/>
      <c r="AE9" s="26"/>
      <c r="AF9" s="26"/>
      <c r="AG9" s="63">
        <v>1.46</v>
      </c>
      <c r="AH9" s="63">
        <v>0.24</v>
      </c>
      <c r="AI9" s="26"/>
      <c r="AJ9" s="26"/>
    </row>
    <row r="10" spans="1:36">
      <c r="A10" s="44" t="s">
        <v>46</v>
      </c>
      <c r="B10" s="26">
        <v>41950.3</v>
      </c>
      <c r="C10" s="26">
        <v>43194.62</v>
      </c>
      <c r="D10" s="26">
        <v>44438.94</v>
      </c>
      <c r="E10" s="26">
        <v>45683.26</v>
      </c>
      <c r="F10" s="26">
        <v>46927.58</v>
      </c>
      <c r="G10" s="26">
        <v>48171.9</v>
      </c>
      <c r="H10" s="26">
        <v>49416.22</v>
      </c>
      <c r="I10" s="26">
        <v>50660.54</v>
      </c>
      <c r="J10" s="26">
        <v>51904.86</v>
      </c>
      <c r="K10" s="26">
        <v>53149.18</v>
      </c>
      <c r="L10" s="26">
        <v>54393.5</v>
      </c>
      <c r="M10" s="26">
        <v>56958.66</v>
      </c>
      <c r="N10" s="26">
        <v>59523.82</v>
      </c>
      <c r="O10" s="26">
        <v>62088.98</v>
      </c>
      <c r="P10" s="26">
        <v>64654.14</v>
      </c>
      <c r="Q10" s="26">
        <v>67219.3</v>
      </c>
      <c r="R10" s="26">
        <v>68388.740000000005</v>
      </c>
      <c r="S10" s="26">
        <v>69558.179999999993</v>
      </c>
      <c r="T10" s="26">
        <v>70727.62</v>
      </c>
      <c r="U10" s="26">
        <v>71897.06</v>
      </c>
      <c r="V10" s="26">
        <v>73066.5</v>
      </c>
      <c r="W10" s="26">
        <v>74249.64</v>
      </c>
      <c r="X10" s="26">
        <v>75432.78</v>
      </c>
      <c r="Y10" s="26">
        <v>76615.92</v>
      </c>
      <c r="Z10" s="26">
        <v>77799.06</v>
      </c>
      <c r="AA10" s="26">
        <v>78982.2</v>
      </c>
      <c r="AB10" s="26"/>
      <c r="AC10" s="26"/>
      <c r="AD10" s="26"/>
      <c r="AE10" s="26"/>
      <c r="AF10" s="26"/>
      <c r="AG10" s="63">
        <v>-0.27</v>
      </c>
      <c r="AH10" s="63">
        <v>0.54</v>
      </c>
      <c r="AI10" s="26"/>
      <c r="AJ10" s="26"/>
    </row>
    <row r="11" spans="1:36">
      <c r="A11" s="44" t="s">
        <v>71</v>
      </c>
      <c r="B11" s="26">
        <v>0</v>
      </c>
      <c r="C11" s="26">
        <v>0</v>
      </c>
      <c r="D11" s="26">
        <v>172.6</v>
      </c>
      <c r="E11" s="26">
        <v>172.9</v>
      </c>
      <c r="F11" s="26">
        <v>173.2</v>
      </c>
      <c r="G11" s="26">
        <v>173.5</v>
      </c>
      <c r="H11" s="26">
        <v>173.8</v>
      </c>
      <c r="I11" s="26">
        <v>174.1</v>
      </c>
      <c r="J11" s="26">
        <v>174.4</v>
      </c>
      <c r="K11" s="26">
        <v>174.7</v>
      </c>
      <c r="L11" s="26">
        <v>175</v>
      </c>
      <c r="M11" s="26">
        <v>175.2</v>
      </c>
      <c r="N11" s="26">
        <v>175.4</v>
      </c>
      <c r="O11" s="26">
        <v>175.6</v>
      </c>
      <c r="P11" s="26">
        <v>175.8</v>
      </c>
      <c r="Q11" s="26">
        <v>176</v>
      </c>
      <c r="R11" s="26">
        <v>175.6</v>
      </c>
      <c r="S11" s="26">
        <v>175.2</v>
      </c>
      <c r="T11" s="26">
        <v>174.8</v>
      </c>
      <c r="U11" s="26">
        <v>174.4</v>
      </c>
      <c r="V11" s="26">
        <v>174</v>
      </c>
      <c r="W11" s="26">
        <v>174</v>
      </c>
      <c r="X11" s="26">
        <v>174</v>
      </c>
      <c r="Y11" s="26">
        <v>174</v>
      </c>
      <c r="Z11" s="26">
        <v>174</v>
      </c>
      <c r="AA11" s="26">
        <v>174</v>
      </c>
      <c r="AB11" s="26"/>
      <c r="AC11" s="26"/>
      <c r="AD11" s="26"/>
      <c r="AE11" s="26"/>
      <c r="AF11" s="26"/>
      <c r="AG11" s="63">
        <v>1.46</v>
      </c>
      <c r="AH11" s="63">
        <v>0.24</v>
      </c>
      <c r="AI11" s="26"/>
      <c r="AJ11" s="26"/>
    </row>
    <row r="12" spans="1:36">
      <c r="A12" s="44" t="s">
        <v>76</v>
      </c>
      <c r="B12" s="26">
        <v>4390.03</v>
      </c>
      <c r="C12" s="26">
        <v>4446.3</v>
      </c>
      <c r="D12" s="26">
        <v>4502.5600000000004</v>
      </c>
      <c r="E12" s="26">
        <v>4558.83</v>
      </c>
      <c r="F12" s="26">
        <v>4615.09</v>
      </c>
      <c r="G12" s="26">
        <v>4671.3599999999997</v>
      </c>
      <c r="H12" s="26">
        <v>4727.62</v>
      </c>
      <c r="I12" s="26">
        <v>4783.88</v>
      </c>
      <c r="J12" s="26">
        <v>4840.1499999999996</v>
      </c>
      <c r="K12" s="26">
        <v>4896.41</v>
      </c>
      <c r="L12" s="26">
        <v>4952.68</v>
      </c>
      <c r="M12" s="26">
        <v>5142.32</v>
      </c>
      <c r="N12" s="26">
        <v>5331.95</v>
      </c>
      <c r="O12" s="26">
        <v>5521.59</v>
      </c>
      <c r="P12" s="26">
        <v>5711.23</v>
      </c>
      <c r="Q12" s="26">
        <v>5900.86</v>
      </c>
      <c r="R12" s="26">
        <v>6075.77</v>
      </c>
      <c r="S12" s="26">
        <v>6250.68</v>
      </c>
      <c r="T12" s="26">
        <v>6425.59</v>
      </c>
      <c r="U12" s="26">
        <v>6600.49</v>
      </c>
      <c r="V12" s="26">
        <v>6775.4</v>
      </c>
      <c r="W12" s="26">
        <v>6775.4</v>
      </c>
      <c r="X12" s="26">
        <v>6775.4</v>
      </c>
      <c r="Y12" s="26">
        <v>6775.4</v>
      </c>
      <c r="Z12" s="26">
        <v>6775.4</v>
      </c>
      <c r="AA12" s="26">
        <v>6775.4</v>
      </c>
      <c r="AB12" s="26"/>
      <c r="AC12" s="26"/>
      <c r="AD12" s="26"/>
      <c r="AE12" s="26"/>
      <c r="AF12" s="26"/>
      <c r="AG12" s="63">
        <v>1.46</v>
      </c>
      <c r="AH12" s="63">
        <v>0.24</v>
      </c>
      <c r="AI12" s="26"/>
      <c r="AJ12" s="26"/>
    </row>
    <row r="13" spans="1:36">
      <c r="A13" s="44" t="s">
        <v>77</v>
      </c>
      <c r="B13" s="26">
        <v>1528</v>
      </c>
      <c r="C13" s="26">
        <v>1533.8</v>
      </c>
      <c r="D13" s="26">
        <v>1539.6</v>
      </c>
      <c r="E13" s="26">
        <v>1545.4</v>
      </c>
      <c r="F13" s="26">
        <v>1551.2</v>
      </c>
      <c r="G13" s="26">
        <v>1557</v>
      </c>
      <c r="H13" s="26">
        <v>1562.8</v>
      </c>
      <c r="I13" s="26">
        <v>1568.6</v>
      </c>
      <c r="J13" s="26">
        <v>1574.4</v>
      </c>
      <c r="K13" s="26">
        <v>1580.2</v>
      </c>
      <c r="L13" s="26">
        <v>1586</v>
      </c>
      <c r="M13" s="26">
        <v>1709.8</v>
      </c>
      <c r="N13" s="26">
        <v>1833.6</v>
      </c>
      <c r="O13" s="26">
        <v>1957.4</v>
      </c>
      <c r="P13" s="26">
        <v>2081.1999999999998</v>
      </c>
      <c r="Q13" s="26">
        <v>2205</v>
      </c>
      <c r="R13" s="26">
        <v>2181.1999999999998</v>
      </c>
      <c r="S13" s="26">
        <v>2157.4</v>
      </c>
      <c r="T13" s="26">
        <v>2133.6</v>
      </c>
      <c r="U13" s="26">
        <v>2109.8000000000002</v>
      </c>
      <c r="V13" s="26">
        <v>2086</v>
      </c>
      <c r="W13" s="26">
        <v>2062.1999999999998</v>
      </c>
      <c r="X13" s="26">
        <v>2038.4</v>
      </c>
      <c r="Y13" s="26">
        <v>2014.6</v>
      </c>
      <c r="Z13" s="26">
        <v>1990.8</v>
      </c>
      <c r="AA13" s="26">
        <v>1967</v>
      </c>
      <c r="AB13" s="26"/>
      <c r="AC13" s="26"/>
      <c r="AD13" s="26"/>
      <c r="AE13" s="26"/>
      <c r="AF13" s="26"/>
      <c r="AG13" s="63">
        <v>1.46</v>
      </c>
      <c r="AH13" s="63">
        <v>0.24</v>
      </c>
      <c r="AI13" s="26"/>
      <c r="AJ13" s="26"/>
    </row>
    <row r="14" spans="1:36">
      <c r="A14" s="44" t="s">
        <v>83</v>
      </c>
      <c r="B14" s="26">
        <v>5388</v>
      </c>
      <c r="C14" s="26">
        <v>5390.8</v>
      </c>
      <c r="D14" s="26">
        <v>5393.6</v>
      </c>
      <c r="E14" s="26">
        <v>5396.4</v>
      </c>
      <c r="F14" s="26">
        <v>5399.2</v>
      </c>
      <c r="G14" s="26">
        <v>5402</v>
      </c>
      <c r="H14" s="26">
        <v>5404.8</v>
      </c>
      <c r="I14" s="26">
        <v>5407.6</v>
      </c>
      <c r="J14" s="26">
        <v>5410.4</v>
      </c>
      <c r="K14" s="26">
        <v>5413.2</v>
      </c>
      <c r="L14" s="26">
        <v>5416</v>
      </c>
      <c r="M14" s="26">
        <v>5388.4</v>
      </c>
      <c r="N14" s="26">
        <v>5360.8</v>
      </c>
      <c r="O14" s="26">
        <v>5333.2</v>
      </c>
      <c r="P14" s="26">
        <v>5305.6</v>
      </c>
      <c r="Q14" s="26">
        <v>5278</v>
      </c>
      <c r="R14" s="26">
        <v>5280.4</v>
      </c>
      <c r="S14" s="26">
        <v>5282.8</v>
      </c>
      <c r="T14" s="26">
        <v>5285.2</v>
      </c>
      <c r="U14" s="26">
        <v>5287.6</v>
      </c>
      <c r="V14" s="26">
        <v>5290</v>
      </c>
      <c r="W14" s="26">
        <v>5291</v>
      </c>
      <c r="X14" s="26">
        <v>5292</v>
      </c>
      <c r="Y14" s="26">
        <v>5293</v>
      </c>
      <c r="Z14" s="26">
        <v>5294</v>
      </c>
      <c r="AA14" s="26">
        <v>5295</v>
      </c>
      <c r="AB14" s="26"/>
      <c r="AC14" s="26"/>
      <c r="AD14" s="26"/>
      <c r="AE14" s="26"/>
      <c r="AF14" s="26"/>
      <c r="AG14" s="63">
        <v>1.46</v>
      </c>
      <c r="AH14" s="63">
        <v>0.24</v>
      </c>
      <c r="AI14" s="26"/>
      <c r="AJ14" s="26"/>
    </row>
    <row r="15" spans="1:36">
      <c r="A15" s="44" t="s">
        <v>98</v>
      </c>
      <c r="B15" s="26">
        <v>5716</v>
      </c>
      <c r="C15" s="26">
        <v>5861.1</v>
      </c>
      <c r="D15" s="26">
        <v>6006.2</v>
      </c>
      <c r="E15" s="26">
        <v>6151.3</v>
      </c>
      <c r="F15" s="26">
        <v>6296.4</v>
      </c>
      <c r="G15" s="26">
        <v>6441.5</v>
      </c>
      <c r="H15" s="26">
        <v>6586.6</v>
      </c>
      <c r="I15" s="26">
        <v>6731.7</v>
      </c>
      <c r="J15" s="26">
        <v>6876.8</v>
      </c>
      <c r="K15" s="26">
        <v>7021.9</v>
      </c>
      <c r="L15" s="26">
        <v>7167</v>
      </c>
      <c r="M15" s="26">
        <v>7630.8</v>
      </c>
      <c r="N15" s="26">
        <v>8094.6</v>
      </c>
      <c r="O15" s="26">
        <v>8558.4</v>
      </c>
      <c r="P15" s="26">
        <v>9022.2000000000007</v>
      </c>
      <c r="Q15" s="26">
        <v>9486</v>
      </c>
      <c r="R15" s="26">
        <v>9816.6</v>
      </c>
      <c r="S15" s="26">
        <v>10147.200000000001</v>
      </c>
      <c r="T15" s="26">
        <v>10477.799999999999</v>
      </c>
      <c r="U15" s="26">
        <v>10808.4</v>
      </c>
      <c r="V15" s="26">
        <v>11139</v>
      </c>
      <c r="W15" s="26">
        <v>11317.4</v>
      </c>
      <c r="X15" s="26">
        <v>11495.8</v>
      </c>
      <c r="Y15" s="26">
        <v>11674.2</v>
      </c>
      <c r="Z15" s="26">
        <v>11852.6</v>
      </c>
      <c r="AA15" s="26">
        <v>12031</v>
      </c>
      <c r="AB15" s="26"/>
      <c r="AC15" s="26"/>
      <c r="AD15" s="26"/>
      <c r="AE15" s="26"/>
      <c r="AF15" s="26"/>
      <c r="AG15" s="63">
        <v>-0.27</v>
      </c>
      <c r="AH15" s="63">
        <v>0.54</v>
      </c>
      <c r="AI15" s="26"/>
      <c r="AJ15" s="26"/>
    </row>
    <row r="16" spans="1:36">
      <c r="A16" s="44" t="s">
        <v>99</v>
      </c>
      <c r="B16" s="26">
        <v>3322</v>
      </c>
      <c r="C16" s="26">
        <v>3322</v>
      </c>
      <c r="D16" s="26">
        <v>3322</v>
      </c>
      <c r="E16" s="26">
        <v>3322</v>
      </c>
      <c r="F16" s="26">
        <v>3322</v>
      </c>
      <c r="G16" s="26">
        <v>3322</v>
      </c>
      <c r="H16" s="26">
        <v>3322</v>
      </c>
      <c r="I16" s="26">
        <v>3322</v>
      </c>
      <c r="J16" s="26">
        <v>3322</v>
      </c>
      <c r="K16" s="26">
        <v>3322</v>
      </c>
      <c r="L16" s="26">
        <v>3322</v>
      </c>
      <c r="M16" s="26">
        <v>3589.4</v>
      </c>
      <c r="N16" s="26">
        <v>3856.8</v>
      </c>
      <c r="O16" s="26">
        <v>4124.2</v>
      </c>
      <c r="P16" s="26">
        <v>4391.6000000000004</v>
      </c>
      <c r="Q16" s="26">
        <v>4659</v>
      </c>
      <c r="R16" s="26">
        <v>4687.8</v>
      </c>
      <c r="S16" s="26">
        <v>4716.6000000000004</v>
      </c>
      <c r="T16" s="26">
        <v>4745.3999999999996</v>
      </c>
      <c r="U16" s="26">
        <v>4774.2</v>
      </c>
      <c r="V16" s="26">
        <v>4803</v>
      </c>
      <c r="W16" s="26">
        <v>4831.6000000000004</v>
      </c>
      <c r="X16" s="26">
        <v>4860.2</v>
      </c>
      <c r="Y16" s="26">
        <v>4888.8</v>
      </c>
      <c r="Z16" s="26">
        <v>4917.3999999999996</v>
      </c>
      <c r="AA16" s="26">
        <v>4946</v>
      </c>
      <c r="AB16" s="26"/>
      <c r="AC16" s="26"/>
      <c r="AD16" s="26"/>
      <c r="AE16" s="26"/>
      <c r="AF16" s="26"/>
      <c r="AG16" s="63">
        <v>-0.27</v>
      </c>
      <c r="AH16" s="63">
        <v>0.54</v>
      </c>
      <c r="AI16" s="26"/>
      <c r="AJ16" s="26"/>
    </row>
    <row r="17" spans="1:36">
      <c r="A17" s="44" t="s">
        <v>106</v>
      </c>
      <c r="B17" s="26">
        <v>10287</v>
      </c>
      <c r="C17" s="26">
        <v>10291.4</v>
      </c>
      <c r="D17" s="26">
        <v>10295.799999999999</v>
      </c>
      <c r="E17" s="26">
        <v>10300.200000000001</v>
      </c>
      <c r="F17" s="26">
        <v>10304.6</v>
      </c>
      <c r="G17" s="26">
        <v>10309</v>
      </c>
      <c r="H17" s="26">
        <v>10313.4</v>
      </c>
      <c r="I17" s="26">
        <v>10317.799999999999</v>
      </c>
      <c r="J17" s="26">
        <v>10322.200000000001</v>
      </c>
      <c r="K17" s="26">
        <v>10326.6</v>
      </c>
      <c r="L17" s="26">
        <v>10331</v>
      </c>
      <c r="M17" s="26">
        <v>10329.6</v>
      </c>
      <c r="N17" s="26">
        <v>10328.200000000001</v>
      </c>
      <c r="O17" s="26">
        <v>10326.799999999999</v>
      </c>
      <c r="P17" s="26">
        <v>10325.4</v>
      </c>
      <c r="Q17" s="26">
        <v>10324</v>
      </c>
      <c r="R17" s="26">
        <v>10317.6</v>
      </c>
      <c r="S17" s="26">
        <v>10311.200000000001</v>
      </c>
      <c r="T17" s="26">
        <v>10304.799999999999</v>
      </c>
      <c r="U17" s="26">
        <v>10298.4</v>
      </c>
      <c r="V17" s="26">
        <v>10292</v>
      </c>
      <c r="W17" s="26">
        <v>10287.6</v>
      </c>
      <c r="X17" s="26">
        <v>10283.200000000001</v>
      </c>
      <c r="Y17" s="26">
        <v>10278.799999999999</v>
      </c>
      <c r="Z17" s="26">
        <v>10274.4</v>
      </c>
      <c r="AA17" s="26">
        <v>10270</v>
      </c>
      <c r="AB17" s="26"/>
      <c r="AC17" s="26"/>
      <c r="AD17" s="26"/>
      <c r="AE17" s="26"/>
      <c r="AF17" s="26"/>
      <c r="AG17" s="63">
        <v>1.46</v>
      </c>
      <c r="AH17" s="63">
        <v>0.24</v>
      </c>
      <c r="AI17" s="26"/>
      <c r="AJ17" s="26"/>
    </row>
    <row r="18" spans="1:36">
      <c r="A18" s="44" t="s">
        <v>114</v>
      </c>
      <c r="B18" s="26">
        <v>0</v>
      </c>
      <c r="C18" s="26">
        <v>0</v>
      </c>
      <c r="D18" s="26">
        <v>721</v>
      </c>
      <c r="E18" s="26">
        <v>719.5</v>
      </c>
      <c r="F18" s="26">
        <v>718</v>
      </c>
      <c r="G18" s="26">
        <v>716.5</v>
      </c>
      <c r="H18" s="26">
        <v>715</v>
      </c>
      <c r="I18" s="26">
        <v>713.5</v>
      </c>
      <c r="J18" s="26">
        <v>712</v>
      </c>
      <c r="K18" s="26">
        <v>710.5</v>
      </c>
      <c r="L18" s="26">
        <v>709</v>
      </c>
      <c r="M18" s="26">
        <v>705.4</v>
      </c>
      <c r="N18" s="26">
        <v>701.8</v>
      </c>
      <c r="O18" s="26">
        <v>698.2</v>
      </c>
      <c r="P18" s="26">
        <v>694.6</v>
      </c>
      <c r="Q18" s="26">
        <v>691</v>
      </c>
      <c r="R18" s="26">
        <v>678.4</v>
      </c>
      <c r="S18" s="26">
        <v>665.8</v>
      </c>
      <c r="T18" s="26">
        <v>653.20000000000005</v>
      </c>
      <c r="U18" s="26">
        <v>640.6</v>
      </c>
      <c r="V18" s="26">
        <v>628</v>
      </c>
      <c r="W18" s="26">
        <v>624.79999999999995</v>
      </c>
      <c r="X18" s="26">
        <v>621.6</v>
      </c>
      <c r="Y18" s="26">
        <v>618.4</v>
      </c>
      <c r="Z18" s="26">
        <v>615.20000000000005</v>
      </c>
      <c r="AA18" s="26">
        <v>612</v>
      </c>
      <c r="AB18" s="26"/>
      <c r="AC18" s="26"/>
      <c r="AD18" s="26"/>
      <c r="AE18" s="26"/>
      <c r="AF18" s="26"/>
      <c r="AG18" s="63">
        <v>1.46</v>
      </c>
      <c r="AH18" s="63">
        <v>0.24</v>
      </c>
      <c r="AI18" s="26"/>
      <c r="AJ18" s="26"/>
    </row>
    <row r="19" spans="1:36">
      <c r="A19" s="44" t="s">
        <v>124</v>
      </c>
      <c r="B19" s="26">
        <v>1956</v>
      </c>
      <c r="C19" s="26">
        <v>1926.3</v>
      </c>
      <c r="D19" s="26">
        <v>1896.6</v>
      </c>
      <c r="E19" s="26">
        <v>1866.9</v>
      </c>
      <c r="F19" s="26">
        <v>1837.2</v>
      </c>
      <c r="G19" s="26">
        <v>1807.5</v>
      </c>
      <c r="H19" s="26">
        <v>1777.8</v>
      </c>
      <c r="I19" s="26">
        <v>1748.1</v>
      </c>
      <c r="J19" s="26">
        <v>1718.4</v>
      </c>
      <c r="K19" s="26">
        <v>1688.7</v>
      </c>
      <c r="L19" s="26">
        <v>1659</v>
      </c>
      <c r="M19" s="26">
        <v>1641.8</v>
      </c>
      <c r="N19" s="26">
        <v>1624.6</v>
      </c>
      <c r="O19" s="26">
        <v>1607.4</v>
      </c>
      <c r="P19" s="26">
        <v>1590.2</v>
      </c>
      <c r="Q19" s="26">
        <v>1573</v>
      </c>
      <c r="R19" s="26">
        <v>1583</v>
      </c>
      <c r="S19" s="26">
        <v>1593</v>
      </c>
      <c r="T19" s="26">
        <v>1603</v>
      </c>
      <c r="U19" s="26">
        <v>1613</v>
      </c>
      <c r="V19" s="26">
        <v>1623</v>
      </c>
      <c r="W19" s="26">
        <v>1691.6</v>
      </c>
      <c r="X19" s="26">
        <v>1760.2</v>
      </c>
      <c r="Y19" s="26">
        <v>1828.8</v>
      </c>
      <c r="Z19" s="26">
        <v>1897.4</v>
      </c>
      <c r="AA19" s="26">
        <v>1966</v>
      </c>
      <c r="AB19" s="26"/>
      <c r="AC19" s="26"/>
      <c r="AD19" s="26"/>
      <c r="AE19" s="26"/>
      <c r="AF19" s="26"/>
      <c r="AG19" s="63">
        <v>-0.27</v>
      </c>
      <c r="AH19" s="63">
        <v>0.54</v>
      </c>
      <c r="AI19" s="26"/>
      <c r="AJ19" s="26"/>
    </row>
    <row r="20" spans="1:36">
      <c r="A20" s="44" t="s">
        <v>133</v>
      </c>
      <c r="B20" s="26">
        <v>3</v>
      </c>
      <c r="C20" s="26">
        <v>6.2</v>
      </c>
      <c r="D20" s="26">
        <v>9.4</v>
      </c>
      <c r="E20" s="26">
        <v>12.6</v>
      </c>
      <c r="F20" s="26">
        <v>15.8</v>
      </c>
      <c r="G20" s="26">
        <v>19</v>
      </c>
      <c r="H20" s="26">
        <v>22.2</v>
      </c>
      <c r="I20" s="26">
        <v>25.4</v>
      </c>
      <c r="J20" s="26">
        <v>28.6</v>
      </c>
      <c r="K20" s="26">
        <v>31.8</v>
      </c>
      <c r="L20" s="26">
        <v>35</v>
      </c>
      <c r="M20" s="26">
        <v>36</v>
      </c>
      <c r="N20" s="26">
        <v>37</v>
      </c>
      <c r="O20" s="26">
        <v>38</v>
      </c>
      <c r="P20" s="26">
        <v>39</v>
      </c>
      <c r="Q20" s="26">
        <v>40</v>
      </c>
      <c r="R20" s="26">
        <v>43.8</v>
      </c>
      <c r="S20" s="26">
        <v>47.6</v>
      </c>
      <c r="T20" s="26">
        <v>51.4</v>
      </c>
      <c r="U20" s="26">
        <v>55.2</v>
      </c>
      <c r="V20" s="26">
        <v>59</v>
      </c>
      <c r="W20" s="26">
        <v>64.599999999999994</v>
      </c>
      <c r="X20" s="26">
        <v>70.2</v>
      </c>
      <c r="Y20" s="26">
        <v>75.8</v>
      </c>
      <c r="Z20" s="26">
        <v>81.400000000000006</v>
      </c>
      <c r="AA20" s="26">
        <v>87</v>
      </c>
      <c r="AB20" s="26"/>
      <c r="AC20" s="26"/>
      <c r="AD20" s="26"/>
      <c r="AE20" s="26"/>
      <c r="AF20" s="26"/>
      <c r="AG20" s="63">
        <v>1.46</v>
      </c>
      <c r="AH20" s="63">
        <v>0.24</v>
      </c>
      <c r="AI20" s="26"/>
      <c r="AJ20" s="26"/>
    </row>
    <row r="21" spans="1:36">
      <c r="A21" s="44" t="s">
        <v>140</v>
      </c>
      <c r="B21" s="26">
        <v>393</v>
      </c>
      <c r="C21" s="26">
        <v>423.3</v>
      </c>
      <c r="D21" s="26">
        <v>453.6</v>
      </c>
      <c r="E21" s="26">
        <v>483.9</v>
      </c>
      <c r="F21" s="26">
        <v>514.20000000000005</v>
      </c>
      <c r="G21" s="26">
        <v>544.5</v>
      </c>
      <c r="H21" s="26">
        <v>574.79999999999995</v>
      </c>
      <c r="I21" s="26">
        <v>605.1</v>
      </c>
      <c r="J21" s="26">
        <v>635.4</v>
      </c>
      <c r="K21" s="26">
        <v>665.7</v>
      </c>
      <c r="L21" s="26">
        <v>696</v>
      </c>
      <c r="M21" s="26">
        <v>726.6</v>
      </c>
      <c r="N21" s="26">
        <v>757.2</v>
      </c>
      <c r="O21" s="26">
        <v>787.8</v>
      </c>
      <c r="P21" s="26">
        <v>818.4</v>
      </c>
      <c r="Q21" s="26">
        <v>849</v>
      </c>
      <c r="R21" s="26">
        <v>876.8</v>
      </c>
      <c r="S21" s="26">
        <v>904.6</v>
      </c>
      <c r="T21" s="26">
        <v>932.4</v>
      </c>
      <c r="U21" s="26">
        <v>960.2</v>
      </c>
      <c r="V21" s="26">
        <v>988</v>
      </c>
      <c r="W21" s="26">
        <v>979.2</v>
      </c>
      <c r="X21" s="26">
        <v>970.4</v>
      </c>
      <c r="Y21" s="26">
        <v>961.6</v>
      </c>
      <c r="Z21" s="26">
        <v>952.8</v>
      </c>
      <c r="AA21" s="26">
        <v>944</v>
      </c>
      <c r="AB21" s="26"/>
      <c r="AC21" s="26"/>
      <c r="AD21" s="26"/>
      <c r="AE21" s="26"/>
      <c r="AF21" s="26"/>
      <c r="AG21" s="63">
        <v>-0.27</v>
      </c>
      <c r="AH21" s="63">
        <v>0.54</v>
      </c>
      <c r="AI21" s="26"/>
      <c r="AJ21" s="26"/>
    </row>
    <row r="22" spans="1:36">
      <c r="A22" s="44" t="s">
        <v>146</v>
      </c>
      <c r="B22" s="26">
        <v>1546</v>
      </c>
      <c r="C22" s="26">
        <v>1596.6</v>
      </c>
      <c r="D22" s="26">
        <v>1647.2</v>
      </c>
      <c r="E22" s="26">
        <v>1697.8</v>
      </c>
      <c r="F22" s="26">
        <v>1748.4</v>
      </c>
      <c r="G22" s="26">
        <v>1799</v>
      </c>
      <c r="H22" s="26">
        <v>1849.6</v>
      </c>
      <c r="I22" s="26">
        <v>1900.2</v>
      </c>
      <c r="J22" s="26">
        <v>1950.8</v>
      </c>
      <c r="K22" s="26">
        <v>2001.4</v>
      </c>
      <c r="L22" s="26">
        <v>2052</v>
      </c>
      <c r="M22" s="26">
        <v>2063</v>
      </c>
      <c r="N22" s="26">
        <v>2074</v>
      </c>
      <c r="O22" s="26">
        <v>2085</v>
      </c>
      <c r="P22" s="26">
        <v>2096</v>
      </c>
      <c r="Q22" s="26">
        <v>2107</v>
      </c>
      <c r="R22" s="26">
        <v>2102</v>
      </c>
      <c r="S22" s="26">
        <v>2097</v>
      </c>
      <c r="T22" s="26">
        <v>2092</v>
      </c>
      <c r="U22" s="26">
        <v>2087</v>
      </c>
      <c r="V22" s="26">
        <v>2082</v>
      </c>
      <c r="W22" s="26">
        <v>2083</v>
      </c>
      <c r="X22" s="26">
        <v>2084</v>
      </c>
      <c r="Y22" s="26">
        <v>2085</v>
      </c>
      <c r="Z22" s="26">
        <v>2086</v>
      </c>
      <c r="AA22" s="26">
        <v>2087</v>
      </c>
      <c r="AB22" s="26"/>
      <c r="AC22" s="26"/>
      <c r="AD22" s="26"/>
      <c r="AE22" s="26"/>
      <c r="AF22" s="26"/>
      <c r="AG22" s="63">
        <v>1.46</v>
      </c>
      <c r="AH22" s="63">
        <v>0.24</v>
      </c>
      <c r="AI22" s="26"/>
      <c r="AJ22" s="26"/>
    </row>
    <row r="23" spans="1:36">
      <c r="A23" s="44" t="s">
        <v>149</v>
      </c>
      <c r="B23" s="26">
        <v>251</v>
      </c>
      <c r="C23" s="26">
        <v>257.5</v>
      </c>
      <c r="D23" s="26">
        <v>264</v>
      </c>
      <c r="E23" s="26">
        <v>270.5</v>
      </c>
      <c r="F23" s="26">
        <v>277</v>
      </c>
      <c r="G23" s="26">
        <v>283.5</v>
      </c>
      <c r="H23" s="26">
        <v>290</v>
      </c>
      <c r="I23" s="26">
        <v>296.5</v>
      </c>
      <c r="J23" s="26">
        <v>303</v>
      </c>
      <c r="K23" s="26">
        <v>309.5</v>
      </c>
      <c r="L23" s="26">
        <v>316</v>
      </c>
      <c r="M23" s="26">
        <v>322.60000000000002</v>
      </c>
      <c r="N23" s="26">
        <v>329.2</v>
      </c>
      <c r="O23" s="26">
        <v>335.8</v>
      </c>
      <c r="P23" s="26">
        <v>342.4</v>
      </c>
      <c r="Q23" s="26">
        <v>349</v>
      </c>
      <c r="R23" s="26">
        <v>344.8</v>
      </c>
      <c r="S23" s="26">
        <v>340.6</v>
      </c>
      <c r="T23" s="26">
        <v>336.4</v>
      </c>
      <c r="U23" s="26">
        <v>332.2</v>
      </c>
      <c r="V23" s="26">
        <v>328</v>
      </c>
      <c r="W23" s="26">
        <v>346.4</v>
      </c>
      <c r="X23" s="26">
        <v>364.8</v>
      </c>
      <c r="Y23" s="26">
        <v>383.2</v>
      </c>
      <c r="Z23" s="26">
        <v>401.6</v>
      </c>
      <c r="AA23" s="26">
        <v>420</v>
      </c>
      <c r="AB23" s="26"/>
      <c r="AC23" s="26"/>
      <c r="AD23" s="26"/>
      <c r="AE23" s="26"/>
      <c r="AF23" s="26"/>
      <c r="AG23" s="63">
        <v>-0.27</v>
      </c>
      <c r="AH23" s="63">
        <v>0.54</v>
      </c>
      <c r="AI23" s="26"/>
      <c r="AJ23" s="26"/>
    </row>
    <row r="24" spans="1:36">
      <c r="A24" s="44" t="s">
        <v>153</v>
      </c>
      <c r="B24" s="26">
        <v>1089</v>
      </c>
      <c r="C24" s="26">
        <v>1112.5999999999999</v>
      </c>
      <c r="D24" s="26">
        <v>1136.2</v>
      </c>
      <c r="E24" s="26">
        <v>1159.8</v>
      </c>
      <c r="F24" s="26">
        <v>1183.4000000000001</v>
      </c>
      <c r="G24" s="26">
        <v>1207</v>
      </c>
      <c r="H24" s="26">
        <v>1230.5999999999999</v>
      </c>
      <c r="I24" s="26">
        <v>1254.2</v>
      </c>
      <c r="J24" s="26">
        <v>1277.8</v>
      </c>
      <c r="K24" s="26">
        <v>1301.4000000000001</v>
      </c>
      <c r="L24" s="26">
        <v>1325</v>
      </c>
      <c r="M24" s="26">
        <v>1340</v>
      </c>
      <c r="N24" s="26">
        <v>1355</v>
      </c>
      <c r="O24" s="26">
        <v>1370</v>
      </c>
      <c r="P24" s="26">
        <v>1385</v>
      </c>
      <c r="Q24" s="26">
        <v>1400</v>
      </c>
      <c r="R24" s="26">
        <v>1412.6</v>
      </c>
      <c r="S24" s="26">
        <v>1425.2</v>
      </c>
      <c r="T24" s="26">
        <v>1437.8</v>
      </c>
      <c r="U24" s="26">
        <v>1450.4</v>
      </c>
      <c r="V24" s="26">
        <v>1463</v>
      </c>
      <c r="W24" s="26">
        <v>1476.2</v>
      </c>
      <c r="X24" s="26">
        <v>1489.4</v>
      </c>
      <c r="Y24" s="26">
        <v>1502.6</v>
      </c>
      <c r="Z24" s="26">
        <v>1515.8</v>
      </c>
      <c r="AA24" s="26">
        <v>1529</v>
      </c>
      <c r="AB24" s="26"/>
      <c r="AC24" s="26"/>
      <c r="AD24" s="26"/>
      <c r="AE24" s="26"/>
      <c r="AF24" s="26"/>
      <c r="AG24" s="63">
        <v>1.46</v>
      </c>
      <c r="AH24" s="63">
        <v>0.24</v>
      </c>
      <c r="AI24" s="26"/>
      <c r="AJ24" s="26"/>
    </row>
    <row r="25" spans="1:36">
      <c r="A25" s="44" t="s">
        <v>163</v>
      </c>
      <c r="B25" s="26">
        <v>8511</v>
      </c>
      <c r="C25" s="26">
        <v>8524.4</v>
      </c>
      <c r="D25" s="26">
        <v>8537.7999999999993</v>
      </c>
      <c r="E25" s="26">
        <v>8551.2000000000007</v>
      </c>
      <c r="F25" s="26">
        <v>8564.6</v>
      </c>
      <c r="G25" s="26">
        <v>8578</v>
      </c>
      <c r="H25" s="26">
        <v>8591.4</v>
      </c>
      <c r="I25" s="26">
        <v>8604.7999999999993</v>
      </c>
      <c r="J25" s="26">
        <v>8618.2000000000007</v>
      </c>
      <c r="K25" s="26">
        <v>8631.6</v>
      </c>
      <c r="L25" s="26">
        <v>8645</v>
      </c>
      <c r="M25" s="26">
        <v>8669.4</v>
      </c>
      <c r="N25" s="26">
        <v>8693.7999999999993</v>
      </c>
      <c r="O25" s="26">
        <v>8718.2000000000007</v>
      </c>
      <c r="P25" s="26">
        <v>8742.6</v>
      </c>
      <c r="Q25" s="26">
        <v>8767</v>
      </c>
      <c r="R25" s="26">
        <v>8789</v>
      </c>
      <c r="S25" s="26">
        <v>8811</v>
      </c>
      <c r="T25" s="26">
        <v>8833</v>
      </c>
      <c r="U25" s="26">
        <v>8855</v>
      </c>
      <c r="V25" s="26">
        <v>8877</v>
      </c>
      <c r="W25" s="26">
        <v>8893</v>
      </c>
      <c r="X25" s="26">
        <v>8909</v>
      </c>
      <c r="Y25" s="26">
        <v>8925</v>
      </c>
      <c r="Z25" s="26">
        <v>8941</v>
      </c>
      <c r="AA25" s="26">
        <v>8957</v>
      </c>
      <c r="AB25" s="26"/>
      <c r="AC25" s="26"/>
      <c r="AD25" s="26"/>
      <c r="AE25" s="26"/>
      <c r="AF25" s="26"/>
      <c r="AG25" s="63">
        <v>1.46</v>
      </c>
      <c r="AH25" s="63">
        <v>0.24</v>
      </c>
      <c r="AI25" s="26"/>
      <c r="AJ25" s="26"/>
    </row>
    <row r="26" spans="1:36">
      <c r="A26" s="44" t="s">
        <v>164</v>
      </c>
      <c r="B26" s="26">
        <v>802</v>
      </c>
      <c r="C26" s="26">
        <v>802</v>
      </c>
      <c r="D26" s="26">
        <v>802</v>
      </c>
      <c r="E26" s="26">
        <v>802</v>
      </c>
      <c r="F26" s="26">
        <v>802</v>
      </c>
      <c r="G26" s="26">
        <v>802</v>
      </c>
      <c r="H26" s="26">
        <v>802</v>
      </c>
      <c r="I26" s="26">
        <v>802</v>
      </c>
      <c r="J26" s="26">
        <v>802</v>
      </c>
      <c r="K26" s="26">
        <v>802</v>
      </c>
      <c r="L26" s="26">
        <v>802</v>
      </c>
      <c r="M26" s="26">
        <v>809.4</v>
      </c>
      <c r="N26" s="26">
        <v>816.8</v>
      </c>
      <c r="O26" s="26">
        <v>824.2</v>
      </c>
      <c r="P26" s="26">
        <v>831.6</v>
      </c>
      <c r="Q26" s="26">
        <v>839</v>
      </c>
      <c r="R26" s="26">
        <v>844.2</v>
      </c>
      <c r="S26" s="26">
        <v>849.4</v>
      </c>
      <c r="T26" s="26">
        <v>854.6</v>
      </c>
      <c r="U26" s="26">
        <v>859.8</v>
      </c>
      <c r="V26" s="26">
        <v>865</v>
      </c>
      <c r="W26" s="26">
        <v>870.2</v>
      </c>
      <c r="X26" s="26">
        <v>875.4</v>
      </c>
      <c r="Y26" s="26">
        <v>880.6</v>
      </c>
      <c r="Z26" s="26">
        <v>885.8</v>
      </c>
      <c r="AA26" s="26">
        <v>891</v>
      </c>
      <c r="AB26" s="26"/>
      <c r="AC26" s="26"/>
      <c r="AD26" s="26"/>
      <c r="AE26" s="26"/>
      <c r="AF26" s="26"/>
      <c r="AG26" s="63">
        <v>1.46</v>
      </c>
      <c r="AH26" s="63">
        <v>0.24</v>
      </c>
      <c r="AI26" s="26"/>
      <c r="AJ26" s="26"/>
    </row>
    <row r="27" spans="1:36">
      <c r="A27" s="44" t="s">
        <v>168</v>
      </c>
      <c r="B27" s="26">
        <v>528</v>
      </c>
      <c r="C27" s="26">
        <v>528</v>
      </c>
      <c r="D27" s="26">
        <v>528</v>
      </c>
      <c r="E27" s="26">
        <v>528</v>
      </c>
      <c r="F27" s="26">
        <v>528</v>
      </c>
      <c r="G27" s="26">
        <v>528</v>
      </c>
      <c r="H27" s="26">
        <v>528</v>
      </c>
      <c r="I27" s="26">
        <v>528</v>
      </c>
      <c r="J27" s="26">
        <v>528</v>
      </c>
      <c r="K27" s="26">
        <v>528</v>
      </c>
      <c r="L27" s="26">
        <v>528</v>
      </c>
      <c r="M27" s="26">
        <v>528.4</v>
      </c>
      <c r="N27" s="26">
        <v>528.79999999999995</v>
      </c>
      <c r="O27" s="26">
        <v>529.20000000000005</v>
      </c>
      <c r="P27" s="26">
        <v>529.6</v>
      </c>
      <c r="Q27" s="26">
        <v>530</v>
      </c>
      <c r="R27" s="26">
        <v>532</v>
      </c>
      <c r="S27" s="26">
        <v>534</v>
      </c>
      <c r="T27" s="26">
        <v>536</v>
      </c>
      <c r="U27" s="26">
        <v>538</v>
      </c>
      <c r="V27" s="26">
        <v>540</v>
      </c>
      <c r="W27" s="26">
        <v>545.79999999999995</v>
      </c>
      <c r="X27" s="26">
        <v>551.6</v>
      </c>
      <c r="Y27" s="26">
        <v>557.4</v>
      </c>
      <c r="Z27" s="26">
        <v>563.20000000000005</v>
      </c>
      <c r="AA27" s="26">
        <v>569</v>
      </c>
      <c r="AB27" s="26"/>
      <c r="AC27" s="26"/>
      <c r="AD27" s="26"/>
      <c r="AE27" s="26"/>
      <c r="AF27" s="26"/>
      <c r="AG27" s="63">
        <v>-0.27</v>
      </c>
      <c r="AH27" s="63">
        <v>0.54</v>
      </c>
      <c r="AI27" s="26"/>
      <c r="AJ27" s="26"/>
    </row>
    <row r="28" spans="1:36">
      <c r="A28" s="44" t="s">
        <v>169</v>
      </c>
      <c r="B28" s="26">
        <v>0</v>
      </c>
      <c r="C28" s="26">
        <v>0</v>
      </c>
      <c r="D28" s="26">
        <v>13193.04</v>
      </c>
      <c r="E28" s="26">
        <v>13463.96</v>
      </c>
      <c r="F28" s="26">
        <v>13734.88</v>
      </c>
      <c r="G28" s="26">
        <v>14005.8</v>
      </c>
      <c r="H28" s="26">
        <v>14276.72</v>
      </c>
      <c r="I28" s="26">
        <v>14547.64</v>
      </c>
      <c r="J28" s="26">
        <v>14818.56</v>
      </c>
      <c r="K28" s="26">
        <v>15089.48</v>
      </c>
      <c r="L28" s="26">
        <v>15360.4</v>
      </c>
      <c r="M28" s="26">
        <v>15680.82</v>
      </c>
      <c r="N28" s="26">
        <v>16001.24</v>
      </c>
      <c r="O28" s="26">
        <v>16321.66</v>
      </c>
      <c r="P28" s="26">
        <v>16642.080000000002</v>
      </c>
      <c r="Q28" s="26">
        <v>16962.5</v>
      </c>
      <c r="R28" s="26">
        <v>17492.580000000002</v>
      </c>
      <c r="S28" s="26">
        <v>18022.66</v>
      </c>
      <c r="T28" s="26">
        <v>18552.740000000002</v>
      </c>
      <c r="U28" s="26">
        <v>19082.82</v>
      </c>
      <c r="V28" s="26">
        <v>19612.900000000001</v>
      </c>
      <c r="W28" s="26">
        <v>19658.52</v>
      </c>
      <c r="X28" s="26">
        <v>19704.14</v>
      </c>
      <c r="Y28" s="26">
        <v>19749.759999999998</v>
      </c>
      <c r="Z28" s="26">
        <v>19795.38</v>
      </c>
      <c r="AA28" s="26">
        <v>19841</v>
      </c>
      <c r="AB28" s="26"/>
      <c r="AC28" s="26"/>
      <c r="AD28" s="26"/>
      <c r="AE28" s="26"/>
      <c r="AF28" s="26"/>
      <c r="AG28" s="63">
        <v>-0.27</v>
      </c>
      <c r="AH28" s="63">
        <v>0.54</v>
      </c>
      <c r="AI28" s="26"/>
      <c r="AJ28" s="26"/>
    </row>
    <row r="29" spans="1:36">
      <c r="A29" s="44" t="s">
        <v>185</v>
      </c>
      <c r="B29" s="26">
        <v>0</v>
      </c>
      <c r="C29" s="26">
        <v>0</v>
      </c>
      <c r="D29" s="26">
        <v>0</v>
      </c>
      <c r="E29" s="26">
        <v>959.4</v>
      </c>
      <c r="F29" s="26">
        <v>959.2</v>
      </c>
      <c r="G29" s="26">
        <v>959</v>
      </c>
      <c r="H29" s="26">
        <v>958.8</v>
      </c>
      <c r="I29" s="26">
        <v>958.6</v>
      </c>
      <c r="J29" s="26">
        <v>958.4</v>
      </c>
      <c r="K29" s="26">
        <v>958.2</v>
      </c>
      <c r="L29" s="26">
        <v>958</v>
      </c>
      <c r="M29" s="26">
        <v>959.4</v>
      </c>
      <c r="N29" s="26">
        <v>960.8</v>
      </c>
      <c r="O29" s="26">
        <v>962.2</v>
      </c>
      <c r="P29" s="26">
        <v>963.6</v>
      </c>
      <c r="Q29" s="26">
        <v>965</v>
      </c>
      <c r="R29" s="26">
        <v>964.4</v>
      </c>
      <c r="S29" s="26">
        <v>963.8</v>
      </c>
      <c r="T29" s="26">
        <v>963.2</v>
      </c>
      <c r="U29" s="26">
        <v>962.6</v>
      </c>
      <c r="V29" s="26">
        <v>962</v>
      </c>
      <c r="W29" s="26">
        <v>961.6</v>
      </c>
      <c r="X29" s="26">
        <v>961.2</v>
      </c>
      <c r="Y29" s="26">
        <v>960.8</v>
      </c>
      <c r="Z29" s="26">
        <v>960.4</v>
      </c>
      <c r="AA29" s="26">
        <v>960</v>
      </c>
      <c r="AB29" s="26"/>
      <c r="AC29" s="26"/>
      <c r="AD29" s="26"/>
      <c r="AE29" s="26"/>
      <c r="AF29" s="26"/>
      <c r="AG29" s="63">
        <v>1.46</v>
      </c>
      <c r="AH29" s="63">
        <v>0.24</v>
      </c>
      <c r="AI29" s="26"/>
      <c r="AJ29" s="26"/>
    </row>
    <row r="30" spans="1:36">
      <c r="A30" s="44" t="s">
        <v>189</v>
      </c>
      <c r="B30" s="26">
        <v>1626</v>
      </c>
      <c r="C30" s="26">
        <v>1635.8</v>
      </c>
      <c r="D30" s="26">
        <v>1645.6</v>
      </c>
      <c r="E30" s="26">
        <v>1655.4</v>
      </c>
      <c r="F30" s="26">
        <v>1665.2</v>
      </c>
      <c r="G30" s="26">
        <v>1675</v>
      </c>
      <c r="H30" s="26">
        <v>1684.8</v>
      </c>
      <c r="I30" s="26">
        <v>1694.6</v>
      </c>
      <c r="J30" s="26">
        <v>1704.4</v>
      </c>
      <c r="K30" s="26">
        <v>1714.2</v>
      </c>
      <c r="L30" s="26">
        <v>1724</v>
      </c>
      <c r="M30" s="26">
        <v>1729.2</v>
      </c>
      <c r="N30" s="26">
        <v>1734.4</v>
      </c>
      <c r="O30" s="26">
        <v>1739.6</v>
      </c>
      <c r="P30" s="26">
        <v>1744.8</v>
      </c>
      <c r="Q30" s="26">
        <v>1750</v>
      </c>
      <c r="R30" s="26">
        <v>1752.6</v>
      </c>
      <c r="S30" s="26">
        <v>1755.2</v>
      </c>
      <c r="T30" s="26">
        <v>1757.8</v>
      </c>
      <c r="U30" s="26">
        <v>1760.4</v>
      </c>
      <c r="V30" s="26">
        <v>1763</v>
      </c>
      <c r="W30" s="26">
        <v>1763</v>
      </c>
      <c r="X30" s="26">
        <v>1763</v>
      </c>
      <c r="Y30" s="26">
        <v>1763</v>
      </c>
      <c r="Z30" s="26">
        <v>1763</v>
      </c>
      <c r="AA30" s="26">
        <v>1763</v>
      </c>
      <c r="AB30" s="26"/>
      <c r="AC30" s="26"/>
      <c r="AD30" s="26"/>
      <c r="AE30" s="26"/>
      <c r="AF30" s="26"/>
      <c r="AG30" s="63">
        <v>-0.27</v>
      </c>
      <c r="AH30" s="63">
        <v>0.54</v>
      </c>
      <c r="AI30" s="26"/>
      <c r="AJ30" s="26"/>
    </row>
    <row r="31" spans="1:36">
      <c r="A31" s="44" t="s">
        <v>191</v>
      </c>
      <c r="B31" s="26">
        <v>2036.53</v>
      </c>
      <c r="C31" s="26">
        <v>2083.2600000000002</v>
      </c>
      <c r="D31" s="26">
        <v>2129.9899999999998</v>
      </c>
      <c r="E31" s="26">
        <v>2176.73</v>
      </c>
      <c r="F31" s="26">
        <v>2223.46</v>
      </c>
      <c r="G31" s="26">
        <v>2270.19</v>
      </c>
      <c r="H31" s="26">
        <v>2316.92</v>
      </c>
      <c r="I31" s="26">
        <v>2363.65</v>
      </c>
      <c r="J31" s="26">
        <v>2410.39</v>
      </c>
      <c r="K31" s="26">
        <v>2457.12</v>
      </c>
      <c r="L31" s="26">
        <v>2503.85</v>
      </c>
      <c r="M31" s="26">
        <v>2512.85</v>
      </c>
      <c r="N31" s="26">
        <v>2521.85</v>
      </c>
      <c r="O31" s="26">
        <v>2530.85</v>
      </c>
      <c r="P31" s="26">
        <v>2539.85</v>
      </c>
      <c r="Q31" s="26">
        <v>2548.85</v>
      </c>
      <c r="R31" s="26">
        <v>2615.39</v>
      </c>
      <c r="S31" s="26">
        <v>2681.93</v>
      </c>
      <c r="T31" s="26">
        <v>2748.47</v>
      </c>
      <c r="U31" s="26">
        <v>2815.01</v>
      </c>
      <c r="V31" s="26">
        <v>2881.55</v>
      </c>
      <c r="W31" s="26">
        <v>2886.94</v>
      </c>
      <c r="X31" s="26">
        <v>2892.33</v>
      </c>
      <c r="Y31" s="26">
        <v>2897.72</v>
      </c>
      <c r="Z31" s="26">
        <v>2903.11</v>
      </c>
      <c r="AA31" s="26">
        <v>2908.5</v>
      </c>
      <c r="AB31" s="26"/>
      <c r="AC31" s="26"/>
      <c r="AD31" s="26"/>
      <c r="AE31" s="26"/>
      <c r="AF31" s="26"/>
      <c r="AG31" s="63">
        <v>1.46</v>
      </c>
      <c r="AH31" s="63">
        <v>0.24</v>
      </c>
      <c r="AI31" s="26"/>
      <c r="AJ31" s="26"/>
    </row>
    <row r="32" spans="1:36">
      <c r="A32" s="44" t="s">
        <v>196</v>
      </c>
      <c r="B32" s="26">
        <v>7399</v>
      </c>
      <c r="C32" s="26">
        <v>7643</v>
      </c>
      <c r="D32" s="26">
        <v>7887</v>
      </c>
      <c r="E32" s="26">
        <v>8131</v>
      </c>
      <c r="F32" s="26">
        <v>8375</v>
      </c>
      <c r="G32" s="26">
        <v>8619</v>
      </c>
      <c r="H32" s="26">
        <v>8863</v>
      </c>
      <c r="I32" s="26">
        <v>9107</v>
      </c>
      <c r="J32" s="26">
        <v>9351</v>
      </c>
      <c r="K32" s="26">
        <v>9595</v>
      </c>
      <c r="L32" s="26">
        <v>9839</v>
      </c>
      <c r="M32" s="26">
        <v>10091</v>
      </c>
      <c r="N32" s="26">
        <v>10343</v>
      </c>
      <c r="O32" s="26">
        <v>10595</v>
      </c>
      <c r="P32" s="26">
        <v>10847</v>
      </c>
      <c r="Q32" s="26">
        <v>11099</v>
      </c>
      <c r="R32" s="26">
        <v>11392</v>
      </c>
      <c r="S32" s="26">
        <v>11685</v>
      </c>
      <c r="T32" s="26">
        <v>11978</v>
      </c>
      <c r="U32" s="26">
        <v>12271</v>
      </c>
      <c r="V32" s="26">
        <v>12564</v>
      </c>
      <c r="W32" s="26">
        <v>12798.6</v>
      </c>
      <c r="X32" s="26">
        <v>13033.2</v>
      </c>
      <c r="Y32" s="26">
        <v>13267.8</v>
      </c>
      <c r="Z32" s="26">
        <v>13502.4</v>
      </c>
      <c r="AA32" s="26">
        <v>13737</v>
      </c>
      <c r="AB32" s="26"/>
      <c r="AC32" s="26"/>
      <c r="AD32" s="26"/>
      <c r="AE32" s="26"/>
      <c r="AF32" s="26"/>
      <c r="AG32" s="63">
        <v>1.46</v>
      </c>
      <c r="AH32" s="63">
        <v>0.24</v>
      </c>
      <c r="AI32" s="26"/>
      <c r="AJ32" s="26"/>
    </row>
    <row r="33" spans="1:36">
      <c r="A33" s="44" t="s">
        <v>200</v>
      </c>
      <c r="B33" s="26">
        <v>2668</v>
      </c>
      <c r="C33" s="26">
        <v>2712.3</v>
      </c>
      <c r="D33" s="26">
        <v>2756.6</v>
      </c>
      <c r="E33" s="26">
        <v>2800.9</v>
      </c>
      <c r="F33" s="26">
        <v>2845.2</v>
      </c>
      <c r="G33" s="26">
        <v>2889.5</v>
      </c>
      <c r="H33" s="26">
        <v>2933.8</v>
      </c>
      <c r="I33" s="26">
        <v>2978.1</v>
      </c>
      <c r="J33" s="26">
        <v>3022.4</v>
      </c>
      <c r="K33" s="26">
        <v>3066.7</v>
      </c>
      <c r="L33" s="26">
        <v>3111</v>
      </c>
      <c r="M33" s="26">
        <v>3177.6</v>
      </c>
      <c r="N33" s="26">
        <v>3244.2</v>
      </c>
      <c r="O33" s="26">
        <v>3310.8</v>
      </c>
      <c r="P33" s="26">
        <v>3377.4</v>
      </c>
      <c r="Q33" s="26">
        <v>3444</v>
      </c>
      <c r="R33" s="26">
        <v>3552.4</v>
      </c>
      <c r="S33" s="26">
        <v>3660.8</v>
      </c>
      <c r="T33" s="26">
        <v>3769.2</v>
      </c>
      <c r="U33" s="26">
        <v>3877.6</v>
      </c>
      <c r="V33" s="26">
        <v>3986</v>
      </c>
      <c r="W33" s="26">
        <v>3986</v>
      </c>
      <c r="X33" s="26">
        <v>3986</v>
      </c>
      <c r="Y33" s="26">
        <v>3986</v>
      </c>
      <c r="Z33" s="26">
        <v>3986</v>
      </c>
      <c r="AA33" s="26">
        <v>3986</v>
      </c>
      <c r="AB33" s="26"/>
      <c r="AC33" s="26"/>
      <c r="AD33" s="26"/>
      <c r="AE33" s="26"/>
      <c r="AF33" s="26"/>
      <c r="AG33" s="63">
        <v>-0.27</v>
      </c>
      <c r="AH33" s="63">
        <v>0.54</v>
      </c>
      <c r="AI33" s="26"/>
      <c r="AJ33" s="26"/>
    </row>
    <row r="34" spans="1:36">
      <c r="A34" s="44" t="s">
        <v>208</v>
      </c>
      <c r="B34" s="26">
        <v>1495</v>
      </c>
      <c r="C34" s="26">
        <v>1540.7</v>
      </c>
      <c r="D34" s="26">
        <v>1586.4</v>
      </c>
      <c r="E34" s="26">
        <v>1632.1</v>
      </c>
      <c r="F34" s="26">
        <v>1677.8</v>
      </c>
      <c r="G34" s="26">
        <v>1723.5</v>
      </c>
      <c r="H34" s="26">
        <v>1769.2</v>
      </c>
      <c r="I34" s="26">
        <v>1814.9</v>
      </c>
      <c r="J34" s="26">
        <v>1860.6</v>
      </c>
      <c r="K34" s="26">
        <v>1906.3</v>
      </c>
      <c r="L34" s="26">
        <v>1952</v>
      </c>
      <c r="M34" s="26">
        <v>2000</v>
      </c>
      <c r="N34" s="26">
        <v>2048</v>
      </c>
      <c r="O34" s="26">
        <v>2096</v>
      </c>
      <c r="P34" s="26">
        <v>2144</v>
      </c>
      <c r="Q34" s="26">
        <v>2192</v>
      </c>
      <c r="R34" s="26">
        <v>2321.6</v>
      </c>
      <c r="S34" s="26">
        <v>2451.1999999999998</v>
      </c>
      <c r="T34" s="26">
        <v>2580.8000000000002</v>
      </c>
      <c r="U34" s="26">
        <v>2710.4</v>
      </c>
      <c r="V34" s="26">
        <v>2840</v>
      </c>
      <c r="W34" s="26">
        <v>2949.2</v>
      </c>
      <c r="X34" s="26">
        <v>3058.4</v>
      </c>
      <c r="Y34" s="26">
        <v>3167.6</v>
      </c>
      <c r="Z34" s="26">
        <v>3276.8</v>
      </c>
      <c r="AA34" s="26">
        <v>3386</v>
      </c>
      <c r="AB34" s="26"/>
      <c r="AC34" s="26"/>
      <c r="AD34" s="26"/>
      <c r="AE34" s="26"/>
      <c r="AF34" s="26"/>
      <c r="AG34" s="63">
        <v>1.46</v>
      </c>
      <c r="AH34" s="63">
        <v>0.24</v>
      </c>
      <c r="AI34" s="26"/>
      <c r="AJ34" s="26"/>
    </row>
    <row r="35" spans="1:36">
      <c r="A35" s="44" t="s">
        <v>213</v>
      </c>
      <c r="B35" s="26">
        <v>0</v>
      </c>
      <c r="C35" s="26">
        <v>0</v>
      </c>
      <c r="D35" s="26">
        <v>4660.6000000000004</v>
      </c>
      <c r="E35" s="26">
        <v>4672.3999999999996</v>
      </c>
      <c r="F35" s="26">
        <v>4684.2</v>
      </c>
      <c r="G35" s="26">
        <v>4696</v>
      </c>
      <c r="H35" s="26">
        <v>4707.8</v>
      </c>
      <c r="I35" s="26">
        <v>4719.6000000000004</v>
      </c>
      <c r="J35" s="26">
        <v>4731.3999999999996</v>
      </c>
      <c r="K35" s="26">
        <v>4743.2</v>
      </c>
      <c r="L35" s="26">
        <v>4755</v>
      </c>
      <c r="M35" s="26">
        <v>4761.3999999999996</v>
      </c>
      <c r="N35" s="26">
        <v>4767.8</v>
      </c>
      <c r="O35" s="26">
        <v>4774.2</v>
      </c>
      <c r="P35" s="26">
        <v>4780.6000000000004</v>
      </c>
      <c r="Q35" s="26">
        <v>4787</v>
      </c>
      <c r="R35" s="26">
        <v>4793.2</v>
      </c>
      <c r="S35" s="26">
        <v>4799.3999999999996</v>
      </c>
      <c r="T35" s="26">
        <v>4805.6000000000004</v>
      </c>
      <c r="U35" s="26">
        <v>4811.8</v>
      </c>
      <c r="V35" s="26">
        <v>4818</v>
      </c>
      <c r="W35" s="26">
        <v>4826.3999999999996</v>
      </c>
      <c r="X35" s="26">
        <v>4834.8</v>
      </c>
      <c r="Y35" s="26">
        <v>4843.2</v>
      </c>
      <c r="Z35" s="26">
        <v>4851.6000000000004</v>
      </c>
      <c r="AA35" s="26">
        <v>4860</v>
      </c>
      <c r="AB35" s="26"/>
      <c r="AC35" s="26"/>
      <c r="AD35" s="26"/>
      <c r="AE35" s="26"/>
      <c r="AF35" s="26"/>
      <c r="AG35" s="63">
        <v>-0.27</v>
      </c>
      <c r="AH35" s="63">
        <v>0.54</v>
      </c>
      <c r="AI35" s="26"/>
      <c r="AJ35" s="26"/>
    </row>
    <row r="36" spans="1:36">
      <c r="A36" s="44" t="s">
        <v>215</v>
      </c>
      <c r="B36" s="26">
        <v>2716</v>
      </c>
      <c r="C36" s="26">
        <v>2716</v>
      </c>
      <c r="D36" s="26">
        <v>2716</v>
      </c>
      <c r="E36" s="26">
        <v>2716</v>
      </c>
      <c r="F36" s="26">
        <v>2716</v>
      </c>
      <c r="G36" s="26">
        <v>2716</v>
      </c>
      <c r="H36" s="26">
        <v>2716</v>
      </c>
      <c r="I36" s="26">
        <v>2716</v>
      </c>
      <c r="J36" s="26">
        <v>2716</v>
      </c>
      <c r="K36" s="26">
        <v>2716</v>
      </c>
      <c r="L36" s="26">
        <v>2716</v>
      </c>
      <c r="M36" s="26">
        <v>2716</v>
      </c>
      <c r="N36" s="26">
        <v>2716</v>
      </c>
      <c r="O36" s="26">
        <v>2716</v>
      </c>
      <c r="P36" s="26">
        <v>2716</v>
      </c>
      <c r="Q36" s="26">
        <v>2716</v>
      </c>
      <c r="R36" s="26">
        <v>2716</v>
      </c>
      <c r="S36" s="26">
        <v>2716</v>
      </c>
      <c r="T36" s="26">
        <v>2716</v>
      </c>
      <c r="U36" s="26">
        <v>2716</v>
      </c>
      <c r="V36" s="26">
        <v>2716</v>
      </c>
      <c r="W36" s="26">
        <v>2716</v>
      </c>
      <c r="X36" s="26">
        <v>2716</v>
      </c>
      <c r="Y36" s="26">
        <v>2716</v>
      </c>
      <c r="Z36" s="26">
        <v>2716</v>
      </c>
      <c r="AA36" s="26">
        <v>2716</v>
      </c>
      <c r="AB36" s="26"/>
      <c r="AC36" s="26"/>
      <c r="AD36" s="26"/>
      <c r="AE36" s="26"/>
      <c r="AF36" s="26"/>
      <c r="AG36" s="63">
        <v>1.46</v>
      </c>
      <c r="AH36" s="63">
        <v>0.24</v>
      </c>
      <c r="AI36" s="26"/>
      <c r="AJ36" s="26"/>
    </row>
    <row r="37" spans="1:36">
      <c r="A37" s="46" t="s">
        <v>251</v>
      </c>
      <c r="B37" s="26">
        <v>17938</v>
      </c>
      <c r="C37" s="26">
        <v>18400.2</v>
      </c>
      <c r="D37" s="26">
        <v>18862.400000000001</v>
      </c>
      <c r="E37" s="26">
        <v>19324.599999999999</v>
      </c>
      <c r="F37" s="26">
        <v>19786.8</v>
      </c>
      <c r="G37" s="26">
        <v>20249</v>
      </c>
      <c r="H37" s="26">
        <v>20711.2</v>
      </c>
      <c r="I37" s="26">
        <v>21173.4</v>
      </c>
      <c r="J37" s="26">
        <v>21635.599999999999</v>
      </c>
      <c r="K37" s="26">
        <v>22097.8</v>
      </c>
      <c r="L37" s="26">
        <v>22560</v>
      </c>
      <c r="M37" s="26">
        <v>22933</v>
      </c>
      <c r="N37" s="26">
        <v>23306</v>
      </c>
      <c r="O37" s="26">
        <v>23679</v>
      </c>
      <c r="P37" s="26">
        <v>24052</v>
      </c>
      <c r="Q37" s="26">
        <v>24425</v>
      </c>
      <c r="R37" s="26">
        <v>24652.799999999999</v>
      </c>
      <c r="S37" s="26">
        <v>24880.6</v>
      </c>
      <c r="T37" s="26">
        <v>25108.400000000001</v>
      </c>
      <c r="U37" s="26">
        <v>25336.2</v>
      </c>
      <c r="V37" s="26">
        <v>25564</v>
      </c>
      <c r="W37" s="26">
        <v>25724</v>
      </c>
      <c r="X37" s="26">
        <v>25884</v>
      </c>
      <c r="Y37" s="26">
        <v>26044</v>
      </c>
      <c r="Z37" s="26">
        <v>26204</v>
      </c>
      <c r="AA37" s="26">
        <v>26364</v>
      </c>
      <c r="AB37" s="26"/>
      <c r="AC37" s="26"/>
      <c r="AD37" s="26"/>
      <c r="AE37" s="26"/>
      <c r="AF37" s="26"/>
      <c r="AG37" s="63">
        <v>1.46</v>
      </c>
      <c r="AH37" s="63">
        <v>0.24</v>
      </c>
      <c r="AI37" s="26"/>
      <c r="AJ37" s="26"/>
    </row>
    <row r="38" spans="1:36">
      <c r="A38" s="44" t="s">
        <v>217</v>
      </c>
      <c r="B38" s="26">
        <v>201</v>
      </c>
      <c r="C38" s="26">
        <v>243.8</v>
      </c>
      <c r="D38" s="26">
        <v>286.60000000000002</v>
      </c>
      <c r="E38" s="26">
        <v>329.4</v>
      </c>
      <c r="F38" s="26">
        <v>372.2</v>
      </c>
      <c r="G38" s="26">
        <v>415</v>
      </c>
      <c r="H38" s="26">
        <v>457.8</v>
      </c>
      <c r="I38" s="26">
        <v>500.6</v>
      </c>
      <c r="J38" s="26">
        <v>543.4</v>
      </c>
      <c r="K38" s="26">
        <v>586.20000000000005</v>
      </c>
      <c r="L38" s="26">
        <v>629</v>
      </c>
      <c r="M38" s="26">
        <v>659.6</v>
      </c>
      <c r="N38" s="26">
        <v>690.2</v>
      </c>
      <c r="O38" s="26">
        <v>720.8</v>
      </c>
      <c r="P38" s="26">
        <v>751.4</v>
      </c>
      <c r="Q38" s="26">
        <v>782</v>
      </c>
      <c r="R38" s="26">
        <v>821.4</v>
      </c>
      <c r="S38" s="26">
        <v>860.8</v>
      </c>
      <c r="T38" s="26">
        <v>900.2</v>
      </c>
      <c r="U38" s="26">
        <v>939.6</v>
      </c>
      <c r="V38" s="26">
        <v>979</v>
      </c>
      <c r="W38" s="26">
        <v>995.6</v>
      </c>
      <c r="X38" s="26">
        <v>1012.2</v>
      </c>
      <c r="Y38" s="26">
        <v>1028.8</v>
      </c>
      <c r="Z38" s="26">
        <v>1045.4000000000001</v>
      </c>
      <c r="AA38" s="26">
        <v>1062</v>
      </c>
      <c r="AB38" s="26"/>
      <c r="AC38" s="26"/>
      <c r="AD38" s="26"/>
      <c r="AE38" s="26"/>
      <c r="AF38" s="26"/>
      <c r="AG38" s="63">
        <v>-0.27</v>
      </c>
      <c r="AH38" s="63">
        <v>0.54</v>
      </c>
      <c r="AI38" s="26"/>
      <c r="AJ38" s="26"/>
    </row>
    <row r="39" spans="1:36">
      <c r="A39" s="44" t="s">
        <v>221</v>
      </c>
      <c r="B39" s="26">
        <v>967</v>
      </c>
      <c r="C39" s="26">
        <v>1075.5</v>
      </c>
      <c r="D39" s="26">
        <v>1184</v>
      </c>
      <c r="E39" s="26">
        <v>1292.5</v>
      </c>
      <c r="F39" s="26">
        <v>1401</v>
      </c>
      <c r="G39" s="26">
        <v>1509.5</v>
      </c>
      <c r="H39" s="26">
        <v>1618</v>
      </c>
      <c r="I39" s="26">
        <v>1726.5</v>
      </c>
      <c r="J39" s="26">
        <v>1835</v>
      </c>
      <c r="K39" s="26">
        <v>1943.5</v>
      </c>
      <c r="L39" s="26">
        <v>2052</v>
      </c>
      <c r="M39" s="26">
        <v>2183.4</v>
      </c>
      <c r="N39" s="26">
        <v>2314.8000000000002</v>
      </c>
      <c r="O39" s="26">
        <v>2446.1999999999998</v>
      </c>
      <c r="P39" s="26">
        <v>2577.6</v>
      </c>
      <c r="Q39" s="26">
        <v>2709</v>
      </c>
      <c r="R39" s="26">
        <v>2931.8</v>
      </c>
      <c r="S39" s="26">
        <v>3154.6</v>
      </c>
      <c r="T39" s="26">
        <v>3377.4</v>
      </c>
      <c r="U39" s="26">
        <v>3600.2</v>
      </c>
      <c r="V39" s="26">
        <v>3823</v>
      </c>
      <c r="W39" s="26">
        <v>3791</v>
      </c>
      <c r="X39" s="26">
        <v>3759</v>
      </c>
      <c r="Y39" s="26">
        <v>3727</v>
      </c>
      <c r="Z39" s="26">
        <v>3695</v>
      </c>
      <c r="AA39" s="26">
        <v>3663</v>
      </c>
      <c r="AB39" s="26"/>
      <c r="AC39" s="26"/>
      <c r="AD39" s="26"/>
      <c r="AE39" s="26"/>
      <c r="AF39" s="26"/>
      <c r="AG39" s="63">
        <v>-0.27</v>
      </c>
      <c r="AH39" s="63">
        <v>0.54</v>
      </c>
      <c r="AI39" s="26"/>
      <c r="AJ39" s="26"/>
    </row>
    <row r="40" spans="1:36">
      <c r="A40" t="s">
        <v>326</v>
      </c>
      <c r="B40">
        <v>3585.4300000000003</v>
      </c>
      <c r="C40">
        <v>3646.1000000000004</v>
      </c>
      <c r="D40">
        <v>3706.7900000000004</v>
      </c>
      <c r="E40">
        <v>4271.7900000000009</v>
      </c>
      <c r="F40">
        <v>4333.579999999999</v>
      </c>
      <c r="G40">
        <v>4395.3600000000006</v>
      </c>
      <c r="H40">
        <v>4457.1500000000015</v>
      </c>
      <c r="I40">
        <v>4518.9400000000005</v>
      </c>
      <c r="J40">
        <v>4580.7299999999996</v>
      </c>
      <c r="K40">
        <v>4642.5099999999993</v>
      </c>
      <c r="L40">
        <v>4704.3100000000004</v>
      </c>
      <c r="M40">
        <v>4861.3100000000013</v>
      </c>
      <c r="N40">
        <v>5018.3100000000013</v>
      </c>
      <c r="O40">
        <v>5175.3100000000013</v>
      </c>
      <c r="P40">
        <v>5332.32</v>
      </c>
      <c r="Q40">
        <v>5489.3099999999995</v>
      </c>
      <c r="R40">
        <v>5746.48</v>
      </c>
      <c r="S40">
        <v>6003.6500000000015</v>
      </c>
      <c r="T40">
        <v>6260.8200000000024</v>
      </c>
      <c r="U40">
        <v>6517.98</v>
      </c>
      <c r="V40">
        <v>6775.15</v>
      </c>
      <c r="W40">
        <v>12887.29</v>
      </c>
      <c r="X40">
        <v>13059.170000000002</v>
      </c>
      <c r="Y40">
        <v>13231.039999999997</v>
      </c>
      <c r="Z40">
        <v>13402.920000000002</v>
      </c>
      <c r="AA40">
        <v>13574.789999999997</v>
      </c>
      <c r="AE40" s="26"/>
      <c r="AF40" s="26"/>
      <c r="AG40">
        <v>-0.27</v>
      </c>
      <c r="AH40">
        <v>0.54</v>
      </c>
    </row>
    <row r="41" spans="1:36">
      <c r="A41" t="s">
        <v>327</v>
      </c>
      <c r="B41">
        <v>5139.0299999999843</v>
      </c>
      <c r="C41">
        <v>5173.6999999999971</v>
      </c>
      <c r="D41">
        <v>6642.0299999999406</v>
      </c>
      <c r="E41">
        <v>6681.940000000046</v>
      </c>
      <c r="F41">
        <v>6721.8800000000047</v>
      </c>
      <c r="G41">
        <v>6761.8199999999924</v>
      </c>
      <c r="H41">
        <v>6801.7499999999709</v>
      </c>
      <c r="I41">
        <v>6841.6799999999639</v>
      </c>
      <c r="J41">
        <v>6881.6100000000442</v>
      </c>
      <c r="K41">
        <v>6921.5400000000227</v>
      </c>
      <c r="L41">
        <v>6961.4599999999919</v>
      </c>
      <c r="M41">
        <v>6986.0599999999977</v>
      </c>
      <c r="N41">
        <v>7010.6199999999953</v>
      </c>
      <c r="O41">
        <v>7035.2300000000105</v>
      </c>
      <c r="P41">
        <v>7059.8000000000029</v>
      </c>
      <c r="Q41">
        <v>7084.3899999999994</v>
      </c>
      <c r="R41">
        <v>7093.3599999999715</v>
      </c>
      <c r="S41">
        <v>7102.3399999999674</v>
      </c>
      <c r="T41">
        <v>7111.3099999999831</v>
      </c>
      <c r="U41">
        <v>7120.2899999999936</v>
      </c>
      <c r="V41">
        <v>7129.2699999999895</v>
      </c>
      <c r="W41">
        <v>7420.2799999999697</v>
      </c>
      <c r="X41">
        <v>7711.320000000007</v>
      </c>
      <c r="Y41">
        <v>8002.3300000000163</v>
      </c>
      <c r="Z41">
        <v>8293.3700000000244</v>
      </c>
      <c r="AA41">
        <v>8584.3799999999464</v>
      </c>
      <c r="AE41" s="26"/>
      <c r="AF41" s="26"/>
      <c r="AG41">
        <v>-0.27</v>
      </c>
      <c r="AH41">
        <v>0.54</v>
      </c>
    </row>
    <row r="42" spans="1:36">
      <c r="A42" t="s">
        <v>328</v>
      </c>
      <c r="B42">
        <v>8166.9500000000044</v>
      </c>
      <c r="C42">
        <v>8191.3099999999977</v>
      </c>
      <c r="D42">
        <v>9959.4700000000012</v>
      </c>
      <c r="E42">
        <v>6398.919999999991</v>
      </c>
      <c r="F42">
        <v>6423.3800000000047</v>
      </c>
      <c r="G42">
        <v>6447.8300000000017</v>
      </c>
      <c r="H42">
        <v>6472.2900000000009</v>
      </c>
      <c r="I42">
        <v>6496.739999999998</v>
      </c>
      <c r="J42">
        <v>6521.2099999999919</v>
      </c>
      <c r="K42">
        <v>6545.6600000000035</v>
      </c>
      <c r="L42">
        <v>6598.4199999999983</v>
      </c>
      <c r="M42">
        <v>6617.7000000000044</v>
      </c>
      <c r="N42">
        <v>6637.0000000000073</v>
      </c>
      <c r="O42">
        <v>6656.2899999999863</v>
      </c>
      <c r="P42">
        <v>6675.5799999999945</v>
      </c>
      <c r="Q42">
        <v>6694.8699999999953</v>
      </c>
      <c r="R42">
        <v>6801.6799999999857</v>
      </c>
      <c r="S42">
        <v>6861.4800000000105</v>
      </c>
      <c r="T42">
        <v>6921.2899999999863</v>
      </c>
      <c r="U42">
        <v>6981.1000000000058</v>
      </c>
      <c r="V42">
        <v>7040.9000000000015</v>
      </c>
      <c r="W42">
        <v>7074.8799999999974</v>
      </c>
      <c r="X42">
        <v>7108.8600000000006</v>
      </c>
      <c r="Y42">
        <v>7142.8500000000058</v>
      </c>
      <c r="Z42">
        <v>7176.82</v>
      </c>
      <c r="AA42">
        <v>7210.8099999999977</v>
      </c>
      <c r="AE42" s="26"/>
      <c r="AF42" s="26"/>
      <c r="AG42">
        <v>-0.27</v>
      </c>
      <c r="AH42">
        <v>0.54</v>
      </c>
    </row>
    <row r="43" spans="1:36">
      <c r="A43" t="s">
        <v>329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E43" s="26"/>
      <c r="AF43" s="26"/>
      <c r="AG43">
        <v>-0.27</v>
      </c>
      <c r="AH43">
        <v>0.54</v>
      </c>
    </row>
    <row r="44" spans="1:36">
      <c r="A44" t="s">
        <v>330</v>
      </c>
      <c r="B44">
        <v>781.94999999999993</v>
      </c>
      <c r="C44">
        <v>780.94000000000017</v>
      </c>
      <c r="D44">
        <v>779.93000000000006</v>
      </c>
      <c r="E44">
        <v>778.92</v>
      </c>
      <c r="F44">
        <v>777.91000000000008</v>
      </c>
      <c r="G44">
        <v>776.9</v>
      </c>
      <c r="H44">
        <v>775.9</v>
      </c>
      <c r="I44">
        <v>774.89000000000021</v>
      </c>
      <c r="J44">
        <v>773.88000000000011</v>
      </c>
      <c r="K44">
        <v>772.87000000000012</v>
      </c>
      <c r="L44">
        <v>771.86000000000013</v>
      </c>
      <c r="M44">
        <v>792.62000000000012</v>
      </c>
      <c r="N44">
        <v>813.3900000000001</v>
      </c>
      <c r="O44">
        <v>834.15000000000009</v>
      </c>
      <c r="P44">
        <v>854.92000000000007</v>
      </c>
      <c r="Q44">
        <v>875.68000000000006</v>
      </c>
      <c r="R44">
        <v>935.99</v>
      </c>
      <c r="S44">
        <v>996.30000000000018</v>
      </c>
      <c r="T44">
        <v>1056.6100000000001</v>
      </c>
      <c r="U44">
        <v>1116.92</v>
      </c>
      <c r="V44">
        <v>1177.24</v>
      </c>
      <c r="W44">
        <v>1158.7600000000002</v>
      </c>
      <c r="X44">
        <v>1140.27</v>
      </c>
      <c r="Y44">
        <v>1121.7900000000002</v>
      </c>
      <c r="Z44">
        <v>1103.3000000000002</v>
      </c>
      <c r="AA44">
        <v>1084.8100000000002</v>
      </c>
      <c r="AE44" s="26"/>
      <c r="AF44" s="26"/>
      <c r="AG44">
        <v>-0.27</v>
      </c>
      <c r="AH44">
        <v>0.54</v>
      </c>
    </row>
    <row r="45" spans="1:36">
      <c r="A45" t="s">
        <v>331</v>
      </c>
      <c r="B45">
        <v>931.45999999999913</v>
      </c>
      <c r="C45">
        <v>981.8199999999988</v>
      </c>
      <c r="D45">
        <v>1032.1799999999994</v>
      </c>
      <c r="E45">
        <v>1082.5600000000004</v>
      </c>
      <c r="F45">
        <v>1132.9199999999992</v>
      </c>
      <c r="G45">
        <v>1183.2799999999988</v>
      </c>
      <c r="H45">
        <v>1233.6399999999994</v>
      </c>
      <c r="I45">
        <v>1284</v>
      </c>
      <c r="J45">
        <v>1334.369999999999</v>
      </c>
      <c r="K45">
        <v>1384.7300000000014</v>
      </c>
      <c r="L45">
        <v>1435.0900000000001</v>
      </c>
      <c r="M45">
        <v>1452.7799999999988</v>
      </c>
      <c r="N45">
        <v>1470.4600000000009</v>
      </c>
      <c r="O45">
        <v>1488.1600000000017</v>
      </c>
      <c r="P45">
        <v>1505.840000000002</v>
      </c>
      <c r="Q45">
        <v>1523.5300000000007</v>
      </c>
      <c r="R45">
        <v>1568.1400000000012</v>
      </c>
      <c r="S45">
        <v>1612.7400000000016</v>
      </c>
      <c r="T45">
        <v>1657.3500000000004</v>
      </c>
      <c r="U45">
        <v>1701.9500000000025</v>
      </c>
      <c r="V45">
        <v>1746.5599999999995</v>
      </c>
      <c r="W45">
        <v>1792.8099999999995</v>
      </c>
      <c r="X45">
        <v>1839.0699999999997</v>
      </c>
      <c r="Y45">
        <v>1885.3300000000017</v>
      </c>
      <c r="Z45">
        <v>1931.58</v>
      </c>
      <c r="AA45">
        <v>1977.8400000000001</v>
      </c>
      <c r="AE45" s="26"/>
      <c r="AF45" s="26"/>
      <c r="AG45">
        <v>1.46</v>
      </c>
      <c r="AH45">
        <v>0.24</v>
      </c>
    </row>
    <row r="46" spans="1:36">
      <c r="A46" t="s">
        <v>332</v>
      </c>
      <c r="B46">
        <v>189.27999999999975</v>
      </c>
      <c r="C46">
        <v>215.90000000000009</v>
      </c>
      <c r="D46">
        <v>217.80999999999949</v>
      </c>
      <c r="E46">
        <v>219.73000000000047</v>
      </c>
      <c r="F46">
        <v>221.62999999999965</v>
      </c>
      <c r="G46">
        <v>223.54999999999973</v>
      </c>
      <c r="H46">
        <v>225.4699999999998</v>
      </c>
      <c r="I46">
        <v>227.37999999999965</v>
      </c>
      <c r="J46">
        <v>229.29000000000042</v>
      </c>
      <c r="K46">
        <v>231.21000000000004</v>
      </c>
      <c r="L46">
        <v>233.12999999999965</v>
      </c>
      <c r="M46">
        <v>237.32000000000016</v>
      </c>
      <c r="N46">
        <v>241.48999999999933</v>
      </c>
      <c r="O46">
        <v>245.6899999999996</v>
      </c>
      <c r="P46">
        <v>249.86999999999989</v>
      </c>
      <c r="Q46">
        <v>254.07000000000016</v>
      </c>
      <c r="R46">
        <v>251.46000000000049</v>
      </c>
      <c r="S46">
        <v>248.86999999999989</v>
      </c>
      <c r="T46">
        <v>246.25999999999931</v>
      </c>
      <c r="U46">
        <v>243.67000000000007</v>
      </c>
      <c r="V46">
        <v>241.06999999999971</v>
      </c>
      <c r="W46">
        <v>243.82000000000062</v>
      </c>
      <c r="X46">
        <v>246.54999999999973</v>
      </c>
      <c r="Y46">
        <v>249.28999999999951</v>
      </c>
      <c r="Z46">
        <v>252.02000000000044</v>
      </c>
      <c r="AA46">
        <v>254.76999999999953</v>
      </c>
      <c r="AE46" s="26"/>
      <c r="AF46" s="26"/>
      <c r="AG46">
        <v>-0.27</v>
      </c>
      <c r="AH46">
        <v>0.54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4"/>
  <dimension ref="A1:AD46"/>
  <sheetViews>
    <sheetView topLeftCell="J28" workbookViewId="0">
      <selection activeCell="Z50" sqref="Z50"/>
    </sheetView>
  </sheetViews>
  <sheetFormatPr defaultColWidth="10.7109375" defaultRowHeight="15"/>
  <cols>
    <col min="1" max="1" width="31.85546875" customWidth="1"/>
    <col min="2" max="30" width="9.28515625" customWidth="1"/>
  </cols>
  <sheetData>
    <row r="1" spans="1:30" ht="15.75" thickBot="1">
      <c r="A1" s="40"/>
      <c r="B1" s="41">
        <v>1990</v>
      </c>
      <c r="C1" s="42">
        <v>1991</v>
      </c>
      <c r="D1" s="42">
        <v>1992</v>
      </c>
      <c r="E1" s="42">
        <v>1993</v>
      </c>
      <c r="F1" s="42">
        <v>1994</v>
      </c>
      <c r="G1" s="42">
        <v>1995</v>
      </c>
      <c r="H1" s="42">
        <v>1996</v>
      </c>
      <c r="I1" s="42">
        <v>1997</v>
      </c>
      <c r="J1" s="42">
        <v>1998</v>
      </c>
      <c r="K1" s="42">
        <v>1999</v>
      </c>
      <c r="L1" s="42">
        <v>2000</v>
      </c>
      <c r="M1" s="42">
        <v>2001</v>
      </c>
      <c r="N1" s="42">
        <v>2002</v>
      </c>
      <c r="O1" s="42">
        <v>2003</v>
      </c>
      <c r="P1" s="42">
        <v>2004</v>
      </c>
      <c r="Q1" s="42">
        <v>2005</v>
      </c>
      <c r="R1" s="42">
        <v>2006</v>
      </c>
      <c r="S1" s="42">
        <v>2007</v>
      </c>
      <c r="T1" s="42">
        <v>2008</v>
      </c>
      <c r="U1" s="42">
        <v>2009</v>
      </c>
      <c r="V1" s="42">
        <v>2010</v>
      </c>
      <c r="W1" s="42">
        <v>2011</v>
      </c>
      <c r="X1" s="42">
        <v>2012</v>
      </c>
      <c r="Y1" s="42">
        <v>2013</v>
      </c>
      <c r="Z1" s="42">
        <v>2014</v>
      </c>
      <c r="AA1" s="43">
        <v>2015</v>
      </c>
      <c r="AB1" s="43"/>
      <c r="AC1" s="43"/>
      <c r="AD1" s="43"/>
    </row>
    <row r="2" spans="1:30">
      <c r="A2" s="44" t="s">
        <v>13</v>
      </c>
      <c r="B2" s="26">
        <v>32289</v>
      </c>
      <c r="C2" s="26">
        <v>31964.7</v>
      </c>
      <c r="D2" s="26">
        <v>31640.400000000001</v>
      </c>
      <c r="E2" s="26">
        <v>31316.1</v>
      </c>
      <c r="F2" s="26">
        <v>30991.8</v>
      </c>
      <c r="G2" s="26">
        <v>30667.5</v>
      </c>
      <c r="H2" s="26">
        <v>30343.200000000001</v>
      </c>
      <c r="I2" s="26">
        <v>30018.9</v>
      </c>
      <c r="J2" s="26">
        <v>29694.6</v>
      </c>
      <c r="K2" s="26">
        <v>29370.3</v>
      </c>
      <c r="L2" s="26">
        <v>29046</v>
      </c>
      <c r="M2" s="26">
        <v>28691.8</v>
      </c>
      <c r="N2" s="26">
        <v>28337.599999999999</v>
      </c>
      <c r="O2" s="26">
        <v>27983.4</v>
      </c>
      <c r="P2" s="26">
        <v>27629.200000000001</v>
      </c>
      <c r="Q2" s="26">
        <v>27275</v>
      </c>
      <c r="R2" s="26">
        <v>26954.2</v>
      </c>
      <c r="S2" s="26">
        <v>26633.4</v>
      </c>
      <c r="T2" s="26">
        <v>26312.6</v>
      </c>
      <c r="U2" s="26">
        <v>25991.8</v>
      </c>
      <c r="V2" s="26">
        <v>25671</v>
      </c>
      <c r="W2" s="26">
        <v>25371.200000000001</v>
      </c>
      <c r="X2" s="26">
        <v>25071.4</v>
      </c>
      <c r="Y2" s="26">
        <v>24771.599999999999</v>
      </c>
      <c r="Z2" s="26">
        <v>24471.8</v>
      </c>
      <c r="AA2" s="26">
        <v>24172</v>
      </c>
      <c r="AB2" s="26"/>
      <c r="AC2" s="26"/>
      <c r="AD2" s="26"/>
    </row>
    <row r="3" spans="1:30">
      <c r="A3" s="44" t="s">
        <v>16</v>
      </c>
      <c r="B3" s="26">
        <v>122285</v>
      </c>
      <c r="C3" s="26">
        <v>122299.7</v>
      </c>
      <c r="D3" s="26">
        <v>122314.4</v>
      </c>
      <c r="E3" s="26">
        <v>122329.1</v>
      </c>
      <c r="F3" s="26">
        <v>122343.8</v>
      </c>
      <c r="G3" s="26">
        <v>122358.5</v>
      </c>
      <c r="H3" s="26">
        <v>122373.2</v>
      </c>
      <c r="I3" s="26">
        <v>122387.9</v>
      </c>
      <c r="J3" s="26">
        <v>122402.6</v>
      </c>
      <c r="K3" s="26">
        <v>122417.3</v>
      </c>
      <c r="L3" s="26">
        <v>122432</v>
      </c>
      <c r="M3" s="26">
        <v>122101.6</v>
      </c>
      <c r="N3" s="26">
        <v>121771.2</v>
      </c>
      <c r="O3" s="26">
        <v>121440.8</v>
      </c>
      <c r="P3" s="26">
        <v>121110.39999999999</v>
      </c>
      <c r="Q3" s="26">
        <v>120780</v>
      </c>
      <c r="R3" s="26">
        <v>119877.8</v>
      </c>
      <c r="S3" s="26">
        <v>118975.6</v>
      </c>
      <c r="T3" s="26">
        <v>118073.4</v>
      </c>
      <c r="U3" s="26">
        <v>117171.2</v>
      </c>
      <c r="V3" s="26">
        <v>116269</v>
      </c>
      <c r="W3" s="26">
        <v>116554.2</v>
      </c>
      <c r="X3" s="26">
        <v>116839.4</v>
      </c>
      <c r="Y3" s="26">
        <v>117124.6</v>
      </c>
      <c r="Z3" s="26">
        <v>117409.8</v>
      </c>
      <c r="AA3" s="26">
        <v>117695</v>
      </c>
      <c r="AB3" s="26"/>
      <c r="AC3" s="26"/>
      <c r="AD3" s="26"/>
    </row>
    <row r="4" spans="1:30">
      <c r="A4" s="44" t="s">
        <v>17</v>
      </c>
      <c r="B4" s="26">
        <v>1895</v>
      </c>
      <c r="C4" s="26">
        <v>1907</v>
      </c>
      <c r="D4" s="26">
        <v>1919</v>
      </c>
      <c r="E4" s="26">
        <v>1931</v>
      </c>
      <c r="F4" s="26">
        <v>1943</v>
      </c>
      <c r="G4" s="26">
        <v>1955</v>
      </c>
      <c r="H4" s="26">
        <v>1967</v>
      </c>
      <c r="I4" s="26">
        <v>1979</v>
      </c>
      <c r="J4" s="26">
        <v>1991</v>
      </c>
      <c r="K4" s="26">
        <v>2003</v>
      </c>
      <c r="L4" s="26">
        <v>2015</v>
      </c>
      <c r="M4" s="26">
        <v>2019.4</v>
      </c>
      <c r="N4" s="26">
        <v>2023.8</v>
      </c>
      <c r="O4" s="26">
        <v>2028.2</v>
      </c>
      <c r="P4" s="26">
        <v>2032.6</v>
      </c>
      <c r="Q4" s="26">
        <v>2037</v>
      </c>
      <c r="R4" s="26">
        <v>2039.6</v>
      </c>
      <c r="S4" s="26">
        <v>2042.2</v>
      </c>
      <c r="T4" s="26">
        <v>2044.8</v>
      </c>
      <c r="U4" s="26">
        <v>2047.4</v>
      </c>
      <c r="V4" s="26">
        <v>2050</v>
      </c>
      <c r="W4" s="26">
        <v>2052.6</v>
      </c>
      <c r="X4" s="26">
        <v>2055.1999999999998</v>
      </c>
      <c r="Y4" s="26">
        <v>2057.8000000000002</v>
      </c>
      <c r="Z4" s="26">
        <v>2060.4</v>
      </c>
      <c r="AA4" s="26">
        <v>2063</v>
      </c>
      <c r="AB4" s="26"/>
      <c r="AC4" s="26"/>
      <c r="AD4" s="26"/>
    </row>
    <row r="5" spans="1:30">
      <c r="A5" s="44" t="s">
        <v>23</v>
      </c>
      <c r="B5" s="26">
        <v>0</v>
      </c>
      <c r="C5" s="26">
        <v>0</v>
      </c>
      <c r="D5" s="26">
        <v>5925.8</v>
      </c>
      <c r="E5" s="26">
        <v>5957.7</v>
      </c>
      <c r="F5" s="26">
        <v>5989.6</v>
      </c>
      <c r="G5" s="26">
        <v>6021.5</v>
      </c>
      <c r="H5" s="26">
        <v>6053.4</v>
      </c>
      <c r="I5" s="26">
        <v>6085.3</v>
      </c>
      <c r="J5" s="26">
        <v>6117.2</v>
      </c>
      <c r="K5" s="26">
        <v>6149.1</v>
      </c>
      <c r="L5" s="26">
        <v>6181</v>
      </c>
      <c r="M5" s="26">
        <v>6200.6</v>
      </c>
      <c r="N5" s="26">
        <v>6220.2</v>
      </c>
      <c r="O5" s="26">
        <v>6239.8</v>
      </c>
      <c r="P5" s="26">
        <v>6259.4</v>
      </c>
      <c r="Q5" s="26">
        <v>6279</v>
      </c>
      <c r="R5" s="26">
        <v>6278.6</v>
      </c>
      <c r="S5" s="26">
        <v>6278.2</v>
      </c>
      <c r="T5" s="26">
        <v>6277.8</v>
      </c>
      <c r="U5" s="26">
        <v>6277.4</v>
      </c>
      <c r="V5" s="26">
        <v>6277</v>
      </c>
      <c r="W5" s="26">
        <v>6286.26</v>
      </c>
      <c r="X5" s="26">
        <v>6295.52</v>
      </c>
      <c r="Y5" s="26">
        <v>6304.78</v>
      </c>
      <c r="Z5" s="26">
        <v>6314.04</v>
      </c>
      <c r="AA5" s="26">
        <v>6323.3</v>
      </c>
      <c r="AB5" s="26"/>
      <c r="AC5" s="26"/>
      <c r="AD5" s="26"/>
    </row>
    <row r="6" spans="1:30">
      <c r="A6" s="44" t="s">
        <v>24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259.39999999999998</v>
      </c>
      <c r="M6" s="26">
        <v>263.06</v>
      </c>
      <c r="N6" s="26">
        <v>266.72000000000003</v>
      </c>
      <c r="O6" s="26">
        <v>270.38</v>
      </c>
      <c r="P6" s="26">
        <v>274.04000000000002</v>
      </c>
      <c r="Q6" s="26">
        <v>277.7</v>
      </c>
      <c r="R6" s="26">
        <v>278.86</v>
      </c>
      <c r="S6" s="26">
        <v>280.02</v>
      </c>
      <c r="T6" s="26">
        <v>281.18</v>
      </c>
      <c r="U6" s="26">
        <v>282.33999999999997</v>
      </c>
      <c r="V6" s="26">
        <v>283.5</v>
      </c>
      <c r="W6" s="26">
        <v>284.66000000000003</v>
      </c>
      <c r="X6" s="26">
        <v>285.82</v>
      </c>
      <c r="Y6" s="26">
        <v>286.98</v>
      </c>
      <c r="Z6" s="26">
        <v>288.14</v>
      </c>
      <c r="AA6" s="26">
        <v>289.3</v>
      </c>
      <c r="AB6" s="26"/>
      <c r="AC6" s="26"/>
      <c r="AD6" s="26"/>
    </row>
    <row r="7" spans="1:30">
      <c r="A7" s="44" t="s">
        <v>31</v>
      </c>
      <c r="B7" s="26">
        <v>323481</v>
      </c>
      <c r="C7" s="26">
        <v>321696.09999999998</v>
      </c>
      <c r="D7" s="26">
        <v>319911.2</v>
      </c>
      <c r="E7" s="26">
        <v>318126.3</v>
      </c>
      <c r="F7" s="26">
        <v>316341.40000000002</v>
      </c>
      <c r="G7" s="26">
        <v>314556.5</v>
      </c>
      <c r="H7" s="26">
        <v>312771.59999999998</v>
      </c>
      <c r="I7" s="26">
        <v>310986.7</v>
      </c>
      <c r="J7" s="26">
        <v>309201.8</v>
      </c>
      <c r="K7" s="26">
        <v>307416.90000000002</v>
      </c>
      <c r="L7" s="26">
        <v>305632</v>
      </c>
      <c r="M7" s="26">
        <v>303412.8</v>
      </c>
      <c r="N7" s="26">
        <v>301193.59999999998</v>
      </c>
      <c r="O7" s="26">
        <v>298974.40000000002</v>
      </c>
      <c r="P7" s="26">
        <v>296755.20000000001</v>
      </c>
      <c r="Q7" s="26">
        <v>294536</v>
      </c>
      <c r="R7" s="26">
        <v>293387.59999999998</v>
      </c>
      <c r="S7" s="26">
        <v>292239.2</v>
      </c>
      <c r="T7" s="26">
        <v>291090.8</v>
      </c>
      <c r="U7" s="26">
        <v>289942.40000000002</v>
      </c>
      <c r="V7" s="26">
        <v>288794</v>
      </c>
      <c r="W7" s="26">
        <v>287657.40000000002</v>
      </c>
      <c r="X7" s="26">
        <v>286520.8</v>
      </c>
      <c r="Y7" s="26">
        <v>285384.2</v>
      </c>
      <c r="Z7" s="26">
        <v>284247.59999999998</v>
      </c>
      <c r="AA7" s="26">
        <v>283111</v>
      </c>
      <c r="AB7" s="26"/>
      <c r="AC7" s="26"/>
      <c r="AD7" s="26"/>
    </row>
    <row r="8" spans="1:30">
      <c r="A8" s="44" t="s">
        <v>41</v>
      </c>
      <c r="B8" s="26">
        <v>137057</v>
      </c>
      <c r="C8" s="26">
        <v>136561.1</v>
      </c>
      <c r="D8" s="26">
        <v>136065.20000000001</v>
      </c>
      <c r="E8" s="26">
        <v>135569.29999999999</v>
      </c>
      <c r="F8" s="26">
        <v>135073.4</v>
      </c>
      <c r="G8" s="26">
        <v>134577.5</v>
      </c>
      <c r="H8" s="26">
        <v>134081.60000000001</v>
      </c>
      <c r="I8" s="26">
        <v>133585.70000000001</v>
      </c>
      <c r="J8" s="26">
        <v>133089.79999999999</v>
      </c>
      <c r="K8" s="26">
        <v>132593.9</v>
      </c>
      <c r="L8" s="26">
        <v>132098</v>
      </c>
      <c r="M8" s="26">
        <v>131606.6</v>
      </c>
      <c r="N8" s="26">
        <v>131115.20000000001</v>
      </c>
      <c r="O8" s="26">
        <v>130623.8</v>
      </c>
      <c r="P8" s="26">
        <v>130132.4</v>
      </c>
      <c r="Q8" s="26">
        <v>129641</v>
      </c>
      <c r="R8" s="26">
        <v>129165.8</v>
      </c>
      <c r="S8" s="26">
        <v>128690.6</v>
      </c>
      <c r="T8" s="26">
        <v>128215.4</v>
      </c>
      <c r="U8" s="26">
        <v>127740.2</v>
      </c>
      <c r="V8" s="26">
        <v>127265</v>
      </c>
      <c r="W8" s="26">
        <v>126884.2</v>
      </c>
      <c r="X8" s="26">
        <v>126503.4</v>
      </c>
      <c r="Y8" s="26">
        <v>126122.6</v>
      </c>
      <c r="Z8" s="26">
        <v>125741.8</v>
      </c>
      <c r="AA8" s="26">
        <v>125361</v>
      </c>
      <c r="AB8" s="26"/>
      <c r="AC8" s="26"/>
      <c r="AD8" s="26"/>
    </row>
    <row r="9" spans="1:30">
      <c r="A9" s="44" t="s">
        <v>45</v>
      </c>
      <c r="B9" s="26">
        <v>8925</v>
      </c>
      <c r="C9" s="26">
        <v>8968.7000000000007</v>
      </c>
      <c r="D9" s="26">
        <v>9012.4</v>
      </c>
      <c r="E9" s="26">
        <v>9056.1</v>
      </c>
      <c r="F9" s="26">
        <v>9099.7999999999993</v>
      </c>
      <c r="G9" s="26">
        <v>9143.5</v>
      </c>
      <c r="H9" s="26">
        <v>9187.2000000000007</v>
      </c>
      <c r="I9" s="26">
        <v>9230.9</v>
      </c>
      <c r="J9" s="26">
        <v>9274.6</v>
      </c>
      <c r="K9" s="26">
        <v>9318.2999999999993</v>
      </c>
      <c r="L9" s="26">
        <v>9362</v>
      </c>
      <c r="M9" s="26">
        <v>9387.7999999999993</v>
      </c>
      <c r="N9" s="26">
        <v>9413.6</v>
      </c>
      <c r="O9" s="26">
        <v>9439.4</v>
      </c>
      <c r="P9" s="26">
        <v>9465.2000000000007</v>
      </c>
      <c r="Q9" s="26">
        <v>9491</v>
      </c>
      <c r="R9" s="26">
        <v>9474.4</v>
      </c>
      <c r="S9" s="26">
        <v>9457.7999999999993</v>
      </c>
      <c r="T9" s="26">
        <v>9441.2000000000007</v>
      </c>
      <c r="U9" s="26">
        <v>9424.6</v>
      </c>
      <c r="V9" s="26">
        <v>9408</v>
      </c>
      <c r="W9" s="26">
        <v>9393.6</v>
      </c>
      <c r="X9" s="26">
        <v>9379.2000000000007</v>
      </c>
      <c r="Y9" s="26">
        <v>9364.7999999999993</v>
      </c>
      <c r="Z9" s="26">
        <v>9350.4</v>
      </c>
      <c r="AA9" s="26">
        <v>9336</v>
      </c>
      <c r="AB9" s="26"/>
      <c r="AC9" s="26"/>
      <c r="AD9" s="26"/>
    </row>
    <row r="10" spans="1:30">
      <c r="A10" s="44" t="s">
        <v>46</v>
      </c>
      <c r="B10" s="26">
        <v>103544.1</v>
      </c>
      <c r="C10" s="26">
        <v>104287.15</v>
      </c>
      <c r="D10" s="26">
        <v>105030.2</v>
      </c>
      <c r="E10" s="26">
        <v>105773.25</v>
      </c>
      <c r="F10" s="26">
        <v>106516.3</v>
      </c>
      <c r="G10" s="26">
        <v>107259.35</v>
      </c>
      <c r="H10" s="26">
        <v>108002.4</v>
      </c>
      <c r="I10" s="26">
        <v>108745.45</v>
      </c>
      <c r="J10" s="26">
        <v>109488.5</v>
      </c>
      <c r="K10" s="26">
        <v>110231.55</v>
      </c>
      <c r="L10" s="26">
        <v>110974.6</v>
      </c>
      <c r="M10" s="26">
        <v>111618.12</v>
      </c>
      <c r="N10" s="26">
        <v>112261.64</v>
      </c>
      <c r="O10" s="26">
        <v>112905.16</v>
      </c>
      <c r="P10" s="26">
        <v>113548.68</v>
      </c>
      <c r="Q10" s="26">
        <v>114192.2</v>
      </c>
      <c r="R10" s="26">
        <v>114536.04</v>
      </c>
      <c r="S10" s="26">
        <v>114879.88</v>
      </c>
      <c r="T10" s="26">
        <v>115223.72</v>
      </c>
      <c r="U10" s="26">
        <v>115567.56</v>
      </c>
      <c r="V10" s="26">
        <v>115911.4</v>
      </c>
      <c r="W10" s="26">
        <v>116270.46</v>
      </c>
      <c r="X10" s="26">
        <v>116629.52</v>
      </c>
      <c r="Y10" s="26">
        <v>116988.58</v>
      </c>
      <c r="Z10" s="26">
        <v>117347.64</v>
      </c>
      <c r="AA10" s="26">
        <v>117706.7</v>
      </c>
      <c r="AB10" s="26"/>
      <c r="AC10" s="26"/>
      <c r="AD10" s="26"/>
    </row>
    <row r="11" spans="1:30">
      <c r="A11" s="44" t="s">
        <v>71</v>
      </c>
      <c r="B11" s="26">
        <v>0</v>
      </c>
      <c r="C11" s="26">
        <v>0</v>
      </c>
      <c r="D11" s="26">
        <v>1999.2</v>
      </c>
      <c r="E11" s="26">
        <v>2001.8</v>
      </c>
      <c r="F11" s="26">
        <v>2004.4</v>
      </c>
      <c r="G11" s="26">
        <v>2007</v>
      </c>
      <c r="H11" s="26">
        <v>2009.6</v>
      </c>
      <c r="I11" s="26">
        <v>2012.2</v>
      </c>
      <c r="J11" s="26">
        <v>2014.8</v>
      </c>
      <c r="K11" s="26">
        <v>2017.4</v>
      </c>
      <c r="L11" s="26">
        <v>2020</v>
      </c>
      <c r="M11" s="26">
        <v>2020.8</v>
      </c>
      <c r="N11" s="26">
        <v>2021.6</v>
      </c>
      <c r="O11" s="26">
        <v>2022.4</v>
      </c>
      <c r="P11" s="26">
        <v>2023.2</v>
      </c>
      <c r="Q11" s="26">
        <v>2024</v>
      </c>
      <c r="R11" s="26">
        <v>2020.2</v>
      </c>
      <c r="S11" s="26">
        <v>2016.4</v>
      </c>
      <c r="T11" s="26">
        <v>2012.6</v>
      </c>
      <c r="U11" s="26">
        <v>2008.8</v>
      </c>
      <c r="V11" s="26">
        <v>2005</v>
      </c>
      <c r="W11" s="26">
        <v>2004</v>
      </c>
      <c r="X11" s="26">
        <v>2003</v>
      </c>
      <c r="Y11" s="26">
        <v>2002</v>
      </c>
      <c r="Z11" s="26">
        <v>2001</v>
      </c>
      <c r="AA11" s="26">
        <v>2000</v>
      </c>
      <c r="AB11" s="26"/>
      <c r="AC11" s="26"/>
      <c r="AD11" s="26"/>
    </row>
    <row r="12" spans="1:30">
      <c r="A12" s="44" t="s">
        <v>76</v>
      </c>
      <c r="B12" s="26">
        <v>17254.759999999998</v>
      </c>
      <c r="C12" s="26">
        <v>17255.5</v>
      </c>
      <c r="D12" s="26">
        <v>17256.23</v>
      </c>
      <c r="E12" s="26">
        <v>17256.97</v>
      </c>
      <c r="F12" s="26">
        <v>17257.7</v>
      </c>
      <c r="G12" s="26">
        <v>17258.439999999999</v>
      </c>
      <c r="H12" s="26">
        <v>17259.169999999998</v>
      </c>
      <c r="I12" s="26">
        <v>17259.91</v>
      </c>
      <c r="J12" s="26">
        <v>17260.64</v>
      </c>
      <c r="K12" s="26">
        <v>17261.38</v>
      </c>
      <c r="L12" s="26">
        <v>17262.12</v>
      </c>
      <c r="M12" s="26">
        <v>17012.080000000002</v>
      </c>
      <c r="N12" s="26">
        <v>16762.04</v>
      </c>
      <c r="O12" s="26">
        <v>16512</v>
      </c>
      <c r="P12" s="26">
        <v>16261.97</v>
      </c>
      <c r="Q12" s="26">
        <v>16011.93</v>
      </c>
      <c r="R12" s="26">
        <v>15852.02</v>
      </c>
      <c r="S12" s="26">
        <v>15692.11</v>
      </c>
      <c r="T12" s="26">
        <v>15532.21</v>
      </c>
      <c r="U12" s="26">
        <v>15372.3</v>
      </c>
      <c r="V12" s="26">
        <v>15212.39</v>
      </c>
      <c r="W12" s="26">
        <v>15212.39</v>
      </c>
      <c r="X12" s="26">
        <v>15212.39</v>
      </c>
      <c r="Y12" s="26">
        <v>15212.39</v>
      </c>
      <c r="Z12" s="26">
        <v>15212.39</v>
      </c>
      <c r="AA12" s="26">
        <v>15212.39</v>
      </c>
      <c r="AB12" s="26"/>
      <c r="AC12" s="26"/>
      <c r="AD12" s="26"/>
    </row>
    <row r="13" spans="1:30">
      <c r="A13" s="44" t="s">
        <v>77</v>
      </c>
      <c r="B13" s="26">
        <v>12908</v>
      </c>
      <c r="C13" s="26">
        <v>12987.5</v>
      </c>
      <c r="D13" s="26">
        <v>13067</v>
      </c>
      <c r="E13" s="26">
        <v>13146.5</v>
      </c>
      <c r="F13" s="26">
        <v>13226</v>
      </c>
      <c r="G13" s="26">
        <v>13305.5</v>
      </c>
      <c r="H13" s="26">
        <v>13385</v>
      </c>
      <c r="I13" s="26">
        <v>13464.5</v>
      </c>
      <c r="J13" s="26">
        <v>13544</v>
      </c>
      <c r="K13" s="26">
        <v>13623.5</v>
      </c>
      <c r="L13" s="26">
        <v>13703</v>
      </c>
      <c r="M13" s="26">
        <v>13693.6</v>
      </c>
      <c r="N13" s="26">
        <v>13684.2</v>
      </c>
      <c r="O13" s="26">
        <v>13674.8</v>
      </c>
      <c r="P13" s="26">
        <v>13665.4</v>
      </c>
      <c r="Q13" s="26">
        <v>13656</v>
      </c>
      <c r="R13" s="26">
        <v>13792.4</v>
      </c>
      <c r="S13" s="26">
        <v>13928.8</v>
      </c>
      <c r="T13" s="26">
        <v>14065.2</v>
      </c>
      <c r="U13" s="26">
        <v>14201.6</v>
      </c>
      <c r="V13" s="26">
        <v>14338</v>
      </c>
      <c r="W13" s="26">
        <v>14474.8</v>
      </c>
      <c r="X13" s="26">
        <v>14611.6</v>
      </c>
      <c r="Y13" s="26">
        <v>14748.4</v>
      </c>
      <c r="Z13" s="26">
        <v>14885.2</v>
      </c>
      <c r="AA13" s="26">
        <v>15022</v>
      </c>
      <c r="AB13" s="26"/>
      <c r="AC13" s="26"/>
      <c r="AD13" s="26"/>
    </row>
    <row r="14" spans="1:30">
      <c r="A14" s="44" t="s">
        <v>83</v>
      </c>
      <c r="B14" s="26">
        <v>5912</v>
      </c>
      <c r="C14" s="26">
        <v>5914.6</v>
      </c>
      <c r="D14" s="26">
        <v>5917.2</v>
      </c>
      <c r="E14" s="26">
        <v>5919.8</v>
      </c>
      <c r="F14" s="26">
        <v>5922.4</v>
      </c>
      <c r="G14" s="26">
        <v>5925</v>
      </c>
      <c r="H14" s="26">
        <v>5927.6</v>
      </c>
      <c r="I14" s="26">
        <v>5930.2</v>
      </c>
      <c r="J14" s="26">
        <v>5932.8</v>
      </c>
      <c r="K14" s="26">
        <v>5935.4</v>
      </c>
      <c r="L14" s="26">
        <v>5938</v>
      </c>
      <c r="M14" s="26">
        <v>5971.6</v>
      </c>
      <c r="N14" s="26">
        <v>6005.2</v>
      </c>
      <c r="O14" s="26">
        <v>6038.8</v>
      </c>
      <c r="P14" s="26">
        <v>6072.4</v>
      </c>
      <c r="Q14" s="26">
        <v>6106</v>
      </c>
      <c r="R14" s="26">
        <v>6108.6</v>
      </c>
      <c r="S14" s="26">
        <v>6111.2</v>
      </c>
      <c r="T14" s="26">
        <v>6113.8</v>
      </c>
      <c r="U14" s="26">
        <v>6116.4</v>
      </c>
      <c r="V14" s="26">
        <v>6119</v>
      </c>
      <c r="W14" s="26">
        <v>6120</v>
      </c>
      <c r="X14" s="26">
        <v>6121</v>
      </c>
      <c r="Y14" s="26">
        <v>6122</v>
      </c>
      <c r="Z14" s="26">
        <v>6123</v>
      </c>
      <c r="AA14" s="26">
        <v>6124</v>
      </c>
      <c r="AB14" s="26"/>
      <c r="AC14" s="26"/>
      <c r="AD14" s="26"/>
    </row>
    <row r="15" spans="1:30">
      <c r="A15" s="44" t="s">
        <v>98</v>
      </c>
      <c r="B15" s="26">
        <v>42522</v>
      </c>
      <c r="C15" s="26">
        <v>42522</v>
      </c>
      <c r="D15" s="26">
        <v>42522</v>
      </c>
      <c r="E15" s="26">
        <v>42522</v>
      </c>
      <c r="F15" s="26">
        <v>42522</v>
      </c>
      <c r="G15" s="26">
        <v>42522</v>
      </c>
      <c r="H15" s="26">
        <v>42522</v>
      </c>
      <c r="I15" s="26">
        <v>42522</v>
      </c>
      <c r="J15" s="26">
        <v>42522</v>
      </c>
      <c r="K15" s="26">
        <v>42522</v>
      </c>
      <c r="L15" s="26">
        <v>42522</v>
      </c>
      <c r="M15" s="26">
        <v>42522</v>
      </c>
      <c r="N15" s="26">
        <v>42522</v>
      </c>
      <c r="O15" s="26">
        <v>42522</v>
      </c>
      <c r="P15" s="26">
        <v>42522</v>
      </c>
      <c r="Q15" s="26">
        <v>42522</v>
      </c>
      <c r="R15" s="26">
        <v>42607.6</v>
      </c>
      <c r="S15" s="26">
        <v>42693.2</v>
      </c>
      <c r="T15" s="26">
        <v>42778.8</v>
      </c>
      <c r="U15" s="26">
        <v>42864.4</v>
      </c>
      <c r="V15" s="26">
        <v>42950</v>
      </c>
      <c r="W15" s="26">
        <v>42950</v>
      </c>
      <c r="X15" s="26">
        <v>42950</v>
      </c>
      <c r="Y15" s="26">
        <v>42950</v>
      </c>
      <c r="Z15" s="26">
        <v>42950</v>
      </c>
      <c r="AA15" s="26">
        <v>42950</v>
      </c>
      <c r="AB15" s="26"/>
      <c r="AC15" s="26"/>
      <c r="AD15" s="26"/>
    </row>
    <row r="16" spans="1:30">
      <c r="A16" s="44" t="s">
        <v>99</v>
      </c>
      <c r="B16" s="26">
        <v>65770</v>
      </c>
      <c r="C16" s="26">
        <v>63856.4</v>
      </c>
      <c r="D16" s="26">
        <v>61942.8</v>
      </c>
      <c r="E16" s="26">
        <v>60029.2</v>
      </c>
      <c r="F16" s="26">
        <v>58115.6</v>
      </c>
      <c r="G16" s="26">
        <v>56202</v>
      </c>
      <c r="H16" s="26">
        <v>54288.4</v>
      </c>
      <c r="I16" s="26">
        <v>52374.8</v>
      </c>
      <c r="J16" s="26">
        <v>50461.2</v>
      </c>
      <c r="K16" s="26">
        <v>48547.6</v>
      </c>
      <c r="L16" s="26">
        <v>46634</v>
      </c>
      <c r="M16" s="26">
        <v>46284.800000000003</v>
      </c>
      <c r="N16" s="26">
        <v>45935.6</v>
      </c>
      <c r="O16" s="26">
        <v>45586.400000000001</v>
      </c>
      <c r="P16" s="26">
        <v>45237.2</v>
      </c>
      <c r="Q16" s="26">
        <v>44888</v>
      </c>
      <c r="R16" s="26">
        <v>44402.8</v>
      </c>
      <c r="S16" s="26">
        <v>43917.599999999999</v>
      </c>
      <c r="T16" s="26">
        <v>43432.4</v>
      </c>
      <c r="U16" s="26">
        <v>42947.199999999997</v>
      </c>
      <c r="V16" s="26">
        <v>42462</v>
      </c>
      <c r="W16" s="26">
        <v>41977.599999999999</v>
      </c>
      <c r="X16" s="26">
        <v>41493.199999999997</v>
      </c>
      <c r="Y16" s="26">
        <v>41008.800000000003</v>
      </c>
      <c r="Z16" s="26">
        <v>40524.400000000001</v>
      </c>
      <c r="AA16" s="26">
        <v>40040</v>
      </c>
      <c r="AB16" s="26"/>
      <c r="AC16" s="26"/>
      <c r="AD16" s="26"/>
    </row>
    <row r="17" spans="1:30">
      <c r="A17" s="44" t="s">
        <v>106</v>
      </c>
      <c r="B17" s="26">
        <v>10899</v>
      </c>
      <c r="C17" s="26">
        <v>10858.2</v>
      </c>
      <c r="D17" s="26">
        <v>10817.4</v>
      </c>
      <c r="E17" s="26">
        <v>10776.6</v>
      </c>
      <c r="F17" s="26">
        <v>10735.8</v>
      </c>
      <c r="G17" s="26">
        <v>10695</v>
      </c>
      <c r="H17" s="26">
        <v>10654.2</v>
      </c>
      <c r="I17" s="26">
        <v>10613.4</v>
      </c>
      <c r="J17" s="26">
        <v>10572.6</v>
      </c>
      <c r="K17" s="26">
        <v>10531.8</v>
      </c>
      <c r="L17" s="26">
        <v>10491</v>
      </c>
      <c r="M17" s="26">
        <v>10425.200000000001</v>
      </c>
      <c r="N17" s="26">
        <v>10359.4</v>
      </c>
      <c r="O17" s="26">
        <v>10293.6</v>
      </c>
      <c r="P17" s="26">
        <v>10227.799999999999</v>
      </c>
      <c r="Q17" s="26">
        <v>10162</v>
      </c>
      <c r="R17" s="26">
        <v>10110.4</v>
      </c>
      <c r="S17" s="26">
        <v>10058.799999999999</v>
      </c>
      <c r="T17" s="26">
        <v>10007.200000000001</v>
      </c>
      <c r="U17" s="26">
        <v>9955.6</v>
      </c>
      <c r="V17" s="26">
        <v>9904</v>
      </c>
      <c r="W17" s="26">
        <v>9879.7999999999993</v>
      </c>
      <c r="X17" s="26">
        <v>9855.6</v>
      </c>
      <c r="Y17" s="26">
        <v>9831.4</v>
      </c>
      <c r="Z17" s="26">
        <v>9807.2000000000007</v>
      </c>
      <c r="AA17" s="26">
        <v>9783</v>
      </c>
      <c r="AB17" s="26"/>
      <c r="AC17" s="26"/>
      <c r="AD17" s="26"/>
    </row>
    <row r="18" spans="1:30">
      <c r="A18" s="44" t="s">
        <v>114</v>
      </c>
      <c r="B18" s="26">
        <v>0</v>
      </c>
      <c r="C18" s="26">
        <v>0</v>
      </c>
      <c r="D18" s="26">
        <v>2448.6</v>
      </c>
      <c r="E18" s="26">
        <v>2456.9</v>
      </c>
      <c r="F18" s="26">
        <v>2465.1999999999998</v>
      </c>
      <c r="G18" s="26">
        <v>2473.5</v>
      </c>
      <c r="H18" s="26">
        <v>2481.8000000000002</v>
      </c>
      <c r="I18" s="26">
        <v>2490.1</v>
      </c>
      <c r="J18" s="26">
        <v>2498.4</v>
      </c>
      <c r="K18" s="26">
        <v>2506.6999999999998</v>
      </c>
      <c r="L18" s="26">
        <v>2515</v>
      </c>
      <c r="M18" s="26">
        <v>2530</v>
      </c>
      <c r="N18" s="26">
        <v>2545</v>
      </c>
      <c r="O18" s="26">
        <v>2560</v>
      </c>
      <c r="P18" s="26">
        <v>2575</v>
      </c>
      <c r="Q18" s="26">
        <v>2590</v>
      </c>
      <c r="R18" s="26">
        <v>2614.1999999999998</v>
      </c>
      <c r="S18" s="26">
        <v>2638.4</v>
      </c>
      <c r="T18" s="26">
        <v>2662.6</v>
      </c>
      <c r="U18" s="26">
        <v>2686.8</v>
      </c>
      <c r="V18" s="26">
        <v>2711</v>
      </c>
      <c r="W18" s="26">
        <v>2714.4</v>
      </c>
      <c r="X18" s="26">
        <v>2717.8</v>
      </c>
      <c r="Y18" s="26">
        <v>2721.2</v>
      </c>
      <c r="Z18" s="26">
        <v>2724.6</v>
      </c>
      <c r="AA18" s="26">
        <v>2728</v>
      </c>
      <c r="AB18" s="26"/>
      <c r="AC18" s="26"/>
      <c r="AD18" s="26"/>
    </row>
    <row r="19" spans="1:30">
      <c r="A19" s="44" t="s">
        <v>124</v>
      </c>
      <c r="B19" s="26">
        <v>16600</v>
      </c>
      <c r="C19" s="26">
        <v>16530.2</v>
      </c>
      <c r="D19" s="26">
        <v>16460.400000000001</v>
      </c>
      <c r="E19" s="26">
        <v>16390.599999999999</v>
      </c>
      <c r="F19" s="26">
        <v>16320.8</v>
      </c>
      <c r="G19" s="26">
        <v>16251</v>
      </c>
      <c r="H19" s="26">
        <v>16181.2</v>
      </c>
      <c r="I19" s="26">
        <v>16111.4</v>
      </c>
      <c r="J19" s="26">
        <v>16041.6</v>
      </c>
      <c r="K19" s="26">
        <v>15971.8</v>
      </c>
      <c r="L19" s="26">
        <v>15902</v>
      </c>
      <c r="M19" s="26">
        <v>15599</v>
      </c>
      <c r="N19" s="26">
        <v>15296</v>
      </c>
      <c r="O19" s="26">
        <v>14993</v>
      </c>
      <c r="P19" s="26">
        <v>14690</v>
      </c>
      <c r="Q19" s="26">
        <v>14387</v>
      </c>
      <c r="R19" s="26">
        <v>14636.4</v>
      </c>
      <c r="S19" s="26">
        <v>14885.8</v>
      </c>
      <c r="T19" s="26">
        <v>15135.2</v>
      </c>
      <c r="U19" s="26">
        <v>15384.6</v>
      </c>
      <c r="V19" s="26">
        <v>15634</v>
      </c>
      <c r="W19" s="26">
        <v>15544.8</v>
      </c>
      <c r="X19" s="26">
        <v>15455.6</v>
      </c>
      <c r="Y19" s="26">
        <v>15366.4</v>
      </c>
      <c r="Z19" s="26">
        <v>15277.2</v>
      </c>
      <c r="AA19" s="26">
        <v>15188</v>
      </c>
      <c r="AB19" s="26"/>
      <c r="AC19" s="26"/>
      <c r="AD19" s="26"/>
    </row>
    <row r="20" spans="1:30">
      <c r="A20" s="44" t="s">
        <v>133</v>
      </c>
      <c r="B20" s="26">
        <v>30314</v>
      </c>
      <c r="C20" s="26">
        <v>30534.400000000001</v>
      </c>
      <c r="D20" s="26">
        <v>30754.799999999999</v>
      </c>
      <c r="E20" s="26">
        <v>30975.200000000001</v>
      </c>
      <c r="F20" s="26">
        <v>31195.599999999999</v>
      </c>
      <c r="G20" s="26">
        <v>31416</v>
      </c>
      <c r="H20" s="26">
        <v>31636.400000000001</v>
      </c>
      <c r="I20" s="26">
        <v>31856.799999999999</v>
      </c>
      <c r="J20" s="26">
        <v>32077.200000000001</v>
      </c>
      <c r="K20" s="26">
        <v>32297.599999999999</v>
      </c>
      <c r="L20" s="26">
        <v>32518</v>
      </c>
      <c r="M20" s="26">
        <v>32657.8</v>
      </c>
      <c r="N20" s="26">
        <v>32797.599999999999</v>
      </c>
      <c r="O20" s="26">
        <v>32937.4</v>
      </c>
      <c r="P20" s="26">
        <v>33077.199999999997</v>
      </c>
      <c r="Q20" s="26">
        <v>33217</v>
      </c>
      <c r="R20" s="26">
        <v>33227.800000000003</v>
      </c>
      <c r="S20" s="26">
        <v>33238.6</v>
      </c>
      <c r="T20" s="26">
        <v>33249.4</v>
      </c>
      <c r="U20" s="26">
        <v>33260.199999999997</v>
      </c>
      <c r="V20" s="26">
        <v>33271</v>
      </c>
      <c r="W20" s="26">
        <v>33196.199999999997</v>
      </c>
      <c r="X20" s="26">
        <v>33121.4</v>
      </c>
      <c r="Y20" s="26">
        <v>33046.6</v>
      </c>
      <c r="Z20" s="26">
        <v>32971.800000000003</v>
      </c>
      <c r="AA20" s="26">
        <v>32897</v>
      </c>
      <c r="AB20" s="26"/>
      <c r="AC20" s="26"/>
      <c r="AD20" s="26"/>
    </row>
    <row r="21" spans="1:30">
      <c r="A21" s="44" t="s">
        <v>140</v>
      </c>
      <c r="B21" s="26">
        <v>35633</v>
      </c>
      <c r="C21" s="26">
        <v>35167.699999999997</v>
      </c>
      <c r="D21" s="26">
        <v>34702.400000000001</v>
      </c>
      <c r="E21" s="26">
        <v>34237.1</v>
      </c>
      <c r="F21" s="26">
        <v>33771.800000000003</v>
      </c>
      <c r="G21" s="26">
        <v>33306.5</v>
      </c>
      <c r="H21" s="26">
        <v>32841.199999999997</v>
      </c>
      <c r="I21" s="26">
        <v>32375.9</v>
      </c>
      <c r="J21" s="26">
        <v>31910.6</v>
      </c>
      <c r="K21" s="26">
        <v>31445.3</v>
      </c>
      <c r="L21" s="26">
        <v>30980</v>
      </c>
      <c r="M21" s="26">
        <v>30640</v>
      </c>
      <c r="N21" s="26">
        <v>30300</v>
      </c>
      <c r="O21" s="26">
        <v>29960</v>
      </c>
      <c r="P21" s="26">
        <v>29620</v>
      </c>
      <c r="Q21" s="26">
        <v>29280</v>
      </c>
      <c r="R21" s="26">
        <v>28942.6</v>
      </c>
      <c r="S21" s="26">
        <v>28605.200000000001</v>
      </c>
      <c r="T21" s="26">
        <v>28267.8</v>
      </c>
      <c r="U21" s="26">
        <v>27930.400000000001</v>
      </c>
      <c r="V21" s="26">
        <v>27593</v>
      </c>
      <c r="W21" s="26">
        <v>27055.4</v>
      </c>
      <c r="X21" s="26">
        <v>26517.8</v>
      </c>
      <c r="Y21" s="26">
        <v>25980.2</v>
      </c>
      <c r="Z21" s="26">
        <v>25442.6</v>
      </c>
      <c r="AA21" s="26">
        <v>24905</v>
      </c>
      <c r="AB21" s="26"/>
      <c r="AC21" s="26"/>
      <c r="AD21" s="26"/>
    </row>
    <row r="22" spans="1:30">
      <c r="A22" s="44" t="s">
        <v>146</v>
      </c>
      <c r="B22" s="26">
        <v>5968</v>
      </c>
      <c r="C22" s="26">
        <v>5965.5</v>
      </c>
      <c r="D22" s="26">
        <v>5963</v>
      </c>
      <c r="E22" s="26">
        <v>5960.5</v>
      </c>
      <c r="F22" s="26">
        <v>5958</v>
      </c>
      <c r="G22" s="26">
        <v>5955.5</v>
      </c>
      <c r="H22" s="26">
        <v>5953</v>
      </c>
      <c r="I22" s="26">
        <v>5950.5</v>
      </c>
      <c r="J22" s="26">
        <v>5948</v>
      </c>
      <c r="K22" s="26">
        <v>5945.5</v>
      </c>
      <c r="L22" s="26">
        <v>5943</v>
      </c>
      <c r="M22" s="26">
        <v>5940.8</v>
      </c>
      <c r="N22" s="26">
        <v>5938.6</v>
      </c>
      <c r="O22" s="26">
        <v>5936.4</v>
      </c>
      <c r="P22" s="26">
        <v>5934.2</v>
      </c>
      <c r="Q22" s="26">
        <v>5932</v>
      </c>
      <c r="R22" s="26">
        <v>5930.6</v>
      </c>
      <c r="S22" s="26">
        <v>5929.2</v>
      </c>
      <c r="T22" s="26">
        <v>5927.8</v>
      </c>
      <c r="U22" s="26">
        <v>5926.4</v>
      </c>
      <c r="V22" s="26">
        <v>5925</v>
      </c>
      <c r="W22" s="26">
        <v>5921</v>
      </c>
      <c r="X22" s="26">
        <v>5917</v>
      </c>
      <c r="Y22" s="26">
        <v>5913</v>
      </c>
      <c r="Z22" s="26">
        <v>5909</v>
      </c>
      <c r="AA22" s="26">
        <v>5905</v>
      </c>
      <c r="AB22" s="26"/>
      <c r="AC22" s="26"/>
      <c r="AD22" s="26"/>
    </row>
    <row r="23" spans="1:30">
      <c r="A23" s="44" t="s">
        <v>149</v>
      </c>
      <c r="B23" s="26">
        <v>15427</v>
      </c>
      <c r="C23" s="26">
        <v>15092.8</v>
      </c>
      <c r="D23" s="26">
        <v>14758.6</v>
      </c>
      <c r="E23" s="26">
        <v>14424.4</v>
      </c>
      <c r="F23" s="26">
        <v>14090.2</v>
      </c>
      <c r="G23" s="26">
        <v>13756</v>
      </c>
      <c r="H23" s="26">
        <v>13421.8</v>
      </c>
      <c r="I23" s="26">
        <v>13087.6</v>
      </c>
      <c r="J23" s="26">
        <v>12753.4</v>
      </c>
      <c r="K23" s="26">
        <v>12419.2</v>
      </c>
      <c r="L23" s="26">
        <v>12085</v>
      </c>
      <c r="M23" s="26">
        <v>11750.8</v>
      </c>
      <c r="N23" s="26">
        <v>11416.6</v>
      </c>
      <c r="O23" s="26">
        <v>11082.4</v>
      </c>
      <c r="P23" s="26">
        <v>10748.2</v>
      </c>
      <c r="Q23" s="26">
        <v>10414</v>
      </c>
      <c r="R23" s="26">
        <v>10063</v>
      </c>
      <c r="S23" s="26">
        <v>9712</v>
      </c>
      <c r="T23" s="26">
        <v>9361</v>
      </c>
      <c r="U23" s="26">
        <v>9010</v>
      </c>
      <c r="V23" s="26">
        <v>8659</v>
      </c>
      <c r="W23" s="26">
        <v>8237.7999999999993</v>
      </c>
      <c r="X23" s="26">
        <v>7816.6</v>
      </c>
      <c r="Y23" s="26">
        <v>7395.4</v>
      </c>
      <c r="Z23" s="26">
        <v>6974.2</v>
      </c>
      <c r="AA23" s="26">
        <v>6553</v>
      </c>
      <c r="AB23" s="26"/>
      <c r="AC23" s="26"/>
      <c r="AD23" s="26"/>
    </row>
    <row r="24" spans="1:30">
      <c r="A24" s="44" t="s">
        <v>153</v>
      </c>
      <c r="B24" s="26">
        <v>10883</v>
      </c>
      <c r="C24" s="26">
        <v>10857.5</v>
      </c>
      <c r="D24" s="26">
        <v>10832</v>
      </c>
      <c r="E24" s="26">
        <v>10806.5</v>
      </c>
      <c r="F24" s="26">
        <v>10781</v>
      </c>
      <c r="G24" s="26">
        <v>10755.5</v>
      </c>
      <c r="H24" s="26">
        <v>10730</v>
      </c>
      <c r="I24" s="26">
        <v>10704.5</v>
      </c>
      <c r="J24" s="26">
        <v>10679</v>
      </c>
      <c r="K24" s="26">
        <v>10653.5</v>
      </c>
      <c r="L24" s="26">
        <v>10628</v>
      </c>
      <c r="M24" s="26">
        <v>10608.8</v>
      </c>
      <c r="N24" s="26">
        <v>10589.6</v>
      </c>
      <c r="O24" s="26">
        <v>10570.4</v>
      </c>
      <c r="P24" s="26">
        <v>10551.2</v>
      </c>
      <c r="Q24" s="26">
        <v>10532</v>
      </c>
      <c r="R24" s="26">
        <v>10521.4</v>
      </c>
      <c r="S24" s="26">
        <v>10510.8</v>
      </c>
      <c r="T24" s="26">
        <v>10500.2</v>
      </c>
      <c r="U24" s="26">
        <v>10489.6</v>
      </c>
      <c r="V24" s="26">
        <v>10479</v>
      </c>
      <c r="W24" s="26">
        <v>10467.799999999999</v>
      </c>
      <c r="X24" s="26">
        <v>10456.6</v>
      </c>
      <c r="Y24" s="26">
        <v>10445.4</v>
      </c>
      <c r="Z24" s="26">
        <v>10434.200000000001</v>
      </c>
      <c r="AA24" s="26">
        <v>10423</v>
      </c>
      <c r="AB24" s="26"/>
      <c r="AC24" s="26"/>
      <c r="AD24" s="26"/>
    </row>
    <row r="25" spans="1:30">
      <c r="A25" s="44" t="s">
        <v>163</v>
      </c>
      <c r="B25" s="26">
        <v>340</v>
      </c>
      <c r="C25" s="26">
        <v>342.3</v>
      </c>
      <c r="D25" s="26">
        <v>344.6</v>
      </c>
      <c r="E25" s="26">
        <v>346.9</v>
      </c>
      <c r="F25" s="26">
        <v>349.2</v>
      </c>
      <c r="G25" s="26">
        <v>351.5</v>
      </c>
      <c r="H25" s="26">
        <v>353.8</v>
      </c>
      <c r="I25" s="26">
        <v>356.1</v>
      </c>
      <c r="J25" s="26">
        <v>358.4</v>
      </c>
      <c r="K25" s="26">
        <v>360.7</v>
      </c>
      <c r="L25" s="26">
        <v>363</v>
      </c>
      <c r="M25" s="26">
        <v>366.2</v>
      </c>
      <c r="N25" s="26">
        <v>369.4</v>
      </c>
      <c r="O25" s="26">
        <v>372.6</v>
      </c>
      <c r="P25" s="26">
        <v>375.8</v>
      </c>
      <c r="Q25" s="26">
        <v>379</v>
      </c>
      <c r="R25" s="26">
        <v>382.4</v>
      </c>
      <c r="S25" s="26">
        <v>385.8</v>
      </c>
      <c r="T25" s="26">
        <v>389.2</v>
      </c>
      <c r="U25" s="26">
        <v>392.6</v>
      </c>
      <c r="V25" s="26">
        <v>396</v>
      </c>
      <c r="W25" s="26">
        <v>400.6</v>
      </c>
      <c r="X25" s="26">
        <v>405.2</v>
      </c>
      <c r="Y25" s="26">
        <v>409.8</v>
      </c>
      <c r="Z25" s="26">
        <v>414.4</v>
      </c>
      <c r="AA25" s="26">
        <v>419</v>
      </c>
      <c r="AB25" s="26"/>
      <c r="AC25" s="26"/>
      <c r="AD25" s="26"/>
    </row>
    <row r="26" spans="1:30">
      <c r="A26" s="44" t="s">
        <v>164</v>
      </c>
      <c r="B26" s="26">
        <v>2609.9</v>
      </c>
      <c r="C26" s="26">
        <v>2600.6</v>
      </c>
      <c r="D26" s="26">
        <v>2591.3000000000002</v>
      </c>
      <c r="E26" s="26">
        <v>2582</v>
      </c>
      <c r="F26" s="26">
        <v>2572.6999999999998</v>
      </c>
      <c r="G26" s="26">
        <v>2563.4</v>
      </c>
      <c r="H26" s="26">
        <v>2554.1</v>
      </c>
      <c r="I26" s="26">
        <v>2544.8000000000002</v>
      </c>
      <c r="J26" s="26">
        <v>2535.5</v>
      </c>
      <c r="K26" s="26">
        <v>2526.1999999999998</v>
      </c>
      <c r="L26" s="26">
        <v>2516.9</v>
      </c>
      <c r="M26" s="26">
        <v>2500.1</v>
      </c>
      <c r="N26" s="26">
        <v>2483.3000000000002</v>
      </c>
      <c r="O26" s="26">
        <v>2466.5</v>
      </c>
      <c r="P26" s="26">
        <v>2449.6999999999998</v>
      </c>
      <c r="Q26" s="26">
        <v>2432.9</v>
      </c>
      <c r="R26" s="26">
        <v>2416.3000000000002</v>
      </c>
      <c r="S26" s="26">
        <v>2399.6999999999998</v>
      </c>
      <c r="T26" s="26">
        <v>2383.1</v>
      </c>
      <c r="U26" s="26">
        <v>2366.5</v>
      </c>
      <c r="V26" s="26">
        <v>2349.9</v>
      </c>
      <c r="W26" s="26">
        <v>2333.3000000000002</v>
      </c>
      <c r="X26" s="26">
        <v>2316.6999999999998</v>
      </c>
      <c r="Y26" s="26">
        <v>2300.1</v>
      </c>
      <c r="Z26" s="26">
        <v>2283.5</v>
      </c>
      <c r="AA26" s="26">
        <v>2266.9</v>
      </c>
      <c r="AB26" s="26"/>
      <c r="AC26" s="26"/>
      <c r="AD26" s="26"/>
    </row>
    <row r="27" spans="1:30">
      <c r="A27" s="44" t="s">
        <v>168</v>
      </c>
      <c r="B27" s="26">
        <v>5580</v>
      </c>
      <c r="C27" s="26">
        <v>5579.5</v>
      </c>
      <c r="D27" s="26">
        <v>5579</v>
      </c>
      <c r="E27" s="26">
        <v>5578.5</v>
      </c>
      <c r="F27" s="26">
        <v>5578</v>
      </c>
      <c r="G27" s="26">
        <v>5577.5</v>
      </c>
      <c r="H27" s="26">
        <v>5577</v>
      </c>
      <c r="I27" s="26">
        <v>5576.5</v>
      </c>
      <c r="J27" s="26">
        <v>5576</v>
      </c>
      <c r="K27" s="26">
        <v>5575.5</v>
      </c>
      <c r="L27" s="26">
        <v>5575</v>
      </c>
      <c r="M27" s="26">
        <v>5579.4</v>
      </c>
      <c r="N27" s="26">
        <v>5583.8</v>
      </c>
      <c r="O27" s="26">
        <v>5588.2</v>
      </c>
      <c r="P27" s="26">
        <v>5592.6</v>
      </c>
      <c r="Q27" s="26">
        <v>5597</v>
      </c>
      <c r="R27" s="26">
        <v>5618.8</v>
      </c>
      <c r="S27" s="26">
        <v>5640.6</v>
      </c>
      <c r="T27" s="26">
        <v>5662.4</v>
      </c>
      <c r="U27" s="26">
        <v>5684.2</v>
      </c>
      <c r="V27" s="26">
        <v>5706</v>
      </c>
      <c r="W27" s="26">
        <v>5766.6</v>
      </c>
      <c r="X27" s="26">
        <v>5827.2</v>
      </c>
      <c r="Y27" s="26">
        <v>5887.8</v>
      </c>
      <c r="Z27" s="26">
        <v>5948.4</v>
      </c>
      <c r="AA27" s="26">
        <v>6009</v>
      </c>
      <c r="AB27" s="26"/>
      <c r="AC27" s="26"/>
      <c r="AD27" s="26"/>
    </row>
    <row r="28" spans="1:30">
      <c r="A28" s="44" t="s">
        <v>169</v>
      </c>
      <c r="B28" s="26">
        <v>0</v>
      </c>
      <c r="C28" s="26">
        <v>0</v>
      </c>
      <c r="D28" s="26">
        <v>550813.86</v>
      </c>
      <c r="E28" s="26">
        <v>548934.29</v>
      </c>
      <c r="F28" s="26">
        <v>547054.72</v>
      </c>
      <c r="G28" s="26">
        <v>545175.15</v>
      </c>
      <c r="H28" s="26">
        <v>543295.57999999996</v>
      </c>
      <c r="I28" s="26">
        <v>541416.01</v>
      </c>
      <c r="J28" s="26">
        <v>539536.43999999994</v>
      </c>
      <c r="K28" s="26">
        <v>537656.87</v>
      </c>
      <c r="L28" s="26">
        <v>535777.30000000005</v>
      </c>
      <c r="M28" s="26">
        <v>535893.38</v>
      </c>
      <c r="N28" s="26">
        <v>536009.46</v>
      </c>
      <c r="O28" s="26">
        <v>536125.54</v>
      </c>
      <c r="P28" s="26">
        <v>536241.62</v>
      </c>
      <c r="Q28" s="26">
        <v>536357.69999999995</v>
      </c>
      <c r="R28" s="26">
        <v>533522.1</v>
      </c>
      <c r="S28" s="26">
        <v>530686.5</v>
      </c>
      <c r="T28" s="26">
        <v>527850.9</v>
      </c>
      <c r="U28" s="26">
        <v>525015.30000000005</v>
      </c>
      <c r="V28" s="26">
        <v>522179.7</v>
      </c>
      <c r="W28" s="26">
        <v>522218.14</v>
      </c>
      <c r="X28" s="26">
        <v>522256.58</v>
      </c>
      <c r="Y28" s="26">
        <v>522295.02</v>
      </c>
      <c r="Z28" s="26">
        <v>522333.46</v>
      </c>
      <c r="AA28" s="26">
        <v>522371.9</v>
      </c>
      <c r="AB28" s="26"/>
      <c r="AC28" s="26"/>
      <c r="AD28" s="26"/>
    </row>
    <row r="29" spans="1:30">
      <c r="A29" s="44" t="s">
        <v>185</v>
      </c>
      <c r="B29" s="26">
        <v>0</v>
      </c>
      <c r="C29" s="26">
        <v>0</v>
      </c>
      <c r="D29" s="26">
        <v>0</v>
      </c>
      <c r="E29" s="26">
        <v>938.3</v>
      </c>
      <c r="F29" s="26">
        <v>938.4</v>
      </c>
      <c r="G29" s="26">
        <v>938.5</v>
      </c>
      <c r="H29" s="26">
        <v>938.6</v>
      </c>
      <c r="I29" s="26">
        <v>938.7</v>
      </c>
      <c r="J29" s="26">
        <v>938.8</v>
      </c>
      <c r="K29" s="26">
        <v>938.9</v>
      </c>
      <c r="L29" s="26">
        <v>939</v>
      </c>
      <c r="M29" s="26">
        <v>939.8</v>
      </c>
      <c r="N29" s="26">
        <v>940.6</v>
      </c>
      <c r="O29" s="26">
        <v>941.4</v>
      </c>
      <c r="P29" s="26">
        <v>942.2</v>
      </c>
      <c r="Q29" s="26">
        <v>943</v>
      </c>
      <c r="R29" s="26">
        <v>945</v>
      </c>
      <c r="S29" s="26">
        <v>947</v>
      </c>
      <c r="T29" s="26">
        <v>949</v>
      </c>
      <c r="U29" s="26">
        <v>951</v>
      </c>
      <c r="V29" s="26">
        <v>953</v>
      </c>
      <c r="W29" s="26">
        <v>953.6</v>
      </c>
      <c r="X29" s="26">
        <v>954.2</v>
      </c>
      <c r="Y29" s="26">
        <v>954.8</v>
      </c>
      <c r="Z29" s="26">
        <v>955.4</v>
      </c>
      <c r="AA29" s="26">
        <v>956</v>
      </c>
      <c r="AB29" s="26"/>
      <c r="AC29" s="26"/>
      <c r="AD29" s="26"/>
    </row>
    <row r="30" spans="1:30">
      <c r="A30" s="44" t="s">
        <v>189</v>
      </c>
      <c r="B30" s="26">
        <v>6668</v>
      </c>
      <c r="C30" s="26">
        <v>6658.2</v>
      </c>
      <c r="D30" s="26">
        <v>6648.4</v>
      </c>
      <c r="E30" s="26">
        <v>6638.6</v>
      </c>
      <c r="F30" s="26">
        <v>6628.8</v>
      </c>
      <c r="G30" s="26">
        <v>6619</v>
      </c>
      <c r="H30" s="26">
        <v>6609.2</v>
      </c>
      <c r="I30" s="26">
        <v>6599.4</v>
      </c>
      <c r="J30" s="26">
        <v>6589.6</v>
      </c>
      <c r="K30" s="26">
        <v>6579.8</v>
      </c>
      <c r="L30" s="26">
        <v>6570</v>
      </c>
      <c r="M30" s="26">
        <v>6564.8</v>
      </c>
      <c r="N30" s="26">
        <v>6559.6</v>
      </c>
      <c r="O30" s="26">
        <v>6554.4</v>
      </c>
      <c r="P30" s="26">
        <v>6549.2</v>
      </c>
      <c r="Q30" s="26">
        <v>6544</v>
      </c>
      <c r="R30" s="26">
        <v>6541.4</v>
      </c>
      <c r="S30" s="26">
        <v>6538.8</v>
      </c>
      <c r="T30" s="26">
        <v>6536.2</v>
      </c>
      <c r="U30" s="26">
        <v>6533.6</v>
      </c>
      <c r="V30" s="26">
        <v>6531</v>
      </c>
      <c r="W30" s="26">
        <v>6531</v>
      </c>
      <c r="X30" s="26">
        <v>6531</v>
      </c>
      <c r="Y30" s="26">
        <v>6531</v>
      </c>
      <c r="Z30" s="26">
        <v>6531</v>
      </c>
      <c r="AA30" s="26">
        <v>6531</v>
      </c>
      <c r="AB30" s="26"/>
      <c r="AC30" s="26"/>
      <c r="AD30" s="26"/>
    </row>
    <row r="31" spans="1:30">
      <c r="A31" s="44" t="s">
        <v>191</v>
      </c>
      <c r="B31" s="26">
        <v>11772.96</v>
      </c>
      <c r="C31" s="26">
        <v>12042.97</v>
      </c>
      <c r="D31" s="26">
        <v>12312.99</v>
      </c>
      <c r="E31" s="26">
        <v>12583</v>
      </c>
      <c r="F31" s="26">
        <v>12853.01</v>
      </c>
      <c r="G31" s="26">
        <v>13123.03</v>
      </c>
      <c r="H31" s="26">
        <v>13393.04</v>
      </c>
      <c r="I31" s="26">
        <v>13663.05</v>
      </c>
      <c r="J31" s="26">
        <v>13933.06</v>
      </c>
      <c r="K31" s="26">
        <v>14203.08</v>
      </c>
      <c r="L31" s="26">
        <v>14473.09</v>
      </c>
      <c r="M31" s="26">
        <v>14525.12</v>
      </c>
      <c r="N31" s="26">
        <v>14577.15</v>
      </c>
      <c r="O31" s="26">
        <v>14629.18</v>
      </c>
      <c r="P31" s="26">
        <v>14681.21</v>
      </c>
      <c r="Q31" s="26">
        <v>14733.24</v>
      </c>
      <c r="R31" s="26">
        <v>14859.72</v>
      </c>
      <c r="S31" s="26">
        <v>14986.2</v>
      </c>
      <c r="T31" s="26">
        <v>15112.69</v>
      </c>
      <c r="U31" s="26">
        <v>15239.17</v>
      </c>
      <c r="V31" s="26">
        <v>15365.65</v>
      </c>
      <c r="W31" s="26">
        <v>15394.39</v>
      </c>
      <c r="X31" s="26">
        <v>15423.14</v>
      </c>
      <c r="Y31" s="26">
        <v>15451.88</v>
      </c>
      <c r="Z31" s="26">
        <v>15480.63</v>
      </c>
      <c r="AA31" s="26">
        <v>15509.37</v>
      </c>
      <c r="AB31" s="26"/>
      <c r="AC31" s="26"/>
      <c r="AD31" s="26"/>
    </row>
    <row r="32" spans="1:30">
      <c r="A32" s="44" t="s">
        <v>196</v>
      </c>
      <c r="B32" s="26">
        <v>18247</v>
      </c>
      <c r="C32" s="26">
        <v>18013</v>
      </c>
      <c r="D32" s="26">
        <v>17779</v>
      </c>
      <c r="E32" s="26">
        <v>17545</v>
      </c>
      <c r="F32" s="26">
        <v>17311</v>
      </c>
      <c r="G32" s="26">
        <v>17077</v>
      </c>
      <c r="H32" s="26">
        <v>16843</v>
      </c>
      <c r="I32" s="26">
        <v>16609</v>
      </c>
      <c r="J32" s="26">
        <v>16375</v>
      </c>
      <c r="K32" s="26">
        <v>16141</v>
      </c>
      <c r="L32" s="26">
        <v>15907</v>
      </c>
      <c r="M32" s="26">
        <v>15666</v>
      </c>
      <c r="N32" s="26">
        <v>15425</v>
      </c>
      <c r="O32" s="26">
        <v>15184</v>
      </c>
      <c r="P32" s="26">
        <v>14943</v>
      </c>
      <c r="Q32" s="26">
        <v>14702</v>
      </c>
      <c r="R32" s="26">
        <v>14380</v>
      </c>
      <c r="S32" s="26">
        <v>14058</v>
      </c>
      <c r="T32" s="26">
        <v>13736</v>
      </c>
      <c r="U32" s="26">
        <v>13414</v>
      </c>
      <c r="V32" s="26">
        <v>13092</v>
      </c>
      <c r="W32" s="26">
        <v>12857.4</v>
      </c>
      <c r="X32" s="26">
        <v>12622.8</v>
      </c>
      <c r="Y32" s="26">
        <v>12388.2</v>
      </c>
      <c r="Z32" s="26">
        <v>12153.6</v>
      </c>
      <c r="AA32" s="26">
        <v>11919</v>
      </c>
      <c r="AB32" s="26"/>
      <c r="AC32" s="26"/>
      <c r="AD32" s="26"/>
    </row>
    <row r="33" spans="1:30">
      <c r="A33" s="44" t="s">
        <v>200</v>
      </c>
      <c r="B33" s="26">
        <v>4611</v>
      </c>
      <c r="C33" s="26">
        <v>4867.3</v>
      </c>
      <c r="D33" s="26">
        <v>5123.6000000000004</v>
      </c>
      <c r="E33" s="26">
        <v>5379.9</v>
      </c>
      <c r="F33" s="26">
        <v>5636.2</v>
      </c>
      <c r="G33" s="26">
        <v>5892.5</v>
      </c>
      <c r="H33" s="26">
        <v>6148.8</v>
      </c>
      <c r="I33" s="26">
        <v>6405.1</v>
      </c>
      <c r="J33" s="26">
        <v>6661.4</v>
      </c>
      <c r="K33" s="26">
        <v>6917.7</v>
      </c>
      <c r="L33" s="26">
        <v>7174</v>
      </c>
      <c r="M33" s="26">
        <v>6925.2</v>
      </c>
      <c r="N33" s="26">
        <v>6676.4</v>
      </c>
      <c r="O33" s="26">
        <v>6427.6</v>
      </c>
      <c r="P33" s="26">
        <v>6178.8</v>
      </c>
      <c r="Q33" s="26">
        <v>5930</v>
      </c>
      <c r="R33" s="26">
        <v>5851.4</v>
      </c>
      <c r="S33" s="26">
        <v>5772.8</v>
      </c>
      <c r="T33" s="26">
        <v>5694.2</v>
      </c>
      <c r="U33" s="26">
        <v>5615.6</v>
      </c>
      <c r="V33" s="26">
        <v>5537</v>
      </c>
      <c r="W33" s="26">
        <v>5567</v>
      </c>
      <c r="X33" s="26">
        <v>5597</v>
      </c>
      <c r="Y33" s="26">
        <v>5627</v>
      </c>
      <c r="Z33" s="26">
        <v>5657</v>
      </c>
      <c r="AA33" s="26">
        <v>5687</v>
      </c>
      <c r="AB33" s="26"/>
      <c r="AC33" s="26"/>
      <c r="AD33" s="26"/>
    </row>
    <row r="34" spans="1:30">
      <c r="A34" s="44" t="s">
        <v>208</v>
      </c>
      <c r="B34" s="26">
        <v>7301</v>
      </c>
      <c r="C34" s="26">
        <v>7310.3</v>
      </c>
      <c r="D34" s="26">
        <v>7319.6</v>
      </c>
      <c r="E34" s="26">
        <v>7328.9</v>
      </c>
      <c r="F34" s="26">
        <v>7338.2</v>
      </c>
      <c r="G34" s="26">
        <v>7347.5</v>
      </c>
      <c r="H34" s="26">
        <v>7356.8</v>
      </c>
      <c r="I34" s="26">
        <v>7366.1</v>
      </c>
      <c r="J34" s="26">
        <v>7375.4</v>
      </c>
      <c r="K34" s="26">
        <v>7384.7</v>
      </c>
      <c r="L34" s="26">
        <v>7394</v>
      </c>
      <c r="M34" s="26">
        <v>7437.4</v>
      </c>
      <c r="N34" s="26">
        <v>7480.8</v>
      </c>
      <c r="O34" s="26">
        <v>7524.2</v>
      </c>
      <c r="P34" s="26">
        <v>7567.6</v>
      </c>
      <c r="Q34" s="26">
        <v>7611</v>
      </c>
      <c r="R34" s="26">
        <v>7585.2</v>
      </c>
      <c r="S34" s="26">
        <v>7559.4</v>
      </c>
      <c r="T34" s="26">
        <v>7533.6</v>
      </c>
      <c r="U34" s="26">
        <v>7507.8</v>
      </c>
      <c r="V34" s="26">
        <v>7482</v>
      </c>
      <c r="W34" s="26">
        <v>7468.8</v>
      </c>
      <c r="X34" s="26">
        <v>7455.6</v>
      </c>
      <c r="Y34" s="26">
        <v>7442.4</v>
      </c>
      <c r="Z34" s="26">
        <v>7429.2</v>
      </c>
      <c r="AA34" s="26">
        <v>7416</v>
      </c>
      <c r="AB34" s="26"/>
      <c r="AC34" s="26"/>
      <c r="AD34" s="26"/>
    </row>
    <row r="35" spans="1:30">
      <c r="A35" s="44" t="s">
        <v>213</v>
      </c>
      <c r="B35" s="26">
        <v>0</v>
      </c>
      <c r="C35" s="26">
        <v>0</v>
      </c>
      <c r="D35" s="26">
        <v>4601.6000000000004</v>
      </c>
      <c r="E35" s="26">
        <v>4613.3999999999996</v>
      </c>
      <c r="F35" s="26">
        <v>4625.2</v>
      </c>
      <c r="G35" s="26">
        <v>4637</v>
      </c>
      <c r="H35" s="26">
        <v>4648.8</v>
      </c>
      <c r="I35" s="26">
        <v>4660.6000000000004</v>
      </c>
      <c r="J35" s="26">
        <v>4672.3999999999996</v>
      </c>
      <c r="K35" s="26">
        <v>4684.2</v>
      </c>
      <c r="L35" s="26">
        <v>4696</v>
      </c>
      <c r="M35" s="26">
        <v>4702.6000000000004</v>
      </c>
      <c r="N35" s="26">
        <v>4709.2</v>
      </c>
      <c r="O35" s="26">
        <v>4715.8</v>
      </c>
      <c r="P35" s="26">
        <v>4722.3999999999996</v>
      </c>
      <c r="Q35" s="26">
        <v>4729</v>
      </c>
      <c r="R35" s="26">
        <v>4717.3999999999996</v>
      </c>
      <c r="S35" s="26">
        <v>4705.8</v>
      </c>
      <c r="T35" s="26">
        <v>4694.2</v>
      </c>
      <c r="U35" s="26">
        <v>4682.6000000000004</v>
      </c>
      <c r="V35" s="26">
        <v>4671</v>
      </c>
      <c r="W35" s="26">
        <v>4684.3999999999996</v>
      </c>
      <c r="X35" s="26">
        <v>4697.8</v>
      </c>
      <c r="Y35" s="26">
        <v>4711.2</v>
      </c>
      <c r="Z35" s="26">
        <v>4724.6000000000004</v>
      </c>
      <c r="AA35" s="26">
        <v>4738</v>
      </c>
      <c r="AB35" s="26"/>
      <c r="AC35" s="26"/>
      <c r="AD35" s="26"/>
    </row>
    <row r="36" spans="1:30">
      <c r="A36" s="44" t="s">
        <v>215</v>
      </c>
      <c r="B36" s="26">
        <v>62</v>
      </c>
      <c r="C36" s="26">
        <v>79.599999999999994</v>
      </c>
      <c r="D36" s="26">
        <v>97.2</v>
      </c>
      <c r="E36" s="26">
        <v>114.8</v>
      </c>
      <c r="F36" s="26">
        <v>132.4</v>
      </c>
      <c r="G36" s="26">
        <v>150</v>
      </c>
      <c r="H36" s="26">
        <v>167.6</v>
      </c>
      <c r="I36" s="26">
        <v>185.2</v>
      </c>
      <c r="J36" s="26">
        <v>202.8</v>
      </c>
      <c r="K36" s="26">
        <v>220.4</v>
      </c>
      <c r="L36" s="26">
        <v>238</v>
      </c>
      <c r="M36" s="26">
        <v>251.4</v>
      </c>
      <c r="N36" s="26">
        <v>264.8</v>
      </c>
      <c r="O36" s="26">
        <v>278.2</v>
      </c>
      <c r="P36" s="26">
        <v>291.60000000000002</v>
      </c>
      <c r="Q36" s="26">
        <v>305</v>
      </c>
      <c r="R36" s="26">
        <v>312.60000000000002</v>
      </c>
      <c r="S36" s="26">
        <v>320.2</v>
      </c>
      <c r="T36" s="26">
        <v>327.8</v>
      </c>
      <c r="U36" s="26">
        <v>335.4</v>
      </c>
      <c r="V36" s="26">
        <v>343</v>
      </c>
      <c r="W36" s="26">
        <v>360</v>
      </c>
      <c r="X36" s="26">
        <v>377</v>
      </c>
      <c r="Y36" s="26">
        <v>394</v>
      </c>
      <c r="Z36" s="26">
        <v>411</v>
      </c>
      <c r="AA36" s="26">
        <v>428</v>
      </c>
      <c r="AB36" s="26"/>
      <c r="AC36" s="26"/>
      <c r="AD36" s="26"/>
    </row>
    <row r="37" spans="1:30">
      <c r="A37" s="46" t="s">
        <v>251</v>
      </c>
      <c r="B37" s="26">
        <v>214500</v>
      </c>
      <c r="C37" s="26">
        <v>213917.1</v>
      </c>
      <c r="D37" s="26">
        <v>213334.2</v>
      </c>
      <c r="E37" s="26">
        <v>212751.3</v>
      </c>
      <c r="F37" s="26">
        <v>212168.4</v>
      </c>
      <c r="G37" s="26">
        <v>211585.5</v>
      </c>
      <c r="H37" s="26">
        <v>211002.6</v>
      </c>
      <c r="I37" s="26">
        <v>210419.7</v>
      </c>
      <c r="J37" s="26">
        <v>209836.79999999999</v>
      </c>
      <c r="K37" s="26">
        <v>209253.9</v>
      </c>
      <c r="L37" s="26">
        <v>208671</v>
      </c>
      <c r="M37" s="26">
        <v>207861.4</v>
      </c>
      <c r="N37" s="26">
        <v>207051.8</v>
      </c>
      <c r="O37" s="26">
        <v>206242.2</v>
      </c>
      <c r="P37" s="26">
        <v>205432.6</v>
      </c>
      <c r="Q37" s="26">
        <v>204623</v>
      </c>
      <c r="R37" s="26">
        <v>205270.8</v>
      </c>
      <c r="S37" s="26">
        <v>205918.6</v>
      </c>
      <c r="T37" s="26">
        <v>206566.39999999999</v>
      </c>
      <c r="U37" s="26">
        <v>207214.2</v>
      </c>
      <c r="V37" s="26">
        <v>207862</v>
      </c>
      <c r="W37" s="26">
        <v>207975.8</v>
      </c>
      <c r="X37" s="26">
        <v>208089.60000000001</v>
      </c>
      <c r="Y37" s="26">
        <v>208203.4</v>
      </c>
      <c r="Z37" s="26">
        <v>208317.2</v>
      </c>
      <c r="AA37" s="26">
        <v>208431</v>
      </c>
      <c r="AB37" s="26"/>
      <c r="AC37" s="26"/>
      <c r="AD37" s="26"/>
    </row>
    <row r="38" spans="1:30">
      <c r="A38" s="44" t="s">
        <v>217</v>
      </c>
      <c r="B38" s="26">
        <v>357.8</v>
      </c>
      <c r="C38" s="26">
        <v>366.49</v>
      </c>
      <c r="D38" s="26">
        <v>375.18</v>
      </c>
      <c r="E38" s="26">
        <v>383.87</v>
      </c>
      <c r="F38" s="26">
        <v>392.56</v>
      </c>
      <c r="G38" s="26">
        <v>401.25</v>
      </c>
      <c r="H38" s="26">
        <v>409.94</v>
      </c>
      <c r="I38" s="26">
        <v>418.63</v>
      </c>
      <c r="J38" s="26">
        <v>427.32</v>
      </c>
      <c r="K38" s="26">
        <v>436.01</v>
      </c>
      <c r="L38" s="26">
        <v>444.7</v>
      </c>
      <c r="M38" s="26">
        <v>444.52</v>
      </c>
      <c r="N38" s="26">
        <v>444.34</v>
      </c>
      <c r="O38" s="26">
        <v>444.16</v>
      </c>
      <c r="P38" s="26">
        <v>443.98</v>
      </c>
      <c r="Q38" s="26">
        <v>443.8</v>
      </c>
      <c r="R38" s="26">
        <v>445.3</v>
      </c>
      <c r="S38" s="26">
        <v>446.8</v>
      </c>
      <c r="T38" s="26">
        <v>448.3</v>
      </c>
      <c r="U38" s="26">
        <v>449.8</v>
      </c>
      <c r="V38" s="26">
        <v>451.3</v>
      </c>
      <c r="W38" s="26">
        <v>455.04</v>
      </c>
      <c r="X38" s="26">
        <v>458.78</v>
      </c>
      <c r="Y38" s="26">
        <v>462.52</v>
      </c>
      <c r="Z38" s="26">
        <v>466.26</v>
      </c>
      <c r="AA38" s="26">
        <v>470</v>
      </c>
      <c r="AB38" s="26"/>
      <c r="AC38" s="26"/>
      <c r="AD38" s="26"/>
    </row>
    <row r="39" spans="1:30">
      <c r="A39" s="44" t="s">
        <v>221</v>
      </c>
      <c r="B39" s="26">
        <v>8012</v>
      </c>
      <c r="C39" s="26">
        <v>8159.6</v>
      </c>
      <c r="D39" s="26">
        <v>8307.2000000000007</v>
      </c>
      <c r="E39" s="26">
        <v>8454.7999999999993</v>
      </c>
      <c r="F39" s="26">
        <v>8602.4</v>
      </c>
      <c r="G39" s="26">
        <v>8750</v>
      </c>
      <c r="H39" s="26">
        <v>8897.6</v>
      </c>
      <c r="I39" s="26">
        <v>9045.2000000000007</v>
      </c>
      <c r="J39" s="26">
        <v>9192.7999999999993</v>
      </c>
      <c r="K39" s="26">
        <v>9340.4</v>
      </c>
      <c r="L39" s="26">
        <v>9488</v>
      </c>
      <c r="M39" s="26">
        <v>9647</v>
      </c>
      <c r="N39" s="26">
        <v>9806</v>
      </c>
      <c r="O39" s="26">
        <v>9965</v>
      </c>
      <c r="P39" s="26">
        <v>10124</v>
      </c>
      <c r="Q39" s="26">
        <v>10283</v>
      </c>
      <c r="R39" s="26">
        <v>10270.799999999999</v>
      </c>
      <c r="S39" s="26">
        <v>10258.6</v>
      </c>
      <c r="T39" s="26">
        <v>10246.4</v>
      </c>
      <c r="U39" s="26">
        <v>10234.200000000001</v>
      </c>
      <c r="V39" s="26">
        <v>10222</v>
      </c>
      <c r="W39" s="26">
        <v>10383</v>
      </c>
      <c r="X39" s="26">
        <v>10544</v>
      </c>
      <c r="Y39" s="26">
        <v>10705</v>
      </c>
      <c r="Z39" s="26">
        <v>10866</v>
      </c>
      <c r="AA39" s="26">
        <v>11027</v>
      </c>
      <c r="AB39" s="26"/>
      <c r="AC39" s="26"/>
      <c r="AD39" s="26"/>
    </row>
    <row r="40" spans="1:30">
      <c r="A40" t="s">
        <v>326</v>
      </c>
      <c r="B40">
        <v>470338.7099999999</v>
      </c>
      <c r="C40">
        <v>468016.86</v>
      </c>
      <c r="D40">
        <v>465694.99999999994</v>
      </c>
      <c r="E40">
        <v>479167.6100000001</v>
      </c>
      <c r="F40">
        <v>476699.23999999993</v>
      </c>
      <c r="G40">
        <v>474230.87999999995</v>
      </c>
      <c r="H40">
        <v>471762.50000000006</v>
      </c>
      <c r="I40">
        <v>469294.13999999996</v>
      </c>
      <c r="J40">
        <v>466825.77</v>
      </c>
      <c r="K40">
        <v>464357.41</v>
      </c>
      <c r="L40">
        <v>461889.04</v>
      </c>
      <c r="M40">
        <v>459707.25</v>
      </c>
      <c r="N40">
        <v>457525.45000000007</v>
      </c>
      <c r="O40">
        <v>455343.65999999992</v>
      </c>
      <c r="P40">
        <v>453161.83999999991</v>
      </c>
      <c r="Q40">
        <v>450980.06</v>
      </c>
      <c r="R40">
        <v>448647.99999999994</v>
      </c>
      <c r="S40">
        <v>446315.94000000006</v>
      </c>
      <c r="T40">
        <v>443983.87</v>
      </c>
      <c r="U40">
        <v>441651.82</v>
      </c>
      <c r="V40">
        <v>439319.75999999995</v>
      </c>
      <c r="W40">
        <v>450034.95000000007</v>
      </c>
      <c r="X40">
        <v>448014.13</v>
      </c>
      <c r="Y40">
        <v>445993.32999999996</v>
      </c>
      <c r="Z40">
        <v>443972.50999999995</v>
      </c>
      <c r="AA40">
        <v>441951.7</v>
      </c>
    </row>
    <row r="41" spans="1:30">
      <c r="A41" t="s">
        <v>327</v>
      </c>
      <c r="B41">
        <v>64189.050000000105</v>
      </c>
      <c r="C41">
        <v>63804.490000000049</v>
      </c>
      <c r="D41">
        <v>73753.319999999949</v>
      </c>
      <c r="E41">
        <v>73353.559999999939</v>
      </c>
      <c r="F41">
        <v>72953.790000000154</v>
      </c>
      <c r="G41">
        <v>72555.13</v>
      </c>
      <c r="H41">
        <v>72156.889999999898</v>
      </c>
      <c r="I41">
        <v>71758.670000000275</v>
      </c>
      <c r="J41">
        <v>71360.429999999935</v>
      </c>
      <c r="K41">
        <v>70962.220000000088</v>
      </c>
      <c r="L41">
        <v>70563.980000000098</v>
      </c>
      <c r="M41">
        <v>70705.540000000037</v>
      </c>
      <c r="N41">
        <v>70847.09999999986</v>
      </c>
      <c r="O41">
        <v>70988.64000000013</v>
      </c>
      <c r="P41">
        <v>71130.189999999944</v>
      </c>
      <c r="Q41">
        <v>71271.750000000116</v>
      </c>
      <c r="R41">
        <v>71160.550000000047</v>
      </c>
      <c r="S41">
        <v>71049.360000000102</v>
      </c>
      <c r="T41">
        <v>70938.139999999898</v>
      </c>
      <c r="U41">
        <v>70826.949999999953</v>
      </c>
      <c r="V41">
        <v>70715.760000000009</v>
      </c>
      <c r="W41">
        <v>70610.5900000002</v>
      </c>
      <c r="X41">
        <v>70505.40000000014</v>
      </c>
      <c r="Y41">
        <v>70400.230000000098</v>
      </c>
      <c r="Z41">
        <v>70295.040000000037</v>
      </c>
      <c r="AA41">
        <v>70189.859999999986</v>
      </c>
    </row>
    <row r="42" spans="1:30">
      <c r="A42" t="s">
        <v>328</v>
      </c>
      <c r="B42">
        <v>14509.26999999999</v>
      </c>
      <c r="C42">
        <v>14625.149999999994</v>
      </c>
      <c r="D42">
        <v>23632.390000000014</v>
      </c>
      <c r="E42">
        <v>23766.799999999988</v>
      </c>
      <c r="F42">
        <v>23901.210000000021</v>
      </c>
      <c r="G42">
        <v>24035.619999999981</v>
      </c>
      <c r="H42">
        <v>24170.029999999984</v>
      </c>
      <c r="I42">
        <v>24304.430000000008</v>
      </c>
      <c r="J42">
        <v>24438.839999999982</v>
      </c>
      <c r="K42">
        <v>24573.250000000015</v>
      </c>
      <c r="L42">
        <v>24766.059999999983</v>
      </c>
      <c r="M42">
        <v>24972.369999999995</v>
      </c>
      <c r="N42">
        <v>25178.690000000017</v>
      </c>
      <c r="O42">
        <v>25384.999999999985</v>
      </c>
      <c r="P42">
        <v>25591.310000000012</v>
      </c>
      <c r="Q42">
        <v>25797.630000000005</v>
      </c>
      <c r="R42">
        <v>28875.859999999986</v>
      </c>
      <c r="S42">
        <v>29009.089999999997</v>
      </c>
      <c r="T42">
        <v>29142.320000000007</v>
      </c>
      <c r="U42">
        <v>29275.550000000003</v>
      </c>
      <c r="V42">
        <v>29408.789999999979</v>
      </c>
      <c r="W42">
        <v>29504.210000000006</v>
      </c>
      <c r="X42">
        <v>29599.639999999985</v>
      </c>
      <c r="Y42">
        <v>29695.070000000022</v>
      </c>
      <c r="Z42">
        <v>29790.499999999985</v>
      </c>
      <c r="AA42">
        <v>29885.919999999998</v>
      </c>
    </row>
    <row r="43" spans="1:30">
      <c r="A43" t="s">
        <v>329</v>
      </c>
      <c r="B43">
        <v>3.4000000000232831</v>
      </c>
      <c r="C43">
        <v>3.3800000000046566</v>
      </c>
      <c r="D43">
        <v>3.3599999999860302</v>
      </c>
      <c r="E43">
        <v>3.3400000000256114</v>
      </c>
      <c r="F43">
        <v>3.3199999999487773</v>
      </c>
      <c r="G43">
        <v>3.2999999999883585</v>
      </c>
      <c r="H43">
        <v>3.2800000000279397</v>
      </c>
      <c r="I43">
        <v>3.2600000000093132</v>
      </c>
      <c r="J43">
        <v>3.2399999999906868</v>
      </c>
      <c r="K43">
        <v>3.2199999999720603</v>
      </c>
      <c r="L43">
        <v>3.2000000000116415</v>
      </c>
      <c r="M43">
        <v>3.1599999999743886</v>
      </c>
      <c r="N43">
        <v>3.1199999999953434</v>
      </c>
      <c r="O43">
        <v>3.0799999999580905</v>
      </c>
      <c r="P43">
        <v>3.0400000000372529</v>
      </c>
      <c r="Q43">
        <v>3</v>
      </c>
      <c r="R43">
        <v>2.9799999999813735</v>
      </c>
      <c r="S43">
        <v>2.9599999999627471</v>
      </c>
      <c r="T43">
        <v>2.940000000060536</v>
      </c>
      <c r="U43">
        <v>2.9200000000419095</v>
      </c>
      <c r="V43">
        <v>2.9000000000232831</v>
      </c>
      <c r="W43">
        <v>2.8800000000046566</v>
      </c>
      <c r="X43">
        <v>2.8599999999860302</v>
      </c>
      <c r="Y43">
        <v>2.8400000000256114</v>
      </c>
      <c r="Z43">
        <v>2.8199999999487773</v>
      </c>
      <c r="AA43">
        <v>2.7999999999883585</v>
      </c>
    </row>
    <row r="44" spans="1:30">
      <c r="A44" t="s">
        <v>330</v>
      </c>
      <c r="B44">
        <v>24115.45</v>
      </c>
      <c r="C44">
        <v>23970.61</v>
      </c>
      <c r="D44">
        <v>23825.77</v>
      </c>
      <c r="E44">
        <v>23680.930000000004</v>
      </c>
      <c r="F44">
        <v>23536.090000000007</v>
      </c>
      <c r="G44">
        <v>23391.260000000006</v>
      </c>
      <c r="H44">
        <v>23246.420000000002</v>
      </c>
      <c r="I44">
        <v>23101.580000000005</v>
      </c>
      <c r="J44">
        <v>22956.750000000004</v>
      </c>
      <c r="K44">
        <v>22811.890000000003</v>
      </c>
      <c r="L44">
        <v>22667.070000000003</v>
      </c>
      <c r="M44">
        <v>22419.95</v>
      </c>
      <c r="N44">
        <v>22172.83</v>
      </c>
      <c r="O44">
        <v>21925.690000000002</v>
      </c>
      <c r="P44">
        <v>21678.560000000001</v>
      </c>
      <c r="Q44">
        <v>21431.45</v>
      </c>
      <c r="R44">
        <v>21265.54</v>
      </c>
      <c r="S44">
        <v>21099.62</v>
      </c>
      <c r="T44">
        <v>20933.719999999998</v>
      </c>
      <c r="U44">
        <v>20767.790000000005</v>
      </c>
      <c r="V44">
        <v>20601.89</v>
      </c>
      <c r="W44">
        <v>20514.390000000003</v>
      </c>
      <c r="X44">
        <v>20426.88</v>
      </c>
      <c r="Y44">
        <v>20339.390000000003</v>
      </c>
      <c r="Z44">
        <v>20251.87</v>
      </c>
      <c r="AA44">
        <v>20164.380000000005</v>
      </c>
    </row>
    <row r="45" spans="1:30">
      <c r="A45" t="s">
        <v>331</v>
      </c>
      <c r="B45">
        <v>126273.09999999998</v>
      </c>
      <c r="C45">
        <v>125568.85999999999</v>
      </c>
      <c r="D45">
        <v>124864.63</v>
      </c>
      <c r="E45">
        <v>124160.40000000002</v>
      </c>
      <c r="F45">
        <v>123456.15999999997</v>
      </c>
      <c r="G45">
        <v>122751.91999999998</v>
      </c>
      <c r="H45">
        <v>122047.69</v>
      </c>
      <c r="I45">
        <v>121343.45000000001</v>
      </c>
      <c r="J45">
        <v>120639.22000000003</v>
      </c>
      <c r="K45">
        <v>119934.98999999999</v>
      </c>
      <c r="L45">
        <v>119230.75</v>
      </c>
      <c r="M45">
        <v>118465.8600000001</v>
      </c>
      <c r="N45">
        <v>117700.98000000004</v>
      </c>
      <c r="O45">
        <v>116936.10000000003</v>
      </c>
      <c r="P45">
        <v>116171.2099999999</v>
      </c>
      <c r="Q45">
        <v>115406.33000000002</v>
      </c>
      <c r="R45">
        <v>114534.72999999986</v>
      </c>
      <c r="S45">
        <v>113663.14000000001</v>
      </c>
      <c r="T45">
        <v>112791.55000000005</v>
      </c>
      <c r="U45">
        <v>111919.95000000007</v>
      </c>
      <c r="V45">
        <v>111048.35999999999</v>
      </c>
      <c r="W45">
        <v>110727.29999999993</v>
      </c>
      <c r="X45">
        <v>110406.25999999995</v>
      </c>
      <c r="Y45">
        <v>110085.20000000001</v>
      </c>
      <c r="Z45">
        <v>109764.14999999997</v>
      </c>
      <c r="AA45">
        <v>109443.10000000003</v>
      </c>
    </row>
    <row r="46" spans="1:30">
      <c r="A46" t="s">
        <v>332</v>
      </c>
      <c r="B46">
        <v>4861.390000000014</v>
      </c>
      <c r="C46">
        <v>5458.230000000025</v>
      </c>
      <c r="D46">
        <v>6013.1399999999849</v>
      </c>
      <c r="E46">
        <v>6568.0599999999686</v>
      </c>
      <c r="F46">
        <v>7122.9899999999761</v>
      </c>
      <c r="G46">
        <v>7677.9200000000128</v>
      </c>
      <c r="H46">
        <v>8232.8400000000111</v>
      </c>
      <c r="I46">
        <v>8787.7699999999895</v>
      </c>
      <c r="J46">
        <v>9342.679999999993</v>
      </c>
      <c r="K46">
        <v>9897.5900000000402</v>
      </c>
      <c r="L46">
        <v>10452.529999999999</v>
      </c>
      <c r="M46">
        <v>10996.690000000017</v>
      </c>
      <c r="N46">
        <v>11540.86</v>
      </c>
      <c r="O46">
        <v>12085.030000000013</v>
      </c>
      <c r="P46">
        <v>12629.190000000017</v>
      </c>
      <c r="Q46">
        <v>13173.350000000035</v>
      </c>
      <c r="R46">
        <v>13726.180000000008</v>
      </c>
      <c r="S46">
        <v>14279.010000000024</v>
      </c>
      <c r="T46">
        <v>14831.839999999982</v>
      </c>
      <c r="U46">
        <v>15384.669999999998</v>
      </c>
      <c r="V46">
        <v>15937.49000000002</v>
      </c>
      <c r="W46">
        <v>16482.060000000012</v>
      </c>
      <c r="X46">
        <v>17026.619999999995</v>
      </c>
      <c r="Y46">
        <v>17571.199999999983</v>
      </c>
      <c r="Z46">
        <v>18115.770000000004</v>
      </c>
      <c r="AA46">
        <v>18660.330000000016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226"/>
  <sheetViews>
    <sheetView topLeftCell="A197" workbookViewId="0">
      <selection activeCell="H2" sqref="H2:H226"/>
    </sheetView>
  </sheetViews>
  <sheetFormatPr defaultColWidth="8.85546875" defaultRowHeight="15"/>
  <cols>
    <col min="1" max="1" width="15" customWidth="1"/>
    <col min="2" max="2" width="12.140625" bestFit="1" customWidth="1"/>
    <col min="3" max="3" width="16.140625" bestFit="1" customWidth="1"/>
    <col min="4" max="4" width="13.7109375" bestFit="1" customWidth="1"/>
    <col min="5" max="5" width="15.85546875" bestFit="1" customWidth="1"/>
    <col min="6" max="6" width="13.42578125" bestFit="1" customWidth="1"/>
  </cols>
  <sheetData>
    <row r="1" spans="1:8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t="s">
        <v>333</v>
      </c>
      <c r="H1" t="s">
        <v>334</v>
      </c>
    </row>
    <row r="2" spans="1:8">
      <c r="A2" s="28" t="s">
        <v>13</v>
      </c>
      <c r="B2" s="18">
        <v>4564446</v>
      </c>
      <c r="C2" s="18">
        <v>31</v>
      </c>
      <c r="D2" s="18">
        <v>16</v>
      </c>
      <c r="E2" s="18">
        <v>5000</v>
      </c>
      <c r="F2" s="29">
        <v>802</v>
      </c>
      <c r="G2">
        <f>IF(D2&lt;&gt;"",IF(D2&gt;0,IF(C2&gt;0, D2/C2*1000,0),0),"")</f>
        <v>516.12903225806451</v>
      </c>
      <c r="H2">
        <f>IF(F2&lt;&gt;"",IF(F2&gt;0,IF(E2&gt;0, F2/E2*1000,0),0),"")</f>
        <v>160.39999999999998</v>
      </c>
    </row>
    <row r="3" spans="1:8">
      <c r="A3" s="28" t="s">
        <v>16</v>
      </c>
      <c r="B3" s="18">
        <v>12400000</v>
      </c>
      <c r="C3" s="18">
        <v>19178</v>
      </c>
      <c r="D3" s="18">
        <v>1477</v>
      </c>
      <c r="E3" s="18">
        <v>789638</v>
      </c>
      <c r="F3" s="29">
        <v>47990</v>
      </c>
      <c r="G3">
        <f t="shared" ref="G3:G66" si="0">IF(D3&lt;&gt;"",IF(D3&gt;0,IF(C3&gt;0, D3/C3*1000,0),0),"")</f>
        <v>77.015330065700283</v>
      </c>
      <c r="H3">
        <f t="shared" ref="H3:H66" si="1">IF(F3&lt;&gt;"",IF(F3&gt;0,IF(E3&gt;0, F3/E3*1000,0),0),"")</f>
        <v>60.774684095750203</v>
      </c>
    </row>
    <row r="4" spans="1:8">
      <c r="A4" s="28" t="s">
        <v>17</v>
      </c>
      <c r="B4" s="18">
        <v>998981</v>
      </c>
      <c r="C4" s="18">
        <v>1338865</v>
      </c>
      <c r="D4" s="18">
        <v>105617</v>
      </c>
      <c r="E4" s="18">
        <v>96615</v>
      </c>
      <c r="F4" s="29">
        <v>19770</v>
      </c>
      <c r="G4">
        <f t="shared" si="0"/>
        <v>78.885473890198043</v>
      </c>
      <c r="H4">
        <f t="shared" si="1"/>
        <v>204.62661077472441</v>
      </c>
    </row>
    <row r="5" spans="1:8">
      <c r="A5" s="28" t="s">
        <v>23</v>
      </c>
      <c r="B5" s="18">
        <v>3596000</v>
      </c>
      <c r="C5" s="18">
        <v>23579</v>
      </c>
      <c r="D5" s="18">
        <v>1874</v>
      </c>
      <c r="E5" s="18">
        <v>1162455</v>
      </c>
      <c r="F5" s="29">
        <v>30035</v>
      </c>
      <c r="G5">
        <f t="shared" si="0"/>
        <v>79.477501166292043</v>
      </c>
      <c r="H5">
        <f t="shared" si="1"/>
        <v>25.837559303370885</v>
      </c>
    </row>
    <row r="6" spans="1:8">
      <c r="A6" s="28" t="s">
        <v>24</v>
      </c>
      <c r="B6" s="18">
        <v>1003990</v>
      </c>
      <c r="C6" s="18">
        <v>2346600</v>
      </c>
      <c r="D6" s="18">
        <v>151955</v>
      </c>
      <c r="E6" s="18">
        <v>522770</v>
      </c>
      <c r="F6" s="29">
        <v>101675</v>
      </c>
      <c r="G6">
        <f t="shared" si="0"/>
        <v>64.755390778147117</v>
      </c>
      <c r="H6">
        <f t="shared" si="1"/>
        <v>194.4927979799912</v>
      </c>
    </row>
    <row r="7" spans="1:8">
      <c r="A7" s="28" t="s">
        <v>31</v>
      </c>
      <c r="B7" s="18">
        <v>97100000</v>
      </c>
      <c r="C7" s="18">
        <v>20145</v>
      </c>
      <c r="D7" s="18">
        <v>785</v>
      </c>
      <c r="E7" s="18">
        <v>89094</v>
      </c>
      <c r="F7" s="29">
        <v>30023</v>
      </c>
      <c r="G7">
        <f t="shared" si="0"/>
        <v>38.967485728468603</v>
      </c>
      <c r="H7">
        <f t="shared" si="1"/>
        <v>336.98116595954838</v>
      </c>
    </row>
    <row r="8" spans="1:8">
      <c r="A8" s="28" t="s">
        <v>41</v>
      </c>
      <c r="B8" s="18">
        <v>25300000</v>
      </c>
      <c r="C8" s="18">
        <v>1742577</v>
      </c>
      <c r="D8" s="18">
        <v>133008</v>
      </c>
      <c r="E8" s="18">
        <v>486676</v>
      </c>
      <c r="F8" s="29">
        <v>33739</v>
      </c>
      <c r="G8">
        <f t="shared" si="0"/>
        <v>76.328334415064589</v>
      </c>
      <c r="H8">
        <f t="shared" si="1"/>
        <v>69.32538280087779</v>
      </c>
    </row>
    <row r="9" spans="1:8">
      <c r="A9" s="28" t="s">
        <v>45</v>
      </c>
      <c r="B9" s="18">
        <v>11500000</v>
      </c>
      <c r="C9" s="18">
        <v>265</v>
      </c>
      <c r="D9" s="18">
        <v>156</v>
      </c>
      <c r="E9" s="18">
        <v>21456</v>
      </c>
      <c r="F9" s="29">
        <v>1898</v>
      </c>
      <c r="G9">
        <f t="shared" si="0"/>
        <v>588.67924528301887</v>
      </c>
      <c r="H9">
        <f t="shared" si="1"/>
        <v>88.46010439970172</v>
      </c>
    </row>
    <row r="10" spans="1:8">
      <c r="A10" s="28" t="s">
        <v>46</v>
      </c>
      <c r="B10" s="18">
        <v>137000000</v>
      </c>
      <c r="C10" s="18">
        <v>14900000</v>
      </c>
      <c r="D10" s="18">
        <v>4579698</v>
      </c>
      <c r="E10" s="18">
        <v>53079</v>
      </c>
      <c r="F10" s="29">
        <v>31023</v>
      </c>
      <c r="G10">
        <f t="shared" si="0"/>
        <v>307.3622818791946</v>
      </c>
      <c r="H10">
        <f t="shared" si="1"/>
        <v>584.46843384389297</v>
      </c>
    </row>
    <row r="11" spans="1:8">
      <c r="A11" s="28" t="s">
        <v>71</v>
      </c>
      <c r="B11" s="18">
        <v>2141667</v>
      </c>
      <c r="C11" s="18">
        <v>103554</v>
      </c>
      <c r="D11" s="18">
        <v>7686</v>
      </c>
      <c r="E11" s="18">
        <v>1183612</v>
      </c>
      <c r="F11" s="29">
        <v>58143</v>
      </c>
      <c r="G11">
        <f t="shared" si="0"/>
        <v>74.222144967842866</v>
      </c>
      <c r="H11">
        <f t="shared" si="1"/>
        <v>49.12336137180089</v>
      </c>
    </row>
    <row r="12" spans="1:8">
      <c r="A12" s="28" t="s">
        <v>76</v>
      </c>
      <c r="B12" s="18">
        <v>8521718</v>
      </c>
      <c r="C12" s="18">
        <v>4528302</v>
      </c>
      <c r="D12" s="18">
        <v>204216</v>
      </c>
      <c r="E12" s="18">
        <v>20682</v>
      </c>
      <c r="F12" s="29">
        <v>1319</v>
      </c>
      <c r="G12">
        <f t="shared" si="0"/>
        <v>45.097698872557523</v>
      </c>
      <c r="H12">
        <f t="shared" si="1"/>
        <v>63.775263514166902</v>
      </c>
    </row>
    <row r="13" spans="1:8">
      <c r="A13" s="28" t="s">
        <v>77</v>
      </c>
      <c r="B13" s="18">
        <v>8628610</v>
      </c>
      <c r="C13" s="18">
        <v>320776</v>
      </c>
      <c r="D13" s="18">
        <v>60248</v>
      </c>
      <c r="E13" s="18">
        <v>2204686</v>
      </c>
      <c r="F13" s="29">
        <v>193805</v>
      </c>
      <c r="G13">
        <f t="shared" si="0"/>
        <v>187.81953762126844</v>
      </c>
      <c r="H13">
        <f t="shared" si="1"/>
        <v>87.905942161378078</v>
      </c>
    </row>
    <row r="14" spans="1:8">
      <c r="A14" s="28" t="s">
        <v>83</v>
      </c>
      <c r="B14" s="18">
        <v>8378500</v>
      </c>
      <c r="C14" s="18">
        <v>637076</v>
      </c>
      <c r="D14" s="18">
        <v>67911</v>
      </c>
      <c r="E14" s="18">
        <v>1118168</v>
      </c>
      <c r="F14" s="29">
        <v>141226</v>
      </c>
      <c r="G14">
        <f t="shared" si="0"/>
        <v>106.59795691565841</v>
      </c>
      <c r="H14">
        <f t="shared" si="1"/>
        <v>126.3012355925049</v>
      </c>
    </row>
    <row r="15" spans="1:8">
      <c r="A15" s="28" t="s">
        <v>98</v>
      </c>
      <c r="B15" s="18">
        <v>43400000</v>
      </c>
      <c r="C15" s="18">
        <v>3925044</v>
      </c>
      <c r="D15" s="18">
        <v>2163763</v>
      </c>
      <c r="E15" s="18">
        <v>10535</v>
      </c>
      <c r="F15" s="29">
        <v>4536</v>
      </c>
      <c r="G15">
        <f t="shared" si="0"/>
        <v>551.2710175987836</v>
      </c>
      <c r="H15">
        <f t="shared" si="1"/>
        <v>430.56478405315613</v>
      </c>
    </row>
    <row r="16" spans="1:8">
      <c r="A16" s="28" t="s">
        <v>99</v>
      </c>
      <c r="B16" s="18">
        <v>62400000</v>
      </c>
      <c r="C16" s="18">
        <v>322280</v>
      </c>
      <c r="D16" s="18">
        <v>35021</v>
      </c>
      <c r="E16" s="18">
        <v>49880</v>
      </c>
      <c r="F16" s="29">
        <v>22872</v>
      </c>
      <c r="G16">
        <f t="shared" si="0"/>
        <v>108.66637706342311</v>
      </c>
      <c r="H16">
        <f t="shared" si="1"/>
        <v>458.54049719326383</v>
      </c>
    </row>
    <row r="17" spans="1:8">
      <c r="A17" s="28" t="s">
        <v>106</v>
      </c>
      <c r="B17" s="18">
        <v>2484000</v>
      </c>
      <c r="C17" s="18">
        <v>297000</v>
      </c>
      <c r="D17" s="18">
        <v>126550</v>
      </c>
      <c r="E17" s="18">
        <v>5006</v>
      </c>
      <c r="F17" s="29">
        <v>2482</v>
      </c>
      <c r="G17">
        <f t="shared" si="0"/>
        <v>426.0942760942761</v>
      </c>
      <c r="H17">
        <f t="shared" si="1"/>
        <v>495.80503395924893</v>
      </c>
    </row>
    <row r="18" spans="1:8">
      <c r="A18" s="28" t="s">
        <v>114</v>
      </c>
      <c r="B18" s="18">
        <v>3048680</v>
      </c>
      <c r="C18" s="18">
        <v>268300</v>
      </c>
      <c r="D18" s="18">
        <v>10191</v>
      </c>
      <c r="E18" s="18">
        <v>1508379</v>
      </c>
      <c r="F18" s="29">
        <v>96075</v>
      </c>
      <c r="G18">
        <f t="shared" si="0"/>
        <v>37.983600447260528</v>
      </c>
      <c r="H18">
        <f t="shared" si="1"/>
        <v>63.694204175475789</v>
      </c>
    </row>
    <row r="19" spans="1:8">
      <c r="A19" s="28" t="s">
        <v>124</v>
      </c>
      <c r="B19" s="18">
        <v>17600000</v>
      </c>
      <c r="C19" s="18">
        <v>26053</v>
      </c>
      <c r="D19" s="18">
        <v>10029</v>
      </c>
      <c r="E19" s="18">
        <v>2975788</v>
      </c>
      <c r="F19" s="29">
        <v>511286</v>
      </c>
      <c r="G19">
        <f t="shared" si="0"/>
        <v>384.94607146969639</v>
      </c>
      <c r="H19">
        <f t="shared" si="1"/>
        <v>171.81533093083243</v>
      </c>
    </row>
    <row r="20" spans="1:8">
      <c r="A20" s="28" t="s">
        <v>133</v>
      </c>
      <c r="B20" s="18">
        <v>612000</v>
      </c>
      <c r="C20" s="18">
        <v>316</v>
      </c>
      <c r="D20" s="18">
        <v>1221</v>
      </c>
      <c r="E20" s="18">
        <v>72429</v>
      </c>
      <c r="F20" s="29">
        <v>9042</v>
      </c>
      <c r="G20">
        <f t="shared" si="0"/>
        <v>3863.9240506329115</v>
      </c>
      <c r="H20">
        <f t="shared" si="1"/>
        <v>124.83949799113616</v>
      </c>
    </row>
    <row r="21" spans="1:8">
      <c r="A21" s="28" t="s">
        <v>140</v>
      </c>
      <c r="B21" s="18">
        <v>6000000</v>
      </c>
      <c r="C21" s="18">
        <v>42</v>
      </c>
      <c r="D21" s="18">
        <v>109</v>
      </c>
      <c r="E21" s="18">
        <v>362000</v>
      </c>
      <c r="F21" s="29">
        <v>174771</v>
      </c>
      <c r="G21">
        <f t="shared" si="0"/>
        <v>2595.2380952380954</v>
      </c>
      <c r="H21">
        <f t="shared" si="1"/>
        <v>482.79281767955803</v>
      </c>
    </row>
    <row r="22" spans="1:8">
      <c r="A22" s="28" t="s">
        <v>146</v>
      </c>
      <c r="B22" s="18">
        <v>21000</v>
      </c>
      <c r="C22" s="18">
        <v>2817</v>
      </c>
      <c r="D22" s="18">
        <v>1877</v>
      </c>
      <c r="E22" s="18">
        <v>37791</v>
      </c>
      <c r="F22" s="29">
        <v>5098</v>
      </c>
      <c r="G22">
        <f t="shared" si="0"/>
        <v>666.31167909123178</v>
      </c>
      <c r="H22">
        <f t="shared" si="1"/>
        <v>134.89984387817205</v>
      </c>
    </row>
    <row r="23" spans="1:8">
      <c r="A23" s="28" t="s">
        <v>149</v>
      </c>
      <c r="B23" s="18">
        <v>10000000</v>
      </c>
      <c r="C23" s="18">
        <v>2</v>
      </c>
      <c r="D23" s="18">
        <v>1</v>
      </c>
      <c r="E23" s="18">
        <v>755971</v>
      </c>
      <c r="F23" s="29">
        <v>354074</v>
      </c>
      <c r="G23">
        <f t="shared" si="0"/>
        <v>500</v>
      </c>
      <c r="H23">
        <f t="shared" si="1"/>
        <v>468.36981841896051</v>
      </c>
    </row>
    <row r="24" spans="1:8">
      <c r="A24" s="28" t="s">
        <v>153</v>
      </c>
      <c r="B24" s="18">
        <v>166456</v>
      </c>
      <c r="C24" s="18">
        <v>1406</v>
      </c>
      <c r="D24" s="18">
        <v>922</v>
      </c>
      <c r="E24" s="18">
        <v>112049</v>
      </c>
      <c r="F24" s="29">
        <v>5453</v>
      </c>
      <c r="G24">
        <f t="shared" si="0"/>
        <v>655.76102418207688</v>
      </c>
      <c r="H24">
        <f t="shared" si="1"/>
        <v>48.666208533766479</v>
      </c>
    </row>
    <row r="25" spans="1:8">
      <c r="A25" s="28" t="s">
        <v>163</v>
      </c>
      <c r="B25" s="18">
        <v>8330000</v>
      </c>
      <c r="C25" s="18">
        <v>1177638</v>
      </c>
      <c r="D25" s="18">
        <v>64982</v>
      </c>
      <c r="E25" s="18">
        <v>273246</v>
      </c>
      <c r="F25" s="29">
        <v>18962</v>
      </c>
      <c r="G25">
        <f t="shared" si="0"/>
        <v>55.179944940635401</v>
      </c>
      <c r="H25">
        <f t="shared" si="1"/>
        <v>69.395343390205156</v>
      </c>
    </row>
    <row r="26" spans="1:8">
      <c r="A26" s="28" t="s">
        <v>164</v>
      </c>
      <c r="B26" s="18">
        <v>8139521</v>
      </c>
      <c r="C26" s="18">
        <v>1646380</v>
      </c>
      <c r="D26" s="18">
        <v>136846</v>
      </c>
      <c r="E26" s="18">
        <v>330723</v>
      </c>
      <c r="F26" s="29">
        <v>28825</v>
      </c>
      <c r="G26">
        <f t="shared" si="0"/>
        <v>83.119328466089243</v>
      </c>
      <c r="H26">
        <f t="shared" si="1"/>
        <v>87.157530622303256</v>
      </c>
    </row>
    <row r="27" spans="1:8">
      <c r="A27" s="28" t="s">
        <v>168</v>
      </c>
      <c r="B27" s="18">
        <v>5631137</v>
      </c>
      <c r="C27" s="18">
        <v>148416</v>
      </c>
      <c r="D27" s="18">
        <v>12052</v>
      </c>
      <c r="E27" s="18">
        <v>96203</v>
      </c>
      <c r="F27" s="29">
        <v>15776</v>
      </c>
      <c r="G27">
        <f t="shared" si="0"/>
        <v>81.204182837429926</v>
      </c>
      <c r="H27">
        <f t="shared" si="1"/>
        <v>163.98657006538258</v>
      </c>
    </row>
    <row r="28" spans="1:8">
      <c r="A28" s="28" t="s">
        <v>169</v>
      </c>
      <c r="B28" s="18">
        <v>64000000</v>
      </c>
      <c r="C28" s="18">
        <v>61</v>
      </c>
      <c r="D28" s="18">
        <v>46</v>
      </c>
      <c r="E28" s="18">
        <v>7484172</v>
      </c>
      <c r="F28" s="29">
        <v>405400</v>
      </c>
      <c r="G28">
        <f t="shared" si="0"/>
        <v>754.09836065573768</v>
      </c>
      <c r="H28">
        <f t="shared" si="1"/>
        <v>54.167648739232611</v>
      </c>
    </row>
    <row r="29" spans="1:8">
      <c r="A29" s="28" t="s">
        <v>185</v>
      </c>
      <c r="B29" s="18">
        <v>4010295</v>
      </c>
      <c r="C29" s="18">
        <v>368830</v>
      </c>
      <c r="D29" s="18">
        <v>25819</v>
      </c>
      <c r="E29" s="18">
        <v>696499</v>
      </c>
      <c r="F29" s="29">
        <v>44394</v>
      </c>
      <c r="G29">
        <f t="shared" si="0"/>
        <v>70.002440148577946</v>
      </c>
      <c r="H29">
        <f t="shared" si="1"/>
        <v>63.738784980308658</v>
      </c>
    </row>
    <row r="30" spans="1:8">
      <c r="A30" s="28" t="s">
        <v>189</v>
      </c>
      <c r="B30" s="18">
        <v>6923242</v>
      </c>
      <c r="C30" s="18">
        <v>13137</v>
      </c>
      <c r="D30" s="18">
        <v>7890</v>
      </c>
      <c r="E30" s="18">
        <v>165000</v>
      </c>
      <c r="F30" s="29">
        <v>12847</v>
      </c>
      <c r="G30">
        <f t="shared" si="0"/>
        <v>600.59374286366756</v>
      </c>
      <c r="H30">
        <f t="shared" si="1"/>
        <v>77.860606060606059</v>
      </c>
    </row>
    <row r="31" spans="1:8">
      <c r="A31" s="28" t="s">
        <v>191</v>
      </c>
      <c r="B31" s="18">
        <v>6884215</v>
      </c>
      <c r="C31" s="18">
        <v>358045</v>
      </c>
      <c r="D31" s="18">
        <v>53637</v>
      </c>
      <c r="E31" s="18">
        <v>1116139</v>
      </c>
      <c r="F31" s="29">
        <v>85163</v>
      </c>
      <c r="G31">
        <f t="shared" si="0"/>
        <v>149.80519208479382</v>
      </c>
      <c r="H31">
        <f t="shared" si="1"/>
        <v>76.301428406318564</v>
      </c>
    </row>
    <row r="32" spans="1:8">
      <c r="A32" s="28" t="s">
        <v>196</v>
      </c>
      <c r="B32" s="18">
        <v>3540000</v>
      </c>
      <c r="C32" s="18">
        <v>2679866</v>
      </c>
      <c r="D32" s="18">
        <v>150801</v>
      </c>
      <c r="E32" s="18">
        <v>27629</v>
      </c>
      <c r="F32" s="29">
        <v>6241</v>
      </c>
      <c r="G32">
        <f t="shared" si="0"/>
        <v>56.27184344291841</v>
      </c>
      <c r="H32">
        <f t="shared" si="1"/>
        <v>225.88584458358972</v>
      </c>
    </row>
    <row r="33" spans="1:8">
      <c r="A33" s="28" t="s">
        <v>200</v>
      </c>
      <c r="B33" s="18">
        <v>14600000</v>
      </c>
      <c r="C33" s="18">
        <v>120159</v>
      </c>
      <c r="D33" s="18">
        <v>11235</v>
      </c>
      <c r="E33" s="18">
        <v>12936</v>
      </c>
      <c r="F33" s="29">
        <v>8139</v>
      </c>
      <c r="G33">
        <f t="shared" si="0"/>
        <v>93.501111027888044</v>
      </c>
      <c r="H33">
        <f t="shared" si="1"/>
        <v>629.17439703153991</v>
      </c>
    </row>
    <row r="34" spans="1:8">
      <c r="A34" s="28" t="s">
        <v>208</v>
      </c>
      <c r="B34" s="18">
        <v>7324212</v>
      </c>
      <c r="C34" s="18">
        <v>76900</v>
      </c>
      <c r="D34" s="18">
        <v>22020</v>
      </c>
      <c r="E34" s="18">
        <v>900</v>
      </c>
      <c r="F34" s="29">
        <v>208</v>
      </c>
      <c r="G34">
        <f t="shared" si="0"/>
        <v>286.34590377113136</v>
      </c>
      <c r="H34">
        <f t="shared" si="1"/>
        <v>231.11111111111111</v>
      </c>
    </row>
    <row r="35" spans="1:8">
      <c r="A35" s="28" t="s">
        <v>213</v>
      </c>
      <c r="B35" s="18">
        <v>1545000</v>
      </c>
      <c r="C35" s="18">
        <v>11400</v>
      </c>
      <c r="D35" s="18">
        <v>1274</v>
      </c>
      <c r="E35" s="18">
        <v>376300</v>
      </c>
      <c r="F35" s="29">
        <v>27025</v>
      </c>
      <c r="G35">
        <f t="shared" si="0"/>
        <v>111.75438596491229</v>
      </c>
      <c r="H35">
        <f t="shared" si="1"/>
        <v>71.817698644698382</v>
      </c>
    </row>
    <row r="36" spans="1:8">
      <c r="A36" s="28" t="s">
        <v>215</v>
      </c>
      <c r="B36" s="18">
        <v>111916</v>
      </c>
      <c r="C36" s="18">
        <v>58697</v>
      </c>
      <c r="D36" s="18">
        <v>12461</v>
      </c>
      <c r="E36" s="18">
        <v>20853</v>
      </c>
      <c r="F36" s="29">
        <v>2992</v>
      </c>
      <c r="G36">
        <f t="shared" si="0"/>
        <v>212.29364362744263</v>
      </c>
      <c r="H36">
        <f t="shared" si="1"/>
        <v>143.48055435668729</v>
      </c>
    </row>
    <row r="37" spans="1:8">
      <c r="A37" s="28" t="s">
        <v>217</v>
      </c>
      <c r="B37" s="18">
        <v>10300000</v>
      </c>
      <c r="C37" s="18">
        <v>3160</v>
      </c>
      <c r="D37" s="18">
        <v>1531</v>
      </c>
      <c r="E37" s="18">
        <v>126000</v>
      </c>
      <c r="F37" s="29">
        <v>20676</v>
      </c>
      <c r="G37">
        <f t="shared" si="0"/>
        <v>484.4936708860759</v>
      </c>
      <c r="H37">
        <f t="shared" si="1"/>
        <v>164.0952380952381</v>
      </c>
    </row>
    <row r="38" spans="1:8">
      <c r="A38" s="28" t="s">
        <v>221</v>
      </c>
      <c r="B38" s="18">
        <v>6326520</v>
      </c>
      <c r="C38" s="18">
        <v>2055366</v>
      </c>
      <c r="D38" s="18">
        <v>523059</v>
      </c>
      <c r="E38" s="18">
        <v>54711</v>
      </c>
      <c r="F38" s="29">
        <v>39001</v>
      </c>
      <c r="G38">
        <f t="shared" si="0"/>
        <v>254.48460274228529</v>
      </c>
      <c r="H38">
        <f t="shared" si="1"/>
        <v>712.85481895779651</v>
      </c>
    </row>
    <row r="39" spans="1:8">
      <c r="A39" t="s">
        <v>251</v>
      </c>
      <c r="B39" s="23">
        <v>91274752</v>
      </c>
      <c r="C39" s="23">
        <v>472000</v>
      </c>
      <c r="D39">
        <v>30404</v>
      </c>
      <c r="E39" s="23">
        <v>1773000</v>
      </c>
      <c r="F39">
        <v>466504</v>
      </c>
      <c r="G39">
        <f t="shared" si="0"/>
        <v>64.415254237288138</v>
      </c>
      <c r="H39">
        <f t="shared" si="1"/>
        <v>263.11562323745062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41346369</v>
      </c>
      <c r="C41">
        <v>89230</v>
      </c>
      <c r="D41">
        <v>35532</v>
      </c>
      <c r="E41">
        <v>4186987</v>
      </c>
      <c r="F41">
        <v>1603516</v>
      </c>
      <c r="G41">
        <f t="shared" si="0"/>
        <v>398.20688109380251</v>
      </c>
      <c r="H41">
        <f t="shared" si="1"/>
        <v>382.97611146153548</v>
      </c>
    </row>
    <row r="42" spans="1:8">
      <c r="A42" t="s">
        <v>327</v>
      </c>
      <c r="B42">
        <v>16400988</v>
      </c>
      <c r="C42">
        <v>655323</v>
      </c>
      <c r="D42">
        <v>180039</v>
      </c>
      <c r="E42">
        <v>1420602</v>
      </c>
      <c r="F42">
        <v>1077160</v>
      </c>
      <c r="G42">
        <f t="shared" si="0"/>
        <v>274.73322315865613</v>
      </c>
      <c r="H42">
        <f t="shared" si="1"/>
        <v>758.24192842189439</v>
      </c>
    </row>
    <row r="43" spans="1:8">
      <c r="A43" t="s">
        <v>328</v>
      </c>
      <c r="B43">
        <v>12565986</v>
      </c>
      <c r="C43">
        <v>2781491</v>
      </c>
      <c r="D43">
        <v>280437</v>
      </c>
      <c r="E43">
        <v>2676255</v>
      </c>
      <c r="F43">
        <v>259935</v>
      </c>
      <c r="G43">
        <f t="shared" si="0"/>
        <v>100.8225444554737</v>
      </c>
      <c r="H43">
        <f t="shared" si="1"/>
        <v>97.126394906314985</v>
      </c>
    </row>
    <row r="44" spans="1:8">
      <c r="A44" t="s">
        <v>329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>
      <c r="A45" t="s">
        <v>330</v>
      </c>
      <c r="B45">
        <v>3497211</v>
      </c>
      <c r="C45">
        <v>57081</v>
      </c>
      <c r="D45">
        <v>19076</v>
      </c>
      <c r="E45">
        <v>228923</v>
      </c>
      <c r="F45">
        <v>67871</v>
      </c>
      <c r="G45">
        <f t="shared" si="0"/>
        <v>334.19176258299609</v>
      </c>
      <c r="H45">
        <f t="shared" si="1"/>
        <v>296.47960231169435</v>
      </c>
    </row>
    <row r="46" spans="1:8">
      <c r="A46" t="s">
        <v>331</v>
      </c>
      <c r="B46">
        <v>12565040</v>
      </c>
      <c r="C46">
        <v>80569</v>
      </c>
      <c r="D46">
        <v>23397</v>
      </c>
      <c r="E46">
        <v>562842</v>
      </c>
      <c r="F46">
        <v>136936</v>
      </c>
      <c r="G46">
        <f t="shared" si="0"/>
        <v>290.39705097494073</v>
      </c>
      <c r="H46">
        <f t="shared" si="1"/>
        <v>243.29385511386855</v>
      </c>
    </row>
    <row r="47" spans="1:8">
      <c r="A47" t="s">
        <v>332</v>
      </c>
      <c r="B47">
        <v>6626050</v>
      </c>
      <c r="C47">
        <v>1870</v>
      </c>
      <c r="D47">
        <v>1245</v>
      </c>
      <c r="E47">
        <v>5615389</v>
      </c>
      <c r="F47">
        <v>1340774</v>
      </c>
      <c r="G47">
        <f t="shared" si="0"/>
        <v>665.77540106951869</v>
      </c>
      <c r="H47">
        <f t="shared" si="1"/>
        <v>238.76778616761902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2"/>
  <dimension ref="A1:AI46"/>
  <sheetViews>
    <sheetView topLeftCell="S1" workbookViewId="0">
      <selection activeCell="AC32" sqref="AC32"/>
    </sheetView>
  </sheetViews>
  <sheetFormatPr defaultColWidth="10.7109375" defaultRowHeight="15"/>
  <cols>
    <col min="1" max="1" width="31.85546875" customWidth="1"/>
    <col min="2" max="35" width="9.28515625" customWidth="1"/>
  </cols>
  <sheetData>
    <row r="1" spans="1:35" ht="15.75" thickBot="1">
      <c r="A1" s="40"/>
      <c r="B1" s="41">
        <v>1990</v>
      </c>
      <c r="C1" s="42">
        <v>1991</v>
      </c>
      <c r="D1" s="42">
        <v>1992</v>
      </c>
      <c r="E1" s="42">
        <v>1993</v>
      </c>
      <c r="F1" s="42">
        <v>1994</v>
      </c>
      <c r="G1" s="42">
        <v>1995</v>
      </c>
      <c r="H1" s="42">
        <v>1996</v>
      </c>
      <c r="I1" s="42">
        <v>1997</v>
      </c>
      <c r="J1" s="42">
        <v>1998</v>
      </c>
      <c r="K1" s="42">
        <v>1999</v>
      </c>
      <c r="L1" s="42">
        <v>2000</v>
      </c>
      <c r="M1" s="42">
        <v>2001</v>
      </c>
      <c r="N1" s="42">
        <v>2002</v>
      </c>
      <c r="O1" s="42">
        <v>2003</v>
      </c>
      <c r="P1" s="42">
        <v>2004</v>
      </c>
      <c r="Q1" s="42">
        <v>2005</v>
      </c>
      <c r="R1" s="42">
        <v>2006</v>
      </c>
      <c r="S1" s="42">
        <v>2007</v>
      </c>
      <c r="T1" s="42">
        <v>2008</v>
      </c>
      <c r="U1" s="42">
        <v>2009</v>
      </c>
      <c r="V1" s="42">
        <v>2010</v>
      </c>
      <c r="W1" s="42">
        <v>2011</v>
      </c>
      <c r="X1" s="42">
        <v>2012</v>
      </c>
      <c r="Y1" s="42">
        <v>2013</v>
      </c>
      <c r="Z1" s="42">
        <v>2014</v>
      </c>
      <c r="AA1" s="43">
        <v>2015</v>
      </c>
      <c r="AB1" s="43"/>
      <c r="AC1" s="43"/>
      <c r="AD1" s="43"/>
      <c r="AE1" s="43"/>
      <c r="AF1" s="43"/>
      <c r="AG1" s="43"/>
      <c r="AH1" s="43"/>
      <c r="AI1" s="43"/>
    </row>
    <row r="2" spans="1:35">
      <c r="A2" s="44" t="s">
        <v>13</v>
      </c>
      <c r="B2" s="26">
        <v>1738</v>
      </c>
      <c r="C2" s="26">
        <v>1738</v>
      </c>
      <c r="D2" s="26">
        <v>1738</v>
      </c>
      <c r="E2" s="26">
        <v>1738</v>
      </c>
      <c r="F2" s="26">
        <v>1738</v>
      </c>
      <c r="G2" s="26">
        <v>1738</v>
      </c>
      <c r="H2" s="26">
        <v>1738</v>
      </c>
      <c r="I2" s="26">
        <v>1738</v>
      </c>
      <c r="J2" s="26">
        <v>1738</v>
      </c>
      <c r="K2" s="26">
        <v>1738</v>
      </c>
      <c r="L2" s="26">
        <v>1738</v>
      </c>
      <c r="M2" s="26">
        <v>1738</v>
      </c>
      <c r="N2" s="26">
        <v>1738</v>
      </c>
      <c r="O2" s="26">
        <v>1738</v>
      </c>
      <c r="P2" s="26">
        <v>1738</v>
      </c>
      <c r="Q2" s="26">
        <v>1738</v>
      </c>
      <c r="R2" s="26">
        <v>1738</v>
      </c>
      <c r="S2" s="26">
        <v>1738</v>
      </c>
      <c r="T2" s="26">
        <v>1738</v>
      </c>
      <c r="U2" s="26">
        <v>1738</v>
      </c>
      <c r="V2" s="26">
        <v>1738</v>
      </c>
      <c r="W2" s="26">
        <v>1738</v>
      </c>
      <c r="X2" s="26">
        <v>1738</v>
      </c>
      <c r="Y2" s="26">
        <v>1738</v>
      </c>
      <c r="Z2" s="26">
        <v>1738</v>
      </c>
      <c r="AA2" s="26">
        <v>1738</v>
      </c>
      <c r="AB2" s="26"/>
      <c r="AC2" s="26"/>
      <c r="AD2" s="26"/>
      <c r="AE2" s="26"/>
      <c r="AF2" s="26"/>
      <c r="AG2" s="26"/>
      <c r="AH2" s="26"/>
      <c r="AI2" s="26"/>
    </row>
    <row r="3" spans="1:35">
      <c r="A3" s="44" t="s">
        <v>16</v>
      </c>
      <c r="B3" s="26">
        <v>5233</v>
      </c>
      <c r="C3" s="26">
        <v>5233</v>
      </c>
      <c r="D3" s="26">
        <v>5233</v>
      </c>
      <c r="E3" s="26">
        <v>5233</v>
      </c>
      <c r="F3" s="26">
        <v>5233</v>
      </c>
      <c r="G3" s="26">
        <v>5233</v>
      </c>
      <c r="H3" s="26">
        <v>5233</v>
      </c>
      <c r="I3" s="26">
        <v>5233</v>
      </c>
      <c r="J3" s="26">
        <v>5233</v>
      </c>
      <c r="K3" s="26">
        <v>5233</v>
      </c>
      <c r="L3" s="26">
        <v>5233</v>
      </c>
      <c r="M3" s="26">
        <v>5233</v>
      </c>
      <c r="N3" s="26">
        <v>5233</v>
      </c>
      <c r="O3" s="26">
        <v>5233</v>
      </c>
      <c r="P3" s="26">
        <v>5233</v>
      </c>
      <c r="Q3" s="26">
        <v>5233</v>
      </c>
      <c r="R3" s="26">
        <v>5194.2</v>
      </c>
      <c r="S3" s="26">
        <v>5155.3999999999996</v>
      </c>
      <c r="T3" s="26">
        <v>5116.6000000000004</v>
      </c>
      <c r="U3" s="26">
        <v>5077.8</v>
      </c>
      <c r="V3" s="26">
        <v>5039</v>
      </c>
      <c r="W3" s="26">
        <v>5039</v>
      </c>
      <c r="X3" s="26">
        <v>5039</v>
      </c>
      <c r="Y3" s="26">
        <v>5039</v>
      </c>
      <c r="Z3" s="26">
        <v>5039</v>
      </c>
      <c r="AA3" s="26">
        <v>5039</v>
      </c>
      <c r="AB3" s="26"/>
      <c r="AC3" s="26"/>
      <c r="AD3" s="26"/>
      <c r="AE3" s="26"/>
      <c r="AF3" s="26"/>
      <c r="AG3" s="26"/>
      <c r="AH3" s="26"/>
      <c r="AI3" s="26"/>
    </row>
    <row r="4" spans="1:35">
      <c r="A4" s="44" t="s">
        <v>17</v>
      </c>
      <c r="B4" s="26">
        <v>114</v>
      </c>
      <c r="C4" s="26">
        <v>114</v>
      </c>
      <c r="D4" s="26">
        <v>114</v>
      </c>
      <c r="E4" s="26">
        <v>114</v>
      </c>
      <c r="F4" s="26">
        <v>114</v>
      </c>
      <c r="G4" s="26">
        <v>114</v>
      </c>
      <c r="H4" s="26">
        <v>114</v>
      </c>
      <c r="I4" s="26">
        <v>114</v>
      </c>
      <c r="J4" s="26">
        <v>114</v>
      </c>
      <c r="K4" s="26">
        <v>114</v>
      </c>
      <c r="L4" s="26">
        <v>114</v>
      </c>
      <c r="M4" s="26">
        <v>114</v>
      </c>
      <c r="N4" s="26">
        <v>114</v>
      </c>
      <c r="O4" s="26">
        <v>114</v>
      </c>
      <c r="P4" s="26">
        <v>114</v>
      </c>
      <c r="Q4" s="26">
        <v>114</v>
      </c>
      <c r="R4" s="26">
        <v>114</v>
      </c>
      <c r="S4" s="26">
        <v>114</v>
      </c>
      <c r="T4" s="26">
        <v>114</v>
      </c>
      <c r="U4" s="26">
        <v>114</v>
      </c>
      <c r="V4" s="26">
        <v>114</v>
      </c>
      <c r="W4" s="26">
        <v>114</v>
      </c>
      <c r="X4" s="26">
        <v>114</v>
      </c>
      <c r="Y4" s="26">
        <v>114</v>
      </c>
      <c r="Z4" s="26">
        <v>114</v>
      </c>
      <c r="AA4" s="26">
        <v>114</v>
      </c>
      <c r="AB4" s="26"/>
      <c r="AC4" s="26"/>
      <c r="AD4" s="26"/>
      <c r="AE4" s="26"/>
      <c r="AF4" s="26"/>
      <c r="AG4" s="26"/>
      <c r="AH4" s="26"/>
      <c r="AI4" s="26"/>
    </row>
    <row r="5" spans="1:35">
      <c r="A5" s="44" t="s">
        <v>23</v>
      </c>
      <c r="B5" s="26">
        <v>0</v>
      </c>
      <c r="C5" s="26">
        <v>0</v>
      </c>
      <c r="D5" s="26">
        <v>400</v>
      </c>
      <c r="E5" s="26">
        <v>400</v>
      </c>
      <c r="F5" s="26">
        <v>400</v>
      </c>
      <c r="G5" s="26">
        <v>400</v>
      </c>
      <c r="H5" s="26">
        <v>400</v>
      </c>
      <c r="I5" s="26">
        <v>400</v>
      </c>
      <c r="J5" s="26">
        <v>400</v>
      </c>
      <c r="K5" s="26">
        <v>400</v>
      </c>
      <c r="L5" s="26">
        <v>400</v>
      </c>
      <c r="M5" s="26">
        <v>400</v>
      </c>
      <c r="N5" s="26">
        <v>400</v>
      </c>
      <c r="O5" s="26">
        <v>400</v>
      </c>
      <c r="P5" s="26">
        <v>400</v>
      </c>
      <c r="Q5" s="26">
        <v>400</v>
      </c>
      <c r="R5" s="26">
        <v>400</v>
      </c>
      <c r="S5" s="26">
        <v>400</v>
      </c>
      <c r="T5" s="26">
        <v>400</v>
      </c>
      <c r="U5" s="26">
        <v>400</v>
      </c>
      <c r="V5" s="26">
        <v>400</v>
      </c>
      <c r="W5" s="26">
        <v>400</v>
      </c>
      <c r="X5" s="26">
        <v>400</v>
      </c>
      <c r="Y5" s="26">
        <v>400</v>
      </c>
      <c r="Z5" s="26">
        <v>400</v>
      </c>
      <c r="AA5" s="26">
        <v>400</v>
      </c>
      <c r="AB5" s="26"/>
      <c r="AC5" s="26"/>
      <c r="AD5" s="26"/>
      <c r="AE5" s="26"/>
      <c r="AF5" s="26"/>
      <c r="AG5" s="26"/>
      <c r="AH5" s="26"/>
      <c r="AI5" s="26"/>
    </row>
    <row r="6" spans="1:35">
      <c r="A6" s="44" t="s">
        <v>24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/>
      <c r="AC6" s="26"/>
      <c r="AD6" s="26"/>
      <c r="AE6" s="26"/>
      <c r="AF6" s="26"/>
      <c r="AG6" s="26"/>
      <c r="AH6" s="26"/>
      <c r="AI6" s="26"/>
    </row>
    <row r="7" spans="1:35">
      <c r="A7" s="44" t="s">
        <v>31</v>
      </c>
      <c r="B7" s="26">
        <v>218240</v>
      </c>
      <c r="C7" s="26">
        <v>217462.6</v>
      </c>
      <c r="D7" s="26">
        <v>216685.2</v>
      </c>
      <c r="E7" s="26">
        <v>215907.8</v>
      </c>
      <c r="F7" s="26">
        <v>215130.4</v>
      </c>
      <c r="G7" s="26">
        <v>214353</v>
      </c>
      <c r="H7" s="26">
        <v>213575.6</v>
      </c>
      <c r="I7" s="26">
        <v>212798.2</v>
      </c>
      <c r="J7" s="26">
        <v>212020.8</v>
      </c>
      <c r="K7" s="26">
        <v>211243.4</v>
      </c>
      <c r="L7" s="26">
        <v>210466</v>
      </c>
      <c r="M7" s="26">
        <v>209688.4</v>
      </c>
      <c r="N7" s="26">
        <v>208910.8</v>
      </c>
      <c r="O7" s="26">
        <v>208133.2</v>
      </c>
      <c r="P7" s="26">
        <v>207355.6</v>
      </c>
      <c r="Q7" s="26">
        <v>206578</v>
      </c>
      <c r="R7" s="26">
        <v>205800.6</v>
      </c>
      <c r="S7" s="26">
        <v>205023.2</v>
      </c>
      <c r="T7" s="26">
        <v>204245.8</v>
      </c>
      <c r="U7" s="26">
        <v>203468.4</v>
      </c>
      <c r="V7" s="26">
        <v>202691</v>
      </c>
      <c r="W7" s="26">
        <v>202691</v>
      </c>
      <c r="X7" s="26">
        <v>202691</v>
      </c>
      <c r="Y7" s="26">
        <v>202691</v>
      </c>
      <c r="Z7" s="26">
        <v>202691</v>
      </c>
      <c r="AA7" s="26">
        <v>202691</v>
      </c>
      <c r="AB7" s="26"/>
      <c r="AC7" s="26"/>
      <c r="AD7" s="26"/>
      <c r="AE7" s="26"/>
      <c r="AF7" s="26"/>
      <c r="AG7" s="26"/>
      <c r="AH7" s="26"/>
      <c r="AI7" s="26"/>
    </row>
    <row r="8" spans="1:35">
      <c r="A8" s="44" t="s">
        <v>41</v>
      </c>
      <c r="B8" s="26">
        <v>206638</v>
      </c>
      <c r="C8" s="26">
        <v>206610.1</v>
      </c>
      <c r="D8" s="26">
        <v>206582.2</v>
      </c>
      <c r="E8" s="26">
        <v>206554.3</v>
      </c>
      <c r="F8" s="26">
        <v>206526.4</v>
      </c>
      <c r="G8" s="26">
        <v>206498.5</v>
      </c>
      <c r="H8" s="26">
        <v>206470.6</v>
      </c>
      <c r="I8" s="26">
        <v>206442.7</v>
      </c>
      <c r="J8" s="26">
        <v>206414.8</v>
      </c>
      <c r="K8" s="26">
        <v>206386.9</v>
      </c>
      <c r="L8" s="26">
        <v>206359</v>
      </c>
      <c r="M8" s="26">
        <v>206332.2</v>
      </c>
      <c r="N8" s="26">
        <v>206305.4</v>
      </c>
      <c r="O8" s="26">
        <v>206278.6</v>
      </c>
      <c r="P8" s="26">
        <v>206251.8</v>
      </c>
      <c r="Q8" s="26">
        <v>206225</v>
      </c>
      <c r="R8" s="26">
        <v>206192.4</v>
      </c>
      <c r="S8" s="26">
        <v>206159.8</v>
      </c>
      <c r="T8" s="26">
        <v>206127.2</v>
      </c>
      <c r="U8" s="26">
        <v>206094.6</v>
      </c>
      <c r="V8" s="26">
        <v>206062</v>
      </c>
      <c r="W8" s="26">
        <v>206034.4</v>
      </c>
      <c r="X8" s="26">
        <v>206006.8</v>
      </c>
      <c r="Y8" s="26">
        <v>205979.2</v>
      </c>
      <c r="Z8" s="26">
        <v>205951.6</v>
      </c>
      <c r="AA8" s="26">
        <v>205924</v>
      </c>
      <c r="AB8" s="26"/>
      <c r="AC8" s="26"/>
      <c r="AD8" s="26"/>
      <c r="AE8" s="26"/>
      <c r="AF8" s="26"/>
      <c r="AG8" s="26"/>
      <c r="AH8" s="26"/>
      <c r="AI8" s="26"/>
    </row>
    <row r="9" spans="1:35">
      <c r="A9" s="44" t="s">
        <v>45</v>
      </c>
      <c r="B9" s="26">
        <v>4631</v>
      </c>
      <c r="C9" s="26">
        <v>4621.5</v>
      </c>
      <c r="D9" s="26">
        <v>4612</v>
      </c>
      <c r="E9" s="26">
        <v>4602.5</v>
      </c>
      <c r="F9" s="26">
        <v>4593</v>
      </c>
      <c r="G9" s="26">
        <v>4583.5</v>
      </c>
      <c r="H9" s="26">
        <v>4574</v>
      </c>
      <c r="I9" s="26">
        <v>4564.5</v>
      </c>
      <c r="J9" s="26">
        <v>4555</v>
      </c>
      <c r="K9" s="26">
        <v>4545.5</v>
      </c>
      <c r="L9" s="26">
        <v>4536</v>
      </c>
      <c r="M9" s="26">
        <v>4526.3999999999996</v>
      </c>
      <c r="N9" s="26">
        <v>4516.8</v>
      </c>
      <c r="O9" s="26">
        <v>4507.2</v>
      </c>
      <c r="P9" s="26">
        <v>4497.6000000000004</v>
      </c>
      <c r="Q9" s="26">
        <v>4488</v>
      </c>
      <c r="R9" s="26">
        <v>4478.2</v>
      </c>
      <c r="S9" s="26">
        <v>4468.3999999999996</v>
      </c>
      <c r="T9" s="26">
        <v>4458.6000000000004</v>
      </c>
      <c r="U9" s="26">
        <v>4448.8</v>
      </c>
      <c r="V9" s="26">
        <v>4439</v>
      </c>
      <c r="W9" s="26">
        <v>4622.2</v>
      </c>
      <c r="X9" s="26">
        <v>4805.3999999999996</v>
      </c>
      <c r="Y9" s="26">
        <v>4988.6000000000004</v>
      </c>
      <c r="Z9" s="26">
        <v>5171.8</v>
      </c>
      <c r="AA9" s="26">
        <v>5355</v>
      </c>
      <c r="AB9" s="26"/>
      <c r="AC9" s="26"/>
      <c r="AD9" s="26"/>
      <c r="AE9" s="26"/>
      <c r="AF9" s="26"/>
      <c r="AG9" s="26"/>
      <c r="AH9" s="26"/>
      <c r="AI9" s="26"/>
    </row>
    <row r="10" spans="1:35">
      <c r="A10" s="44" t="s">
        <v>46</v>
      </c>
      <c r="B10" s="26">
        <v>11646.2</v>
      </c>
      <c r="C10" s="26">
        <v>11644.82</v>
      </c>
      <c r="D10" s="26">
        <v>11643.44</v>
      </c>
      <c r="E10" s="26">
        <v>11642.06</v>
      </c>
      <c r="F10" s="26">
        <v>11640.68</v>
      </c>
      <c r="G10" s="26">
        <v>11639.3</v>
      </c>
      <c r="H10" s="26">
        <v>11637.92</v>
      </c>
      <c r="I10" s="26">
        <v>11636.54</v>
      </c>
      <c r="J10" s="26">
        <v>11635.16</v>
      </c>
      <c r="K10" s="26">
        <v>11633.78</v>
      </c>
      <c r="L10" s="26">
        <v>11632.4</v>
      </c>
      <c r="M10" s="26">
        <v>11632.4</v>
      </c>
      <c r="N10" s="26">
        <v>11632.4</v>
      </c>
      <c r="O10" s="26">
        <v>11632.4</v>
      </c>
      <c r="P10" s="26">
        <v>11632.4</v>
      </c>
      <c r="Q10" s="26">
        <v>11632.4</v>
      </c>
      <c r="R10" s="26">
        <v>11632.4</v>
      </c>
      <c r="S10" s="26">
        <v>11632.4</v>
      </c>
      <c r="T10" s="26">
        <v>11632.4</v>
      </c>
      <c r="U10" s="26">
        <v>11632.4</v>
      </c>
      <c r="V10" s="26">
        <v>11632.4</v>
      </c>
      <c r="W10" s="26">
        <v>11632.4</v>
      </c>
      <c r="X10" s="26">
        <v>11632.4</v>
      </c>
      <c r="Y10" s="26">
        <v>11632.4</v>
      </c>
      <c r="Z10" s="26">
        <v>11632.4</v>
      </c>
      <c r="AA10" s="26">
        <v>11632.4</v>
      </c>
      <c r="AB10" s="26"/>
      <c r="AC10" s="26"/>
      <c r="AD10" s="26"/>
      <c r="AE10" s="26"/>
      <c r="AF10" s="26"/>
      <c r="AG10" s="26"/>
      <c r="AH10" s="26"/>
      <c r="AI10" s="26"/>
    </row>
    <row r="11" spans="1:35">
      <c r="A11" s="44" t="s">
        <v>71</v>
      </c>
      <c r="B11" s="26">
        <v>0</v>
      </c>
      <c r="C11" s="26">
        <v>0</v>
      </c>
      <c r="D11" s="26">
        <v>41.6</v>
      </c>
      <c r="E11" s="26">
        <v>42.4</v>
      </c>
      <c r="F11" s="26">
        <v>43.2</v>
      </c>
      <c r="G11" s="26">
        <v>44</v>
      </c>
      <c r="H11" s="26">
        <v>44.8</v>
      </c>
      <c r="I11" s="26">
        <v>45.6</v>
      </c>
      <c r="J11" s="26">
        <v>46.4</v>
      </c>
      <c r="K11" s="26">
        <v>47.2</v>
      </c>
      <c r="L11" s="26">
        <v>48</v>
      </c>
      <c r="M11" s="26">
        <v>48.8</v>
      </c>
      <c r="N11" s="26">
        <v>49.6</v>
      </c>
      <c r="O11" s="26">
        <v>50.4</v>
      </c>
      <c r="P11" s="26">
        <v>51.2</v>
      </c>
      <c r="Q11" s="26">
        <v>52</v>
      </c>
      <c r="R11" s="26">
        <v>52.6</v>
      </c>
      <c r="S11" s="26">
        <v>53.2</v>
      </c>
      <c r="T11" s="26">
        <v>53.8</v>
      </c>
      <c r="U11" s="26">
        <v>54.4</v>
      </c>
      <c r="V11" s="26">
        <v>55</v>
      </c>
      <c r="W11" s="26">
        <v>55.6</v>
      </c>
      <c r="X11" s="26">
        <v>56.2</v>
      </c>
      <c r="Y11" s="26">
        <v>56.8</v>
      </c>
      <c r="Z11" s="26">
        <v>57.4</v>
      </c>
      <c r="AA11" s="26">
        <v>58</v>
      </c>
      <c r="AB11" s="26"/>
      <c r="AC11" s="26"/>
      <c r="AD11" s="26"/>
      <c r="AE11" s="26"/>
      <c r="AF11" s="26"/>
      <c r="AG11" s="26"/>
      <c r="AH11" s="26"/>
      <c r="AI11" s="26"/>
    </row>
    <row r="12" spans="1:35">
      <c r="A12" s="44" t="s">
        <v>76</v>
      </c>
      <c r="B12" s="26">
        <v>230.21</v>
      </c>
      <c r="C12" s="26">
        <v>230.21</v>
      </c>
      <c r="D12" s="26">
        <v>230.21</v>
      </c>
      <c r="E12" s="26">
        <v>230.21</v>
      </c>
      <c r="F12" s="26">
        <v>230.21</v>
      </c>
      <c r="G12" s="26">
        <v>230.21</v>
      </c>
      <c r="H12" s="26">
        <v>230.21</v>
      </c>
      <c r="I12" s="26">
        <v>230.21</v>
      </c>
      <c r="J12" s="26">
        <v>230.21</v>
      </c>
      <c r="K12" s="26">
        <v>230.21</v>
      </c>
      <c r="L12" s="26">
        <v>230.21</v>
      </c>
      <c r="M12" s="26">
        <v>230.21</v>
      </c>
      <c r="N12" s="26">
        <v>230.21</v>
      </c>
      <c r="O12" s="26">
        <v>230.21</v>
      </c>
      <c r="P12" s="26">
        <v>230.21</v>
      </c>
      <c r="Q12" s="26">
        <v>230.21</v>
      </c>
      <c r="R12" s="26">
        <v>230.21</v>
      </c>
      <c r="S12" s="26">
        <v>230.21</v>
      </c>
      <c r="T12" s="26">
        <v>230.21</v>
      </c>
      <c r="U12" s="26">
        <v>230.21</v>
      </c>
      <c r="V12" s="26">
        <v>230.21</v>
      </c>
      <c r="W12" s="26">
        <v>230.21</v>
      </c>
      <c r="X12" s="26">
        <v>230.21</v>
      </c>
      <c r="Y12" s="26">
        <v>230.21</v>
      </c>
      <c r="Z12" s="26">
        <v>230.21</v>
      </c>
      <c r="AA12" s="26">
        <v>230.21</v>
      </c>
      <c r="AB12" s="26"/>
      <c r="AC12" s="26"/>
      <c r="AD12" s="26"/>
      <c r="AE12" s="26"/>
      <c r="AF12" s="26"/>
      <c r="AG12" s="26"/>
      <c r="AH12" s="26"/>
      <c r="AI12" s="26"/>
    </row>
    <row r="13" spans="1:35">
      <c r="A13" s="44" t="s">
        <v>77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/>
      <c r="AC13" s="26"/>
      <c r="AD13" s="26"/>
      <c r="AE13" s="26"/>
      <c r="AF13" s="26"/>
      <c r="AG13" s="26"/>
      <c r="AH13" s="26"/>
      <c r="AI13" s="26"/>
    </row>
    <row r="14" spans="1:35">
      <c r="A14" s="44" t="s">
        <v>83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/>
      <c r="AC14" s="26"/>
      <c r="AD14" s="26"/>
      <c r="AE14" s="26"/>
      <c r="AF14" s="26"/>
      <c r="AG14" s="26"/>
      <c r="AH14" s="26"/>
      <c r="AI14" s="26"/>
    </row>
    <row r="15" spans="1:35">
      <c r="A15" s="44" t="s">
        <v>98</v>
      </c>
      <c r="B15" s="26">
        <v>15701</v>
      </c>
      <c r="C15" s="26">
        <v>15701</v>
      </c>
      <c r="D15" s="26">
        <v>15701</v>
      </c>
      <c r="E15" s="26">
        <v>15701</v>
      </c>
      <c r="F15" s="26">
        <v>15701</v>
      </c>
      <c r="G15" s="26">
        <v>15701</v>
      </c>
      <c r="H15" s="26">
        <v>15701</v>
      </c>
      <c r="I15" s="26">
        <v>15701</v>
      </c>
      <c r="J15" s="26">
        <v>15701</v>
      </c>
      <c r="K15" s="26">
        <v>15701</v>
      </c>
      <c r="L15" s="26">
        <v>15701</v>
      </c>
      <c r="M15" s="26">
        <v>15701</v>
      </c>
      <c r="N15" s="26">
        <v>15701</v>
      </c>
      <c r="O15" s="26">
        <v>15701</v>
      </c>
      <c r="P15" s="26">
        <v>15701</v>
      </c>
      <c r="Q15" s="26">
        <v>15701</v>
      </c>
      <c r="R15" s="26">
        <v>15701</v>
      </c>
      <c r="S15" s="26">
        <v>15701</v>
      </c>
      <c r="T15" s="26">
        <v>15701</v>
      </c>
      <c r="U15" s="26">
        <v>15701</v>
      </c>
      <c r="V15" s="26">
        <v>15701</v>
      </c>
      <c r="W15" s="26">
        <v>15701</v>
      </c>
      <c r="X15" s="26">
        <v>15701</v>
      </c>
      <c r="Y15" s="26">
        <v>15701</v>
      </c>
      <c r="Z15" s="26">
        <v>15701</v>
      </c>
      <c r="AA15" s="26">
        <v>15701</v>
      </c>
      <c r="AB15" s="26"/>
      <c r="AC15" s="26"/>
      <c r="AD15" s="26"/>
      <c r="AE15" s="26"/>
      <c r="AF15" s="26"/>
      <c r="AG15" s="26"/>
      <c r="AH15" s="26"/>
      <c r="AI15" s="26"/>
    </row>
    <row r="16" spans="1:35">
      <c r="A16" s="44" t="s">
        <v>99</v>
      </c>
      <c r="B16" s="26">
        <v>49453</v>
      </c>
      <c r="C16" s="26">
        <v>49453</v>
      </c>
      <c r="D16" s="26">
        <v>49453</v>
      </c>
      <c r="E16" s="26">
        <v>49453</v>
      </c>
      <c r="F16" s="26">
        <v>49453</v>
      </c>
      <c r="G16" s="26">
        <v>49453</v>
      </c>
      <c r="H16" s="26">
        <v>49453</v>
      </c>
      <c r="I16" s="26">
        <v>49453</v>
      </c>
      <c r="J16" s="26">
        <v>49453</v>
      </c>
      <c r="K16" s="26">
        <v>49453</v>
      </c>
      <c r="L16" s="26">
        <v>49453</v>
      </c>
      <c r="M16" s="26">
        <v>49224.4</v>
      </c>
      <c r="N16" s="26">
        <v>48995.8</v>
      </c>
      <c r="O16" s="26">
        <v>48767.199999999997</v>
      </c>
      <c r="P16" s="26">
        <v>48538.6</v>
      </c>
      <c r="Q16" s="26">
        <v>48310</v>
      </c>
      <c r="R16" s="26">
        <v>48081.4</v>
      </c>
      <c r="S16" s="26">
        <v>47852.800000000003</v>
      </c>
      <c r="T16" s="26">
        <v>47624.2</v>
      </c>
      <c r="U16" s="26">
        <v>47395.6</v>
      </c>
      <c r="V16" s="26">
        <v>47167</v>
      </c>
      <c r="W16" s="26">
        <v>46938.400000000001</v>
      </c>
      <c r="X16" s="26">
        <v>46709.8</v>
      </c>
      <c r="Y16" s="26">
        <v>46481.2</v>
      </c>
      <c r="Z16" s="26">
        <v>46252.6</v>
      </c>
      <c r="AA16" s="26">
        <v>46024</v>
      </c>
      <c r="AB16" s="26"/>
      <c r="AC16" s="26"/>
      <c r="AD16" s="26"/>
      <c r="AE16" s="26"/>
      <c r="AF16" s="26"/>
      <c r="AG16" s="26"/>
      <c r="AH16" s="26"/>
      <c r="AI16" s="26"/>
    </row>
    <row r="17" spans="1:35">
      <c r="A17" s="44" t="s">
        <v>106</v>
      </c>
      <c r="B17" s="26">
        <v>3764</v>
      </c>
      <c r="C17" s="26">
        <v>3793</v>
      </c>
      <c r="D17" s="26">
        <v>3822</v>
      </c>
      <c r="E17" s="26">
        <v>3851</v>
      </c>
      <c r="F17" s="26">
        <v>3880</v>
      </c>
      <c r="G17" s="26">
        <v>3909</v>
      </c>
      <c r="H17" s="26">
        <v>3938</v>
      </c>
      <c r="I17" s="26">
        <v>3967</v>
      </c>
      <c r="J17" s="26">
        <v>3996</v>
      </c>
      <c r="K17" s="26">
        <v>4025</v>
      </c>
      <c r="L17" s="26">
        <v>4054</v>
      </c>
      <c r="M17" s="26">
        <v>4133</v>
      </c>
      <c r="N17" s="26">
        <v>4212</v>
      </c>
      <c r="O17" s="26">
        <v>4291</v>
      </c>
      <c r="P17" s="26">
        <v>4370</v>
      </c>
      <c r="Q17" s="26">
        <v>4449</v>
      </c>
      <c r="R17" s="26">
        <v>4513.2</v>
      </c>
      <c r="S17" s="26">
        <v>4577.3999999999996</v>
      </c>
      <c r="T17" s="26">
        <v>4641.6000000000004</v>
      </c>
      <c r="U17" s="26">
        <v>4705.8</v>
      </c>
      <c r="V17" s="26">
        <v>4770</v>
      </c>
      <c r="W17" s="26">
        <v>4797</v>
      </c>
      <c r="X17" s="26">
        <v>4824</v>
      </c>
      <c r="Y17" s="26">
        <v>4851</v>
      </c>
      <c r="Z17" s="26">
        <v>4878</v>
      </c>
      <c r="AA17" s="26">
        <v>4905</v>
      </c>
      <c r="AB17" s="26"/>
      <c r="AC17" s="26"/>
      <c r="AD17" s="26"/>
      <c r="AE17" s="26"/>
      <c r="AF17" s="26"/>
      <c r="AG17" s="26"/>
      <c r="AH17" s="26"/>
      <c r="AI17" s="26"/>
    </row>
    <row r="18" spans="1:35">
      <c r="A18" s="44" t="s">
        <v>114</v>
      </c>
      <c r="B18" s="26">
        <v>0</v>
      </c>
      <c r="C18" s="26">
        <v>0</v>
      </c>
      <c r="D18" s="26">
        <v>17</v>
      </c>
      <c r="E18" s="26">
        <v>17</v>
      </c>
      <c r="F18" s="26">
        <v>17</v>
      </c>
      <c r="G18" s="26">
        <v>17</v>
      </c>
      <c r="H18" s="26">
        <v>17</v>
      </c>
      <c r="I18" s="26">
        <v>17</v>
      </c>
      <c r="J18" s="26">
        <v>17</v>
      </c>
      <c r="K18" s="26">
        <v>17</v>
      </c>
      <c r="L18" s="26">
        <v>17</v>
      </c>
      <c r="M18" s="26">
        <v>16.8</v>
      </c>
      <c r="N18" s="26">
        <v>16.600000000000001</v>
      </c>
      <c r="O18" s="26">
        <v>16.399999999999999</v>
      </c>
      <c r="P18" s="26">
        <v>16.2</v>
      </c>
      <c r="Q18" s="26">
        <v>16</v>
      </c>
      <c r="R18" s="26">
        <v>15.8</v>
      </c>
      <c r="S18" s="26">
        <v>15.6</v>
      </c>
      <c r="T18" s="26">
        <v>15.4</v>
      </c>
      <c r="U18" s="26">
        <v>15.2</v>
      </c>
      <c r="V18" s="26">
        <v>15</v>
      </c>
      <c r="W18" s="26">
        <v>15.2</v>
      </c>
      <c r="X18" s="26">
        <v>15.4</v>
      </c>
      <c r="Y18" s="26">
        <v>15.6</v>
      </c>
      <c r="Z18" s="26">
        <v>15.8</v>
      </c>
      <c r="AA18" s="26">
        <v>16</v>
      </c>
      <c r="AB18" s="26"/>
      <c r="AC18" s="26"/>
      <c r="AD18" s="26"/>
      <c r="AE18" s="26"/>
      <c r="AF18" s="26"/>
      <c r="AG18" s="26"/>
      <c r="AH18" s="26"/>
      <c r="AI18" s="26"/>
    </row>
    <row r="19" spans="1:35">
      <c r="A19" s="44" t="s">
        <v>124</v>
      </c>
      <c r="B19" s="26">
        <v>3820</v>
      </c>
      <c r="C19" s="26">
        <v>3841</v>
      </c>
      <c r="D19" s="26">
        <v>3862</v>
      </c>
      <c r="E19" s="26">
        <v>3883</v>
      </c>
      <c r="F19" s="26">
        <v>3904</v>
      </c>
      <c r="G19" s="26">
        <v>3925</v>
      </c>
      <c r="H19" s="26">
        <v>3946</v>
      </c>
      <c r="I19" s="26">
        <v>3967</v>
      </c>
      <c r="J19" s="26">
        <v>3988</v>
      </c>
      <c r="K19" s="26">
        <v>4009</v>
      </c>
      <c r="L19" s="26">
        <v>4030</v>
      </c>
      <c r="M19" s="26">
        <v>4210</v>
      </c>
      <c r="N19" s="26">
        <v>4390</v>
      </c>
      <c r="O19" s="26">
        <v>4570</v>
      </c>
      <c r="P19" s="26">
        <v>4750</v>
      </c>
      <c r="Q19" s="26">
        <v>4930</v>
      </c>
      <c r="R19" s="26">
        <v>4917.3999999999996</v>
      </c>
      <c r="S19" s="26">
        <v>4904.8</v>
      </c>
      <c r="T19" s="26">
        <v>4892.2</v>
      </c>
      <c r="U19" s="26">
        <v>4879.6000000000004</v>
      </c>
      <c r="V19" s="26">
        <v>4867</v>
      </c>
      <c r="W19" s="26">
        <v>4901.8</v>
      </c>
      <c r="X19" s="26">
        <v>4936.6000000000004</v>
      </c>
      <c r="Y19" s="26">
        <v>4971.3999999999996</v>
      </c>
      <c r="Z19" s="26">
        <v>5006.2</v>
      </c>
      <c r="AA19" s="26">
        <v>5041</v>
      </c>
      <c r="AB19" s="26"/>
      <c r="AC19" s="26"/>
      <c r="AD19" s="26"/>
      <c r="AE19" s="26"/>
      <c r="AF19" s="26"/>
      <c r="AG19" s="26"/>
      <c r="AH19" s="26"/>
      <c r="AI19" s="26"/>
    </row>
    <row r="20" spans="1:35">
      <c r="A20" s="44" t="s">
        <v>133</v>
      </c>
      <c r="B20" s="26">
        <v>39443</v>
      </c>
      <c r="C20" s="26">
        <v>39029</v>
      </c>
      <c r="D20" s="26">
        <v>38615</v>
      </c>
      <c r="E20" s="26">
        <v>38201</v>
      </c>
      <c r="F20" s="26">
        <v>37787</v>
      </c>
      <c r="G20" s="26">
        <v>37373</v>
      </c>
      <c r="H20" s="26">
        <v>36959</v>
      </c>
      <c r="I20" s="26">
        <v>36545</v>
      </c>
      <c r="J20" s="26">
        <v>36131</v>
      </c>
      <c r="K20" s="26">
        <v>35717</v>
      </c>
      <c r="L20" s="26">
        <v>35303</v>
      </c>
      <c r="M20" s="26">
        <v>35007.599999999999</v>
      </c>
      <c r="N20" s="26">
        <v>34712.199999999997</v>
      </c>
      <c r="O20" s="26">
        <v>34416.800000000003</v>
      </c>
      <c r="P20" s="26">
        <v>34121.4</v>
      </c>
      <c r="Q20" s="26">
        <v>33826</v>
      </c>
      <c r="R20" s="26">
        <v>33694.400000000001</v>
      </c>
      <c r="S20" s="26">
        <v>33562.800000000003</v>
      </c>
      <c r="T20" s="26">
        <v>33431.199999999997</v>
      </c>
      <c r="U20" s="26">
        <v>33299.599999999999</v>
      </c>
      <c r="V20" s="26">
        <v>33168</v>
      </c>
      <c r="W20" s="26">
        <v>33145.599999999999</v>
      </c>
      <c r="X20" s="26">
        <v>33123.199999999997</v>
      </c>
      <c r="Y20" s="26">
        <v>33100.800000000003</v>
      </c>
      <c r="Z20" s="26">
        <v>33078.400000000001</v>
      </c>
      <c r="AA20" s="26">
        <v>33056</v>
      </c>
      <c r="AB20" s="26"/>
      <c r="AC20" s="26"/>
      <c r="AD20" s="26"/>
      <c r="AE20" s="26"/>
      <c r="AF20" s="26"/>
      <c r="AG20" s="26"/>
      <c r="AH20" s="26"/>
      <c r="AI20" s="26"/>
    </row>
    <row r="21" spans="1:35">
      <c r="A21" s="44" t="s">
        <v>140</v>
      </c>
      <c r="B21" s="26">
        <v>3192</v>
      </c>
      <c r="C21" s="26">
        <v>3192</v>
      </c>
      <c r="D21" s="26">
        <v>3192</v>
      </c>
      <c r="E21" s="26">
        <v>3192</v>
      </c>
      <c r="F21" s="26">
        <v>3192</v>
      </c>
      <c r="G21" s="26">
        <v>3192</v>
      </c>
      <c r="H21" s="26">
        <v>3192</v>
      </c>
      <c r="I21" s="26">
        <v>3192</v>
      </c>
      <c r="J21" s="26">
        <v>3192</v>
      </c>
      <c r="K21" s="26">
        <v>3192</v>
      </c>
      <c r="L21" s="26">
        <v>3192</v>
      </c>
      <c r="M21" s="26">
        <v>3192</v>
      </c>
      <c r="N21" s="26">
        <v>3192</v>
      </c>
      <c r="O21" s="26">
        <v>3192</v>
      </c>
      <c r="P21" s="26">
        <v>3192</v>
      </c>
      <c r="Q21" s="26">
        <v>3192</v>
      </c>
      <c r="R21" s="26">
        <v>3192</v>
      </c>
      <c r="S21" s="26">
        <v>3192</v>
      </c>
      <c r="T21" s="26">
        <v>3192</v>
      </c>
      <c r="U21" s="26">
        <v>3192</v>
      </c>
      <c r="V21" s="26">
        <v>3192</v>
      </c>
      <c r="W21" s="26">
        <v>3192</v>
      </c>
      <c r="X21" s="26">
        <v>3192</v>
      </c>
      <c r="Y21" s="26">
        <v>3192</v>
      </c>
      <c r="Z21" s="26">
        <v>3192</v>
      </c>
      <c r="AA21" s="26">
        <v>3192</v>
      </c>
      <c r="AB21" s="26"/>
      <c r="AC21" s="26"/>
      <c r="AD21" s="26"/>
      <c r="AE21" s="26"/>
      <c r="AF21" s="26"/>
      <c r="AG21" s="26"/>
      <c r="AH21" s="26"/>
      <c r="AI21" s="26"/>
    </row>
    <row r="22" spans="1:35">
      <c r="A22" s="44" t="s">
        <v>146</v>
      </c>
      <c r="B22" s="26">
        <v>2144</v>
      </c>
      <c r="C22" s="26">
        <v>2144</v>
      </c>
      <c r="D22" s="26">
        <v>2144</v>
      </c>
      <c r="E22" s="26">
        <v>2144</v>
      </c>
      <c r="F22" s="26">
        <v>2144</v>
      </c>
      <c r="G22" s="26">
        <v>2144</v>
      </c>
      <c r="H22" s="26">
        <v>2144</v>
      </c>
      <c r="I22" s="26">
        <v>2144</v>
      </c>
      <c r="J22" s="26">
        <v>2144</v>
      </c>
      <c r="K22" s="26">
        <v>2144</v>
      </c>
      <c r="L22" s="26">
        <v>2144</v>
      </c>
      <c r="M22" s="26">
        <v>2144</v>
      </c>
      <c r="N22" s="26">
        <v>2144</v>
      </c>
      <c r="O22" s="26">
        <v>2144</v>
      </c>
      <c r="P22" s="26">
        <v>2144</v>
      </c>
      <c r="Q22" s="26">
        <v>2144</v>
      </c>
      <c r="R22" s="26">
        <v>2144</v>
      </c>
      <c r="S22" s="26">
        <v>2144</v>
      </c>
      <c r="T22" s="26">
        <v>2144</v>
      </c>
      <c r="U22" s="26">
        <v>2144</v>
      </c>
      <c r="V22" s="26">
        <v>2144</v>
      </c>
      <c r="W22" s="26">
        <v>2147.1999999999998</v>
      </c>
      <c r="X22" s="26">
        <v>2150.4</v>
      </c>
      <c r="Y22" s="26">
        <v>2153.6</v>
      </c>
      <c r="Z22" s="26">
        <v>2156.8000000000002</v>
      </c>
      <c r="AA22" s="26">
        <v>2160</v>
      </c>
      <c r="AB22" s="26"/>
      <c r="AC22" s="26"/>
      <c r="AD22" s="26"/>
      <c r="AE22" s="26"/>
      <c r="AF22" s="26"/>
      <c r="AG22" s="26"/>
      <c r="AH22" s="26"/>
      <c r="AI22" s="26"/>
    </row>
    <row r="23" spans="1:35">
      <c r="A23" s="44" t="s">
        <v>149</v>
      </c>
      <c r="B23" s="26">
        <v>1556</v>
      </c>
      <c r="C23" s="26">
        <v>1474</v>
      </c>
      <c r="D23" s="26">
        <v>1392</v>
      </c>
      <c r="E23" s="26">
        <v>1310</v>
      </c>
      <c r="F23" s="26">
        <v>1228</v>
      </c>
      <c r="G23" s="26">
        <v>1146</v>
      </c>
      <c r="H23" s="26">
        <v>1064</v>
      </c>
      <c r="I23" s="26">
        <v>982</v>
      </c>
      <c r="J23" s="26">
        <v>900</v>
      </c>
      <c r="K23" s="26">
        <v>818</v>
      </c>
      <c r="L23" s="26">
        <v>736</v>
      </c>
      <c r="M23" s="26">
        <v>654</v>
      </c>
      <c r="N23" s="26">
        <v>572</v>
      </c>
      <c r="O23" s="26">
        <v>490</v>
      </c>
      <c r="P23" s="26">
        <v>408</v>
      </c>
      <c r="Q23" s="26">
        <v>326</v>
      </c>
      <c r="R23" s="26">
        <v>271.60000000000002</v>
      </c>
      <c r="S23" s="26">
        <v>217.2</v>
      </c>
      <c r="T23" s="26">
        <v>162.80000000000001</v>
      </c>
      <c r="U23" s="26">
        <v>108.4</v>
      </c>
      <c r="V23" s="26">
        <v>54</v>
      </c>
      <c r="W23" s="26">
        <v>47.2</v>
      </c>
      <c r="X23" s="26">
        <v>40.4</v>
      </c>
      <c r="Y23" s="26">
        <v>33.6</v>
      </c>
      <c r="Z23" s="26">
        <v>26.8</v>
      </c>
      <c r="AA23" s="26">
        <v>20</v>
      </c>
      <c r="AB23" s="26"/>
      <c r="AC23" s="26"/>
      <c r="AD23" s="26"/>
      <c r="AE23" s="26"/>
      <c r="AF23" s="26"/>
      <c r="AG23" s="26"/>
      <c r="AH23" s="26"/>
      <c r="AI23" s="26"/>
    </row>
    <row r="24" spans="1:35">
      <c r="A24" s="44" t="s">
        <v>153</v>
      </c>
      <c r="B24" s="26">
        <v>160</v>
      </c>
      <c r="C24" s="26">
        <v>160</v>
      </c>
      <c r="D24" s="26">
        <v>160</v>
      </c>
      <c r="E24" s="26">
        <v>160</v>
      </c>
      <c r="F24" s="26">
        <v>160</v>
      </c>
      <c r="G24" s="26">
        <v>160</v>
      </c>
      <c r="H24" s="26">
        <v>160</v>
      </c>
      <c r="I24" s="26">
        <v>160</v>
      </c>
      <c r="J24" s="26">
        <v>160</v>
      </c>
      <c r="K24" s="26">
        <v>160</v>
      </c>
      <c r="L24" s="26">
        <v>160</v>
      </c>
      <c r="M24" s="26">
        <v>160</v>
      </c>
      <c r="N24" s="26">
        <v>160</v>
      </c>
      <c r="O24" s="26">
        <v>160</v>
      </c>
      <c r="P24" s="26">
        <v>160</v>
      </c>
      <c r="Q24" s="26">
        <v>160</v>
      </c>
      <c r="R24" s="26">
        <v>160</v>
      </c>
      <c r="S24" s="26">
        <v>160</v>
      </c>
      <c r="T24" s="26">
        <v>160</v>
      </c>
      <c r="U24" s="26">
        <v>160</v>
      </c>
      <c r="V24" s="26">
        <v>160</v>
      </c>
      <c r="W24" s="26">
        <v>160</v>
      </c>
      <c r="X24" s="26">
        <v>160</v>
      </c>
      <c r="Y24" s="26">
        <v>160</v>
      </c>
      <c r="Z24" s="26">
        <v>160</v>
      </c>
      <c r="AA24" s="26">
        <v>160</v>
      </c>
      <c r="AB24" s="26"/>
      <c r="AC24" s="26"/>
      <c r="AD24" s="26"/>
      <c r="AE24" s="26"/>
      <c r="AF24" s="26"/>
      <c r="AG24" s="26"/>
      <c r="AH24" s="26"/>
      <c r="AI24" s="26"/>
    </row>
    <row r="25" spans="1:35">
      <c r="A25" s="44" t="s">
        <v>163</v>
      </c>
      <c r="B25" s="26">
        <v>30</v>
      </c>
      <c r="C25" s="26">
        <v>32.1</v>
      </c>
      <c r="D25" s="26">
        <v>34.200000000000003</v>
      </c>
      <c r="E25" s="26">
        <v>36.299999999999997</v>
      </c>
      <c r="F25" s="26">
        <v>38.4</v>
      </c>
      <c r="G25" s="26">
        <v>40.5</v>
      </c>
      <c r="H25" s="26">
        <v>42.6</v>
      </c>
      <c r="I25" s="26">
        <v>44.7</v>
      </c>
      <c r="J25" s="26">
        <v>46.8</v>
      </c>
      <c r="K25" s="26">
        <v>48.9</v>
      </c>
      <c r="L25" s="26">
        <v>51</v>
      </c>
      <c r="M25" s="26">
        <v>51.6</v>
      </c>
      <c r="N25" s="26">
        <v>52.2</v>
      </c>
      <c r="O25" s="26">
        <v>52.8</v>
      </c>
      <c r="P25" s="26">
        <v>53.4</v>
      </c>
      <c r="Q25" s="26">
        <v>54</v>
      </c>
      <c r="R25" s="26">
        <v>54.4</v>
      </c>
      <c r="S25" s="26">
        <v>54.8</v>
      </c>
      <c r="T25" s="26">
        <v>55.2</v>
      </c>
      <c r="U25" s="26">
        <v>55.6</v>
      </c>
      <c r="V25" s="26">
        <v>56</v>
      </c>
      <c r="W25" s="26">
        <v>56.6</v>
      </c>
      <c r="X25" s="26">
        <v>57.2</v>
      </c>
      <c r="Y25" s="26">
        <v>57.8</v>
      </c>
      <c r="Z25" s="26">
        <v>58.4</v>
      </c>
      <c r="AA25" s="26">
        <v>59</v>
      </c>
      <c r="AB25" s="26"/>
      <c r="AC25" s="26"/>
      <c r="AD25" s="26"/>
      <c r="AE25" s="26"/>
      <c r="AF25" s="26"/>
      <c r="AG25" s="26"/>
      <c r="AH25" s="26"/>
      <c r="AI25" s="26"/>
    </row>
    <row r="26" spans="1:35">
      <c r="A26" s="44" t="s">
        <v>164</v>
      </c>
      <c r="B26" s="26">
        <v>24.1</v>
      </c>
      <c r="C26" s="26">
        <v>24.1</v>
      </c>
      <c r="D26" s="26">
        <v>24.1</v>
      </c>
      <c r="E26" s="26">
        <v>24.1</v>
      </c>
      <c r="F26" s="26">
        <v>24.1</v>
      </c>
      <c r="G26" s="26">
        <v>24.1</v>
      </c>
      <c r="H26" s="26">
        <v>24.1</v>
      </c>
      <c r="I26" s="26">
        <v>24.1</v>
      </c>
      <c r="J26" s="26">
        <v>24.1</v>
      </c>
      <c r="K26" s="26">
        <v>24.1</v>
      </c>
      <c r="L26" s="26">
        <v>24.1</v>
      </c>
      <c r="M26" s="26">
        <v>24.1</v>
      </c>
      <c r="N26" s="26">
        <v>24.1</v>
      </c>
      <c r="O26" s="26">
        <v>24.1</v>
      </c>
      <c r="P26" s="26">
        <v>24.1</v>
      </c>
      <c r="Q26" s="26">
        <v>24.1</v>
      </c>
      <c r="R26" s="26">
        <v>24.1</v>
      </c>
      <c r="S26" s="26">
        <v>24.1</v>
      </c>
      <c r="T26" s="26">
        <v>24.1</v>
      </c>
      <c r="U26" s="26">
        <v>24.1</v>
      </c>
      <c r="V26" s="26">
        <v>24.1</v>
      </c>
      <c r="W26" s="26">
        <v>24.1</v>
      </c>
      <c r="X26" s="26">
        <v>24.1</v>
      </c>
      <c r="Y26" s="26">
        <v>24.1</v>
      </c>
      <c r="Z26" s="26">
        <v>24.1</v>
      </c>
      <c r="AA26" s="26">
        <v>24.1</v>
      </c>
      <c r="AB26" s="26"/>
      <c r="AC26" s="26"/>
      <c r="AD26" s="26"/>
      <c r="AE26" s="26"/>
      <c r="AF26" s="26"/>
      <c r="AG26" s="26"/>
      <c r="AH26" s="26"/>
      <c r="AI26" s="26"/>
    </row>
    <row r="27" spans="1:35">
      <c r="A27" s="44" t="s">
        <v>168</v>
      </c>
      <c r="B27" s="26">
        <v>263</v>
      </c>
      <c r="C27" s="26">
        <v>263</v>
      </c>
      <c r="D27" s="26">
        <v>263</v>
      </c>
      <c r="E27" s="26">
        <v>263</v>
      </c>
      <c r="F27" s="26">
        <v>263</v>
      </c>
      <c r="G27" s="26">
        <v>263</v>
      </c>
      <c r="H27" s="26">
        <v>263</v>
      </c>
      <c r="I27" s="26">
        <v>263</v>
      </c>
      <c r="J27" s="26">
        <v>263</v>
      </c>
      <c r="K27" s="26">
        <v>263</v>
      </c>
      <c r="L27" s="26">
        <v>263</v>
      </c>
      <c r="M27" s="26">
        <v>263.2</v>
      </c>
      <c r="N27" s="26">
        <v>263.39999999999998</v>
      </c>
      <c r="O27" s="26">
        <v>263.60000000000002</v>
      </c>
      <c r="P27" s="26">
        <v>263.8</v>
      </c>
      <c r="Q27" s="26">
        <v>264</v>
      </c>
      <c r="R27" s="26">
        <v>265</v>
      </c>
      <c r="S27" s="26">
        <v>266</v>
      </c>
      <c r="T27" s="26">
        <v>267</v>
      </c>
      <c r="U27" s="26">
        <v>268</v>
      </c>
      <c r="V27" s="26">
        <v>269</v>
      </c>
      <c r="W27" s="26">
        <v>271.8</v>
      </c>
      <c r="X27" s="26">
        <v>274.60000000000002</v>
      </c>
      <c r="Y27" s="26">
        <v>277.39999999999998</v>
      </c>
      <c r="Z27" s="26">
        <v>280.2</v>
      </c>
      <c r="AA27" s="26">
        <v>283</v>
      </c>
      <c r="AB27" s="26"/>
      <c r="AC27" s="26"/>
      <c r="AD27" s="26"/>
      <c r="AE27" s="26"/>
      <c r="AF27" s="26"/>
      <c r="AG27" s="26"/>
      <c r="AH27" s="26"/>
      <c r="AI27" s="26"/>
    </row>
    <row r="28" spans="1:35">
      <c r="A28" s="44" t="s">
        <v>169</v>
      </c>
      <c r="B28" s="26">
        <v>0</v>
      </c>
      <c r="C28" s="26">
        <v>0</v>
      </c>
      <c r="D28" s="26">
        <v>245006.72</v>
      </c>
      <c r="E28" s="26">
        <v>246647.23</v>
      </c>
      <c r="F28" s="26">
        <v>248287.74</v>
      </c>
      <c r="G28" s="26">
        <v>249928.25</v>
      </c>
      <c r="H28" s="26">
        <v>251568.76</v>
      </c>
      <c r="I28" s="26">
        <v>253209.27</v>
      </c>
      <c r="J28" s="26">
        <v>254849.78</v>
      </c>
      <c r="K28" s="26">
        <v>256490.29</v>
      </c>
      <c r="L28" s="26">
        <v>258130.8</v>
      </c>
      <c r="M28" s="26">
        <v>257598.6</v>
      </c>
      <c r="N28" s="26">
        <v>257066.4</v>
      </c>
      <c r="O28" s="26">
        <v>256534.2</v>
      </c>
      <c r="P28" s="26">
        <v>256002</v>
      </c>
      <c r="Q28" s="26">
        <v>255469.8</v>
      </c>
      <c r="R28" s="26">
        <v>259044.44</v>
      </c>
      <c r="S28" s="26">
        <v>262619.08</v>
      </c>
      <c r="T28" s="26">
        <v>266193.71999999997</v>
      </c>
      <c r="U28" s="26">
        <v>269768.36</v>
      </c>
      <c r="V28" s="26">
        <v>273343</v>
      </c>
      <c r="W28" s="26">
        <v>273217.91999999998</v>
      </c>
      <c r="X28" s="26">
        <v>273092.84000000003</v>
      </c>
      <c r="Y28" s="26">
        <v>272967.76</v>
      </c>
      <c r="Z28" s="26">
        <v>272842.68</v>
      </c>
      <c r="AA28" s="26">
        <v>272717.59999999998</v>
      </c>
      <c r="AB28" s="26"/>
      <c r="AC28" s="26"/>
      <c r="AD28" s="26"/>
      <c r="AE28" s="26"/>
      <c r="AF28" s="26"/>
      <c r="AG28" s="26"/>
      <c r="AH28" s="26"/>
      <c r="AI28" s="26"/>
    </row>
    <row r="29" spans="1:35">
      <c r="A29" s="44" t="s">
        <v>185</v>
      </c>
      <c r="B29" s="26">
        <v>0</v>
      </c>
      <c r="C29" s="26">
        <v>0</v>
      </c>
      <c r="D29" s="26">
        <v>0</v>
      </c>
      <c r="E29" s="26">
        <v>24</v>
      </c>
      <c r="F29" s="26">
        <v>24</v>
      </c>
      <c r="G29" s="26">
        <v>24</v>
      </c>
      <c r="H29" s="26">
        <v>24</v>
      </c>
      <c r="I29" s="26">
        <v>24</v>
      </c>
      <c r="J29" s="26">
        <v>24</v>
      </c>
      <c r="K29" s="26">
        <v>24</v>
      </c>
      <c r="L29" s="26">
        <v>24</v>
      </c>
      <c r="M29" s="26">
        <v>24</v>
      </c>
      <c r="N29" s="26">
        <v>24</v>
      </c>
      <c r="O29" s="26">
        <v>24</v>
      </c>
      <c r="P29" s="26">
        <v>24</v>
      </c>
      <c r="Q29" s="26">
        <v>24</v>
      </c>
      <c r="R29" s="26">
        <v>24</v>
      </c>
      <c r="S29" s="26">
        <v>24</v>
      </c>
      <c r="T29" s="26">
        <v>24</v>
      </c>
      <c r="U29" s="26">
        <v>24</v>
      </c>
      <c r="V29" s="26">
        <v>24</v>
      </c>
      <c r="W29" s="26">
        <v>24</v>
      </c>
      <c r="X29" s="26">
        <v>24</v>
      </c>
      <c r="Y29" s="26">
        <v>24</v>
      </c>
      <c r="Z29" s="26">
        <v>24</v>
      </c>
      <c r="AA29" s="26">
        <v>24</v>
      </c>
      <c r="AB29" s="26"/>
      <c r="AC29" s="26"/>
      <c r="AD29" s="26"/>
      <c r="AE29" s="26"/>
      <c r="AF29" s="26"/>
      <c r="AG29" s="26"/>
      <c r="AH29" s="26"/>
      <c r="AI29" s="26"/>
    </row>
    <row r="30" spans="1:35">
      <c r="A30" s="44" t="s">
        <v>189</v>
      </c>
      <c r="B30" s="26">
        <v>947</v>
      </c>
      <c r="C30" s="26">
        <v>947</v>
      </c>
      <c r="D30" s="26">
        <v>947</v>
      </c>
      <c r="E30" s="26">
        <v>947</v>
      </c>
      <c r="F30" s="26">
        <v>947</v>
      </c>
      <c r="G30" s="26">
        <v>947</v>
      </c>
      <c r="H30" s="26">
        <v>947</v>
      </c>
      <c r="I30" s="26">
        <v>947</v>
      </c>
      <c r="J30" s="26">
        <v>947</v>
      </c>
      <c r="K30" s="26">
        <v>947</v>
      </c>
      <c r="L30" s="26">
        <v>947</v>
      </c>
      <c r="M30" s="26">
        <v>947</v>
      </c>
      <c r="N30" s="26">
        <v>947</v>
      </c>
      <c r="O30" s="26">
        <v>947</v>
      </c>
      <c r="P30" s="26">
        <v>947</v>
      </c>
      <c r="Q30" s="26">
        <v>947</v>
      </c>
      <c r="R30" s="26">
        <v>947</v>
      </c>
      <c r="S30" s="26">
        <v>947</v>
      </c>
      <c r="T30" s="26">
        <v>947</v>
      </c>
      <c r="U30" s="26">
        <v>947</v>
      </c>
      <c r="V30" s="26">
        <v>947</v>
      </c>
      <c r="W30" s="26">
        <v>947</v>
      </c>
      <c r="X30" s="26">
        <v>947</v>
      </c>
      <c r="Y30" s="26">
        <v>947</v>
      </c>
      <c r="Z30" s="26">
        <v>947</v>
      </c>
      <c r="AA30" s="26">
        <v>947</v>
      </c>
      <c r="AB30" s="26"/>
      <c r="AC30" s="26"/>
      <c r="AD30" s="26"/>
      <c r="AE30" s="26"/>
      <c r="AF30" s="26"/>
      <c r="AG30" s="26"/>
      <c r="AH30" s="26"/>
      <c r="AI30" s="26"/>
    </row>
    <row r="31" spans="1:35">
      <c r="A31" s="44" t="s">
        <v>191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/>
      <c r="AC31" s="26"/>
      <c r="AD31" s="26"/>
      <c r="AE31" s="26"/>
      <c r="AF31" s="26"/>
      <c r="AG31" s="26"/>
      <c r="AH31" s="26"/>
      <c r="AI31" s="26"/>
    </row>
    <row r="32" spans="1:35">
      <c r="A32" s="44" t="s">
        <v>196</v>
      </c>
      <c r="B32" s="26">
        <v>2417</v>
      </c>
      <c r="C32" s="26">
        <v>2417</v>
      </c>
      <c r="D32" s="26">
        <v>2417</v>
      </c>
      <c r="E32" s="26">
        <v>2417</v>
      </c>
      <c r="F32" s="26">
        <v>2417</v>
      </c>
      <c r="G32" s="26">
        <v>2417</v>
      </c>
      <c r="H32" s="26">
        <v>2417</v>
      </c>
      <c r="I32" s="26">
        <v>2417</v>
      </c>
      <c r="J32" s="26">
        <v>2417</v>
      </c>
      <c r="K32" s="26">
        <v>2417</v>
      </c>
      <c r="L32" s="26">
        <v>2417</v>
      </c>
      <c r="M32" s="26">
        <v>2417</v>
      </c>
      <c r="N32" s="26">
        <v>2417</v>
      </c>
      <c r="O32" s="26">
        <v>2417</v>
      </c>
      <c r="P32" s="26">
        <v>2417</v>
      </c>
      <c r="Q32" s="26">
        <v>2417</v>
      </c>
      <c r="R32" s="26">
        <v>2417</v>
      </c>
      <c r="S32" s="26">
        <v>2417</v>
      </c>
      <c r="T32" s="26">
        <v>2417</v>
      </c>
      <c r="U32" s="26">
        <v>2417</v>
      </c>
      <c r="V32" s="26">
        <v>2417</v>
      </c>
      <c r="W32" s="26">
        <v>2417</v>
      </c>
      <c r="X32" s="26">
        <v>2417</v>
      </c>
      <c r="Y32" s="26">
        <v>2417</v>
      </c>
      <c r="Z32" s="26">
        <v>2417</v>
      </c>
      <c r="AA32" s="26">
        <v>2417</v>
      </c>
      <c r="AB32" s="26"/>
      <c r="AC32" s="26"/>
      <c r="AD32" s="26"/>
      <c r="AE32" s="26"/>
      <c r="AF32" s="26"/>
      <c r="AG32" s="26"/>
      <c r="AH32" s="26"/>
      <c r="AI32" s="26"/>
    </row>
    <row r="33" spans="1:35">
      <c r="A33" s="44" t="s">
        <v>200</v>
      </c>
      <c r="B33" s="26">
        <v>6726</v>
      </c>
      <c r="C33" s="26">
        <v>6726</v>
      </c>
      <c r="D33" s="26">
        <v>6726</v>
      </c>
      <c r="E33" s="26">
        <v>6726</v>
      </c>
      <c r="F33" s="26">
        <v>6726</v>
      </c>
      <c r="G33" s="26">
        <v>6726</v>
      </c>
      <c r="H33" s="26">
        <v>6726</v>
      </c>
      <c r="I33" s="26">
        <v>6726</v>
      </c>
      <c r="J33" s="26">
        <v>6726</v>
      </c>
      <c r="K33" s="26">
        <v>6726</v>
      </c>
      <c r="L33" s="26">
        <v>6726</v>
      </c>
      <c r="M33" s="26">
        <v>6726</v>
      </c>
      <c r="N33" s="26">
        <v>6726</v>
      </c>
      <c r="O33" s="26">
        <v>6726</v>
      </c>
      <c r="P33" s="26">
        <v>6726</v>
      </c>
      <c r="Q33" s="26">
        <v>6726</v>
      </c>
      <c r="R33" s="26">
        <v>6726</v>
      </c>
      <c r="S33" s="26">
        <v>6726</v>
      </c>
      <c r="T33" s="26">
        <v>6726</v>
      </c>
      <c r="U33" s="26">
        <v>6726</v>
      </c>
      <c r="V33" s="26">
        <v>6726</v>
      </c>
      <c r="W33" s="26">
        <v>6726</v>
      </c>
      <c r="X33" s="26">
        <v>6726</v>
      </c>
      <c r="Y33" s="26">
        <v>6726</v>
      </c>
      <c r="Z33" s="26">
        <v>6726</v>
      </c>
      <c r="AA33" s="26">
        <v>6726</v>
      </c>
      <c r="AB33" s="26"/>
      <c r="AC33" s="26"/>
      <c r="AD33" s="26"/>
      <c r="AE33" s="26"/>
      <c r="AF33" s="26"/>
      <c r="AG33" s="26"/>
      <c r="AH33" s="26"/>
      <c r="AI33" s="26"/>
    </row>
    <row r="34" spans="1:35">
      <c r="A34" s="44" t="s">
        <v>208</v>
      </c>
      <c r="B34" s="26">
        <v>826</v>
      </c>
      <c r="C34" s="26">
        <v>827.1</v>
      </c>
      <c r="D34" s="26">
        <v>828.2</v>
      </c>
      <c r="E34" s="26">
        <v>829.3</v>
      </c>
      <c r="F34" s="26">
        <v>830.4</v>
      </c>
      <c r="G34" s="26">
        <v>831.5</v>
      </c>
      <c r="H34" s="26">
        <v>832.6</v>
      </c>
      <c r="I34" s="26">
        <v>833.7</v>
      </c>
      <c r="J34" s="26">
        <v>834.8</v>
      </c>
      <c r="K34" s="26">
        <v>835.9</v>
      </c>
      <c r="L34" s="26">
        <v>837</v>
      </c>
      <c r="M34" s="26">
        <v>841.4</v>
      </c>
      <c r="N34" s="26">
        <v>845.8</v>
      </c>
      <c r="O34" s="26">
        <v>850.2</v>
      </c>
      <c r="P34" s="26">
        <v>854.6</v>
      </c>
      <c r="Q34" s="26">
        <v>859</v>
      </c>
      <c r="R34" s="26">
        <v>863.4</v>
      </c>
      <c r="S34" s="26">
        <v>867.8</v>
      </c>
      <c r="T34" s="26">
        <v>872.2</v>
      </c>
      <c r="U34" s="26">
        <v>876.6</v>
      </c>
      <c r="V34" s="26">
        <v>881</v>
      </c>
      <c r="W34" s="26">
        <v>887.4</v>
      </c>
      <c r="X34" s="26">
        <v>893.8</v>
      </c>
      <c r="Y34" s="26">
        <v>900.2</v>
      </c>
      <c r="Z34" s="26">
        <v>906.6</v>
      </c>
      <c r="AA34" s="26">
        <v>913</v>
      </c>
      <c r="AB34" s="26"/>
      <c r="AC34" s="26"/>
      <c r="AD34" s="26"/>
      <c r="AE34" s="26"/>
      <c r="AF34" s="26"/>
      <c r="AG34" s="26"/>
      <c r="AH34" s="26"/>
      <c r="AI34" s="26"/>
    </row>
    <row r="35" spans="1:35">
      <c r="A35" s="44" t="s">
        <v>213</v>
      </c>
      <c r="B35" s="26">
        <v>0</v>
      </c>
      <c r="C35" s="26">
        <v>0</v>
      </c>
      <c r="D35" s="26">
        <v>59</v>
      </c>
      <c r="E35" s="26">
        <v>59</v>
      </c>
      <c r="F35" s="26">
        <v>59</v>
      </c>
      <c r="G35" s="26">
        <v>59</v>
      </c>
      <c r="H35" s="26">
        <v>59</v>
      </c>
      <c r="I35" s="26">
        <v>59</v>
      </c>
      <c r="J35" s="26">
        <v>59</v>
      </c>
      <c r="K35" s="26">
        <v>59</v>
      </c>
      <c r="L35" s="26">
        <v>59</v>
      </c>
      <c r="M35" s="26">
        <v>59</v>
      </c>
      <c r="N35" s="26">
        <v>59</v>
      </c>
      <c r="O35" s="26">
        <v>59</v>
      </c>
      <c r="P35" s="26">
        <v>59</v>
      </c>
      <c r="Q35" s="26">
        <v>59</v>
      </c>
      <c r="R35" s="26">
        <v>59</v>
      </c>
      <c r="S35" s="26">
        <v>59</v>
      </c>
      <c r="T35" s="26">
        <v>59</v>
      </c>
      <c r="U35" s="26">
        <v>59</v>
      </c>
      <c r="V35" s="26">
        <v>59</v>
      </c>
      <c r="W35" s="26">
        <v>59</v>
      </c>
      <c r="X35" s="26">
        <v>59</v>
      </c>
      <c r="Y35" s="26">
        <v>59</v>
      </c>
      <c r="Z35" s="26">
        <v>59</v>
      </c>
      <c r="AA35" s="26">
        <v>59</v>
      </c>
      <c r="AB35" s="26"/>
      <c r="AC35" s="26"/>
      <c r="AD35" s="26"/>
      <c r="AE35" s="26"/>
      <c r="AF35" s="26"/>
      <c r="AG35" s="26"/>
      <c r="AH35" s="26"/>
      <c r="AI35" s="26"/>
    </row>
    <row r="36" spans="1:35">
      <c r="A36" s="44" t="s">
        <v>215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/>
      <c r="AC36" s="26"/>
      <c r="AD36" s="26"/>
      <c r="AE36" s="26"/>
      <c r="AF36" s="26"/>
      <c r="AG36" s="26"/>
      <c r="AH36" s="26"/>
      <c r="AI36" s="26"/>
    </row>
    <row r="37" spans="1:35">
      <c r="A37" s="46" t="s">
        <v>251</v>
      </c>
      <c r="B37" s="26">
        <v>70012</v>
      </c>
      <c r="C37" s="26">
        <v>70241.3</v>
      </c>
      <c r="D37" s="26">
        <v>70470.600000000006</v>
      </c>
      <c r="E37" s="26">
        <v>70699.899999999994</v>
      </c>
      <c r="F37" s="26">
        <v>70929.2</v>
      </c>
      <c r="G37" s="26">
        <v>71158.5</v>
      </c>
      <c r="H37" s="26">
        <v>71387.8</v>
      </c>
      <c r="I37" s="26">
        <v>71617.100000000006</v>
      </c>
      <c r="J37" s="26">
        <v>71846.399999999994</v>
      </c>
      <c r="K37" s="26">
        <v>72075.7</v>
      </c>
      <c r="L37" s="26">
        <v>72305</v>
      </c>
      <c r="M37" s="26">
        <v>72985.8</v>
      </c>
      <c r="N37" s="26">
        <v>73666.600000000006</v>
      </c>
      <c r="O37" s="26">
        <v>74347.399999999994</v>
      </c>
      <c r="P37" s="26">
        <v>75028.2</v>
      </c>
      <c r="Q37" s="26">
        <v>75709</v>
      </c>
      <c r="R37" s="26">
        <v>75626</v>
      </c>
      <c r="S37" s="26">
        <v>75543</v>
      </c>
      <c r="T37" s="26">
        <v>75460</v>
      </c>
      <c r="U37" s="26">
        <v>75377</v>
      </c>
      <c r="V37" s="26">
        <v>75294</v>
      </c>
      <c r="W37" s="26">
        <v>75295.199999999997</v>
      </c>
      <c r="X37" s="26">
        <v>75296.399999999994</v>
      </c>
      <c r="Y37" s="26">
        <v>75297.600000000006</v>
      </c>
      <c r="Z37" s="26">
        <v>75298.8</v>
      </c>
      <c r="AA37" s="26">
        <v>75300</v>
      </c>
      <c r="AB37" s="26"/>
      <c r="AC37" s="26"/>
      <c r="AD37" s="26"/>
      <c r="AE37" s="26"/>
      <c r="AF37" s="26"/>
      <c r="AG37" s="26"/>
      <c r="AH37" s="26"/>
      <c r="AI37" s="26"/>
    </row>
    <row r="38" spans="1:35">
      <c r="A38" s="44" t="s">
        <v>217</v>
      </c>
      <c r="B38" s="26">
        <v>239</v>
      </c>
      <c r="C38" s="26">
        <v>244.7</v>
      </c>
      <c r="D38" s="26">
        <v>250.4</v>
      </c>
      <c r="E38" s="26">
        <v>256.10000000000002</v>
      </c>
      <c r="F38" s="26">
        <v>261.8</v>
      </c>
      <c r="G38" s="26">
        <v>267.5</v>
      </c>
      <c r="H38" s="26">
        <v>273.2</v>
      </c>
      <c r="I38" s="26">
        <v>278.89999999999998</v>
      </c>
      <c r="J38" s="26">
        <v>284.60000000000002</v>
      </c>
      <c r="K38" s="26">
        <v>290.3</v>
      </c>
      <c r="L38" s="26">
        <v>296</v>
      </c>
      <c r="M38" s="26">
        <v>296</v>
      </c>
      <c r="N38" s="26">
        <v>296</v>
      </c>
      <c r="O38" s="26">
        <v>296</v>
      </c>
      <c r="P38" s="26">
        <v>296</v>
      </c>
      <c r="Q38" s="26">
        <v>296</v>
      </c>
      <c r="R38" s="26">
        <v>297</v>
      </c>
      <c r="S38" s="26">
        <v>298</v>
      </c>
      <c r="T38" s="26">
        <v>299</v>
      </c>
      <c r="U38" s="26">
        <v>300</v>
      </c>
      <c r="V38" s="26">
        <v>301</v>
      </c>
      <c r="W38" s="26">
        <v>303.39999999999998</v>
      </c>
      <c r="X38" s="26">
        <v>305.8</v>
      </c>
      <c r="Y38" s="26">
        <v>308.2</v>
      </c>
      <c r="Z38" s="26">
        <v>310.60000000000002</v>
      </c>
      <c r="AA38" s="26">
        <v>313</v>
      </c>
      <c r="AB38" s="26"/>
      <c r="AC38" s="26"/>
      <c r="AD38" s="26"/>
      <c r="AE38" s="26"/>
      <c r="AF38" s="26"/>
      <c r="AG38" s="26"/>
      <c r="AH38" s="26"/>
      <c r="AI38" s="26"/>
    </row>
    <row r="39" spans="1:35">
      <c r="A39" s="44" t="s">
        <v>221</v>
      </c>
      <c r="B39" s="26">
        <v>384</v>
      </c>
      <c r="C39" s="26">
        <v>364.3</v>
      </c>
      <c r="D39" s="26">
        <v>344.6</v>
      </c>
      <c r="E39" s="26">
        <v>324.89999999999998</v>
      </c>
      <c r="F39" s="26">
        <v>305.2</v>
      </c>
      <c r="G39" s="26">
        <v>285.5</v>
      </c>
      <c r="H39" s="26">
        <v>265.8</v>
      </c>
      <c r="I39" s="26">
        <v>246.1</v>
      </c>
      <c r="J39" s="26">
        <v>226.4</v>
      </c>
      <c r="K39" s="26">
        <v>206.7</v>
      </c>
      <c r="L39" s="26">
        <v>187</v>
      </c>
      <c r="M39" s="26">
        <v>166.6</v>
      </c>
      <c r="N39" s="26">
        <v>146.19999999999999</v>
      </c>
      <c r="O39" s="26">
        <v>125.8</v>
      </c>
      <c r="P39" s="26">
        <v>105.4</v>
      </c>
      <c r="Q39" s="26">
        <v>85</v>
      </c>
      <c r="R39" s="26">
        <v>84.6</v>
      </c>
      <c r="S39" s="26">
        <v>84.2</v>
      </c>
      <c r="T39" s="26">
        <v>83.8</v>
      </c>
      <c r="U39" s="26">
        <v>83.4</v>
      </c>
      <c r="V39" s="26">
        <v>83</v>
      </c>
      <c r="W39" s="26">
        <v>83</v>
      </c>
      <c r="X39" s="26">
        <v>83</v>
      </c>
      <c r="Y39" s="26">
        <v>83</v>
      </c>
      <c r="Z39" s="26">
        <v>83</v>
      </c>
      <c r="AA39" s="26">
        <v>83</v>
      </c>
      <c r="AB39" s="26"/>
      <c r="AC39" s="26"/>
      <c r="AD39" s="26"/>
      <c r="AE39" s="26"/>
      <c r="AF39" s="26"/>
      <c r="AG39" s="26"/>
      <c r="AH39" s="26"/>
      <c r="AI39" s="26"/>
    </row>
    <row r="40" spans="1:35">
      <c r="A40" t="s">
        <v>326</v>
      </c>
      <c r="B40">
        <v>146388.65000000002</v>
      </c>
      <c r="C40">
        <v>145827.35</v>
      </c>
      <c r="D40">
        <v>145266.05000000002</v>
      </c>
      <c r="E40">
        <v>144704.75000000003</v>
      </c>
      <c r="F40">
        <v>144143.45000000004</v>
      </c>
      <c r="G40">
        <v>143582.15000000002</v>
      </c>
      <c r="H40">
        <v>143020.85</v>
      </c>
      <c r="I40">
        <v>142459.55000000002</v>
      </c>
      <c r="J40">
        <v>141898.25000000003</v>
      </c>
      <c r="K40">
        <v>141336.95000000004</v>
      </c>
      <c r="L40">
        <v>140775.65000000002</v>
      </c>
      <c r="M40">
        <v>140226.21000000005</v>
      </c>
      <c r="N40">
        <v>139676.76999999999</v>
      </c>
      <c r="O40">
        <v>139127.33000000002</v>
      </c>
      <c r="P40">
        <v>138577.88999999998</v>
      </c>
      <c r="Q40">
        <v>138028.45000000001</v>
      </c>
      <c r="R40">
        <v>137403.41</v>
      </c>
      <c r="S40">
        <v>136778.37</v>
      </c>
      <c r="T40">
        <v>136153.33000000002</v>
      </c>
      <c r="U40">
        <v>135528.29</v>
      </c>
      <c r="V40">
        <v>134903.25</v>
      </c>
      <c r="W40">
        <v>135727.42000000001</v>
      </c>
      <c r="X40">
        <v>135145.85000000003</v>
      </c>
      <c r="Y40">
        <v>134564.28</v>
      </c>
      <c r="Z40">
        <v>133982.72000000003</v>
      </c>
      <c r="AA40">
        <v>133401.15000000002</v>
      </c>
    </row>
    <row r="41" spans="1:35">
      <c r="A41" t="s">
        <v>327</v>
      </c>
      <c r="B41">
        <v>23687.11</v>
      </c>
      <c r="C41">
        <v>23542.690000000002</v>
      </c>
      <c r="D41">
        <v>24656.739999999991</v>
      </c>
      <c r="E41">
        <v>24502.299999999988</v>
      </c>
      <c r="F41">
        <v>24347.880000000005</v>
      </c>
      <c r="G41">
        <v>24193.460000000021</v>
      </c>
      <c r="H41">
        <v>24039.030000000028</v>
      </c>
      <c r="I41">
        <v>23884.610000000044</v>
      </c>
      <c r="J41">
        <v>23730.180000000051</v>
      </c>
      <c r="K41">
        <v>23575.75</v>
      </c>
      <c r="L41">
        <v>23421.330000000075</v>
      </c>
      <c r="M41">
        <v>23135.710000000021</v>
      </c>
      <c r="N41">
        <v>22850.080000000016</v>
      </c>
      <c r="O41">
        <v>22564.450000000012</v>
      </c>
      <c r="P41">
        <v>22278.830000000016</v>
      </c>
      <c r="Q41">
        <v>21993.20000000007</v>
      </c>
      <c r="R41">
        <v>22256.750000000058</v>
      </c>
      <c r="S41">
        <v>22520.299999999988</v>
      </c>
      <c r="T41">
        <v>22783.850000000035</v>
      </c>
      <c r="U41">
        <v>23047.399999999965</v>
      </c>
      <c r="V41">
        <v>23310.950000000012</v>
      </c>
      <c r="W41">
        <v>23152.409999999974</v>
      </c>
      <c r="X41">
        <v>22993.880000000063</v>
      </c>
      <c r="Y41">
        <v>22835.349999999977</v>
      </c>
      <c r="Z41">
        <v>22676.809999999998</v>
      </c>
      <c r="AA41">
        <v>22518.27999999997</v>
      </c>
    </row>
    <row r="42" spans="1:35">
      <c r="A42" t="s">
        <v>328</v>
      </c>
      <c r="B42">
        <v>452.53999999999996</v>
      </c>
      <c r="C42">
        <v>464.03999999999996</v>
      </c>
      <c r="D42">
        <v>1054.5399999999995</v>
      </c>
      <c r="E42">
        <v>1033.5399999999991</v>
      </c>
      <c r="F42">
        <v>1045.5400000000009</v>
      </c>
      <c r="G42">
        <v>1057.5400000000004</v>
      </c>
      <c r="H42">
        <v>1069.54</v>
      </c>
      <c r="I42">
        <v>1081.5399999999995</v>
      </c>
      <c r="J42">
        <v>1093.5399999999991</v>
      </c>
      <c r="K42">
        <v>1105.5400000000009</v>
      </c>
      <c r="L42">
        <v>1117.5400000000004</v>
      </c>
      <c r="M42">
        <v>1124.3399999999992</v>
      </c>
      <c r="N42">
        <v>1131.1399999999999</v>
      </c>
      <c r="O42">
        <v>1137.94</v>
      </c>
      <c r="P42">
        <v>1144.7400000000007</v>
      </c>
      <c r="Q42">
        <v>1151.5400000000004</v>
      </c>
      <c r="R42">
        <v>1320.3400000000001</v>
      </c>
      <c r="S42">
        <v>1379.1400000000003</v>
      </c>
      <c r="T42">
        <v>1437.9399999999996</v>
      </c>
      <c r="U42">
        <v>1496.7399999999998</v>
      </c>
      <c r="V42">
        <v>1555.5400000000004</v>
      </c>
      <c r="W42">
        <v>1555.9399999999996</v>
      </c>
      <c r="X42">
        <v>1556.3399999999992</v>
      </c>
      <c r="Y42">
        <v>1556.7399999999998</v>
      </c>
      <c r="Z42">
        <v>1557.1400000000003</v>
      </c>
      <c r="AA42">
        <v>1557.5400000000004</v>
      </c>
    </row>
    <row r="43" spans="1:35">
      <c r="A43" t="s">
        <v>329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35">
      <c r="A44" t="s">
        <v>330</v>
      </c>
      <c r="B44">
        <v>6795.4999999999982</v>
      </c>
      <c r="C44">
        <v>6660.32</v>
      </c>
      <c r="D44">
        <v>6525.1299999999983</v>
      </c>
      <c r="E44">
        <v>6389.95</v>
      </c>
      <c r="F44">
        <v>6254.7699999999986</v>
      </c>
      <c r="G44">
        <v>6119.59</v>
      </c>
      <c r="H44">
        <v>5984.4</v>
      </c>
      <c r="I44">
        <v>5849.2099999999982</v>
      </c>
      <c r="J44">
        <v>5714.0399999999991</v>
      </c>
      <c r="K44">
        <v>5578.8599999999988</v>
      </c>
      <c r="L44">
        <v>5443.6699999999992</v>
      </c>
      <c r="M44">
        <v>5502.2099999999991</v>
      </c>
      <c r="N44">
        <v>5560.76</v>
      </c>
      <c r="O44">
        <v>5619.2899999999991</v>
      </c>
      <c r="P44">
        <v>5677.84</v>
      </c>
      <c r="Q44">
        <v>5736.3799999999992</v>
      </c>
      <c r="R44">
        <v>5683.2499999999982</v>
      </c>
      <c r="S44">
        <v>5630.11</v>
      </c>
      <c r="T44">
        <v>5576.9699999999993</v>
      </c>
      <c r="U44">
        <v>5523.83</v>
      </c>
      <c r="V44">
        <v>5470.6999999999989</v>
      </c>
      <c r="W44">
        <v>5511.53</v>
      </c>
      <c r="X44">
        <v>5552.36</v>
      </c>
      <c r="Y44">
        <v>5593.2</v>
      </c>
      <c r="Z44">
        <v>5634.03</v>
      </c>
      <c r="AA44">
        <v>5674.86</v>
      </c>
    </row>
    <row r="45" spans="1:35">
      <c r="A45" t="s">
        <v>331</v>
      </c>
      <c r="B45">
        <v>206050.7</v>
      </c>
      <c r="C45">
        <v>205427.02999999994</v>
      </c>
      <c r="D45">
        <v>204803.35</v>
      </c>
      <c r="E45">
        <v>204179.67</v>
      </c>
      <c r="F45">
        <v>203556.00000000003</v>
      </c>
      <c r="G45">
        <v>202932.32</v>
      </c>
      <c r="H45">
        <v>202308.63999999993</v>
      </c>
      <c r="I45">
        <v>201684.97</v>
      </c>
      <c r="J45">
        <v>201061.29</v>
      </c>
      <c r="K45">
        <v>200437.61000000002</v>
      </c>
      <c r="L45">
        <v>199813.94</v>
      </c>
      <c r="M45">
        <v>199290.77999999997</v>
      </c>
      <c r="N45">
        <v>198767.63000000006</v>
      </c>
      <c r="O45">
        <v>198244.47000000003</v>
      </c>
      <c r="P45">
        <v>197721.31000000006</v>
      </c>
      <c r="Q45">
        <v>197198.15999999997</v>
      </c>
      <c r="R45">
        <v>196623.00000000003</v>
      </c>
      <c r="S45">
        <v>196047.85</v>
      </c>
      <c r="T45">
        <v>195472.69000000003</v>
      </c>
      <c r="U45">
        <v>194897.54</v>
      </c>
      <c r="V45">
        <v>194322.38</v>
      </c>
      <c r="W45">
        <v>193529.92</v>
      </c>
      <c r="X45">
        <v>192737.47</v>
      </c>
      <c r="Y45">
        <v>191945.00999999998</v>
      </c>
      <c r="Z45">
        <v>191152.55999999997</v>
      </c>
      <c r="AA45">
        <v>190360.09999999998</v>
      </c>
    </row>
    <row r="46" spans="1:35">
      <c r="A46" t="s">
        <v>332</v>
      </c>
      <c r="B46">
        <v>33404.53</v>
      </c>
      <c r="C46">
        <v>32899.119999999995</v>
      </c>
      <c r="D46">
        <v>32345.939999999995</v>
      </c>
      <c r="E46">
        <v>31792.770000000004</v>
      </c>
      <c r="F46">
        <v>31239.589999999997</v>
      </c>
      <c r="G46">
        <v>30686.42</v>
      </c>
      <c r="H46">
        <v>30133.239999999998</v>
      </c>
      <c r="I46">
        <v>29580.069999999992</v>
      </c>
      <c r="J46">
        <v>29026.89</v>
      </c>
      <c r="K46">
        <v>28473.72</v>
      </c>
      <c r="L46">
        <v>27920.54</v>
      </c>
      <c r="M46">
        <v>27372.39</v>
      </c>
      <c r="N46">
        <v>26824.239999999998</v>
      </c>
      <c r="O46">
        <v>26276.089999999997</v>
      </c>
      <c r="P46">
        <v>25727.93</v>
      </c>
      <c r="Q46">
        <v>25179.780000000002</v>
      </c>
      <c r="R46">
        <v>24625.379999999997</v>
      </c>
      <c r="S46">
        <v>24070.97</v>
      </c>
      <c r="T46">
        <v>23516.560000000005</v>
      </c>
      <c r="U46">
        <v>22962.160000000003</v>
      </c>
      <c r="V46">
        <v>22407.750000000004</v>
      </c>
      <c r="W46">
        <v>21856.799999999999</v>
      </c>
      <c r="X46">
        <v>21305.85</v>
      </c>
      <c r="Y46">
        <v>20754.89</v>
      </c>
      <c r="Z46">
        <v>20203.940000000002</v>
      </c>
      <c r="AA46">
        <v>19652.990000000002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3"/>
  <dimension ref="A1:AA477"/>
  <sheetViews>
    <sheetView workbookViewId="0">
      <selection activeCell="L6" sqref="L6"/>
    </sheetView>
  </sheetViews>
  <sheetFormatPr defaultColWidth="10.7109375" defaultRowHeight="15"/>
  <cols>
    <col min="1" max="1" width="23.85546875" customWidth="1"/>
  </cols>
  <sheetData>
    <row r="1" spans="1:27" ht="18.75">
      <c r="A1" s="64" t="s">
        <v>322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2" spans="1:27" ht="15.75">
      <c r="A2" s="55" t="s">
        <v>307</v>
      </c>
      <c r="B2" s="56">
        <v>1990</v>
      </c>
      <c r="C2" s="56">
        <v>1991</v>
      </c>
      <c r="D2" s="56">
        <v>1992</v>
      </c>
      <c r="E2" s="56">
        <v>1993</v>
      </c>
      <c r="F2" s="56">
        <v>1994</v>
      </c>
      <c r="G2" s="56">
        <v>1995</v>
      </c>
      <c r="H2" s="56">
        <v>1996</v>
      </c>
      <c r="I2" s="56">
        <v>1997</v>
      </c>
      <c r="J2" s="56">
        <v>1998</v>
      </c>
      <c r="K2" s="56">
        <v>1999</v>
      </c>
      <c r="L2" s="56">
        <v>2000</v>
      </c>
      <c r="M2" s="56">
        <v>2001</v>
      </c>
      <c r="N2" s="56">
        <v>2002</v>
      </c>
      <c r="O2" s="56">
        <v>2003</v>
      </c>
      <c r="P2" s="56">
        <v>2004</v>
      </c>
      <c r="Q2" s="56">
        <v>2005</v>
      </c>
      <c r="R2" s="56">
        <v>2006</v>
      </c>
      <c r="S2" s="56">
        <v>2007</v>
      </c>
      <c r="T2" s="56">
        <v>2008</v>
      </c>
      <c r="U2" s="56">
        <v>2009</v>
      </c>
      <c r="V2" s="56">
        <v>2010</v>
      </c>
      <c r="W2" s="56">
        <v>2011</v>
      </c>
      <c r="X2" s="56">
        <v>2012</v>
      </c>
      <c r="Y2" s="56">
        <v>2013</v>
      </c>
      <c r="Z2" s="56">
        <v>2014</v>
      </c>
      <c r="AA2" s="56">
        <v>2015</v>
      </c>
    </row>
    <row r="3" spans="1:27" ht="15.75">
      <c r="A3" s="59" t="s">
        <v>6</v>
      </c>
      <c r="B3" s="58">
        <v>0</v>
      </c>
      <c r="C3" s="58">
        <v>0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8">
        <v>0</v>
      </c>
      <c r="J3" s="58">
        <v>0</v>
      </c>
      <c r="K3" s="58">
        <v>0</v>
      </c>
      <c r="L3" s="58">
        <v>0</v>
      </c>
      <c r="M3" s="58">
        <v>0</v>
      </c>
      <c r="N3" s="58">
        <v>0</v>
      </c>
      <c r="O3" s="58">
        <v>0</v>
      </c>
      <c r="P3" s="58">
        <v>0</v>
      </c>
      <c r="Q3" s="58">
        <v>0</v>
      </c>
      <c r="R3" s="58">
        <v>0</v>
      </c>
      <c r="S3" s="58">
        <v>0</v>
      </c>
      <c r="T3" s="58">
        <v>0</v>
      </c>
      <c r="U3" s="58">
        <v>0</v>
      </c>
      <c r="V3" s="58">
        <v>0</v>
      </c>
      <c r="W3" s="58">
        <v>0</v>
      </c>
      <c r="X3" s="58">
        <v>0</v>
      </c>
      <c r="Y3" s="58">
        <v>0</v>
      </c>
      <c r="Z3" s="58">
        <v>0</v>
      </c>
      <c r="AA3" s="58">
        <v>0</v>
      </c>
    </row>
    <row r="4" spans="1:27" ht="15.75">
      <c r="A4" s="59" t="s">
        <v>7</v>
      </c>
      <c r="B4" s="58">
        <v>84.8</v>
      </c>
      <c r="C4" s="58">
        <v>84.8</v>
      </c>
      <c r="D4" s="58">
        <v>84.8</v>
      </c>
      <c r="E4" s="58">
        <v>84.8</v>
      </c>
      <c r="F4" s="58">
        <v>84.8</v>
      </c>
      <c r="G4" s="58">
        <v>84.8</v>
      </c>
      <c r="H4" s="58">
        <v>84.8</v>
      </c>
      <c r="I4" s="58">
        <v>84.8</v>
      </c>
      <c r="J4" s="58">
        <v>84.8</v>
      </c>
      <c r="K4" s="58">
        <v>84.8</v>
      </c>
      <c r="L4" s="58">
        <v>84.8</v>
      </c>
      <c r="M4" s="58">
        <v>84.8</v>
      </c>
      <c r="N4" s="58">
        <v>84.8</v>
      </c>
      <c r="O4" s="58">
        <v>84.8</v>
      </c>
      <c r="P4" s="58">
        <v>84.8</v>
      </c>
      <c r="Q4" s="58">
        <v>84.8</v>
      </c>
      <c r="R4" s="58">
        <v>84.8</v>
      </c>
      <c r="S4" s="58">
        <v>84.8</v>
      </c>
      <c r="T4" s="58">
        <v>84.8</v>
      </c>
      <c r="U4" s="58">
        <v>84.8</v>
      </c>
      <c r="V4" s="58">
        <v>84.8</v>
      </c>
      <c r="W4" s="58">
        <v>84.8</v>
      </c>
      <c r="X4" s="58">
        <v>84.8</v>
      </c>
      <c r="Y4" s="58">
        <v>84.8</v>
      </c>
      <c r="Z4" s="58">
        <v>84.8</v>
      </c>
      <c r="AA4" s="58">
        <v>84.8</v>
      </c>
    </row>
    <row r="5" spans="1:27" ht="15.75">
      <c r="A5" s="59" t="s">
        <v>8</v>
      </c>
      <c r="B5" s="58">
        <v>0</v>
      </c>
      <c r="C5" s="58">
        <v>0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  <c r="P5" s="58">
        <v>0</v>
      </c>
      <c r="Q5" s="58">
        <v>0</v>
      </c>
      <c r="R5" s="58">
        <v>0</v>
      </c>
      <c r="S5" s="58">
        <v>0</v>
      </c>
      <c r="T5" s="58">
        <v>0</v>
      </c>
      <c r="U5" s="58">
        <v>0</v>
      </c>
      <c r="V5" s="58">
        <v>0</v>
      </c>
      <c r="W5" s="58">
        <v>0</v>
      </c>
      <c r="X5" s="58">
        <v>0</v>
      </c>
      <c r="Y5" s="58">
        <v>0</v>
      </c>
      <c r="Z5" s="58">
        <v>0</v>
      </c>
      <c r="AA5" s="58">
        <v>0</v>
      </c>
    </row>
    <row r="6" spans="1:27" ht="15.75">
      <c r="A6" s="59" t="s">
        <v>9</v>
      </c>
      <c r="B6" s="58">
        <v>0</v>
      </c>
      <c r="C6" s="58">
        <v>0</v>
      </c>
      <c r="D6" s="58">
        <v>0</v>
      </c>
      <c r="E6" s="58">
        <v>0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58">
        <v>0</v>
      </c>
      <c r="R6" s="58">
        <v>0</v>
      </c>
      <c r="S6" s="58">
        <v>0</v>
      </c>
      <c r="T6" s="58">
        <v>0</v>
      </c>
      <c r="U6" s="58">
        <v>0</v>
      </c>
      <c r="V6" s="58">
        <v>0</v>
      </c>
      <c r="W6" s="58">
        <v>0</v>
      </c>
      <c r="X6" s="58">
        <v>0</v>
      </c>
      <c r="Y6" s="58">
        <v>0</v>
      </c>
      <c r="Z6" s="58">
        <v>0</v>
      </c>
      <c r="AA6" s="58">
        <v>0</v>
      </c>
    </row>
    <row r="7" spans="1:27" ht="15.75">
      <c r="A7" s="59" t="s">
        <v>10</v>
      </c>
      <c r="B7" s="58">
        <v>0</v>
      </c>
      <c r="C7" s="58">
        <v>0</v>
      </c>
      <c r="D7" s="58">
        <v>0</v>
      </c>
      <c r="E7" s="58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</row>
    <row r="8" spans="1:27" ht="15.75">
      <c r="A8" s="59" t="s">
        <v>11</v>
      </c>
      <c r="B8" s="58">
        <v>0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</row>
    <row r="9" spans="1:27" ht="15.75">
      <c r="A9" s="59" t="s">
        <v>259</v>
      </c>
      <c r="B9" s="58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</row>
    <row r="10" spans="1:27" ht="15.75">
      <c r="A10" s="59" t="s">
        <v>12</v>
      </c>
      <c r="B10" s="58">
        <v>0</v>
      </c>
      <c r="C10" s="58">
        <v>0</v>
      </c>
      <c r="D10" s="58">
        <v>0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</row>
    <row r="11" spans="1:27" ht="15.75">
      <c r="A11" s="59" t="s">
        <v>13</v>
      </c>
      <c r="B11" s="58">
        <v>1738</v>
      </c>
      <c r="C11" s="58">
        <v>1738</v>
      </c>
      <c r="D11" s="58">
        <v>1738</v>
      </c>
      <c r="E11" s="58">
        <v>1738</v>
      </c>
      <c r="F11" s="58">
        <v>1738</v>
      </c>
      <c r="G11" s="58">
        <v>1738</v>
      </c>
      <c r="H11" s="58">
        <v>1738</v>
      </c>
      <c r="I11" s="58">
        <v>1738</v>
      </c>
      <c r="J11" s="58">
        <v>1738</v>
      </c>
      <c r="K11" s="58">
        <v>1738</v>
      </c>
      <c r="L11" s="58">
        <v>1738</v>
      </c>
      <c r="M11" s="58">
        <v>1738</v>
      </c>
      <c r="N11" s="58">
        <v>1738</v>
      </c>
      <c r="O11" s="58">
        <v>1738</v>
      </c>
      <c r="P11" s="58">
        <v>1738</v>
      </c>
      <c r="Q11" s="58">
        <v>1738</v>
      </c>
      <c r="R11" s="58">
        <v>1738</v>
      </c>
      <c r="S11" s="58">
        <v>1738</v>
      </c>
      <c r="T11" s="58">
        <v>1738</v>
      </c>
      <c r="U11" s="58">
        <v>1738</v>
      </c>
      <c r="V11" s="58">
        <v>1738</v>
      </c>
      <c r="W11" s="58">
        <v>1738</v>
      </c>
      <c r="X11" s="58">
        <v>1738</v>
      </c>
      <c r="Y11" s="58">
        <v>1738</v>
      </c>
      <c r="Z11" s="58">
        <v>1738</v>
      </c>
      <c r="AA11" s="58">
        <v>1738</v>
      </c>
    </row>
    <row r="12" spans="1:27" ht="15.75">
      <c r="A12" s="59" t="s">
        <v>14</v>
      </c>
      <c r="B12" s="58"/>
      <c r="C12" s="58"/>
      <c r="D12" s="58">
        <v>17</v>
      </c>
      <c r="E12" s="58">
        <v>17</v>
      </c>
      <c r="F12" s="58">
        <v>17</v>
      </c>
      <c r="G12" s="58">
        <v>17</v>
      </c>
      <c r="H12" s="58">
        <v>17</v>
      </c>
      <c r="I12" s="58">
        <v>17</v>
      </c>
      <c r="J12" s="58">
        <v>17</v>
      </c>
      <c r="K12" s="58">
        <v>17</v>
      </c>
      <c r="L12" s="58">
        <v>17</v>
      </c>
      <c r="M12" s="58">
        <v>17</v>
      </c>
      <c r="N12" s="58">
        <v>17</v>
      </c>
      <c r="O12" s="58">
        <v>17</v>
      </c>
      <c r="P12" s="58">
        <v>17</v>
      </c>
      <c r="Q12" s="58">
        <v>17</v>
      </c>
      <c r="R12" s="58">
        <v>17</v>
      </c>
      <c r="S12" s="58">
        <v>17</v>
      </c>
      <c r="T12" s="58">
        <v>17</v>
      </c>
      <c r="U12" s="58">
        <v>17</v>
      </c>
      <c r="V12" s="58">
        <v>17</v>
      </c>
      <c r="W12" s="58">
        <v>17</v>
      </c>
      <c r="X12" s="58">
        <v>17</v>
      </c>
      <c r="Y12" s="58">
        <v>17</v>
      </c>
      <c r="Z12" s="58">
        <v>17</v>
      </c>
      <c r="AA12" s="58">
        <v>17</v>
      </c>
    </row>
    <row r="13" spans="1:27" ht="15.75">
      <c r="A13" s="59" t="s">
        <v>15</v>
      </c>
      <c r="B13" s="58">
        <v>0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</row>
    <row r="14" spans="1:27" ht="15.75">
      <c r="A14" s="59" t="s">
        <v>16</v>
      </c>
      <c r="B14" s="58">
        <v>5233</v>
      </c>
      <c r="C14" s="58">
        <v>5233</v>
      </c>
      <c r="D14" s="58">
        <v>5233</v>
      </c>
      <c r="E14" s="58">
        <v>5233</v>
      </c>
      <c r="F14" s="58">
        <v>5233</v>
      </c>
      <c r="G14" s="58">
        <v>5233</v>
      </c>
      <c r="H14" s="58">
        <v>5233</v>
      </c>
      <c r="I14" s="58">
        <v>5233</v>
      </c>
      <c r="J14" s="58">
        <v>5233</v>
      </c>
      <c r="K14" s="58">
        <v>5233</v>
      </c>
      <c r="L14" s="58">
        <v>5233</v>
      </c>
      <c r="M14" s="58">
        <v>5233</v>
      </c>
      <c r="N14" s="58">
        <v>5233</v>
      </c>
      <c r="O14" s="58">
        <v>5233</v>
      </c>
      <c r="P14" s="58">
        <v>5233</v>
      </c>
      <c r="Q14" s="58">
        <v>5233</v>
      </c>
      <c r="R14" s="58">
        <v>5194.2</v>
      </c>
      <c r="S14" s="58">
        <v>5155.3999999999996</v>
      </c>
      <c r="T14" s="58">
        <v>5116.6000000000004</v>
      </c>
      <c r="U14" s="58">
        <v>5077.8</v>
      </c>
      <c r="V14" s="58">
        <v>5039</v>
      </c>
      <c r="W14" s="58">
        <v>5039</v>
      </c>
      <c r="X14" s="58">
        <v>5039</v>
      </c>
      <c r="Y14" s="58">
        <v>5039</v>
      </c>
      <c r="Z14" s="58">
        <v>5039</v>
      </c>
      <c r="AA14" s="58">
        <v>5039</v>
      </c>
    </row>
    <row r="15" spans="1:27" ht="15.75">
      <c r="A15" s="59" t="s">
        <v>17</v>
      </c>
      <c r="B15" s="58">
        <v>114</v>
      </c>
      <c r="C15" s="58">
        <v>114</v>
      </c>
      <c r="D15" s="58">
        <v>114</v>
      </c>
      <c r="E15" s="58">
        <v>114</v>
      </c>
      <c r="F15" s="58">
        <v>114</v>
      </c>
      <c r="G15" s="58">
        <v>114</v>
      </c>
      <c r="H15" s="58">
        <v>114</v>
      </c>
      <c r="I15" s="58">
        <v>114</v>
      </c>
      <c r="J15" s="58">
        <v>114</v>
      </c>
      <c r="K15" s="58">
        <v>114</v>
      </c>
      <c r="L15" s="58">
        <v>114</v>
      </c>
      <c r="M15" s="58">
        <v>114</v>
      </c>
      <c r="N15" s="58">
        <v>114</v>
      </c>
      <c r="O15" s="58">
        <v>114</v>
      </c>
      <c r="P15" s="58">
        <v>114</v>
      </c>
      <c r="Q15" s="58">
        <v>114</v>
      </c>
      <c r="R15" s="58">
        <v>114</v>
      </c>
      <c r="S15" s="58">
        <v>114</v>
      </c>
      <c r="T15" s="58">
        <v>114</v>
      </c>
      <c r="U15" s="58">
        <v>114</v>
      </c>
      <c r="V15" s="58">
        <v>114</v>
      </c>
      <c r="W15" s="58">
        <v>114</v>
      </c>
      <c r="X15" s="58">
        <v>114</v>
      </c>
      <c r="Y15" s="58">
        <v>114</v>
      </c>
      <c r="Z15" s="58">
        <v>114</v>
      </c>
      <c r="AA15" s="58">
        <v>114</v>
      </c>
    </row>
    <row r="16" spans="1:27" ht="15.75">
      <c r="A16" s="59" t="s">
        <v>18</v>
      </c>
      <c r="B16" s="58"/>
      <c r="C16" s="58"/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</v>
      </c>
      <c r="X16" s="58">
        <v>0</v>
      </c>
      <c r="Y16" s="58">
        <v>0</v>
      </c>
      <c r="Z16" s="58">
        <v>0</v>
      </c>
      <c r="AA16" s="58">
        <v>0</v>
      </c>
    </row>
    <row r="17" spans="1:27" ht="15.75">
      <c r="A17" s="59" t="s">
        <v>19</v>
      </c>
      <c r="B17" s="58">
        <v>0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</row>
    <row r="18" spans="1:27" ht="15.75">
      <c r="A18" s="59" t="s">
        <v>20</v>
      </c>
      <c r="B18" s="58">
        <v>0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</row>
    <row r="19" spans="1:27" ht="15.75">
      <c r="A19" s="59" t="s">
        <v>21</v>
      </c>
      <c r="B19" s="58">
        <v>436</v>
      </c>
      <c r="C19" s="58">
        <v>436</v>
      </c>
      <c r="D19" s="58">
        <v>436</v>
      </c>
      <c r="E19" s="58">
        <v>436</v>
      </c>
      <c r="F19" s="58">
        <v>436</v>
      </c>
      <c r="G19" s="58">
        <v>436</v>
      </c>
      <c r="H19" s="58">
        <v>436</v>
      </c>
      <c r="I19" s="58">
        <v>436</v>
      </c>
      <c r="J19" s="58">
        <v>436</v>
      </c>
      <c r="K19" s="58">
        <v>436</v>
      </c>
      <c r="L19" s="58">
        <v>436</v>
      </c>
      <c r="M19" s="58">
        <v>436</v>
      </c>
      <c r="N19" s="58">
        <v>436</v>
      </c>
      <c r="O19" s="58">
        <v>436</v>
      </c>
      <c r="P19" s="58">
        <v>436</v>
      </c>
      <c r="Q19" s="58">
        <v>436</v>
      </c>
      <c r="R19" s="58">
        <v>436</v>
      </c>
      <c r="S19" s="58">
        <v>436</v>
      </c>
      <c r="T19" s="58">
        <v>436</v>
      </c>
      <c r="U19" s="58">
        <v>436</v>
      </c>
      <c r="V19" s="58">
        <v>436</v>
      </c>
      <c r="W19" s="58">
        <v>431</v>
      </c>
      <c r="X19" s="58">
        <v>426</v>
      </c>
      <c r="Y19" s="58">
        <v>421</v>
      </c>
      <c r="Z19" s="58">
        <v>416</v>
      </c>
      <c r="AA19" s="58">
        <v>411</v>
      </c>
    </row>
    <row r="20" spans="1:27" ht="15.75">
      <c r="A20" s="59" t="s">
        <v>22</v>
      </c>
      <c r="B20" s="58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</row>
    <row r="21" spans="1:27" ht="15.75">
      <c r="A21" s="59" t="s">
        <v>23</v>
      </c>
      <c r="B21" s="58"/>
      <c r="C21" s="58"/>
      <c r="D21" s="58">
        <v>400</v>
      </c>
      <c r="E21" s="58">
        <v>400</v>
      </c>
      <c r="F21" s="58">
        <v>400</v>
      </c>
      <c r="G21" s="58">
        <v>400</v>
      </c>
      <c r="H21" s="58">
        <v>400</v>
      </c>
      <c r="I21" s="58">
        <v>400</v>
      </c>
      <c r="J21" s="58">
        <v>400</v>
      </c>
      <c r="K21" s="58">
        <v>400</v>
      </c>
      <c r="L21" s="58">
        <v>400</v>
      </c>
      <c r="M21" s="58">
        <v>400</v>
      </c>
      <c r="N21" s="58">
        <v>400</v>
      </c>
      <c r="O21" s="58">
        <v>400</v>
      </c>
      <c r="P21" s="58">
        <v>400</v>
      </c>
      <c r="Q21" s="58">
        <v>400</v>
      </c>
      <c r="R21" s="58">
        <v>400</v>
      </c>
      <c r="S21" s="58">
        <v>400</v>
      </c>
      <c r="T21" s="58">
        <v>400</v>
      </c>
      <c r="U21" s="58">
        <v>400</v>
      </c>
      <c r="V21" s="58">
        <v>400</v>
      </c>
      <c r="W21" s="58">
        <v>400</v>
      </c>
      <c r="X21" s="58">
        <v>400</v>
      </c>
      <c r="Y21" s="58">
        <v>400</v>
      </c>
      <c r="Z21" s="58">
        <v>400</v>
      </c>
      <c r="AA21" s="58">
        <v>400</v>
      </c>
    </row>
    <row r="22" spans="1:27" ht="15.75">
      <c r="A22" s="59" t="s">
        <v>24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>
        <v>0</v>
      </c>
      <c r="M22" s="58">
        <v>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v>0</v>
      </c>
      <c r="AA22" s="58">
        <v>0</v>
      </c>
    </row>
    <row r="23" spans="1:27" ht="15.75">
      <c r="A23" s="59" t="s">
        <v>308</v>
      </c>
      <c r="B23" s="58">
        <v>0</v>
      </c>
      <c r="C23" s="58">
        <v>0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</row>
    <row r="24" spans="1:27" ht="15.75">
      <c r="A24" s="59" t="s">
        <v>25</v>
      </c>
      <c r="B24" s="58">
        <v>599</v>
      </c>
      <c r="C24" s="58">
        <v>599</v>
      </c>
      <c r="D24" s="58">
        <v>599</v>
      </c>
      <c r="E24" s="58">
        <v>599</v>
      </c>
      <c r="F24" s="58">
        <v>599</v>
      </c>
      <c r="G24" s="58">
        <v>599</v>
      </c>
      <c r="H24" s="58">
        <v>599</v>
      </c>
      <c r="I24" s="58">
        <v>599</v>
      </c>
      <c r="J24" s="58">
        <v>599</v>
      </c>
      <c r="K24" s="58">
        <v>599</v>
      </c>
      <c r="L24" s="58">
        <v>599</v>
      </c>
      <c r="M24" s="58">
        <v>599</v>
      </c>
      <c r="N24" s="58">
        <v>599</v>
      </c>
      <c r="O24" s="58">
        <v>599</v>
      </c>
      <c r="P24" s="58">
        <v>599</v>
      </c>
      <c r="Q24" s="58">
        <v>599</v>
      </c>
      <c r="R24" s="58">
        <v>599</v>
      </c>
      <c r="S24" s="58">
        <v>599</v>
      </c>
      <c r="T24" s="58">
        <v>599</v>
      </c>
      <c r="U24" s="58">
        <v>599</v>
      </c>
      <c r="V24" s="58">
        <v>599</v>
      </c>
      <c r="W24" s="58">
        <v>599</v>
      </c>
      <c r="X24" s="58">
        <v>599</v>
      </c>
      <c r="Y24" s="58">
        <v>599</v>
      </c>
      <c r="Z24" s="58">
        <v>599</v>
      </c>
      <c r="AA24" s="58">
        <v>599</v>
      </c>
    </row>
    <row r="25" spans="1:27" ht="15.75">
      <c r="A25" s="59" t="s">
        <v>26</v>
      </c>
      <c r="B25" s="58">
        <v>0</v>
      </c>
      <c r="C25" s="5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</row>
    <row r="26" spans="1:27" ht="15.75">
      <c r="A26" s="59" t="s">
        <v>309</v>
      </c>
      <c r="B26" s="58">
        <v>0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</row>
    <row r="27" spans="1:27" ht="15.75">
      <c r="A27" s="59" t="s">
        <v>27</v>
      </c>
      <c r="B27" s="58">
        <v>413</v>
      </c>
      <c r="C27" s="58">
        <v>413</v>
      </c>
      <c r="D27" s="58">
        <v>413</v>
      </c>
      <c r="E27" s="58">
        <v>413</v>
      </c>
      <c r="F27" s="58">
        <v>413</v>
      </c>
      <c r="G27" s="58">
        <v>413</v>
      </c>
      <c r="H27" s="58">
        <v>413</v>
      </c>
      <c r="I27" s="58">
        <v>413</v>
      </c>
      <c r="J27" s="58">
        <v>413</v>
      </c>
      <c r="K27" s="58">
        <v>413</v>
      </c>
      <c r="L27" s="58">
        <v>413</v>
      </c>
      <c r="M27" s="58">
        <v>413</v>
      </c>
      <c r="N27" s="58">
        <v>413</v>
      </c>
      <c r="O27" s="58">
        <v>413</v>
      </c>
      <c r="P27" s="58">
        <v>413</v>
      </c>
      <c r="Q27" s="58">
        <v>413</v>
      </c>
      <c r="R27" s="58">
        <v>413</v>
      </c>
      <c r="S27" s="58">
        <v>413</v>
      </c>
      <c r="T27" s="58">
        <v>413</v>
      </c>
      <c r="U27" s="58">
        <v>413</v>
      </c>
      <c r="V27" s="58">
        <v>413</v>
      </c>
      <c r="W27" s="58">
        <v>413</v>
      </c>
      <c r="X27" s="58">
        <v>413</v>
      </c>
      <c r="Y27" s="58">
        <v>413</v>
      </c>
      <c r="Z27" s="58">
        <v>413</v>
      </c>
      <c r="AA27" s="58">
        <v>413</v>
      </c>
    </row>
    <row r="28" spans="1:27" ht="15.75">
      <c r="A28" s="59" t="s">
        <v>28</v>
      </c>
      <c r="B28" s="58">
        <v>40804</v>
      </c>
      <c r="C28" s="58">
        <v>40628.199999999997</v>
      </c>
      <c r="D28" s="58">
        <v>40452.400000000001</v>
      </c>
      <c r="E28" s="58">
        <v>40276.6</v>
      </c>
      <c r="F28" s="58">
        <v>40100.800000000003</v>
      </c>
      <c r="G28" s="58">
        <v>39925</v>
      </c>
      <c r="H28" s="58">
        <v>39749.199999999997</v>
      </c>
      <c r="I28" s="58">
        <v>39573.4</v>
      </c>
      <c r="J28" s="58">
        <v>39397.599999999999</v>
      </c>
      <c r="K28" s="58">
        <v>39221.800000000003</v>
      </c>
      <c r="L28" s="58">
        <v>39046</v>
      </c>
      <c r="M28" s="58">
        <v>38869.599999999999</v>
      </c>
      <c r="N28" s="58">
        <v>38693.199999999997</v>
      </c>
      <c r="O28" s="58">
        <v>38516.800000000003</v>
      </c>
      <c r="P28" s="58">
        <v>38340.400000000001</v>
      </c>
      <c r="Q28" s="58">
        <v>38164</v>
      </c>
      <c r="R28" s="58">
        <v>37964</v>
      </c>
      <c r="S28" s="58">
        <v>37764</v>
      </c>
      <c r="T28" s="58">
        <v>37564</v>
      </c>
      <c r="U28" s="58">
        <v>37364</v>
      </c>
      <c r="V28" s="58">
        <v>37164</v>
      </c>
      <c r="W28" s="58">
        <v>36964</v>
      </c>
      <c r="X28" s="58">
        <v>36764</v>
      </c>
      <c r="Y28" s="58">
        <v>36564</v>
      </c>
      <c r="Z28" s="58">
        <v>36364</v>
      </c>
      <c r="AA28" s="58">
        <v>36164</v>
      </c>
    </row>
    <row r="29" spans="1:27" ht="15.75">
      <c r="A29" s="59" t="s">
        <v>29</v>
      </c>
      <c r="B29" s="58"/>
      <c r="C29" s="58"/>
      <c r="D29" s="58">
        <v>2</v>
      </c>
      <c r="E29" s="58">
        <v>2</v>
      </c>
      <c r="F29" s="58">
        <v>2</v>
      </c>
      <c r="G29" s="58">
        <v>2</v>
      </c>
      <c r="H29" s="58">
        <v>2</v>
      </c>
      <c r="I29" s="58">
        <v>2</v>
      </c>
      <c r="J29" s="58">
        <v>2</v>
      </c>
      <c r="K29" s="58">
        <v>2</v>
      </c>
      <c r="L29" s="58">
        <v>2</v>
      </c>
      <c r="M29" s="58">
        <v>2</v>
      </c>
      <c r="N29" s="58">
        <v>2</v>
      </c>
      <c r="O29" s="58">
        <v>2</v>
      </c>
      <c r="P29" s="58">
        <v>2</v>
      </c>
      <c r="Q29" s="58">
        <v>2</v>
      </c>
      <c r="R29" s="58">
        <v>2</v>
      </c>
      <c r="S29" s="58">
        <v>2</v>
      </c>
      <c r="T29" s="58">
        <v>2</v>
      </c>
      <c r="U29" s="58">
        <v>2</v>
      </c>
      <c r="V29" s="58">
        <v>2</v>
      </c>
      <c r="W29" s="58">
        <v>2</v>
      </c>
      <c r="X29" s="58">
        <v>2</v>
      </c>
      <c r="Y29" s="58">
        <v>2</v>
      </c>
      <c r="Z29" s="58">
        <v>2</v>
      </c>
      <c r="AA29" s="58">
        <v>2</v>
      </c>
    </row>
    <row r="30" spans="1:27" ht="15.75">
      <c r="A30" s="59" t="s">
        <v>30</v>
      </c>
      <c r="B30" s="58">
        <v>0</v>
      </c>
      <c r="C30" s="58">
        <v>0</v>
      </c>
      <c r="D30" s="58">
        <v>0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58">
        <v>0</v>
      </c>
    </row>
    <row r="31" spans="1:27" ht="15.75">
      <c r="A31" s="59" t="s">
        <v>31</v>
      </c>
      <c r="B31" s="58">
        <v>218240</v>
      </c>
      <c r="C31" s="58">
        <v>217462.6</v>
      </c>
      <c r="D31" s="58">
        <v>216685.2</v>
      </c>
      <c r="E31" s="58">
        <v>215907.8</v>
      </c>
      <c r="F31" s="58">
        <v>215130.4</v>
      </c>
      <c r="G31" s="58">
        <v>214353</v>
      </c>
      <c r="H31" s="58">
        <v>213575.6</v>
      </c>
      <c r="I31" s="58">
        <v>212798.2</v>
      </c>
      <c r="J31" s="58">
        <v>212020.8</v>
      </c>
      <c r="K31" s="58">
        <v>211243.4</v>
      </c>
      <c r="L31" s="58">
        <v>210466</v>
      </c>
      <c r="M31" s="58">
        <v>209688.4</v>
      </c>
      <c r="N31" s="58">
        <v>208910.8</v>
      </c>
      <c r="O31" s="58">
        <v>208133.2</v>
      </c>
      <c r="P31" s="58">
        <v>207355.6</v>
      </c>
      <c r="Q31" s="58">
        <v>206578</v>
      </c>
      <c r="R31" s="58">
        <v>205800.6</v>
      </c>
      <c r="S31" s="58">
        <v>205023.2</v>
      </c>
      <c r="T31" s="58">
        <v>204245.8</v>
      </c>
      <c r="U31" s="58">
        <v>203468.4</v>
      </c>
      <c r="V31" s="58">
        <v>202691</v>
      </c>
      <c r="W31" s="58">
        <v>202691</v>
      </c>
      <c r="X31" s="58">
        <v>202691</v>
      </c>
      <c r="Y31" s="58">
        <v>202691</v>
      </c>
      <c r="Z31" s="58">
        <v>202691</v>
      </c>
      <c r="AA31" s="58">
        <v>202691</v>
      </c>
    </row>
    <row r="32" spans="1:27" ht="15.75">
      <c r="A32" s="59" t="s">
        <v>33</v>
      </c>
      <c r="B32" s="58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</row>
    <row r="33" spans="1:27" ht="15.75">
      <c r="A33" s="59" t="s">
        <v>34</v>
      </c>
      <c r="B33" s="58">
        <v>313</v>
      </c>
      <c r="C33" s="58">
        <v>310.5</v>
      </c>
      <c r="D33" s="58">
        <v>308</v>
      </c>
      <c r="E33" s="58">
        <v>305.5</v>
      </c>
      <c r="F33" s="58">
        <v>303</v>
      </c>
      <c r="G33" s="58">
        <v>300.5</v>
      </c>
      <c r="H33" s="58">
        <v>298</v>
      </c>
      <c r="I33" s="58">
        <v>295.5</v>
      </c>
      <c r="J33" s="58">
        <v>293</v>
      </c>
      <c r="K33" s="58">
        <v>290.5</v>
      </c>
      <c r="L33" s="58">
        <v>288</v>
      </c>
      <c r="M33" s="58">
        <v>285.39999999999998</v>
      </c>
      <c r="N33" s="58">
        <v>282.8</v>
      </c>
      <c r="O33" s="58">
        <v>280.2</v>
      </c>
      <c r="P33" s="58">
        <v>277.60000000000002</v>
      </c>
      <c r="Q33" s="58">
        <v>275</v>
      </c>
      <c r="R33" s="58">
        <v>272.60000000000002</v>
      </c>
      <c r="S33" s="58">
        <v>270.2</v>
      </c>
      <c r="T33" s="58">
        <v>267.8</v>
      </c>
      <c r="U33" s="58">
        <v>265.39999999999998</v>
      </c>
      <c r="V33" s="58">
        <v>263</v>
      </c>
      <c r="W33" s="58">
        <v>263</v>
      </c>
      <c r="X33" s="58">
        <v>263</v>
      </c>
      <c r="Y33" s="58">
        <v>263</v>
      </c>
      <c r="Z33" s="58">
        <v>263</v>
      </c>
      <c r="AA33" s="58">
        <v>263</v>
      </c>
    </row>
    <row r="34" spans="1:27" ht="15.75">
      <c r="A34" s="59" t="s">
        <v>35</v>
      </c>
      <c r="B34" s="58">
        <v>157</v>
      </c>
      <c r="C34" s="58">
        <v>168.3</v>
      </c>
      <c r="D34" s="58">
        <v>179.6</v>
      </c>
      <c r="E34" s="58">
        <v>190.9</v>
      </c>
      <c r="F34" s="58">
        <v>202.2</v>
      </c>
      <c r="G34" s="58">
        <v>213.5</v>
      </c>
      <c r="H34" s="58">
        <v>224.8</v>
      </c>
      <c r="I34" s="58">
        <v>236.1</v>
      </c>
      <c r="J34" s="58">
        <v>247.4</v>
      </c>
      <c r="K34" s="58">
        <v>258.7</v>
      </c>
      <c r="L34" s="58">
        <v>270</v>
      </c>
      <c r="M34" s="58">
        <v>276.8</v>
      </c>
      <c r="N34" s="58">
        <v>283.60000000000002</v>
      </c>
      <c r="O34" s="58">
        <v>290.39999999999998</v>
      </c>
      <c r="P34" s="58">
        <v>297.2</v>
      </c>
      <c r="Q34" s="58">
        <v>304</v>
      </c>
      <c r="R34" s="58">
        <v>362.6</v>
      </c>
      <c r="S34" s="58">
        <v>421.2</v>
      </c>
      <c r="T34" s="58">
        <v>479.8</v>
      </c>
      <c r="U34" s="58">
        <v>538.4</v>
      </c>
      <c r="V34" s="58">
        <v>597</v>
      </c>
      <c r="W34" s="58">
        <v>597</v>
      </c>
      <c r="X34" s="58">
        <v>597</v>
      </c>
      <c r="Y34" s="58">
        <v>597</v>
      </c>
      <c r="Z34" s="58">
        <v>597</v>
      </c>
      <c r="AA34" s="58">
        <v>597</v>
      </c>
    </row>
    <row r="35" spans="1:27" ht="15.75">
      <c r="A35" s="59" t="s">
        <v>36</v>
      </c>
      <c r="B35" s="58">
        <v>0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</row>
    <row r="36" spans="1:27" ht="15.75">
      <c r="A36" s="59" t="s">
        <v>37</v>
      </c>
      <c r="B36" s="58">
        <v>40</v>
      </c>
      <c r="C36" s="58">
        <v>40</v>
      </c>
      <c r="D36" s="58">
        <v>40</v>
      </c>
      <c r="E36" s="58">
        <v>40</v>
      </c>
      <c r="F36" s="58">
        <v>40</v>
      </c>
      <c r="G36" s="58">
        <v>40</v>
      </c>
      <c r="H36" s="58">
        <v>40</v>
      </c>
      <c r="I36" s="58">
        <v>40</v>
      </c>
      <c r="J36" s="58">
        <v>40</v>
      </c>
      <c r="K36" s="58">
        <v>40</v>
      </c>
      <c r="L36" s="58">
        <v>40</v>
      </c>
      <c r="M36" s="58">
        <v>40</v>
      </c>
      <c r="N36" s="58">
        <v>40</v>
      </c>
      <c r="O36" s="58">
        <v>40</v>
      </c>
      <c r="P36" s="58">
        <v>40</v>
      </c>
      <c r="Q36" s="58">
        <v>40</v>
      </c>
      <c r="R36" s="58">
        <v>40</v>
      </c>
      <c r="S36" s="58">
        <v>40</v>
      </c>
      <c r="T36" s="58">
        <v>40</v>
      </c>
      <c r="U36" s="58">
        <v>40</v>
      </c>
      <c r="V36" s="58">
        <v>40</v>
      </c>
      <c r="W36" s="58">
        <v>40</v>
      </c>
      <c r="X36" s="58">
        <v>40</v>
      </c>
      <c r="Y36" s="58">
        <v>40</v>
      </c>
      <c r="Z36" s="58">
        <v>40</v>
      </c>
      <c r="AA36" s="58">
        <v>40</v>
      </c>
    </row>
    <row r="37" spans="1:27" ht="15.75">
      <c r="A37" s="59" t="s">
        <v>254</v>
      </c>
      <c r="B37" s="58">
        <v>625</v>
      </c>
      <c r="C37" s="58">
        <v>625</v>
      </c>
      <c r="D37" s="58">
        <v>625</v>
      </c>
      <c r="E37" s="58">
        <v>625</v>
      </c>
      <c r="F37" s="58">
        <v>625</v>
      </c>
      <c r="G37" s="58">
        <v>625</v>
      </c>
      <c r="H37" s="58">
        <v>625</v>
      </c>
      <c r="I37" s="58">
        <v>625</v>
      </c>
      <c r="J37" s="58">
        <v>625</v>
      </c>
      <c r="K37" s="58">
        <v>625</v>
      </c>
      <c r="L37" s="58">
        <v>625</v>
      </c>
      <c r="M37" s="58">
        <v>625</v>
      </c>
      <c r="N37" s="58">
        <v>625</v>
      </c>
      <c r="O37" s="58">
        <v>625</v>
      </c>
      <c r="P37" s="58">
        <v>625</v>
      </c>
      <c r="Q37" s="58">
        <v>625</v>
      </c>
      <c r="R37" s="58">
        <v>625</v>
      </c>
      <c r="S37" s="58">
        <v>625</v>
      </c>
      <c r="T37" s="58">
        <v>625</v>
      </c>
      <c r="U37" s="58">
        <v>625</v>
      </c>
      <c r="V37" s="58">
        <v>625</v>
      </c>
      <c r="W37" s="58">
        <v>625</v>
      </c>
      <c r="X37" s="58">
        <v>625</v>
      </c>
      <c r="Y37" s="58">
        <v>625</v>
      </c>
      <c r="Z37" s="58">
        <v>625</v>
      </c>
      <c r="AA37" s="58">
        <v>625</v>
      </c>
    </row>
    <row r="38" spans="1:27" ht="15.75">
      <c r="A38" s="59" t="s">
        <v>38</v>
      </c>
      <c r="B38" s="58">
        <v>0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</row>
    <row r="39" spans="1:27" ht="15.75">
      <c r="A39" s="59" t="s">
        <v>39</v>
      </c>
      <c r="B39" s="58">
        <v>766</v>
      </c>
      <c r="C39" s="58">
        <v>735</v>
      </c>
      <c r="D39" s="58">
        <v>704</v>
      </c>
      <c r="E39" s="58">
        <v>673</v>
      </c>
      <c r="F39" s="58">
        <v>642</v>
      </c>
      <c r="G39" s="58">
        <v>611</v>
      </c>
      <c r="H39" s="58">
        <v>580</v>
      </c>
      <c r="I39" s="58">
        <v>549</v>
      </c>
      <c r="J39" s="58">
        <v>518</v>
      </c>
      <c r="K39" s="58">
        <v>487</v>
      </c>
      <c r="L39" s="58">
        <v>456</v>
      </c>
      <c r="M39" s="58">
        <v>429.2</v>
      </c>
      <c r="N39" s="58">
        <v>402.4</v>
      </c>
      <c r="O39" s="58">
        <v>375.6</v>
      </c>
      <c r="P39" s="58">
        <v>348.8</v>
      </c>
      <c r="Q39" s="58">
        <v>322</v>
      </c>
      <c r="R39" s="58">
        <v>322</v>
      </c>
      <c r="S39" s="58">
        <v>322</v>
      </c>
      <c r="T39" s="58">
        <v>322</v>
      </c>
      <c r="U39" s="58">
        <v>322</v>
      </c>
      <c r="V39" s="58">
        <v>322</v>
      </c>
      <c r="W39" s="58">
        <v>322</v>
      </c>
      <c r="X39" s="58">
        <v>322</v>
      </c>
      <c r="Y39" s="58">
        <v>322</v>
      </c>
      <c r="Z39" s="58">
        <v>322</v>
      </c>
      <c r="AA39" s="58">
        <v>322</v>
      </c>
    </row>
    <row r="40" spans="1:27" ht="15.75">
      <c r="A40" s="59" t="s">
        <v>40</v>
      </c>
      <c r="B40" s="58">
        <v>0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v>0</v>
      </c>
      <c r="R40" s="58">
        <v>0</v>
      </c>
      <c r="S40" s="58">
        <v>0</v>
      </c>
      <c r="T40" s="58">
        <v>0</v>
      </c>
      <c r="U40" s="58">
        <v>0</v>
      </c>
      <c r="V40" s="58">
        <v>0</v>
      </c>
      <c r="W40" s="58">
        <v>0</v>
      </c>
      <c r="X40" s="58">
        <v>0</v>
      </c>
      <c r="Y40" s="58">
        <v>0</v>
      </c>
      <c r="Z40" s="58">
        <v>0</v>
      </c>
      <c r="AA40" s="58">
        <v>0</v>
      </c>
    </row>
    <row r="41" spans="1:27" ht="15.75">
      <c r="A41" s="59" t="s">
        <v>41</v>
      </c>
      <c r="B41" s="58">
        <v>206638</v>
      </c>
      <c r="C41" s="58">
        <v>206610.1</v>
      </c>
      <c r="D41" s="58">
        <v>206582.2</v>
      </c>
      <c r="E41" s="58">
        <v>206554.3</v>
      </c>
      <c r="F41" s="58">
        <v>206526.4</v>
      </c>
      <c r="G41" s="58">
        <v>206498.5</v>
      </c>
      <c r="H41" s="58">
        <v>206470.6</v>
      </c>
      <c r="I41" s="58">
        <v>206442.7</v>
      </c>
      <c r="J41" s="58">
        <v>206414.8</v>
      </c>
      <c r="K41" s="58">
        <v>206386.9</v>
      </c>
      <c r="L41" s="58">
        <v>206359</v>
      </c>
      <c r="M41" s="58">
        <v>206332.2</v>
      </c>
      <c r="N41" s="58">
        <v>206305.4</v>
      </c>
      <c r="O41" s="58">
        <v>206278.6</v>
      </c>
      <c r="P41" s="58">
        <v>206251.8</v>
      </c>
      <c r="Q41" s="58">
        <v>206225</v>
      </c>
      <c r="R41" s="58">
        <v>206192.4</v>
      </c>
      <c r="S41" s="58">
        <v>206159.8</v>
      </c>
      <c r="T41" s="58">
        <v>206127.2</v>
      </c>
      <c r="U41" s="58">
        <v>206094.6</v>
      </c>
      <c r="V41" s="58">
        <v>206062</v>
      </c>
      <c r="W41" s="58">
        <v>206034.4</v>
      </c>
      <c r="X41" s="58">
        <v>206006.8</v>
      </c>
      <c r="Y41" s="58">
        <v>205979.2</v>
      </c>
      <c r="Z41" s="58">
        <v>205951.6</v>
      </c>
      <c r="AA41" s="58">
        <v>205924</v>
      </c>
    </row>
    <row r="42" spans="1:27" ht="15.75">
      <c r="A42" s="59" t="s">
        <v>42</v>
      </c>
      <c r="B42" s="58">
        <v>0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</row>
    <row r="43" spans="1:27" ht="15.75">
      <c r="A43" s="59" t="s">
        <v>43</v>
      </c>
      <c r="B43" s="58">
        <v>3900</v>
      </c>
      <c r="C43" s="58">
        <v>3823.5</v>
      </c>
      <c r="D43" s="58">
        <v>3747</v>
      </c>
      <c r="E43" s="58">
        <v>3670.5</v>
      </c>
      <c r="F43" s="58">
        <v>3594</v>
      </c>
      <c r="G43" s="58">
        <v>3517.5</v>
      </c>
      <c r="H43" s="58">
        <v>3441</v>
      </c>
      <c r="I43" s="58">
        <v>3364.5</v>
      </c>
      <c r="J43" s="58">
        <v>3288</v>
      </c>
      <c r="K43" s="58">
        <v>3211.5</v>
      </c>
      <c r="L43" s="58">
        <v>3135</v>
      </c>
      <c r="M43" s="58">
        <v>3058.4</v>
      </c>
      <c r="N43" s="58">
        <v>2981.8</v>
      </c>
      <c r="O43" s="58">
        <v>2905.2</v>
      </c>
      <c r="P43" s="58">
        <v>2828.6</v>
      </c>
      <c r="Q43" s="58">
        <v>2752</v>
      </c>
      <c r="R43" s="58">
        <v>2675.6</v>
      </c>
      <c r="S43" s="58">
        <v>2599.1999999999998</v>
      </c>
      <c r="T43" s="58">
        <v>2522.8000000000002</v>
      </c>
      <c r="U43" s="58">
        <v>2446.4</v>
      </c>
      <c r="V43" s="58">
        <v>2370</v>
      </c>
      <c r="W43" s="58">
        <v>2293.6</v>
      </c>
      <c r="X43" s="58">
        <v>2217.1999999999998</v>
      </c>
      <c r="Y43" s="58">
        <v>2140.8000000000002</v>
      </c>
      <c r="Z43" s="58">
        <v>2064.4</v>
      </c>
      <c r="AA43" s="58">
        <v>1988</v>
      </c>
    </row>
    <row r="44" spans="1:27" ht="15.75">
      <c r="A44" s="59" t="s">
        <v>44</v>
      </c>
      <c r="B44" s="58">
        <v>0</v>
      </c>
      <c r="C44" s="58">
        <v>0</v>
      </c>
      <c r="D44" s="58">
        <v>0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</row>
    <row r="45" spans="1:27" ht="15.75">
      <c r="A45" s="59" t="s">
        <v>310</v>
      </c>
      <c r="B45" s="58">
        <v>0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</row>
    <row r="46" spans="1:27" ht="15.75">
      <c r="A46" s="59" t="s">
        <v>45</v>
      </c>
      <c r="B46" s="58">
        <v>4631</v>
      </c>
      <c r="C46" s="58">
        <v>4621.5</v>
      </c>
      <c r="D46" s="58">
        <v>4612</v>
      </c>
      <c r="E46" s="58">
        <v>4602.5</v>
      </c>
      <c r="F46" s="58">
        <v>4593</v>
      </c>
      <c r="G46" s="58">
        <v>4583.5</v>
      </c>
      <c r="H46" s="58">
        <v>4574</v>
      </c>
      <c r="I46" s="58">
        <v>4564.5</v>
      </c>
      <c r="J46" s="58">
        <v>4555</v>
      </c>
      <c r="K46" s="58">
        <v>4545.5</v>
      </c>
      <c r="L46" s="58">
        <v>4536</v>
      </c>
      <c r="M46" s="58">
        <v>4526.3999999999996</v>
      </c>
      <c r="N46" s="58">
        <v>4516.8</v>
      </c>
      <c r="O46" s="58">
        <v>4507.2</v>
      </c>
      <c r="P46" s="58">
        <v>4497.6000000000004</v>
      </c>
      <c r="Q46" s="58">
        <v>4488</v>
      </c>
      <c r="R46" s="58">
        <v>4478.2</v>
      </c>
      <c r="S46" s="58">
        <v>4468.3999999999996</v>
      </c>
      <c r="T46" s="58">
        <v>4458.6000000000004</v>
      </c>
      <c r="U46" s="58">
        <v>4448.8</v>
      </c>
      <c r="V46" s="58">
        <v>4439</v>
      </c>
      <c r="W46" s="58">
        <v>4622.2</v>
      </c>
      <c r="X46" s="58">
        <v>4805.3999999999996</v>
      </c>
      <c r="Y46" s="58">
        <v>4988.6000000000004</v>
      </c>
      <c r="Z46" s="58">
        <v>5171.8</v>
      </c>
      <c r="AA46" s="58">
        <v>5355</v>
      </c>
    </row>
    <row r="47" spans="1:27" ht="15.75">
      <c r="A47" s="59" t="s">
        <v>46</v>
      </c>
      <c r="B47" s="58">
        <v>11646.2</v>
      </c>
      <c r="C47" s="58">
        <v>11644.82</v>
      </c>
      <c r="D47" s="58">
        <v>11643.44</v>
      </c>
      <c r="E47" s="58">
        <v>11642.06</v>
      </c>
      <c r="F47" s="58">
        <v>11640.68</v>
      </c>
      <c r="G47" s="58">
        <v>11639.3</v>
      </c>
      <c r="H47" s="58">
        <v>11637.92</v>
      </c>
      <c r="I47" s="58">
        <v>11636.54</v>
      </c>
      <c r="J47" s="58">
        <v>11635.16</v>
      </c>
      <c r="K47" s="58">
        <v>11633.78</v>
      </c>
      <c r="L47" s="58">
        <v>11632.4</v>
      </c>
      <c r="M47" s="58">
        <v>11632.4</v>
      </c>
      <c r="N47" s="58">
        <v>11632.4</v>
      </c>
      <c r="O47" s="58">
        <v>11632.4</v>
      </c>
      <c r="P47" s="58">
        <v>11632.4</v>
      </c>
      <c r="Q47" s="58">
        <v>11632.4</v>
      </c>
      <c r="R47" s="58">
        <v>11632.4</v>
      </c>
      <c r="S47" s="58">
        <v>11632.4</v>
      </c>
      <c r="T47" s="58">
        <v>11632.4</v>
      </c>
      <c r="U47" s="58">
        <v>11632.4</v>
      </c>
      <c r="V47" s="58">
        <v>11632.4</v>
      </c>
      <c r="W47" s="58">
        <v>11632.4</v>
      </c>
      <c r="X47" s="58">
        <v>11632.4</v>
      </c>
      <c r="Y47" s="58">
        <v>11632.4</v>
      </c>
      <c r="Z47" s="58">
        <v>11632.4</v>
      </c>
      <c r="AA47" s="58">
        <v>11632.4</v>
      </c>
    </row>
    <row r="48" spans="1:27" ht="15.75">
      <c r="A48" s="59" t="s">
        <v>49</v>
      </c>
      <c r="B48" s="58">
        <v>0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</row>
    <row r="49" spans="1:27" ht="15.75">
      <c r="A49" s="59" t="s">
        <v>50</v>
      </c>
      <c r="B49" s="58">
        <v>8</v>
      </c>
      <c r="C49" s="58">
        <v>8</v>
      </c>
      <c r="D49" s="58">
        <v>8</v>
      </c>
      <c r="E49" s="58">
        <v>8</v>
      </c>
      <c r="F49" s="58">
        <v>8</v>
      </c>
      <c r="G49" s="58">
        <v>8</v>
      </c>
      <c r="H49" s="58">
        <v>8</v>
      </c>
      <c r="I49" s="58">
        <v>8</v>
      </c>
      <c r="J49" s="58">
        <v>8</v>
      </c>
      <c r="K49" s="58">
        <v>8</v>
      </c>
      <c r="L49" s="58">
        <v>8</v>
      </c>
      <c r="M49" s="58">
        <v>8</v>
      </c>
      <c r="N49" s="58">
        <v>8</v>
      </c>
      <c r="O49" s="58">
        <v>8</v>
      </c>
      <c r="P49" s="58">
        <v>8</v>
      </c>
      <c r="Q49" s="58">
        <v>8</v>
      </c>
      <c r="R49" s="58">
        <v>8</v>
      </c>
      <c r="S49" s="58">
        <v>8</v>
      </c>
      <c r="T49" s="58">
        <v>8</v>
      </c>
      <c r="U49" s="58">
        <v>8</v>
      </c>
      <c r="V49" s="58">
        <v>8</v>
      </c>
      <c r="W49" s="58">
        <v>8</v>
      </c>
      <c r="X49" s="58">
        <v>8</v>
      </c>
      <c r="Y49" s="58">
        <v>8</v>
      </c>
      <c r="Z49" s="58">
        <v>8</v>
      </c>
      <c r="AA49" s="58">
        <v>8</v>
      </c>
    </row>
    <row r="50" spans="1:27" ht="15.75">
      <c r="A50" s="59" t="s">
        <v>51</v>
      </c>
      <c r="B50" s="58">
        <v>7548</v>
      </c>
      <c r="C50" s="58">
        <v>7542.4</v>
      </c>
      <c r="D50" s="58">
        <v>7536.8</v>
      </c>
      <c r="E50" s="58">
        <v>7531.2</v>
      </c>
      <c r="F50" s="58">
        <v>7525.6</v>
      </c>
      <c r="G50" s="58">
        <v>7520</v>
      </c>
      <c r="H50" s="58">
        <v>7514.4</v>
      </c>
      <c r="I50" s="58">
        <v>7508.8</v>
      </c>
      <c r="J50" s="58">
        <v>7503.2</v>
      </c>
      <c r="K50" s="58">
        <v>7497.6</v>
      </c>
      <c r="L50" s="58">
        <v>7492</v>
      </c>
      <c r="M50" s="58">
        <v>7486.4</v>
      </c>
      <c r="N50" s="58">
        <v>7480.8</v>
      </c>
      <c r="O50" s="58">
        <v>7475.2</v>
      </c>
      <c r="P50" s="58">
        <v>7469.6</v>
      </c>
      <c r="Q50" s="58">
        <v>7464</v>
      </c>
      <c r="R50" s="58">
        <v>7458.4</v>
      </c>
      <c r="S50" s="58">
        <v>7452.8</v>
      </c>
      <c r="T50" s="58">
        <v>7447.2</v>
      </c>
      <c r="U50" s="58">
        <v>7441.6</v>
      </c>
      <c r="V50" s="58">
        <v>7436</v>
      </c>
      <c r="W50" s="58">
        <v>7430.2</v>
      </c>
      <c r="X50" s="58">
        <v>7424.4</v>
      </c>
      <c r="Y50" s="58">
        <v>7418.6</v>
      </c>
      <c r="Z50" s="58">
        <v>7412.8</v>
      </c>
      <c r="AA50" s="58">
        <v>7407</v>
      </c>
    </row>
    <row r="51" spans="1:27" ht="15.75">
      <c r="A51" s="59" t="s">
        <v>52</v>
      </c>
      <c r="B51" s="58">
        <v>0</v>
      </c>
      <c r="C51" s="58">
        <v>0</v>
      </c>
      <c r="D51" s="58">
        <v>0</v>
      </c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58">
        <v>0</v>
      </c>
    </row>
    <row r="52" spans="1:27" ht="15.75">
      <c r="A52" s="59" t="s">
        <v>53</v>
      </c>
      <c r="B52" s="58">
        <v>1313.03</v>
      </c>
      <c r="C52" s="58">
        <v>1243.95</v>
      </c>
      <c r="D52" s="58">
        <v>1174.8699999999999</v>
      </c>
      <c r="E52" s="58">
        <v>1105.8</v>
      </c>
      <c r="F52" s="58">
        <v>1036.72</v>
      </c>
      <c r="G52" s="58">
        <v>967.64</v>
      </c>
      <c r="H52" s="58">
        <v>898.56</v>
      </c>
      <c r="I52" s="58">
        <v>829.48</v>
      </c>
      <c r="J52" s="58">
        <v>760.41</v>
      </c>
      <c r="K52" s="58">
        <v>691.33</v>
      </c>
      <c r="L52" s="58">
        <v>622.25</v>
      </c>
      <c r="M52" s="58">
        <v>748.8</v>
      </c>
      <c r="N52" s="58">
        <v>875.35</v>
      </c>
      <c r="O52" s="58">
        <v>1001.89</v>
      </c>
      <c r="P52" s="58">
        <v>1128.44</v>
      </c>
      <c r="Q52" s="58">
        <v>1254.99</v>
      </c>
      <c r="R52" s="58">
        <v>1267.26</v>
      </c>
      <c r="S52" s="58">
        <v>1279.53</v>
      </c>
      <c r="T52" s="58">
        <v>1291.79</v>
      </c>
      <c r="U52" s="58">
        <v>1304.06</v>
      </c>
      <c r="V52" s="58">
        <v>1316.33</v>
      </c>
      <c r="W52" s="58">
        <v>1415.94</v>
      </c>
      <c r="X52" s="58">
        <v>1515.56</v>
      </c>
      <c r="Y52" s="58">
        <v>1615.17</v>
      </c>
      <c r="Z52" s="58">
        <v>1714.79</v>
      </c>
      <c r="AA52" s="58">
        <v>1814.4</v>
      </c>
    </row>
    <row r="53" spans="1:27" ht="15.75">
      <c r="A53" s="59" t="s">
        <v>55</v>
      </c>
      <c r="B53" s="58"/>
      <c r="C53" s="58"/>
      <c r="D53" s="58">
        <v>7</v>
      </c>
      <c r="E53" s="58">
        <v>7</v>
      </c>
      <c r="F53" s="58">
        <v>7</v>
      </c>
      <c r="G53" s="58">
        <v>7</v>
      </c>
      <c r="H53" s="58">
        <v>7</v>
      </c>
      <c r="I53" s="58">
        <v>7</v>
      </c>
      <c r="J53" s="58">
        <v>7</v>
      </c>
      <c r="K53" s="58">
        <v>7</v>
      </c>
      <c r="L53" s="58">
        <v>7</v>
      </c>
      <c r="M53" s="58">
        <v>7</v>
      </c>
      <c r="N53" s="58">
        <v>7</v>
      </c>
      <c r="O53" s="58">
        <v>7</v>
      </c>
      <c r="P53" s="58">
        <v>7</v>
      </c>
      <c r="Q53" s="58">
        <v>7</v>
      </c>
      <c r="R53" s="58">
        <v>7</v>
      </c>
      <c r="S53" s="58">
        <v>7</v>
      </c>
      <c r="T53" s="58">
        <v>7</v>
      </c>
      <c r="U53" s="58">
        <v>7</v>
      </c>
      <c r="V53" s="58">
        <v>7</v>
      </c>
      <c r="W53" s="58">
        <v>7</v>
      </c>
      <c r="X53" s="58">
        <v>7</v>
      </c>
      <c r="Y53" s="58">
        <v>7</v>
      </c>
      <c r="Z53" s="58">
        <v>7</v>
      </c>
      <c r="AA53" s="58">
        <v>7</v>
      </c>
    </row>
    <row r="54" spans="1:27" ht="15.75">
      <c r="A54" s="59" t="s">
        <v>56</v>
      </c>
      <c r="B54" s="58">
        <v>0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</row>
    <row r="55" spans="1:27" ht="15.75">
      <c r="A55" s="59" t="s">
        <v>58</v>
      </c>
      <c r="B55" s="58">
        <v>13.24</v>
      </c>
      <c r="C55" s="58">
        <v>13.24</v>
      </c>
      <c r="D55" s="58">
        <v>13.24</v>
      </c>
      <c r="E55" s="58">
        <v>13.24</v>
      </c>
      <c r="F55" s="58">
        <v>13.24</v>
      </c>
      <c r="G55" s="58">
        <v>13.24</v>
      </c>
      <c r="H55" s="58">
        <v>13.24</v>
      </c>
      <c r="I55" s="58">
        <v>13.24</v>
      </c>
      <c r="J55" s="58">
        <v>13.24</v>
      </c>
      <c r="K55" s="58">
        <v>13.24</v>
      </c>
      <c r="L55" s="58">
        <v>13.24</v>
      </c>
      <c r="M55" s="58">
        <v>13.24</v>
      </c>
      <c r="N55" s="58">
        <v>13.24</v>
      </c>
      <c r="O55" s="58">
        <v>13.24</v>
      </c>
      <c r="P55" s="58">
        <v>13.24</v>
      </c>
      <c r="Q55" s="58">
        <v>13.24</v>
      </c>
      <c r="R55" s="58">
        <v>13.24</v>
      </c>
      <c r="S55" s="58">
        <v>13.24</v>
      </c>
      <c r="T55" s="58">
        <v>13.24</v>
      </c>
      <c r="U55" s="58">
        <v>13.24</v>
      </c>
      <c r="V55" s="58">
        <v>13.24</v>
      </c>
      <c r="W55" s="58">
        <v>13.24</v>
      </c>
      <c r="X55" s="58">
        <v>13.24</v>
      </c>
      <c r="Y55" s="58">
        <v>13.24</v>
      </c>
      <c r="Z55" s="58">
        <v>13.24</v>
      </c>
      <c r="AA55" s="58">
        <v>13.24</v>
      </c>
    </row>
    <row r="56" spans="1:27" ht="15.75">
      <c r="A56" s="59" t="s">
        <v>311</v>
      </c>
      <c r="B56" s="58"/>
      <c r="C56" s="58"/>
      <c r="D56" s="58"/>
      <c r="E56" s="58">
        <v>9</v>
      </c>
      <c r="F56" s="58">
        <v>9</v>
      </c>
      <c r="G56" s="58">
        <v>9</v>
      </c>
      <c r="H56" s="58">
        <v>9</v>
      </c>
      <c r="I56" s="58">
        <v>9</v>
      </c>
      <c r="J56" s="58">
        <v>9</v>
      </c>
      <c r="K56" s="58">
        <v>9</v>
      </c>
      <c r="L56" s="58">
        <v>9</v>
      </c>
      <c r="M56" s="58">
        <v>9</v>
      </c>
      <c r="N56" s="58">
        <v>9</v>
      </c>
      <c r="O56" s="58">
        <v>9</v>
      </c>
      <c r="P56" s="58">
        <v>9</v>
      </c>
      <c r="Q56" s="58">
        <v>9</v>
      </c>
      <c r="R56" s="58">
        <v>9.1999999999999993</v>
      </c>
      <c r="S56" s="58">
        <v>9.4</v>
      </c>
      <c r="T56" s="58">
        <v>9.6</v>
      </c>
      <c r="U56" s="58">
        <v>9.8000000000000007</v>
      </c>
      <c r="V56" s="58">
        <v>10</v>
      </c>
      <c r="W56" s="58">
        <v>10</v>
      </c>
      <c r="X56" s="58">
        <v>10</v>
      </c>
      <c r="Y56" s="58">
        <v>10</v>
      </c>
      <c r="Z56" s="58">
        <v>10</v>
      </c>
      <c r="AA56" s="58">
        <v>10</v>
      </c>
    </row>
    <row r="57" spans="1:27" ht="15.75">
      <c r="A57" s="44" t="s">
        <v>59</v>
      </c>
      <c r="B57" s="58">
        <v>33</v>
      </c>
      <c r="C57" s="58">
        <v>33</v>
      </c>
      <c r="D57" s="58">
        <v>33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</row>
    <row r="58" spans="1:27" ht="15.75">
      <c r="A58" s="59" t="s">
        <v>60</v>
      </c>
      <c r="B58" s="58">
        <v>1129</v>
      </c>
      <c r="C58" s="58">
        <v>1111.5</v>
      </c>
      <c r="D58" s="58">
        <v>1094</v>
      </c>
      <c r="E58" s="58">
        <v>1076.5</v>
      </c>
      <c r="F58" s="58">
        <v>1059</v>
      </c>
      <c r="G58" s="58">
        <v>1041.5</v>
      </c>
      <c r="H58" s="58">
        <v>1024</v>
      </c>
      <c r="I58" s="58">
        <v>1006.5</v>
      </c>
      <c r="J58" s="58">
        <v>989</v>
      </c>
      <c r="K58" s="58">
        <v>971.5</v>
      </c>
      <c r="L58" s="58">
        <v>954</v>
      </c>
      <c r="M58" s="58">
        <v>936.6</v>
      </c>
      <c r="N58" s="58">
        <v>919.2</v>
      </c>
      <c r="O58" s="58">
        <v>901.8</v>
      </c>
      <c r="P58" s="58">
        <v>884.4</v>
      </c>
      <c r="Q58" s="58">
        <v>867</v>
      </c>
      <c r="R58" s="58">
        <v>849.6</v>
      </c>
      <c r="S58" s="58">
        <v>832.2</v>
      </c>
      <c r="T58" s="58">
        <v>814.8</v>
      </c>
      <c r="U58" s="58">
        <v>797.4</v>
      </c>
      <c r="V58" s="58">
        <v>780</v>
      </c>
      <c r="W58" s="58">
        <v>764.2</v>
      </c>
      <c r="X58" s="58">
        <v>748.4</v>
      </c>
      <c r="Y58" s="58">
        <v>732.6</v>
      </c>
      <c r="Z58" s="58">
        <v>716.8</v>
      </c>
      <c r="AA58" s="58">
        <v>701</v>
      </c>
    </row>
    <row r="59" spans="1:27" ht="15.75">
      <c r="A59" s="59" t="s">
        <v>61</v>
      </c>
      <c r="B59" s="58">
        <v>105189</v>
      </c>
      <c r="C59" s="58">
        <v>105115.6</v>
      </c>
      <c r="D59" s="58">
        <v>105042.2</v>
      </c>
      <c r="E59" s="58">
        <v>104968.8</v>
      </c>
      <c r="F59" s="58">
        <v>104895.4</v>
      </c>
      <c r="G59" s="58">
        <v>104822</v>
      </c>
      <c r="H59" s="58">
        <v>104748.6</v>
      </c>
      <c r="I59" s="58">
        <v>104675.2</v>
      </c>
      <c r="J59" s="58">
        <v>104601.8</v>
      </c>
      <c r="K59" s="58">
        <v>104528.4</v>
      </c>
      <c r="L59" s="58">
        <v>104455</v>
      </c>
      <c r="M59" s="58">
        <v>104381.6</v>
      </c>
      <c r="N59" s="58">
        <v>104308.2</v>
      </c>
      <c r="O59" s="58">
        <v>104234.8</v>
      </c>
      <c r="P59" s="58">
        <v>104161.4</v>
      </c>
      <c r="Q59" s="58">
        <v>104088</v>
      </c>
      <c r="R59" s="58">
        <v>103947.8</v>
      </c>
      <c r="S59" s="58">
        <v>103807.6</v>
      </c>
      <c r="T59" s="58">
        <v>103667.4</v>
      </c>
      <c r="U59" s="58">
        <v>103527.2</v>
      </c>
      <c r="V59" s="58">
        <v>103387</v>
      </c>
      <c r="W59" s="58">
        <v>103246.8</v>
      </c>
      <c r="X59" s="58">
        <v>103106.6</v>
      </c>
      <c r="Y59" s="58">
        <v>102966.39999999999</v>
      </c>
      <c r="Z59" s="58">
        <v>102826.2</v>
      </c>
      <c r="AA59" s="58">
        <v>102686</v>
      </c>
    </row>
    <row r="60" spans="1:27" ht="15.75">
      <c r="A60" s="59" t="s">
        <v>62</v>
      </c>
      <c r="B60" s="58">
        <v>30</v>
      </c>
      <c r="C60" s="58">
        <v>30.2</v>
      </c>
      <c r="D60" s="58">
        <v>30.4</v>
      </c>
      <c r="E60" s="58">
        <v>30.6</v>
      </c>
      <c r="F60" s="58">
        <v>30.8</v>
      </c>
      <c r="G60" s="58">
        <v>31</v>
      </c>
      <c r="H60" s="58">
        <v>31.2</v>
      </c>
      <c r="I60" s="58">
        <v>31.4</v>
      </c>
      <c r="J60" s="58">
        <v>31.6</v>
      </c>
      <c r="K60" s="58">
        <v>31.8</v>
      </c>
      <c r="L60" s="58">
        <v>32</v>
      </c>
      <c r="M60" s="58">
        <v>31.8</v>
      </c>
      <c r="N60" s="58">
        <v>31.6</v>
      </c>
      <c r="O60" s="58">
        <v>31.4</v>
      </c>
      <c r="P60" s="58">
        <v>31.2</v>
      </c>
      <c r="Q60" s="58">
        <v>31</v>
      </c>
      <c r="R60" s="58">
        <v>31.2</v>
      </c>
      <c r="S60" s="58">
        <v>31.4</v>
      </c>
      <c r="T60" s="58">
        <v>31.6</v>
      </c>
      <c r="U60" s="58">
        <v>31.8</v>
      </c>
      <c r="V60" s="58">
        <v>32</v>
      </c>
      <c r="W60" s="58">
        <v>32.4</v>
      </c>
      <c r="X60" s="58">
        <v>32.799999999999997</v>
      </c>
      <c r="Y60" s="58">
        <v>33.200000000000003</v>
      </c>
      <c r="Z60" s="58">
        <v>33.6</v>
      </c>
      <c r="AA60" s="58">
        <v>34</v>
      </c>
    </row>
    <row r="61" spans="1:27" ht="15.75">
      <c r="A61" s="59" t="s">
        <v>63</v>
      </c>
      <c r="B61" s="58">
        <v>0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0</v>
      </c>
      <c r="AA61" s="58">
        <v>0</v>
      </c>
    </row>
    <row r="62" spans="1:27" ht="15.75">
      <c r="A62" s="59" t="s">
        <v>64</v>
      </c>
      <c r="B62" s="58">
        <v>28.42</v>
      </c>
      <c r="C62" s="58">
        <v>28.34</v>
      </c>
      <c r="D62" s="58">
        <v>28.25</v>
      </c>
      <c r="E62" s="58">
        <v>28.16</v>
      </c>
      <c r="F62" s="58">
        <v>28.08</v>
      </c>
      <c r="G62" s="58">
        <v>28</v>
      </c>
      <c r="H62" s="58">
        <v>27.91</v>
      </c>
      <c r="I62" s="58">
        <v>27.82</v>
      </c>
      <c r="J62" s="58">
        <v>27.74</v>
      </c>
      <c r="K62" s="58">
        <v>27.66</v>
      </c>
      <c r="L62" s="58">
        <v>27.57</v>
      </c>
      <c r="M62" s="58">
        <v>27.48</v>
      </c>
      <c r="N62" s="58">
        <v>27.4</v>
      </c>
      <c r="O62" s="58">
        <v>27.31</v>
      </c>
      <c r="P62" s="58">
        <v>27.23</v>
      </c>
      <c r="Q62" s="58">
        <v>27.14</v>
      </c>
      <c r="R62" s="58">
        <v>27.06</v>
      </c>
      <c r="S62" s="58">
        <v>26.97</v>
      </c>
      <c r="T62" s="58">
        <v>26.89</v>
      </c>
      <c r="U62" s="58">
        <v>26.8</v>
      </c>
      <c r="V62" s="58">
        <v>26.72</v>
      </c>
      <c r="W62" s="58">
        <v>26.64</v>
      </c>
      <c r="X62" s="58">
        <v>26.55</v>
      </c>
      <c r="Y62" s="58">
        <v>26.47</v>
      </c>
      <c r="Z62" s="58">
        <v>26.38</v>
      </c>
      <c r="AA62" s="58">
        <v>26.3</v>
      </c>
    </row>
    <row r="63" spans="1:27" ht="15.75">
      <c r="A63" s="59" t="s">
        <v>65</v>
      </c>
      <c r="B63" s="58">
        <v>0</v>
      </c>
      <c r="C63" s="58">
        <v>0</v>
      </c>
      <c r="D63" s="58">
        <v>0</v>
      </c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58">
        <v>0</v>
      </c>
      <c r="L63" s="58">
        <v>0</v>
      </c>
      <c r="M63" s="58">
        <v>0</v>
      </c>
      <c r="N63" s="58">
        <v>0</v>
      </c>
      <c r="O63" s="58">
        <v>0</v>
      </c>
      <c r="P63" s="58">
        <v>0</v>
      </c>
      <c r="Q63" s="58">
        <v>0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58">
        <v>0</v>
      </c>
      <c r="X63" s="58">
        <v>0</v>
      </c>
      <c r="Y63" s="58">
        <v>0</v>
      </c>
      <c r="Z63" s="58">
        <v>0</v>
      </c>
      <c r="AA63" s="58">
        <v>0</v>
      </c>
    </row>
    <row r="64" spans="1:27" ht="15.75">
      <c r="A64" s="59" t="s">
        <v>66</v>
      </c>
      <c r="B64" s="58">
        <v>14586.4</v>
      </c>
      <c r="C64" s="58">
        <v>14489.93</v>
      </c>
      <c r="D64" s="58">
        <v>14393.45</v>
      </c>
      <c r="E64" s="58">
        <v>14296.97</v>
      </c>
      <c r="F64" s="58">
        <v>14200.5</v>
      </c>
      <c r="G64" s="58">
        <v>14104.02</v>
      </c>
      <c r="H64" s="58">
        <v>14007.54</v>
      </c>
      <c r="I64" s="58">
        <v>13911.07</v>
      </c>
      <c r="J64" s="58">
        <v>13814.59</v>
      </c>
      <c r="K64" s="58">
        <v>13718.11</v>
      </c>
      <c r="L64" s="58">
        <v>13621.64</v>
      </c>
      <c r="M64" s="58">
        <v>13544.68</v>
      </c>
      <c r="N64" s="58">
        <v>13467.73</v>
      </c>
      <c r="O64" s="58">
        <v>13390.77</v>
      </c>
      <c r="P64" s="58">
        <v>13313.81</v>
      </c>
      <c r="Q64" s="58">
        <v>13236.86</v>
      </c>
      <c r="R64" s="58">
        <v>13159.9</v>
      </c>
      <c r="S64" s="58">
        <v>13082.95</v>
      </c>
      <c r="T64" s="58">
        <v>13005.99</v>
      </c>
      <c r="U64" s="58">
        <v>12929.04</v>
      </c>
      <c r="V64" s="58">
        <v>12852.08</v>
      </c>
      <c r="W64" s="58">
        <v>12775.12</v>
      </c>
      <c r="X64" s="58">
        <v>12698.17</v>
      </c>
      <c r="Y64" s="58">
        <v>12621.21</v>
      </c>
      <c r="Z64" s="58">
        <v>12544.26</v>
      </c>
      <c r="AA64" s="58">
        <v>12467.3</v>
      </c>
    </row>
    <row r="65" spans="1:27" ht="15.75">
      <c r="A65" s="59" t="s">
        <v>67</v>
      </c>
      <c r="B65" s="58">
        <v>0</v>
      </c>
      <c r="C65" s="58">
        <v>0</v>
      </c>
      <c r="D65" s="58">
        <v>0</v>
      </c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0</v>
      </c>
      <c r="O65" s="58">
        <v>0</v>
      </c>
      <c r="P65" s="58">
        <v>0</v>
      </c>
      <c r="Q65" s="58">
        <v>0</v>
      </c>
      <c r="R65" s="58">
        <v>0</v>
      </c>
      <c r="S65" s="58">
        <v>0</v>
      </c>
      <c r="T65" s="58">
        <v>0</v>
      </c>
      <c r="U65" s="58">
        <v>0</v>
      </c>
      <c r="V65" s="58">
        <v>0</v>
      </c>
      <c r="W65" s="58">
        <v>0</v>
      </c>
      <c r="X65" s="58">
        <v>0</v>
      </c>
      <c r="Y65" s="58">
        <v>0</v>
      </c>
      <c r="Z65" s="58">
        <v>0</v>
      </c>
      <c r="AA65" s="58">
        <v>0</v>
      </c>
    </row>
    <row r="66" spans="1:27" ht="15.75">
      <c r="A66" s="59" t="s">
        <v>68</v>
      </c>
      <c r="B66" s="58">
        <v>4.8</v>
      </c>
      <c r="C66" s="58">
        <v>4.8</v>
      </c>
      <c r="D66" s="58">
        <v>4.8</v>
      </c>
      <c r="E66" s="58">
        <v>4.8</v>
      </c>
      <c r="F66" s="58">
        <v>4.8</v>
      </c>
      <c r="G66" s="58">
        <v>4.8</v>
      </c>
      <c r="H66" s="58">
        <v>4.8</v>
      </c>
      <c r="I66" s="58">
        <v>4.8</v>
      </c>
      <c r="J66" s="58">
        <v>4.8</v>
      </c>
      <c r="K66" s="58">
        <v>4.8</v>
      </c>
      <c r="L66" s="58">
        <v>4.8</v>
      </c>
      <c r="M66" s="58">
        <v>4.8</v>
      </c>
      <c r="N66" s="58">
        <v>4.8</v>
      </c>
      <c r="O66" s="58">
        <v>4.8</v>
      </c>
      <c r="P66" s="58">
        <v>4.8</v>
      </c>
      <c r="Q66" s="58">
        <v>4.8</v>
      </c>
      <c r="R66" s="58">
        <v>4.8</v>
      </c>
      <c r="S66" s="58">
        <v>4.8</v>
      </c>
      <c r="T66" s="58">
        <v>4.8</v>
      </c>
      <c r="U66" s="58">
        <v>4.8</v>
      </c>
      <c r="V66" s="58">
        <v>4.8</v>
      </c>
      <c r="W66" s="58">
        <v>4.8</v>
      </c>
      <c r="X66" s="58">
        <v>4.8</v>
      </c>
      <c r="Y66" s="58">
        <v>4.8</v>
      </c>
      <c r="Z66" s="58">
        <v>4.8</v>
      </c>
      <c r="AA66" s="58">
        <v>4.8</v>
      </c>
    </row>
    <row r="67" spans="1:27" ht="15.75">
      <c r="A67" s="59" t="s">
        <v>69</v>
      </c>
      <c r="B67" s="58">
        <v>0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58">
        <v>0</v>
      </c>
    </row>
    <row r="68" spans="1:27" ht="15.75">
      <c r="A68" s="59" t="s">
        <v>70</v>
      </c>
      <c r="B68" s="58"/>
      <c r="C68" s="58"/>
      <c r="D68" s="58"/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 s="58">
        <v>0</v>
      </c>
      <c r="AA68" s="58">
        <v>0</v>
      </c>
    </row>
    <row r="69" spans="1:27" ht="15.75">
      <c r="A69" s="59" t="s">
        <v>71</v>
      </c>
      <c r="B69" s="58"/>
      <c r="C69" s="58"/>
      <c r="D69" s="58">
        <v>41.6</v>
      </c>
      <c r="E69" s="58">
        <v>42.4</v>
      </c>
      <c r="F69" s="58">
        <v>43.2</v>
      </c>
      <c r="G69" s="58">
        <v>44</v>
      </c>
      <c r="H69" s="58">
        <v>44.8</v>
      </c>
      <c r="I69" s="58">
        <v>45.6</v>
      </c>
      <c r="J69" s="58">
        <v>46.4</v>
      </c>
      <c r="K69" s="58">
        <v>47.2</v>
      </c>
      <c r="L69" s="58">
        <v>48</v>
      </c>
      <c r="M69" s="58">
        <v>48.8</v>
      </c>
      <c r="N69" s="58">
        <v>49.6</v>
      </c>
      <c r="O69" s="58">
        <v>50.4</v>
      </c>
      <c r="P69" s="58">
        <v>51.2</v>
      </c>
      <c r="Q69" s="58">
        <v>52</v>
      </c>
      <c r="R69" s="58">
        <v>52.6</v>
      </c>
      <c r="S69" s="58">
        <v>53.2</v>
      </c>
      <c r="T69" s="58">
        <v>53.8</v>
      </c>
      <c r="U69" s="58">
        <v>54.4</v>
      </c>
      <c r="V69" s="58">
        <v>55</v>
      </c>
      <c r="W69" s="58">
        <v>55.6</v>
      </c>
      <c r="X69" s="58">
        <v>56.2</v>
      </c>
      <c r="Y69" s="58">
        <v>56.8</v>
      </c>
      <c r="Z69" s="58">
        <v>57.4</v>
      </c>
      <c r="AA69" s="58">
        <v>58</v>
      </c>
    </row>
    <row r="70" spans="1:27" ht="15.75">
      <c r="A70" s="59" t="s">
        <v>312</v>
      </c>
      <c r="B70" s="58">
        <v>0</v>
      </c>
      <c r="C70" s="58">
        <v>0</v>
      </c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</row>
    <row r="71" spans="1:27" ht="15.75">
      <c r="A71" s="59" t="s">
        <v>72</v>
      </c>
      <c r="B71" s="58"/>
      <c r="C71" s="58"/>
      <c r="D71" s="58"/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</row>
    <row r="72" spans="1:27" ht="15.75">
      <c r="A72" s="59" t="s">
        <v>313</v>
      </c>
      <c r="B72" s="58">
        <v>0</v>
      </c>
      <c r="C72" s="58">
        <v>0</v>
      </c>
      <c r="D72" s="58">
        <v>0</v>
      </c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</row>
    <row r="73" spans="1:27" ht="15.75">
      <c r="A73" s="59" t="s">
        <v>73</v>
      </c>
      <c r="B73" s="58">
        <v>0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</row>
    <row r="74" spans="1:27" ht="15.75">
      <c r="A74" s="59" t="s">
        <v>74</v>
      </c>
      <c r="B74" s="58">
        <v>0</v>
      </c>
      <c r="C74" s="58">
        <v>0</v>
      </c>
      <c r="D74" s="58">
        <v>0</v>
      </c>
      <c r="E74" s="58">
        <v>0</v>
      </c>
      <c r="F74" s="58">
        <v>0</v>
      </c>
      <c r="G74" s="58">
        <v>0</v>
      </c>
      <c r="H74" s="58">
        <v>0</v>
      </c>
      <c r="I74" s="58">
        <v>0</v>
      </c>
      <c r="J74" s="58">
        <v>0</v>
      </c>
      <c r="K74" s="58">
        <v>0</v>
      </c>
      <c r="L74" s="58">
        <v>0</v>
      </c>
      <c r="M74" s="58">
        <v>0</v>
      </c>
      <c r="N74" s="58">
        <v>0</v>
      </c>
      <c r="O74" s="58">
        <v>0</v>
      </c>
      <c r="P74" s="58">
        <v>0</v>
      </c>
      <c r="Q74" s="58">
        <v>0</v>
      </c>
      <c r="R74" s="58">
        <v>0</v>
      </c>
      <c r="S74" s="58">
        <v>0</v>
      </c>
      <c r="T74" s="58">
        <v>0</v>
      </c>
      <c r="U74" s="58">
        <v>0</v>
      </c>
      <c r="V74" s="58">
        <v>0</v>
      </c>
      <c r="W74" s="58">
        <v>0</v>
      </c>
      <c r="X74" s="58">
        <v>0</v>
      </c>
      <c r="Y74" s="58">
        <v>0</v>
      </c>
      <c r="Z74" s="58">
        <v>0</v>
      </c>
      <c r="AA74" s="58">
        <v>0</v>
      </c>
    </row>
    <row r="75" spans="1:27" ht="15.75">
      <c r="A75" s="59" t="s">
        <v>75</v>
      </c>
      <c r="B75" s="58">
        <v>489.51</v>
      </c>
      <c r="C75" s="58">
        <v>485.1</v>
      </c>
      <c r="D75" s="58">
        <v>480.68</v>
      </c>
      <c r="E75" s="58">
        <v>476.27</v>
      </c>
      <c r="F75" s="58">
        <v>471.85</v>
      </c>
      <c r="G75" s="58">
        <v>467.44</v>
      </c>
      <c r="H75" s="58">
        <v>463.02</v>
      </c>
      <c r="I75" s="58">
        <v>458.61</v>
      </c>
      <c r="J75" s="58">
        <v>454.19</v>
      </c>
      <c r="K75" s="58">
        <v>449.78</v>
      </c>
      <c r="L75" s="58">
        <v>445.36</v>
      </c>
      <c r="M75" s="58">
        <v>445.97</v>
      </c>
      <c r="N75" s="58">
        <v>446.58</v>
      </c>
      <c r="O75" s="58">
        <v>447.19</v>
      </c>
      <c r="P75" s="58">
        <v>447.79</v>
      </c>
      <c r="Q75" s="58">
        <v>448.4</v>
      </c>
      <c r="R75" s="58">
        <v>442.76</v>
      </c>
      <c r="S75" s="58">
        <v>437.11</v>
      </c>
      <c r="T75" s="58">
        <v>431.46</v>
      </c>
      <c r="U75" s="58">
        <v>425.82</v>
      </c>
      <c r="V75" s="58">
        <v>420.17</v>
      </c>
      <c r="W75" s="58">
        <v>418.42</v>
      </c>
      <c r="X75" s="58">
        <v>416.67</v>
      </c>
      <c r="Y75" s="58">
        <v>414.91</v>
      </c>
      <c r="Z75" s="58">
        <v>413.16</v>
      </c>
      <c r="AA75" s="58">
        <v>411.41</v>
      </c>
    </row>
    <row r="76" spans="1:27" ht="15.75">
      <c r="A76" s="59" t="s">
        <v>76</v>
      </c>
      <c r="B76" s="58">
        <v>230.21</v>
      </c>
      <c r="C76" s="58">
        <v>230.21</v>
      </c>
      <c r="D76" s="58">
        <v>230.21</v>
      </c>
      <c r="E76" s="58">
        <v>230.21</v>
      </c>
      <c r="F76" s="58">
        <v>230.21</v>
      </c>
      <c r="G76" s="58">
        <v>230.21</v>
      </c>
      <c r="H76" s="58">
        <v>230.21</v>
      </c>
      <c r="I76" s="58">
        <v>230.21</v>
      </c>
      <c r="J76" s="58">
        <v>230.21</v>
      </c>
      <c r="K76" s="58">
        <v>230.21</v>
      </c>
      <c r="L76" s="58">
        <v>230.21</v>
      </c>
      <c r="M76" s="58">
        <v>230.21</v>
      </c>
      <c r="N76" s="58">
        <v>230.21</v>
      </c>
      <c r="O76" s="58">
        <v>230.21</v>
      </c>
      <c r="P76" s="58">
        <v>230.21</v>
      </c>
      <c r="Q76" s="58">
        <v>230.21</v>
      </c>
      <c r="R76" s="58">
        <v>230.21</v>
      </c>
      <c r="S76" s="58">
        <v>230.21</v>
      </c>
      <c r="T76" s="58">
        <v>230.21</v>
      </c>
      <c r="U76" s="58">
        <v>230.21</v>
      </c>
      <c r="V76" s="58">
        <v>230.21</v>
      </c>
      <c r="W76" s="58">
        <v>230.21</v>
      </c>
      <c r="X76" s="58">
        <v>230.21</v>
      </c>
      <c r="Y76" s="58">
        <v>230.21</v>
      </c>
      <c r="Z76" s="58">
        <v>230.21</v>
      </c>
      <c r="AA76" s="58">
        <v>230.21</v>
      </c>
    </row>
    <row r="77" spans="1:27" ht="15.75">
      <c r="A77" s="59" t="s">
        <v>77</v>
      </c>
      <c r="B77" s="58">
        <v>0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58">
        <v>0</v>
      </c>
      <c r="L77" s="58">
        <v>0</v>
      </c>
      <c r="M77" s="58">
        <v>0</v>
      </c>
      <c r="N77" s="58">
        <v>0</v>
      </c>
      <c r="O77" s="58">
        <v>0</v>
      </c>
      <c r="P77" s="58">
        <v>0</v>
      </c>
      <c r="Q77" s="58">
        <v>0</v>
      </c>
      <c r="R77" s="58">
        <v>0</v>
      </c>
      <c r="S77" s="58">
        <v>0</v>
      </c>
      <c r="T77" s="58">
        <v>0</v>
      </c>
      <c r="U77" s="58">
        <v>0</v>
      </c>
      <c r="V77" s="58">
        <v>0</v>
      </c>
      <c r="W77" s="58">
        <v>0</v>
      </c>
      <c r="X77" s="58">
        <v>0</v>
      </c>
      <c r="Y77" s="58">
        <v>0</v>
      </c>
      <c r="Z77" s="58">
        <v>0</v>
      </c>
      <c r="AA77" s="58">
        <v>0</v>
      </c>
    </row>
    <row r="78" spans="1:27" ht="15.75">
      <c r="A78" s="59" t="s">
        <v>78</v>
      </c>
      <c r="B78" s="58">
        <v>8147.3</v>
      </c>
      <c r="C78" s="58">
        <v>8135.1</v>
      </c>
      <c r="D78" s="58">
        <v>8122.9</v>
      </c>
      <c r="E78" s="58">
        <v>8110.7</v>
      </c>
      <c r="F78" s="58">
        <v>8098.5</v>
      </c>
      <c r="G78" s="58">
        <v>8086.3</v>
      </c>
      <c r="H78" s="58">
        <v>8074.1</v>
      </c>
      <c r="I78" s="58">
        <v>8061.9</v>
      </c>
      <c r="J78" s="58">
        <v>8049.7</v>
      </c>
      <c r="K78" s="58">
        <v>8037.5</v>
      </c>
      <c r="L78" s="58">
        <v>8025.3</v>
      </c>
      <c r="M78" s="58">
        <v>8013.1</v>
      </c>
      <c r="N78" s="58">
        <v>8000.9</v>
      </c>
      <c r="O78" s="58">
        <v>7988.7</v>
      </c>
      <c r="P78" s="58">
        <v>7976.5</v>
      </c>
      <c r="Q78" s="58">
        <v>7964.3</v>
      </c>
      <c r="R78" s="58">
        <v>7937.7</v>
      </c>
      <c r="S78" s="58">
        <v>7911.1</v>
      </c>
      <c r="T78" s="58">
        <v>7884.5</v>
      </c>
      <c r="U78" s="58">
        <v>7857.9</v>
      </c>
      <c r="V78" s="58">
        <v>7831.3</v>
      </c>
      <c r="W78" s="58">
        <v>7827.6</v>
      </c>
      <c r="X78" s="58">
        <v>7823.9</v>
      </c>
      <c r="Y78" s="58">
        <v>7820.2</v>
      </c>
      <c r="Z78" s="58">
        <v>7816.5</v>
      </c>
      <c r="AA78" s="58">
        <v>7812.8</v>
      </c>
    </row>
    <row r="79" spans="1:27" ht="15.75">
      <c r="A79" s="59" t="s">
        <v>79</v>
      </c>
      <c r="B79" s="58">
        <v>40</v>
      </c>
      <c r="C79" s="58">
        <v>40</v>
      </c>
      <c r="D79" s="58">
        <v>40</v>
      </c>
      <c r="E79" s="58">
        <v>40</v>
      </c>
      <c r="F79" s="58">
        <v>40</v>
      </c>
      <c r="G79" s="58">
        <v>40</v>
      </c>
      <c r="H79" s="58">
        <v>40</v>
      </c>
      <c r="I79" s="58">
        <v>40</v>
      </c>
      <c r="J79" s="58">
        <v>40</v>
      </c>
      <c r="K79" s="58">
        <v>40</v>
      </c>
      <c r="L79" s="58">
        <v>40</v>
      </c>
      <c r="M79" s="58">
        <v>40</v>
      </c>
      <c r="N79" s="58">
        <v>40</v>
      </c>
      <c r="O79" s="58">
        <v>40</v>
      </c>
      <c r="P79" s="58">
        <v>40</v>
      </c>
      <c r="Q79" s="58">
        <v>40</v>
      </c>
      <c r="R79" s="58">
        <v>40</v>
      </c>
      <c r="S79" s="58">
        <v>40</v>
      </c>
      <c r="T79" s="58">
        <v>40</v>
      </c>
      <c r="U79" s="58">
        <v>40</v>
      </c>
      <c r="V79" s="58">
        <v>40</v>
      </c>
      <c r="W79" s="58">
        <v>40</v>
      </c>
      <c r="X79" s="58">
        <v>40</v>
      </c>
      <c r="Y79" s="58">
        <v>40</v>
      </c>
      <c r="Z79" s="58">
        <v>40</v>
      </c>
      <c r="AA79" s="58">
        <v>40</v>
      </c>
    </row>
    <row r="80" spans="1:27" ht="15.75">
      <c r="A80" s="59" t="s">
        <v>80</v>
      </c>
      <c r="B80" s="58">
        <v>20934</v>
      </c>
      <c r="C80" s="58">
        <v>20604</v>
      </c>
      <c r="D80" s="58">
        <v>20274</v>
      </c>
      <c r="E80" s="58">
        <v>19944</v>
      </c>
      <c r="F80" s="58">
        <v>19614</v>
      </c>
      <c r="G80" s="58">
        <v>19284</v>
      </c>
      <c r="H80" s="58">
        <v>18954</v>
      </c>
      <c r="I80" s="58">
        <v>18624</v>
      </c>
      <c r="J80" s="58">
        <v>18294</v>
      </c>
      <c r="K80" s="58">
        <v>17964</v>
      </c>
      <c r="L80" s="58">
        <v>17634</v>
      </c>
      <c r="M80" s="58">
        <v>17304</v>
      </c>
      <c r="N80" s="58">
        <v>16974</v>
      </c>
      <c r="O80" s="58">
        <v>16644</v>
      </c>
      <c r="P80" s="58">
        <v>16314</v>
      </c>
      <c r="Q80" s="58">
        <v>15984</v>
      </c>
      <c r="R80" s="58">
        <v>15654</v>
      </c>
      <c r="S80" s="58">
        <v>15324</v>
      </c>
      <c r="T80" s="58">
        <v>14994</v>
      </c>
      <c r="U80" s="58">
        <v>14664</v>
      </c>
      <c r="V80" s="58">
        <v>14334</v>
      </c>
      <c r="W80" s="58">
        <v>14028</v>
      </c>
      <c r="X80" s="58">
        <v>13722</v>
      </c>
      <c r="Y80" s="58">
        <v>13416</v>
      </c>
      <c r="Z80" s="58">
        <v>13110</v>
      </c>
      <c r="AA80" s="58">
        <v>12804</v>
      </c>
    </row>
    <row r="81" spans="1:27" ht="15.75">
      <c r="A81" s="59" t="s">
        <v>81</v>
      </c>
      <c r="B81" s="58">
        <v>1.2</v>
      </c>
      <c r="C81" s="58">
        <v>1.2</v>
      </c>
      <c r="D81" s="58">
        <v>1.2</v>
      </c>
      <c r="E81" s="58">
        <v>1.2</v>
      </c>
      <c r="F81" s="58">
        <v>1.2</v>
      </c>
      <c r="G81" s="58">
        <v>1.2</v>
      </c>
      <c r="H81" s="58">
        <v>1.2</v>
      </c>
      <c r="I81" s="58">
        <v>1.2</v>
      </c>
      <c r="J81" s="58">
        <v>1.2</v>
      </c>
      <c r="K81" s="58">
        <v>1.2</v>
      </c>
      <c r="L81" s="58">
        <v>1.2</v>
      </c>
      <c r="M81" s="58">
        <v>1.1599999999999999</v>
      </c>
      <c r="N81" s="58">
        <v>1.1200000000000001</v>
      </c>
      <c r="O81" s="58">
        <v>1.08</v>
      </c>
      <c r="P81" s="58">
        <v>1.04</v>
      </c>
      <c r="Q81" s="58">
        <v>1</v>
      </c>
      <c r="R81" s="58">
        <v>0.96</v>
      </c>
      <c r="S81" s="58">
        <v>0.92</v>
      </c>
      <c r="T81" s="58">
        <v>0.88</v>
      </c>
      <c r="U81" s="58">
        <v>0.84</v>
      </c>
      <c r="V81" s="58">
        <v>0.8</v>
      </c>
      <c r="W81" s="58">
        <v>0.8</v>
      </c>
      <c r="X81" s="58">
        <v>0.8</v>
      </c>
      <c r="Y81" s="58">
        <v>0.8</v>
      </c>
      <c r="Z81" s="58">
        <v>0.8</v>
      </c>
      <c r="AA81" s="58">
        <v>0.8</v>
      </c>
    </row>
    <row r="82" spans="1:27" ht="15.75">
      <c r="A82" s="59" t="s">
        <v>82</v>
      </c>
      <c r="B82" s="58"/>
      <c r="C82" s="58"/>
      <c r="D82" s="58">
        <v>500</v>
      </c>
      <c r="E82" s="58">
        <v>500</v>
      </c>
      <c r="F82" s="58">
        <v>500</v>
      </c>
      <c r="G82" s="58">
        <v>500</v>
      </c>
      <c r="H82" s="58">
        <v>500</v>
      </c>
      <c r="I82" s="58">
        <v>500</v>
      </c>
      <c r="J82" s="58">
        <v>500</v>
      </c>
      <c r="K82" s="58">
        <v>500</v>
      </c>
      <c r="L82" s="58">
        <v>500</v>
      </c>
      <c r="M82" s="58">
        <v>500</v>
      </c>
      <c r="N82" s="58">
        <v>500</v>
      </c>
      <c r="O82" s="58">
        <v>500</v>
      </c>
      <c r="P82" s="58">
        <v>500</v>
      </c>
      <c r="Q82" s="58">
        <v>500</v>
      </c>
      <c r="R82" s="58">
        <v>500</v>
      </c>
      <c r="S82" s="58">
        <v>500</v>
      </c>
      <c r="T82" s="58">
        <v>500</v>
      </c>
      <c r="U82" s="58">
        <v>500</v>
      </c>
      <c r="V82" s="58">
        <v>500</v>
      </c>
      <c r="W82" s="58">
        <v>500</v>
      </c>
      <c r="X82" s="58">
        <v>500</v>
      </c>
      <c r="Y82" s="58">
        <v>500</v>
      </c>
      <c r="Z82" s="58">
        <v>500</v>
      </c>
      <c r="AA82" s="58">
        <v>500</v>
      </c>
    </row>
    <row r="83" spans="1:27" ht="15.75">
      <c r="A83" s="59" t="s">
        <v>83</v>
      </c>
      <c r="B83" s="58">
        <v>0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58">
        <v>0</v>
      </c>
      <c r="M83" s="58">
        <v>0</v>
      </c>
      <c r="N83" s="58">
        <v>0</v>
      </c>
      <c r="O83" s="58">
        <v>0</v>
      </c>
      <c r="P83" s="58">
        <v>0</v>
      </c>
      <c r="Q83" s="58">
        <v>0</v>
      </c>
      <c r="R83" s="58">
        <v>0</v>
      </c>
      <c r="S83" s="58">
        <v>0</v>
      </c>
      <c r="T83" s="58">
        <v>0</v>
      </c>
      <c r="U83" s="58">
        <v>0</v>
      </c>
      <c r="V83" s="58">
        <v>0</v>
      </c>
      <c r="W83" s="58">
        <v>0</v>
      </c>
      <c r="X83" s="58">
        <v>0</v>
      </c>
      <c r="Y83" s="58">
        <v>0</v>
      </c>
      <c r="Z83" s="58">
        <v>0</v>
      </c>
      <c r="AA83" s="58">
        <v>0</v>
      </c>
    </row>
    <row r="84" spans="1:27" ht="15.75">
      <c r="A84" s="59" t="s">
        <v>84</v>
      </c>
      <c r="B84" s="58">
        <v>395</v>
      </c>
      <c r="C84" s="58">
        <v>395</v>
      </c>
      <c r="D84" s="58">
        <v>395</v>
      </c>
      <c r="E84" s="58">
        <v>395</v>
      </c>
      <c r="F84" s="58">
        <v>395</v>
      </c>
      <c r="G84" s="58">
        <v>395</v>
      </c>
      <c r="H84" s="58">
        <v>395</v>
      </c>
      <c r="I84" s="58">
        <v>395</v>
      </c>
      <c r="J84" s="58">
        <v>395</v>
      </c>
      <c r="K84" s="58">
        <v>395</v>
      </c>
      <c r="L84" s="58">
        <v>395</v>
      </c>
      <c r="M84" s="58">
        <v>395</v>
      </c>
      <c r="N84" s="58">
        <v>395</v>
      </c>
      <c r="O84" s="58">
        <v>395</v>
      </c>
      <c r="P84" s="58">
        <v>395</v>
      </c>
      <c r="Q84" s="58">
        <v>395</v>
      </c>
      <c r="R84" s="58">
        <v>395</v>
      </c>
      <c r="S84" s="58">
        <v>395</v>
      </c>
      <c r="T84" s="58">
        <v>395</v>
      </c>
      <c r="U84" s="58">
        <v>395</v>
      </c>
      <c r="V84" s="58">
        <v>395</v>
      </c>
      <c r="W84" s="58">
        <v>395</v>
      </c>
      <c r="X84" s="58">
        <v>395</v>
      </c>
      <c r="Y84" s="58">
        <v>395</v>
      </c>
      <c r="Z84" s="58">
        <v>395</v>
      </c>
      <c r="AA84" s="58">
        <v>395</v>
      </c>
    </row>
    <row r="85" spans="1:27" ht="15.75">
      <c r="A85" s="59" t="s">
        <v>85</v>
      </c>
      <c r="B85" s="58">
        <v>0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v>0</v>
      </c>
      <c r="R85" s="58">
        <v>0</v>
      </c>
      <c r="S85" s="58">
        <v>0</v>
      </c>
      <c r="T85" s="58">
        <v>0</v>
      </c>
      <c r="U85" s="58">
        <v>0</v>
      </c>
      <c r="V85" s="58">
        <v>0</v>
      </c>
      <c r="W85" s="58">
        <v>0</v>
      </c>
      <c r="X85" s="58">
        <v>0</v>
      </c>
      <c r="Y85" s="58">
        <v>0</v>
      </c>
      <c r="Z85" s="58">
        <v>0</v>
      </c>
      <c r="AA85" s="58">
        <v>0</v>
      </c>
    </row>
    <row r="86" spans="1:27" ht="15.75">
      <c r="A86" s="59" t="s">
        <v>86</v>
      </c>
      <c r="B86" s="58">
        <v>0</v>
      </c>
      <c r="C86" s="58">
        <v>0</v>
      </c>
      <c r="D86" s="58"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0</v>
      </c>
      <c r="Q86" s="58">
        <v>0</v>
      </c>
      <c r="R86" s="58">
        <v>0</v>
      </c>
      <c r="S86" s="58">
        <v>0</v>
      </c>
      <c r="T86" s="58">
        <v>0</v>
      </c>
      <c r="U86" s="58">
        <v>0</v>
      </c>
      <c r="V86" s="58">
        <v>0</v>
      </c>
      <c r="W86" s="58">
        <v>0</v>
      </c>
      <c r="X86" s="58">
        <v>0</v>
      </c>
      <c r="Y86" s="58">
        <v>0</v>
      </c>
      <c r="Z86" s="58">
        <v>0</v>
      </c>
      <c r="AA86" s="58">
        <v>0</v>
      </c>
    </row>
    <row r="87" spans="1:27" ht="15.75">
      <c r="A87" s="59" t="s">
        <v>87</v>
      </c>
      <c r="B87" s="58">
        <v>0</v>
      </c>
      <c r="C87" s="58">
        <v>0</v>
      </c>
      <c r="D87" s="58">
        <v>0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58">
        <v>0</v>
      </c>
      <c r="Q87" s="58">
        <v>0</v>
      </c>
      <c r="R87" s="58">
        <v>0</v>
      </c>
      <c r="S87" s="58">
        <v>0</v>
      </c>
      <c r="T87" s="58">
        <v>0</v>
      </c>
      <c r="U87" s="58">
        <v>0</v>
      </c>
      <c r="V87" s="58">
        <v>0</v>
      </c>
      <c r="W87" s="58">
        <v>0</v>
      </c>
      <c r="X87" s="58">
        <v>0</v>
      </c>
      <c r="Y87" s="58">
        <v>0</v>
      </c>
      <c r="Z87" s="58">
        <v>0</v>
      </c>
      <c r="AA87" s="58">
        <v>0</v>
      </c>
    </row>
    <row r="88" spans="1:27" ht="15.75">
      <c r="A88" s="59" t="s">
        <v>88</v>
      </c>
      <c r="B88" s="58">
        <v>2.3199999999999998</v>
      </c>
      <c r="C88" s="58">
        <v>2.3199999999999998</v>
      </c>
      <c r="D88" s="58">
        <v>2.3199999999999998</v>
      </c>
      <c r="E88" s="58">
        <v>2.3199999999999998</v>
      </c>
      <c r="F88" s="58">
        <v>2.3199999999999998</v>
      </c>
      <c r="G88" s="58">
        <v>2.3199999999999998</v>
      </c>
      <c r="H88" s="58">
        <v>2.3199999999999998</v>
      </c>
      <c r="I88" s="58">
        <v>2.3199999999999998</v>
      </c>
      <c r="J88" s="58">
        <v>2.3199999999999998</v>
      </c>
      <c r="K88" s="58">
        <v>2.3199999999999998</v>
      </c>
      <c r="L88" s="58">
        <v>2.3199999999999998</v>
      </c>
      <c r="M88" s="58">
        <v>2.3199999999999998</v>
      </c>
      <c r="N88" s="58">
        <v>2.3199999999999998</v>
      </c>
      <c r="O88" s="58">
        <v>2.3199999999999998</v>
      </c>
      <c r="P88" s="58">
        <v>2.3199999999999998</v>
      </c>
      <c r="Q88" s="58">
        <v>2.3199999999999998</v>
      </c>
      <c r="R88" s="58">
        <v>2.3199999999999998</v>
      </c>
      <c r="S88" s="58">
        <v>2.3199999999999998</v>
      </c>
      <c r="T88" s="58">
        <v>2.3199999999999998</v>
      </c>
      <c r="U88" s="58">
        <v>2.3199999999999998</v>
      </c>
      <c r="V88" s="58">
        <v>2.3199999999999998</v>
      </c>
      <c r="W88" s="58">
        <v>2.3199999999999998</v>
      </c>
      <c r="X88" s="58">
        <v>2.3199999999999998</v>
      </c>
      <c r="Y88" s="58">
        <v>2.3199999999999998</v>
      </c>
      <c r="Z88" s="58">
        <v>2.3199999999999998</v>
      </c>
      <c r="AA88" s="58">
        <v>2.3199999999999998</v>
      </c>
    </row>
    <row r="89" spans="1:27" ht="15.75">
      <c r="A89" s="59" t="s">
        <v>89</v>
      </c>
      <c r="B89" s="58">
        <v>35.99</v>
      </c>
      <c r="C89" s="58">
        <v>35.99</v>
      </c>
      <c r="D89" s="58">
        <v>35.99</v>
      </c>
      <c r="E89" s="58">
        <v>35.99</v>
      </c>
      <c r="F89" s="58">
        <v>35.99</v>
      </c>
      <c r="G89" s="58">
        <v>35.99</v>
      </c>
      <c r="H89" s="58">
        <v>35.99</v>
      </c>
      <c r="I89" s="58">
        <v>35.99</v>
      </c>
      <c r="J89" s="58">
        <v>35.99</v>
      </c>
      <c r="K89" s="58">
        <v>35.99</v>
      </c>
      <c r="L89" s="58">
        <v>35.99</v>
      </c>
      <c r="M89" s="58">
        <v>35.99</v>
      </c>
      <c r="N89" s="58">
        <v>35.99</v>
      </c>
      <c r="O89" s="58">
        <v>35.99</v>
      </c>
      <c r="P89" s="58">
        <v>35.99</v>
      </c>
      <c r="Q89" s="58">
        <v>35.99</v>
      </c>
      <c r="R89" s="58">
        <v>35.99</v>
      </c>
      <c r="S89" s="58">
        <v>35.99</v>
      </c>
      <c r="T89" s="58">
        <v>35.99</v>
      </c>
      <c r="U89" s="58">
        <v>35.99</v>
      </c>
      <c r="V89" s="58">
        <v>35.99</v>
      </c>
      <c r="W89" s="58">
        <v>35.99</v>
      </c>
      <c r="X89" s="58">
        <v>35.99</v>
      </c>
      <c r="Y89" s="58">
        <v>35.99</v>
      </c>
      <c r="Z89" s="58">
        <v>35.99</v>
      </c>
      <c r="AA89" s="58">
        <v>35.99</v>
      </c>
    </row>
    <row r="90" spans="1:27" ht="15.75">
      <c r="A90" s="59" t="s">
        <v>296</v>
      </c>
      <c r="B90" s="58">
        <v>0</v>
      </c>
      <c r="C90" s="58">
        <v>0</v>
      </c>
      <c r="D90" s="58">
        <v>0</v>
      </c>
      <c r="E90" s="58">
        <v>0</v>
      </c>
      <c r="F90" s="58">
        <v>0</v>
      </c>
      <c r="G90" s="58">
        <v>0</v>
      </c>
      <c r="H90" s="58">
        <v>0</v>
      </c>
      <c r="I90" s="58">
        <v>0</v>
      </c>
      <c r="J90" s="58">
        <v>0</v>
      </c>
      <c r="K90" s="58">
        <v>0</v>
      </c>
      <c r="L90" s="58">
        <v>0</v>
      </c>
      <c r="M90" s="58">
        <v>0</v>
      </c>
      <c r="N90" s="58">
        <v>0</v>
      </c>
      <c r="O90" s="58">
        <v>0</v>
      </c>
      <c r="P90" s="58">
        <v>0</v>
      </c>
      <c r="Q90" s="58">
        <v>0</v>
      </c>
      <c r="R90" s="58">
        <v>0</v>
      </c>
      <c r="S90" s="58">
        <v>0</v>
      </c>
      <c r="T90" s="58">
        <v>0</v>
      </c>
      <c r="U90" s="58">
        <v>0</v>
      </c>
      <c r="V90" s="58">
        <v>0</v>
      </c>
      <c r="W90" s="58">
        <v>0</v>
      </c>
      <c r="X90" s="58">
        <v>0</v>
      </c>
      <c r="Y90" s="58">
        <v>0</v>
      </c>
      <c r="Z90" s="58">
        <v>0</v>
      </c>
      <c r="AA90" s="58">
        <v>0</v>
      </c>
    </row>
    <row r="91" spans="1:27" ht="15.75">
      <c r="A91" s="59" t="s">
        <v>90</v>
      </c>
      <c r="B91" s="58">
        <v>2951</v>
      </c>
      <c r="C91" s="58">
        <v>2885.1</v>
      </c>
      <c r="D91" s="58">
        <v>2819.2</v>
      </c>
      <c r="E91" s="58">
        <v>2753.3</v>
      </c>
      <c r="F91" s="58">
        <v>2687.4</v>
      </c>
      <c r="G91" s="58">
        <v>2621.5</v>
      </c>
      <c r="H91" s="58">
        <v>2555.6</v>
      </c>
      <c r="I91" s="58">
        <v>2489.6999999999998</v>
      </c>
      <c r="J91" s="58">
        <v>2423.8000000000002</v>
      </c>
      <c r="K91" s="58">
        <v>2357.9</v>
      </c>
      <c r="L91" s="58">
        <v>2292</v>
      </c>
      <c r="M91" s="58">
        <v>2224.1999999999998</v>
      </c>
      <c r="N91" s="58">
        <v>2156.4</v>
      </c>
      <c r="O91" s="58">
        <v>2088.6</v>
      </c>
      <c r="P91" s="58">
        <v>2020.8</v>
      </c>
      <c r="Q91" s="58">
        <v>1953</v>
      </c>
      <c r="R91" s="58">
        <v>1887.8</v>
      </c>
      <c r="S91" s="58">
        <v>1822.6</v>
      </c>
      <c r="T91" s="58">
        <v>1757.4</v>
      </c>
      <c r="U91" s="58">
        <v>1692.2</v>
      </c>
      <c r="V91" s="58">
        <v>1627</v>
      </c>
      <c r="W91" s="58">
        <v>1568.4</v>
      </c>
      <c r="X91" s="58">
        <v>1509.8</v>
      </c>
      <c r="Y91" s="58">
        <v>1451.2</v>
      </c>
      <c r="Z91" s="58">
        <v>1392.6</v>
      </c>
      <c r="AA91" s="58">
        <v>1334</v>
      </c>
    </row>
    <row r="92" spans="1:27" ht="15.75">
      <c r="A92" s="59" t="s">
        <v>91</v>
      </c>
      <c r="B92" s="58">
        <v>63</v>
      </c>
      <c r="C92" s="58">
        <v>63</v>
      </c>
      <c r="D92" s="58">
        <v>63</v>
      </c>
      <c r="E92" s="58">
        <v>63</v>
      </c>
      <c r="F92" s="58">
        <v>63</v>
      </c>
      <c r="G92" s="58">
        <v>63</v>
      </c>
      <c r="H92" s="58">
        <v>63</v>
      </c>
      <c r="I92" s="58">
        <v>63</v>
      </c>
      <c r="J92" s="58">
        <v>63</v>
      </c>
      <c r="K92" s="58">
        <v>63</v>
      </c>
      <c r="L92" s="58">
        <v>63</v>
      </c>
      <c r="M92" s="58">
        <v>63</v>
      </c>
      <c r="N92" s="58">
        <v>63</v>
      </c>
      <c r="O92" s="58">
        <v>63</v>
      </c>
      <c r="P92" s="58">
        <v>63</v>
      </c>
      <c r="Q92" s="58">
        <v>63</v>
      </c>
      <c r="R92" s="58">
        <v>63</v>
      </c>
      <c r="S92" s="58">
        <v>63</v>
      </c>
      <c r="T92" s="58">
        <v>63</v>
      </c>
      <c r="U92" s="58">
        <v>63</v>
      </c>
      <c r="V92" s="58">
        <v>63</v>
      </c>
      <c r="W92" s="58">
        <v>63</v>
      </c>
      <c r="X92" s="58">
        <v>63</v>
      </c>
      <c r="Y92" s="58">
        <v>63</v>
      </c>
      <c r="Z92" s="58">
        <v>63</v>
      </c>
      <c r="AA92" s="58">
        <v>63</v>
      </c>
    </row>
    <row r="93" spans="1:27" ht="15.75">
      <c r="A93" s="59" t="s">
        <v>92</v>
      </c>
      <c r="B93" s="58">
        <v>0</v>
      </c>
      <c r="C93" s="58">
        <v>0</v>
      </c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58">
        <v>0</v>
      </c>
      <c r="P93" s="58">
        <v>0</v>
      </c>
      <c r="Q93" s="58">
        <v>0</v>
      </c>
      <c r="R93" s="58">
        <v>0</v>
      </c>
      <c r="S93" s="58">
        <v>0</v>
      </c>
      <c r="T93" s="58">
        <v>0</v>
      </c>
      <c r="U93" s="58">
        <v>0</v>
      </c>
      <c r="V93" s="58">
        <v>0</v>
      </c>
      <c r="W93" s="58">
        <v>0</v>
      </c>
      <c r="X93" s="58">
        <v>0</v>
      </c>
      <c r="Y93" s="58">
        <v>0</v>
      </c>
      <c r="Z93" s="58">
        <v>0</v>
      </c>
      <c r="AA93" s="58">
        <v>0</v>
      </c>
    </row>
    <row r="94" spans="1:27" ht="15.75">
      <c r="A94" s="59" t="s">
        <v>93</v>
      </c>
      <c r="B94" s="58">
        <v>9477</v>
      </c>
      <c r="C94" s="58">
        <v>9357</v>
      </c>
      <c r="D94" s="58">
        <v>9237</v>
      </c>
      <c r="E94" s="58">
        <v>9117</v>
      </c>
      <c r="F94" s="58">
        <v>8997</v>
      </c>
      <c r="G94" s="58">
        <v>8877</v>
      </c>
      <c r="H94" s="58">
        <v>8757</v>
      </c>
      <c r="I94" s="58">
        <v>8637</v>
      </c>
      <c r="J94" s="58">
        <v>8517</v>
      </c>
      <c r="K94" s="58">
        <v>8397</v>
      </c>
      <c r="L94" s="58">
        <v>8277</v>
      </c>
      <c r="M94" s="58">
        <v>8157</v>
      </c>
      <c r="N94" s="58">
        <v>8037</v>
      </c>
      <c r="O94" s="58">
        <v>7917</v>
      </c>
      <c r="P94" s="58">
        <v>7797</v>
      </c>
      <c r="Q94" s="58">
        <v>7677</v>
      </c>
      <c r="R94" s="58">
        <v>7557</v>
      </c>
      <c r="S94" s="58">
        <v>7437</v>
      </c>
      <c r="T94" s="58">
        <v>7317</v>
      </c>
      <c r="U94" s="58">
        <v>7197</v>
      </c>
      <c r="V94" s="58">
        <v>7077</v>
      </c>
      <c r="W94" s="58">
        <v>6957</v>
      </c>
      <c r="X94" s="58">
        <v>6837</v>
      </c>
      <c r="Y94" s="58">
        <v>6717</v>
      </c>
      <c r="Z94" s="58">
        <v>6597</v>
      </c>
      <c r="AA94" s="58">
        <v>6477</v>
      </c>
    </row>
    <row r="95" spans="1:27" ht="15.75">
      <c r="A95" s="59" t="s">
        <v>94</v>
      </c>
      <c r="B95" s="58">
        <v>0</v>
      </c>
      <c r="C95" s="58">
        <v>0</v>
      </c>
      <c r="D95" s="58">
        <v>0</v>
      </c>
      <c r="E95" s="58">
        <v>0</v>
      </c>
      <c r="F95" s="58">
        <v>0</v>
      </c>
      <c r="G95" s="58">
        <v>0</v>
      </c>
      <c r="H95" s="58">
        <v>0</v>
      </c>
      <c r="I95" s="58">
        <v>0</v>
      </c>
      <c r="J95" s="58">
        <v>0</v>
      </c>
      <c r="K95" s="58">
        <v>0</v>
      </c>
      <c r="L95" s="58">
        <v>0</v>
      </c>
      <c r="M95" s="58">
        <v>0</v>
      </c>
      <c r="N95" s="58">
        <v>0</v>
      </c>
      <c r="O95" s="58">
        <v>0</v>
      </c>
      <c r="P95" s="58">
        <v>0</v>
      </c>
      <c r="Q95" s="58">
        <v>0</v>
      </c>
      <c r="R95" s="58">
        <v>0</v>
      </c>
      <c r="S95" s="58">
        <v>0</v>
      </c>
      <c r="T95" s="58">
        <v>0</v>
      </c>
      <c r="U95" s="58">
        <v>0</v>
      </c>
      <c r="V95" s="58">
        <v>0</v>
      </c>
      <c r="W95" s="58">
        <v>0</v>
      </c>
      <c r="X95" s="58">
        <v>0</v>
      </c>
      <c r="Y95" s="58">
        <v>0</v>
      </c>
      <c r="Z95" s="58">
        <v>0</v>
      </c>
      <c r="AA95" s="58">
        <v>0</v>
      </c>
    </row>
    <row r="96" spans="1:27" ht="15.75">
      <c r="A96" s="59" t="s">
        <v>95</v>
      </c>
      <c r="B96" s="58">
        <v>457</v>
      </c>
      <c r="C96" s="58">
        <v>457</v>
      </c>
      <c r="D96" s="58">
        <v>457</v>
      </c>
      <c r="E96" s="58">
        <v>457</v>
      </c>
      <c r="F96" s="58">
        <v>457</v>
      </c>
      <c r="G96" s="58">
        <v>457</v>
      </c>
      <c r="H96" s="58">
        <v>457</v>
      </c>
      <c r="I96" s="58">
        <v>457</v>
      </c>
      <c r="J96" s="58">
        <v>457</v>
      </c>
      <c r="K96" s="58">
        <v>457</v>
      </c>
      <c r="L96" s="58">
        <v>457</v>
      </c>
      <c r="M96" s="58">
        <v>457</v>
      </c>
      <c r="N96" s="58">
        <v>457</v>
      </c>
      <c r="O96" s="58">
        <v>457</v>
      </c>
      <c r="P96" s="58">
        <v>457</v>
      </c>
      <c r="Q96" s="58">
        <v>457</v>
      </c>
      <c r="R96" s="58">
        <v>457</v>
      </c>
      <c r="S96" s="58">
        <v>457</v>
      </c>
      <c r="T96" s="58">
        <v>457</v>
      </c>
      <c r="U96" s="58">
        <v>457</v>
      </c>
      <c r="V96" s="58">
        <v>457</v>
      </c>
      <c r="W96" s="58">
        <v>457</v>
      </c>
      <c r="X96" s="58">
        <v>457</v>
      </c>
      <c r="Y96" s="58">
        <v>457</v>
      </c>
      <c r="Z96" s="58">
        <v>457</v>
      </c>
      <c r="AA96" s="58">
        <v>457</v>
      </c>
    </row>
    <row r="97" spans="1:27" ht="15.75">
      <c r="A97" s="59" t="s">
        <v>96</v>
      </c>
      <c r="B97" s="58">
        <v>0</v>
      </c>
      <c r="C97" s="58">
        <v>0</v>
      </c>
      <c r="D97" s="58">
        <v>0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v>0</v>
      </c>
      <c r="R97" s="58">
        <v>0</v>
      </c>
      <c r="S97" s="58">
        <v>0</v>
      </c>
      <c r="T97" s="58">
        <v>0</v>
      </c>
      <c r="U97" s="58">
        <v>0</v>
      </c>
      <c r="V97" s="58">
        <v>0</v>
      </c>
      <c r="W97" s="58">
        <v>0</v>
      </c>
      <c r="X97" s="58">
        <v>0</v>
      </c>
      <c r="Y97" s="58">
        <v>0</v>
      </c>
      <c r="Z97" s="58">
        <v>0</v>
      </c>
      <c r="AA97" s="58">
        <v>0</v>
      </c>
    </row>
    <row r="98" spans="1:27" ht="15.75">
      <c r="A98" s="59" t="s">
        <v>97</v>
      </c>
      <c r="B98" s="58">
        <v>0</v>
      </c>
      <c r="C98" s="58">
        <v>0</v>
      </c>
      <c r="D98" s="58">
        <v>0</v>
      </c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v>0</v>
      </c>
      <c r="R98" s="58">
        <v>0</v>
      </c>
      <c r="S98" s="58">
        <v>0</v>
      </c>
      <c r="T98" s="58">
        <v>0</v>
      </c>
      <c r="U98" s="58">
        <v>0</v>
      </c>
      <c r="V98" s="58">
        <v>0</v>
      </c>
      <c r="W98" s="58">
        <v>0</v>
      </c>
      <c r="X98" s="58">
        <v>0</v>
      </c>
      <c r="Y98" s="58">
        <v>0</v>
      </c>
      <c r="Z98" s="58">
        <v>0</v>
      </c>
      <c r="AA98" s="58">
        <v>0</v>
      </c>
    </row>
    <row r="99" spans="1:27" ht="15.75">
      <c r="A99" s="59" t="s">
        <v>98</v>
      </c>
      <c r="B99" s="58">
        <v>15701</v>
      </c>
      <c r="C99" s="58">
        <v>15701</v>
      </c>
      <c r="D99" s="58">
        <v>15701</v>
      </c>
      <c r="E99" s="58">
        <v>15701</v>
      </c>
      <c r="F99" s="58">
        <v>15701</v>
      </c>
      <c r="G99" s="58">
        <v>15701</v>
      </c>
      <c r="H99" s="58">
        <v>15701</v>
      </c>
      <c r="I99" s="58">
        <v>15701</v>
      </c>
      <c r="J99" s="58">
        <v>15701</v>
      </c>
      <c r="K99" s="58">
        <v>15701</v>
      </c>
      <c r="L99" s="58">
        <v>15701</v>
      </c>
      <c r="M99" s="58">
        <v>15701</v>
      </c>
      <c r="N99" s="58">
        <v>15701</v>
      </c>
      <c r="O99" s="58">
        <v>15701</v>
      </c>
      <c r="P99" s="58">
        <v>15701</v>
      </c>
      <c r="Q99" s="58">
        <v>15701</v>
      </c>
      <c r="R99" s="58">
        <v>15701</v>
      </c>
      <c r="S99" s="58">
        <v>15701</v>
      </c>
      <c r="T99" s="58">
        <v>15701</v>
      </c>
      <c r="U99" s="58">
        <v>15701</v>
      </c>
      <c r="V99" s="58">
        <v>15701</v>
      </c>
      <c r="W99" s="58">
        <v>15701</v>
      </c>
      <c r="X99" s="58">
        <v>15701</v>
      </c>
      <c r="Y99" s="58">
        <v>15701</v>
      </c>
      <c r="Z99" s="58">
        <v>15701</v>
      </c>
      <c r="AA99" s="58">
        <v>15701</v>
      </c>
    </row>
    <row r="100" spans="1:27" ht="15.75">
      <c r="A100" s="59" t="s">
        <v>99</v>
      </c>
      <c r="B100" s="58">
        <v>49453</v>
      </c>
      <c r="C100" s="58">
        <v>49453</v>
      </c>
      <c r="D100" s="58">
        <v>49453</v>
      </c>
      <c r="E100" s="58">
        <v>49453</v>
      </c>
      <c r="F100" s="58">
        <v>49453</v>
      </c>
      <c r="G100" s="58">
        <v>49453</v>
      </c>
      <c r="H100" s="58">
        <v>49453</v>
      </c>
      <c r="I100" s="58">
        <v>49453</v>
      </c>
      <c r="J100" s="58">
        <v>49453</v>
      </c>
      <c r="K100" s="58">
        <v>49453</v>
      </c>
      <c r="L100" s="58">
        <v>49453</v>
      </c>
      <c r="M100" s="58">
        <v>49224.4</v>
      </c>
      <c r="N100" s="58">
        <v>48995.8</v>
      </c>
      <c r="O100" s="58">
        <v>48767.199999999997</v>
      </c>
      <c r="P100" s="58">
        <v>48538.6</v>
      </c>
      <c r="Q100" s="58">
        <v>48310</v>
      </c>
      <c r="R100" s="58">
        <v>48081.4</v>
      </c>
      <c r="S100" s="58">
        <v>47852.800000000003</v>
      </c>
      <c r="T100" s="58">
        <v>47624.2</v>
      </c>
      <c r="U100" s="58">
        <v>47395.6</v>
      </c>
      <c r="V100" s="58">
        <v>47167</v>
      </c>
      <c r="W100" s="58">
        <v>46938.400000000001</v>
      </c>
      <c r="X100" s="58">
        <v>46709.8</v>
      </c>
      <c r="Y100" s="58">
        <v>46481.2</v>
      </c>
      <c r="Z100" s="58">
        <v>46252.6</v>
      </c>
      <c r="AA100" s="58">
        <v>46024</v>
      </c>
    </row>
    <row r="101" spans="1:27" ht="15.75">
      <c r="A101" s="59" t="s">
        <v>100</v>
      </c>
      <c r="B101" s="58">
        <v>200</v>
      </c>
      <c r="C101" s="58">
        <v>200</v>
      </c>
      <c r="D101" s="58">
        <v>200</v>
      </c>
      <c r="E101" s="58">
        <v>200</v>
      </c>
      <c r="F101" s="58">
        <v>200</v>
      </c>
      <c r="G101" s="58">
        <v>200</v>
      </c>
      <c r="H101" s="58">
        <v>200</v>
      </c>
      <c r="I101" s="58">
        <v>200</v>
      </c>
      <c r="J101" s="58">
        <v>200</v>
      </c>
      <c r="K101" s="58">
        <v>200</v>
      </c>
      <c r="L101" s="58">
        <v>200</v>
      </c>
      <c r="M101" s="58">
        <v>200</v>
      </c>
      <c r="N101" s="58">
        <v>200</v>
      </c>
      <c r="O101" s="58">
        <v>200</v>
      </c>
      <c r="P101" s="58">
        <v>200</v>
      </c>
      <c r="Q101" s="58">
        <v>200</v>
      </c>
      <c r="R101" s="58">
        <v>200</v>
      </c>
      <c r="S101" s="58">
        <v>200</v>
      </c>
      <c r="T101" s="58">
        <v>200</v>
      </c>
      <c r="U101" s="58">
        <v>200</v>
      </c>
      <c r="V101" s="58">
        <v>200</v>
      </c>
      <c r="W101" s="58">
        <v>200</v>
      </c>
      <c r="X101" s="58">
        <v>200</v>
      </c>
      <c r="Y101" s="58">
        <v>200</v>
      </c>
      <c r="Z101" s="58">
        <v>200</v>
      </c>
      <c r="AA101" s="58">
        <v>200</v>
      </c>
    </row>
    <row r="102" spans="1:27" ht="15.75">
      <c r="A102" s="59" t="s">
        <v>101</v>
      </c>
      <c r="B102" s="58">
        <v>0</v>
      </c>
      <c r="C102" s="58">
        <v>0</v>
      </c>
      <c r="D102" s="58">
        <v>0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v>0</v>
      </c>
      <c r="R102" s="58">
        <v>0</v>
      </c>
      <c r="S102" s="58">
        <v>0</v>
      </c>
      <c r="T102" s="58">
        <v>0</v>
      </c>
      <c r="U102" s="58">
        <v>0</v>
      </c>
      <c r="V102" s="58">
        <v>0</v>
      </c>
      <c r="W102" s="58">
        <v>0</v>
      </c>
      <c r="X102" s="58">
        <v>0</v>
      </c>
      <c r="Y102" s="58">
        <v>0</v>
      </c>
      <c r="Z102" s="58">
        <v>0</v>
      </c>
      <c r="AA102" s="58">
        <v>0</v>
      </c>
    </row>
    <row r="103" spans="1:27" ht="15.75">
      <c r="A103" s="59" t="s">
        <v>102</v>
      </c>
      <c r="B103" s="58">
        <v>0</v>
      </c>
      <c r="C103" s="58">
        <v>0</v>
      </c>
      <c r="D103" s="58">
        <v>0</v>
      </c>
      <c r="E103" s="58">
        <v>0</v>
      </c>
      <c r="F103" s="58">
        <v>0</v>
      </c>
      <c r="G103" s="58">
        <v>0</v>
      </c>
      <c r="H103" s="58">
        <v>0</v>
      </c>
      <c r="I103" s="58">
        <v>0</v>
      </c>
      <c r="J103" s="58">
        <v>0</v>
      </c>
      <c r="K103" s="58">
        <v>0</v>
      </c>
      <c r="L103" s="58">
        <v>0</v>
      </c>
      <c r="M103" s="58">
        <v>0</v>
      </c>
      <c r="N103" s="58">
        <v>0</v>
      </c>
      <c r="O103" s="58">
        <v>0</v>
      </c>
      <c r="P103" s="58">
        <v>0</v>
      </c>
      <c r="Q103" s="58">
        <v>0</v>
      </c>
      <c r="R103" s="58">
        <v>0</v>
      </c>
      <c r="S103" s="58">
        <v>0</v>
      </c>
      <c r="T103" s="58">
        <v>0</v>
      </c>
      <c r="U103" s="58">
        <v>0</v>
      </c>
      <c r="V103" s="58">
        <v>0</v>
      </c>
      <c r="W103" s="58">
        <v>0</v>
      </c>
      <c r="X103" s="58">
        <v>0</v>
      </c>
      <c r="Y103" s="58">
        <v>0</v>
      </c>
      <c r="Z103" s="58">
        <v>0</v>
      </c>
      <c r="AA103" s="58">
        <v>0</v>
      </c>
    </row>
    <row r="104" spans="1:27" ht="15.75">
      <c r="A104" s="59" t="s">
        <v>314</v>
      </c>
      <c r="B104" s="58">
        <v>0</v>
      </c>
      <c r="C104" s="58">
        <v>0</v>
      </c>
      <c r="D104" s="58">
        <v>0</v>
      </c>
      <c r="E104" s="58">
        <v>0</v>
      </c>
      <c r="F104" s="58">
        <v>0</v>
      </c>
      <c r="G104" s="58">
        <v>0</v>
      </c>
      <c r="H104" s="58">
        <v>0</v>
      </c>
      <c r="I104" s="58">
        <v>0</v>
      </c>
      <c r="J104" s="58">
        <v>0</v>
      </c>
      <c r="K104" s="58">
        <v>0</v>
      </c>
      <c r="L104" s="58">
        <v>0</v>
      </c>
      <c r="M104" s="58">
        <v>0</v>
      </c>
      <c r="N104" s="58">
        <v>0</v>
      </c>
      <c r="O104" s="58">
        <v>0</v>
      </c>
      <c r="P104" s="58">
        <v>0</v>
      </c>
      <c r="Q104" s="58">
        <v>0</v>
      </c>
      <c r="R104" s="58">
        <v>0</v>
      </c>
      <c r="S104" s="58">
        <v>0</v>
      </c>
      <c r="T104" s="58">
        <v>0</v>
      </c>
      <c r="U104" s="58">
        <v>0</v>
      </c>
      <c r="V104" s="58">
        <v>0</v>
      </c>
      <c r="W104" s="58">
        <v>0</v>
      </c>
      <c r="X104" s="58">
        <v>0</v>
      </c>
      <c r="Y104" s="58">
        <v>0</v>
      </c>
      <c r="Z104" s="58">
        <v>0</v>
      </c>
      <c r="AA104" s="58">
        <v>0</v>
      </c>
    </row>
    <row r="105" spans="1:27" ht="15.75">
      <c r="A105" s="59" t="s">
        <v>103</v>
      </c>
      <c r="B105" s="58">
        <v>0</v>
      </c>
      <c r="C105" s="58">
        <v>0</v>
      </c>
      <c r="D105" s="58">
        <v>0</v>
      </c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0</v>
      </c>
      <c r="Q105" s="58">
        <v>0</v>
      </c>
      <c r="R105" s="58">
        <v>0</v>
      </c>
      <c r="S105" s="58">
        <v>0</v>
      </c>
      <c r="T105" s="58">
        <v>0</v>
      </c>
      <c r="U105" s="58">
        <v>0</v>
      </c>
      <c r="V105" s="58">
        <v>0</v>
      </c>
      <c r="W105" s="58">
        <v>0</v>
      </c>
      <c r="X105" s="58">
        <v>0</v>
      </c>
      <c r="Y105" s="58">
        <v>0</v>
      </c>
      <c r="Z105" s="58">
        <v>0</v>
      </c>
      <c r="AA105" s="58">
        <v>0</v>
      </c>
    </row>
    <row r="106" spans="1:27" ht="15.75">
      <c r="A106" s="59" t="s">
        <v>104</v>
      </c>
      <c r="B106" s="58">
        <v>93</v>
      </c>
      <c r="C106" s="58">
        <v>93</v>
      </c>
      <c r="D106" s="58">
        <v>93</v>
      </c>
      <c r="E106" s="58">
        <v>93</v>
      </c>
      <c r="F106" s="58">
        <v>93</v>
      </c>
      <c r="G106" s="58">
        <v>93</v>
      </c>
      <c r="H106" s="58">
        <v>93</v>
      </c>
      <c r="I106" s="58">
        <v>93</v>
      </c>
      <c r="J106" s="58">
        <v>93</v>
      </c>
      <c r="K106" s="58">
        <v>93</v>
      </c>
      <c r="L106" s="58">
        <v>93</v>
      </c>
      <c r="M106" s="58">
        <v>93</v>
      </c>
      <c r="N106" s="58">
        <v>93</v>
      </c>
      <c r="O106" s="58">
        <v>93</v>
      </c>
      <c r="P106" s="58">
        <v>93</v>
      </c>
      <c r="Q106" s="58">
        <v>93</v>
      </c>
      <c r="R106" s="58">
        <v>93</v>
      </c>
      <c r="S106" s="58">
        <v>93</v>
      </c>
      <c r="T106" s="58">
        <v>93</v>
      </c>
      <c r="U106" s="58">
        <v>93</v>
      </c>
      <c r="V106" s="58">
        <v>93</v>
      </c>
      <c r="W106" s="58">
        <v>93</v>
      </c>
      <c r="X106" s="58">
        <v>93</v>
      </c>
      <c r="Y106" s="58">
        <v>93</v>
      </c>
      <c r="Z106" s="58">
        <v>93</v>
      </c>
      <c r="AA106" s="58">
        <v>93</v>
      </c>
    </row>
    <row r="107" spans="1:27" ht="15.75">
      <c r="A107" s="59" t="s">
        <v>105</v>
      </c>
      <c r="B107" s="58">
        <v>88.9</v>
      </c>
      <c r="C107" s="58">
        <v>88.84</v>
      </c>
      <c r="D107" s="58">
        <v>88.78</v>
      </c>
      <c r="E107" s="58">
        <v>88.72</v>
      </c>
      <c r="F107" s="58">
        <v>88.66</v>
      </c>
      <c r="G107" s="58">
        <v>88.6</v>
      </c>
      <c r="H107" s="58">
        <v>88.54</v>
      </c>
      <c r="I107" s="58">
        <v>88.48</v>
      </c>
      <c r="J107" s="58">
        <v>88.42</v>
      </c>
      <c r="K107" s="58">
        <v>88.36</v>
      </c>
      <c r="L107" s="58">
        <v>88.3</v>
      </c>
      <c r="M107" s="58">
        <v>88.24</v>
      </c>
      <c r="N107" s="58">
        <v>88.18</v>
      </c>
      <c r="O107" s="58">
        <v>88.12</v>
      </c>
      <c r="P107" s="58">
        <v>88.06</v>
      </c>
      <c r="Q107" s="58">
        <v>88</v>
      </c>
      <c r="R107" s="58">
        <v>87.94</v>
      </c>
      <c r="S107" s="58">
        <v>87.88</v>
      </c>
      <c r="T107" s="58">
        <v>87.82</v>
      </c>
      <c r="U107" s="58">
        <v>87.76</v>
      </c>
      <c r="V107" s="58">
        <v>87.7</v>
      </c>
      <c r="W107" s="58">
        <v>87.66</v>
      </c>
      <c r="X107" s="58">
        <v>87.62</v>
      </c>
      <c r="Y107" s="58">
        <v>87.58</v>
      </c>
      <c r="Z107" s="58">
        <v>87.54</v>
      </c>
      <c r="AA107" s="58">
        <v>87.5</v>
      </c>
    </row>
    <row r="108" spans="1:27" ht="15.75">
      <c r="A108" s="59" t="s">
        <v>106</v>
      </c>
      <c r="B108" s="58">
        <v>3764</v>
      </c>
      <c r="C108" s="58">
        <v>3793</v>
      </c>
      <c r="D108" s="58">
        <v>3822</v>
      </c>
      <c r="E108" s="58">
        <v>3851</v>
      </c>
      <c r="F108" s="58">
        <v>3880</v>
      </c>
      <c r="G108" s="58">
        <v>3909</v>
      </c>
      <c r="H108" s="58">
        <v>3938</v>
      </c>
      <c r="I108" s="58">
        <v>3967</v>
      </c>
      <c r="J108" s="58">
        <v>3996</v>
      </c>
      <c r="K108" s="58">
        <v>4025</v>
      </c>
      <c r="L108" s="58">
        <v>4054</v>
      </c>
      <c r="M108" s="58">
        <v>4133</v>
      </c>
      <c r="N108" s="58">
        <v>4212</v>
      </c>
      <c r="O108" s="58">
        <v>4291</v>
      </c>
      <c r="P108" s="58">
        <v>4370</v>
      </c>
      <c r="Q108" s="58">
        <v>4449</v>
      </c>
      <c r="R108" s="58">
        <v>4513.2</v>
      </c>
      <c r="S108" s="58">
        <v>4577.3999999999996</v>
      </c>
      <c r="T108" s="58">
        <v>4641.6000000000004</v>
      </c>
      <c r="U108" s="58">
        <v>4705.8</v>
      </c>
      <c r="V108" s="58">
        <v>4770</v>
      </c>
      <c r="W108" s="58">
        <v>4797</v>
      </c>
      <c r="X108" s="58">
        <v>4824</v>
      </c>
      <c r="Y108" s="58">
        <v>4851</v>
      </c>
      <c r="Z108" s="58">
        <v>4878</v>
      </c>
      <c r="AA108" s="58">
        <v>4905</v>
      </c>
    </row>
    <row r="109" spans="1:27" ht="15.75">
      <c r="A109" s="59" t="s">
        <v>107</v>
      </c>
      <c r="B109" s="58">
        <v>0</v>
      </c>
      <c r="C109" s="58">
        <v>0</v>
      </c>
      <c r="D109" s="58">
        <v>0</v>
      </c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58">
        <v>0</v>
      </c>
      <c r="L109" s="58">
        <v>0</v>
      </c>
      <c r="M109" s="58">
        <v>0</v>
      </c>
      <c r="N109" s="58">
        <v>0</v>
      </c>
      <c r="O109" s="58">
        <v>0</v>
      </c>
      <c r="P109" s="58">
        <v>0</v>
      </c>
      <c r="Q109" s="58">
        <v>0</v>
      </c>
      <c r="R109" s="58">
        <v>0</v>
      </c>
      <c r="S109" s="58">
        <v>0</v>
      </c>
      <c r="T109" s="58">
        <v>0</v>
      </c>
      <c r="U109" s="58">
        <v>0</v>
      </c>
      <c r="V109" s="58">
        <v>0</v>
      </c>
      <c r="W109" s="58">
        <v>0</v>
      </c>
      <c r="X109" s="58">
        <v>0</v>
      </c>
      <c r="Y109" s="58">
        <v>0</v>
      </c>
      <c r="Z109" s="58">
        <v>0</v>
      </c>
      <c r="AA109" s="58">
        <v>0</v>
      </c>
    </row>
    <row r="110" spans="1:27" ht="15.75">
      <c r="A110" s="59" t="s">
        <v>108</v>
      </c>
      <c r="B110" s="58"/>
      <c r="C110" s="58"/>
      <c r="D110" s="58"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0</v>
      </c>
      <c r="Q110" s="58">
        <v>0</v>
      </c>
      <c r="R110" s="58">
        <v>0</v>
      </c>
      <c r="S110" s="58">
        <v>0</v>
      </c>
      <c r="T110" s="58">
        <v>0</v>
      </c>
      <c r="U110" s="58">
        <v>0</v>
      </c>
      <c r="V110" s="58">
        <v>0</v>
      </c>
      <c r="W110" s="58">
        <v>0</v>
      </c>
      <c r="X110" s="58">
        <v>0</v>
      </c>
      <c r="Y110" s="58">
        <v>0</v>
      </c>
      <c r="Z110" s="58">
        <v>0</v>
      </c>
      <c r="AA110" s="58">
        <v>0</v>
      </c>
    </row>
    <row r="111" spans="1:27" ht="15.75">
      <c r="A111" s="59" t="s">
        <v>109</v>
      </c>
      <c r="B111" s="58">
        <v>0</v>
      </c>
      <c r="C111" s="58">
        <v>0</v>
      </c>
      <c r="D111" s="58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0</v>
      </c>
      <c r="Q111" s="58">
        <v>0</v>
      </c>
      <c r="R111" s="58">
        <v>0</v>
      </c>
      <c r="S111" s="58">
        <v>0</v>
      </c>
      <c r="T111" s="58">
        <v>0</v>
      </c>
      <c r="U111" s="58">
        <v>0</v>
      </c>
      <c r="V111" s="58">
        <v>0</v>
      </c>
      <c r="W111" s="58">
        <v>0</v>
      </c>
      <c r="X111" s="58">
        <v>0</v>
      </c>
      <c r="Y111" s="58">
        <v>0</v>
      </c>
      <c r="Z111" s="58">
        <v>0</v>
      </c>
      <c r="AA111" s="58">
        <v>0</v>
      </c>
    </row>
    <row r="112" spans="1:27" ht="15.75">
      <c r="A112" s="59" t="s">
        <v>110</v>
      </c>
      <c r="B112" s="58">
        <v>0</v>
      </c>
      <c r="C112" s="58">
        <v>0</v>
      </c>
      <c r="D112" s="58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v>0</v>
      </c>
      <c r="R112" s="58">
        <v>0</v>
      </c>
      <c r="S112" s="58">
        <v>0</v>
      </c>
      <c r="T112" s="58">
        <v>0</v>
      </c>
      <c r="U112" s="58">
        <v>0</v>
      </c>
      <c r="V112" s="58">
        <v>0</v>
      </c>
      <c r="W112" s="58">
        <v>0</v>
      </c>
      <c r="X112" s="58">
        <v>0</v>
      </c>
      <c r="Y112" s="58">
        <v>0</v>
      </c>
      <c r="Z112" s="58">
        <v>0</v>
      </c>
      <c r="AA112" s="58">
        <v>0</v>
      </c>
    </row>
    <row r="113" spans="1:27" ht="15.75">
      <c r="A113" s="59" t="s">
        <v>111</v>
      </c>
      <c r="B113" s="58">
        <v>0</v>
      </c>
      <c r="C113" s="58">
        <v>0</v>
      </c>
      <c r="D113" s="58"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v>0</v>
      </c>
      <c r="R113" s="58">
        <v>0</v>
      </c>
      <c r="S113" s="58">
        <v>0</v>
      </c>
      <c r="T113" s="58">
        <v>0</v>
      </c>
      <c r="U113" s="58">
        <v>0</v>
      </c>
      <c r="V113" s="58">
        <v>0</v>
      </c>
      <c r="W113" s="58">
        <v>0</v>
      </c>
      <c r="X113" s="58">
        <v>0</v>
      </c>
      <c r="Y113" s="58">
        <v>0</v>
      </c>
      <c r="Z113" s="58">
        <v>0</v>
      </c>
      <c r="AA113" s="58">
        <v>0</v>
      </c>
    </row>
    <row r="114" spans="1:27" ht="15.75">
      <c r="A114" s="59" t="s">
        <v>112</v>
      </c>
      <c r="B114" s="58"/>
      <c r="C114" s="58"/>
      <c r="D114" s="58">
        <v>793.54</v>
      </c>
      <c r="E114" s="58">
        <v>793.61</v>
      </c>
      <c r="F114" s="58">
        <v>793.68</v>
      </c>
      <c r="G114" s="58">
        <v>793.75</v>
      </c>
      <c r="H114" s="58">
        <v>793.82</v>
      </c>
      <c r="I114" s="58">
        <v>793.89</v>
      </c>
      <c r="J114" s="58">
        <v>793.96</v>
      </c>
      <c r="K114" s="58">
        <v>794.03</v>
      </c>
      <c r="L114" s="58">
        <v>794.1</v>
      </c>
      <c r="M114" s="58">
        <v>795.58</v>
      </c>
      <c r="N114" s="58">
        <v>797.06</v>
      </c>
      <c r="O114" s="58">
        <v>798.54</v>
      </c>
      <c r="P114" s="58">
        <v>800.02</v>
      </c>
      <c r="Q114" s="58">
        <v>801.5</v>
      </c>
      <c r="R114" s="58">
        <v>767.2</v>
      </c>
      <c r="S114" s="58">
        <v>732.9</v>
      </c>
      <c r="T114" s="58">
        <v>698.6</v>
      </c>
      <c r="U114" s="58">
        <v>664.3</v>
      </c>
      <c r="V114" s="58">
        <v>630</v>
      </c>
      <c r="W114" s="58">
        <v>622</v>
      </c>
      <c r="X114" s="58">
        <v>614</v>
      </c>
      <c r="Y114" s="58">
        <v>606</v>
      </c>
      <c r="Z114" s="58">
        <v>598</v>
      </c>
      <c r="AA114" s="58">
        <v>590</v>
      </c>
    </row>
    <row r="115" spans="1:27" ht="15.75">
      <c r="A115" s="59" t="s">
        <v>113</v>
      </c>
      <c r="B115" s="58">
        <v>1592.9</v>
      </c>
      <c r="C115" s="58">
        <v>1577.49</v>
      </c>
      <c r="D115" s="58">
        <v>1562.08</v>
      </c>
      <c r="E115" s="58">
        <v>1546.66</v>
      </c>
      <c r="F115" s="58">
        <v>1531.25</v>
      </c>
      <c r="G115" s="58">
        <v>1515.84</v>
      </c>
      <c r="H115" s="58">
        <v>1500.43</v>
      </c>
      <c r="I115" s="58">
        <v>1485.02</v>
      </c>
      <c r="J115" s="58">
        <v>1469.6</v>
      </c>
      <c r="K115" s="58">
        <v>1454.19</v>
      </c>
      <c r="L115" s="58">
        <v>1438.78</v>
      </c>
      <c r="M115" s="58">
        <v>1422.73</v>
      </c>
      <c r="N115" s="58">
        <v>1406.68</v>
      </c>
      <c r="O115" s="58">
        <v>1390.62</v>
      </c>
      <c r="P115" s="58">
        <v>1374.57</v>
      </c>
      <c r="Q115" s="58">
        <v>1358.52</v>
      </c>
      <c r="R115" s="58">
        <v>1342.04</v>
      </c>
      <c r="S115" s="58">
        <v>1325.56</v>
      </c>
      <c r="T115" s="58">
        <v>1309.0899999999999</v>
      </c>
      <c r="U115" s="58">
        <v>1292.6099999999999</v>
      </c>
      <c r="V115" s="58">
        <v>1276.1300000000001</v>
      </c>
      <c r="W115" s="58">
        <v>1259.6500000000001</v>
      </c>
      <c r="X115" s="58">
        <v>1243.17</v>
      </c>
      <c r="Y115" s="58">
        <v>1226.69</v>
      </c>
      <c r="Z115" s="58">
        <v>1210.21</v>
      </c>
      <c r="AA115" s="58">
        <v>1193.73</v>
      </c>
    </row>
    <row r="116" spans="1:27" ht="15.75">
      <c r="A116" s="59" t="s">
        <v>114</v>
      </c>
      <c r="B116" s="58"/>
      <c r="C116" s="58"/>
      <c r="D116" s="58">
        <v>17</v>
      </c>
      <c r="E116" s="58">
        <v>17</v>
      </c>
      <c r="F116" s="58">
        <v>17</v>
      </c>
      <c r="G116" s="58">
        <v>17</v>
      </c>
      <c r="H116" s="58">
        <v>17</v>
      </c>
      <c r="I116" s="58">
        <v>17</v>
      </c>
      <c r="J116" s="58">
        <v>17</v>
      </c>
      <c r="K116" s="58">
        <v>17</v>
      </c>
      <c r="L116" s="58">
        <v>17</v>
      </c>
      <c r="M116" s="58">
        <v>16.8</v>
      </c>
      <c r="N116" s="58">
        <v>16.600000000000001</v>
      </c>
      <c r="O116" s="58">
        <v>16.399999999999999</v>
      </c>
      <c r="P116" s="58">
        <v>16.2</v>
      </c>
      <c r="Q116" s="58">
        <v>16</v>
      </c>
      <c r="R116" s="58">
        <v>15.8</v>
      </c>
      <c r="S116" s="58">
        <v>15.6</v>
      </c>
      <c r="T116" s="58">
        <v>15.4</v>
      </c>
      <c r="U116" s="58">
        <v>15.2</v>
      </c>
      <c r="V116" s="58">
        <v>15</v>
      </c>
      <c r="W116" s="58">
        <v>15.2</v>
      </c>
      <c r="X116" s="58">
        <v>15.4</v>
      </c>
      <c r="Y116" s="58">
        <v>15.6</v>
      </c>
      <c r="Z116" s="58">
        <v>15.8</v>
      </c>
      <c r="AA116" s="58">
        <v>16</v>
      </c>
    </row>
    <row r="117" spans="1:27" ht="15.75">
      <c r="A117" s="59" t="s">
        <v>115</v>
      </c>
      <c r="B117" s="58">
        <v>0</v>
      </c>
      <c r="C117" s="58">
        <v>0</v>
      </c>
      <c r="D117" s="58"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v>0</v>
      </c>
      <c r="R117" s="58">
        <v>0</v>
      </c>
      <c r="S117" s="58">
        <v>0</v>
      </c>
      <c r="T117" s="58">
        <v>0</v>
      </c>
      <c r="U117" s="58">
        <v>0</v>
      </c>
      <c r="V117" s="58">
        <v>0</v>
      </c>
      <c r="W117" s="58">
        <v>0</v>
      </c>
      <c r="X117" s="58">
        <v>0</v>
      </c>
      <c r="Y117" s="58">
        <v>0</v>
      </c>
      <c r="Z117" s="58">
        <v>0</v>
      </c>
      <c r="AA117" s="58">
        <v>0</v>
      </c>
    </row>
    <row r="118" spans="1:27" ht="15.75">
      <c r="A118" s="59" t="s">
        <v>116</v>
      </c>
      <c r="B118" s="58">
        <v>0</v>
      </c>
      <c r="C118" s="58">
        <v>0</v>
      </c>
      <c r="D118" s="58">
        <v>0</v>
      </c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58">
        <v>0</v>
      </c>
      <c r="P118" s="58">
        <v>0</v>
      </c>
      <c r="Q118" s="58">
        <v>0</v>
      </c>
      <c r="R118" s="58">
        <v>0</v>
      </c>
      <c r="S118" s="58">
        <v>0</v>
      </c>
      <c r="T118" s="58">
        <v>0</v>
      </c>
      <c r="U118" s="58">
        <v>0</v>
      </c>
      <c r="V118" s="58">
        <v>0</v>
      </c>
      <c r="W118" s="58">
        <v>0</v>
      </c>
      <c r="X118" s="58">
        <v>0</v>
      </c>
      <c r="Y118" s="58">
        <v>0</v>
      </c>
      <c r="Z118" s="58">
        <v>0</v>
      </c>
      <c r="AA118" s="58">
        <v>0</v>
      </c>
    </row>
    <row r="119" spans="1:27" ht="15.75">
      <c r="A119" s="59" t="s">
        <v>117</v>
      </c>
      <c r="B119" s="58">
        <v>175</v>
      </c>
      <c r="C119" s="58">
        <v>175</v>
      </c>
      <c r="D119" s="58">
        <v>175</v>
      </c>
      <c r="E119" s="58">
        <v>175</v>
      </c>
      <c r="F119" s="58">
        <v>175</v>
      </c>
      <c r="G119" s="58">
        <v>175</v>
      </c>
      <c r="H119" s="58">
        <v>175</v>
      </c>
      <c r="I119" s="58">
        <v>175</v>
      </c>
      <c r="J119" s="58">
        <v>175</v>
      </c>
      <c r="K119" s="58">
        <v>175</v>
      </c>
      <c r="L119" s="58">
        <v>175</v>
      </c>
      <c r="M119" s="58">
        <v>175</v>
      </c>
      <c r="N119" s="58">
        <v>175</v>
      </c>
      <c r="O119" s="58">
        <v>175</v>
      </c>
      <c r="P119" s="58">
        <v>175</v>
      </c>
      <c r="Q119" s="58">
        <v>175</v>
      </c>
      <c r="R119" s="58">
        <v>175</v>
      </c>
      <c r="S119" s="58">
        <v>175</v>
      </c>
      <c r="T119" s="58">
        <v>175</v>
      </c>
      <c r="U119" s="58">
        <v>175</v>
      </c>
      <c r="V119" s="58">
        <v>175</v>
      </c>
      <c r="W119" s="58">
        <v>175</v>
      </c>
      <c r="X119" s="58">
        <v>175</v>
      </c>
      <c r="Y119" s="58">
        <v>175</v>
      </c>
      <c r="Z119" s="58">
        <v>175</v>
      </c>
      <c r="AA119" s="58">
        <v>175</v>
      </c>
    </row>
    <row r="120" spans="1:27" ht="15.75">
      <c r="A120" s="59" t="s">
        <v>118</v>
      </c>
      <c r="B120" s="58">
        <v>0</v>
      </c>
      <c r="C120" s="58">
        <v>0</v>
      </c>
      <c r="D120" s="58"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58">
        <v>0</v>
      </c>
      <c r="P120" s="58">
        <v>0</v>
      </c>
      <c r="Q120" s="58">
        <v>0</v>
      </c>
      <c r="R120" s="58">
        <v>0</v>
      </c>
      <c r="S120" s="58">
        <v>0</v>
      </c>
      <c r="T120" s="58">
        <v>0</v>
      </c>
      <c r="U120" s="58">
        <v>0</v>
      </c>
      <c r="V120" s="58">
        <v>0</v>
      </c>
      <c r="W120" s="58">
        <v>0</v>
      </c>
      <c r="X120" s="58">
        <v>0</v>
      </c>
      <c r="Y120" s="58">
        <v>0</v>
      </c>
      <c r="Z120" s="58">
        <v>0</v>
      </c>
      <c r="AA120" s="58">
        <v>0</v>
      </c>
    </row>
    <row r="121" spans="1:27" ht="15.75">
      <c r="A121" s="59" t="s">
        <v>119</v>
      </c>
      <c r="B121" s="58">
        <v>1.5</v>
      </c>
      <c r="C121" s="58">
        <v>1.5</v>
      </c>
      <c r="D121" s="58">
        <v>1.5</v>
      </c>
      <c r="E121" s="58">
        <v>1.5</v>
      </c>
      <c r="F121" s="58">
        <v>1.5</v>
      </c>
      <c r="G121" s="58">
        <v>1.5</v>
      </c>
      <c r="H121" s="58">
        <v>1.5</v>
      </c>
      <c r="I121" s="58">
        <v>1.5</v>
      </c>
      <c r="J121" s="58">
        <v>1.5</v>
      </c>
      <c r="K121" s="58">
        <v>1.5</v>
      </c>
      <c r="L121" s="58">
        <v>1.5</v>
      </c>
      <c r="M121" s="58">
        <v>1.5</v>
      </c>
      <c r="N121" s="58">
        <v>1.5</v>
      </c>
      <c r="O121" s="58">
        <v>1.5</v>
      </c>
      <c r="P121" s="58">
        <v>1.5</v>
      </c>
      <c r="Q121" s="58">
        <v>1.5</v>
      </c>
      <c r="R121" s="58">
        <v>1.5</v>
      </c>
      <c r="S121" s="58">
        <v>1.5</v>
      </c>
      <c r="T121" s="58">
        <v>1.5</v>
      </c>
      <c r="U121" s="58">
        <v>1.5</v>
      </c>
      <c r="V121" s="58">
        <v>1.5</v>
      </c>
      <c r="W121" s="58">
        <v>1.5</v>
      </c>
      <c r="X121" s="58">
        <v>1.5</v>
      </c>
      <c r="Y121" s="58">
        <v>1.5</v>
      </c>
      <c r="Z121" s="58">
        <v>1.5</v>
      </c>
      <c r="AA121" s="58">
        <v>1.5</v>
      </c>
    </row>
    <row r="122" spans="1:27" ht="15.75">
      <c r="A122" s="59" t="s">
        <v>120</v>
      </c>
      <c r="B122" s="58"/>
      <c r="C122" s="58"/>
      <c r="D122" s="58">
        <v>20.2</v>
      </c>
      <c r="E122" s="58">
        <v>20.3</v>
      </c>
      <c r="F122" s="58">
        <v>20.399999999999999</v>
      </c>
      <c r="G122" s="58">
        <v>20.5</v>
      </c>
      <c r="H122" s="58">
        <v>20.6</v>
      </c>
      <c r="I122" s="58">
        <v>20.7</v>
      </c>
      <c r="J122" s="58">
        <v>20.8</v>
      </c>
      <c r="K122" s="58">
        <v>20.9</v>
      </c>
      <c r="L122" s="58">
        <v>21</v>
      </c>
      <c r="M122" s="58">
        <v>22</v>
      </c>
      <c r="N122" s="58">
        <v>23</v>
      </c>
      <c r="O122" s="58">
        <v>24</v>
      </c>
      <c r="P122" s="58">
        <v>25</v>
      </c>
      <c r="Q122" s="58">
        <v>26</v>
      </c>
      <c r="R122" s="58">
        <v>26</v>
      </c>
      <c r="S122" s="58">
        <v>26</v>
      </c>
      <c r="T122" s="58">
        <v>26</v>
      </c>
      <c r="U122" s="58">
        <v>26</v>
      </c>
      <c r="V122" s="58">
        <v>26</v>
      </c>
      <c r="W122" s="58">
        <v>26</v>
      </c>
      <c r="X122" s="58">
        <v>26</v>
      </c>
      <c r="Y122" s="58">
        <v>26</v>
      </c>
      <c r="Z122" s="58">
        <v>26</v>
      </c>
      <c r="AA122" s="58">
        <v>26</v>
      </c>
    </row>
    <row r="123" spans="1:27" ht="15.75">
      <c r="A123" s="59" t="s">
        <v>121</v>
      </c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>
        <v>0</v>
      </c>
      <c r="M123" s="58">
        <v>0</v>
      </c>
      <c r="N123" s="58">
        <v>0</v>
      </c>
      <c r="O123" s="58">
        <v>0</v>
      </c>
      <c r="P123" s="58">
        <v>0</v>
      </c>
      <c r="Q123" s="58">
        <v>0</v>
      </c>
      <c r="R123" s="58">
        <v>0</v>
      </c>
      <c r="S123" s="58">
        <v>0</v>
      </c>
      <c r="T123" s="58">
        <v>0</v>
      </c>
      <c r="U123" s="58">
        <v>0</v>
      </c>
      <c r="V123" s="58">
        <v>0</v>
      </c>
      <c r="W123" s="58">
        <v>0</v>
      </c>
      <c r="X123" s="58">
        <v>0</v>
      </c>
      <c r="Y123" s="58">
        <v>0</v>
      </c>
      <c r="Z123" s="58">
        <v>0</v>
      </c>
      <c r="AA123" s="58">
        <v>0</v>
      </c>
    </row>
    <row r="124" spans="1:27" ht="15.75">
      <c r="A124" s="59" t="s">
        <v>122</v>
      </c>
      <c r="B124" s="58">
        <v>3367</v>
      </c>
      <c r="C124" s="58">
        <v>3348.2</v>
      </c>
      <c r="D124" s="58">
        <v>3329.4</v>
      </c>
      <c r="E124" s="58">
        <v>3310.6</v>
      </c>
      <c r="F124" s="58">
        <v>3291.8</v>
      </c>
      <c r="G124" s="58">
        <v>3273</v>
      </c>
      <c r="H124" s="58">
        <v>3254.2</v>
      </c>
      <c r="I124" s="58">
        <v>3235.4</v>
      </c>
      <c r="J124" s="58">
        <v>3216.6</v>
      </c>
      <c r="K124" s="58">
        <v>3197.8</v>
      </c>
      <c r="L124" s="58">
        <v>3179</v>
      </c>
      <c r="M124" s="58">
        <v>3170.6</v>
      </c>
      <c r="N124" s="58">
        <v>3162.2</v>
      </c>
      <c r="O124" s="58">
        <v>3153.8</v>
      </c>
      <c r="P124" s="58">
        <v>3145.4</v>
      </c>
      <c r="Q124" s="58">
        <v>3137</v>
      </c>
      <c r="R124" s="58">
        <v>3116.8</v>
      </c>
      <c r="S124" s="58">
        <v>3096.6</v>
      </c>
      <c r="T124" s="58">
        <v>3076.4</v>
      </c>
      <c r="U124" s="58">
        <v>3056.2</v>
      </c>
      <c r="V124" s="58">
        <v>3036</v>
      </c>
      <c r="W124" s="58">
        <v>3027.4</v>
      </c>
      <c r="X124" s="58">
        <v>3018.8</v>
      </c>
      <c r="Y124" s="58">
        <v>3010.2</v>
      </c>
      <c r="Z124" s="58">
        <v>3001.6</v>
      </c>
      <c r="AA124" s="58">
        <v>2993</v>
      </c>
    </row>
    <row r="125" spans="1:27" ht="15.75">
      <c r="A125" s="59" t="s">
        <v>123</v>
      </c>
      <c r="B125" s="58">
        <v>1727</v>
      </c>
      <c r="C125" s="58">
        <v>1687.3</v>
      </c>
      <c r="D125" s="58">
        <v>1647.6</v>
      </c>
      <c r="E125" s="58">
        <v>1607.9</v>
      </c>
      <c r="F125" s="58">
        <v>1568.2</v>
      </c>
      <c r="G125" s="58">
        <v>1528.5</v>
      </c>
      <c r="H125" s="58">
        <v>1488.8</v>
      </c>
      <c r="I125" s="58">
        <v>1449.1</v>
      </c>
      <c r="J125" s="58">
        <v>1409.4</v>
      </c>
      <c r="K125" s="58">
        <v>1369.7</v>
      </c>
      <c r="L125" s="58">
        <v>1330</v>
      </c>
      <c r="M125" s="58">
        <v>1290.4000000000001</v>
      </c>
      <c r="N125" s="58">
        <v>1250.8</v>
      </c>
      <c r="O125" s="58">
        <v>1211.2</v>
      </c>
      <c r="P125" s="58">
        <v>1171.5999999999999</v>
      </c>
      <c r="Q125" s="58">
        <v>1132</v>
      </c>
      <c r="R125" s="58">
        <v>1092.4000000000001</v>
      </c>
      <c r="S125" s="58">
        <v>1052.8</v>
      </c>
      <c r="T125" s="58">
        <v>1013.2</v>
      </c>
      <c r="U125" s="58">
        <v>973.6</v>
      </c>
      <c r="V125" s="58">
        <v>934</v>
      </c>
      <c r="W125" s="58">
        <v>916.2</v>
      </c>
      <c r="X125" s="58">
        <v>898.4</v>
      </c>
      <c r="Y125" s="58">
        <v>880.6</v>
      </c>
      <c r="Z125" s="58">
        <v>862.8</v>
      </c>
      <c r="AA125" s="58">
        <v>845</v>
      </c>
    </row>
    <row r="126" spans="1:27" ht="15.75">
      <c r="A126" s="59" t="s">
        <v>124</v>
      </c>
      <c r="B126" s="58">
        <v>3820</v>
      </c>
      <c r="C126" s="58">
        <v>3841</v>
      </c>
      <c r="D126" s="58">
        <v>3862</v>
      </c>
      <c r="E126" s="58">
        <v>3883</v>
      </c>
      <c r="F126" s="58">
        <v>3904</v>
      </c>
      <c r="G126" s="58">
        <v>3925</v>
      </c>
      <c r="H126" s="58">
        <v>3946</v>
      </c>
      <c r="I126" s="58">
        <v>3967</v>
      </c>
      <c r="J126" s="58">
        <v>3988</v>
      </c>
      <c r="K126" s="58">
        <v>4009</v>
      </c>
      <c r="L126" s="58">
        <v>4030</v>
      </c>
      <c r="M126" s="58">
        <v>4210</v>
      </c>
      <c r="N126" s="58">
        <v>4390</v>
      </c>
      <c r="O126" s="58">
        <v>4570</v>
      </c>
      <c r="P126" s="58">
        <v>4750</v>
      </c>
      <c r="Q126" s="58">
        <v>4930</v>
      </c>
      <c r="R126" s="58">
        <v>4917.3999999999996</v>
      </c>
      <c r="S126" s="58">
        <v>4904.8</v>
      </c>
      <c r="T126" s="58">
        <v>4892.2</v>
      </c>
      <c r="U126" s="58">
        <v>4879.6000000000004</v>
      </c>
      <c r="V126" s="58">
        <v>4867</v>
      </c>
      <c r="W126" s="58">
        <v>4901.8</v>
      </c>
      <c r="X126" s="58">
        <v>4936.6000000000004</v>
      </c>
      <c r="Y126" s="58">
        <v>4971.3999999999996</v>
      </c>
      <c r="Z126" s="58">
        <v>5006.2</v>
      </c>
      <c r="AA126" s="58">
        <v>5041</v>
      </c>
    </row>
    <row r="127" spans="1:27" ht="15.75">
      <c r="A127" s="59" t="s">
        <v>125</v>
      </c>
      <c r="B127" s="58">
        <v>0</v>
      </c>
      <c r="C127" s="58">
        <v>0</v>
      </c>
      <c r="D127" s="58">
        <v>0</v>
      </c>
      <c r="E127" s="58">
        <v>0</v>
      </c>
      <c r="F127" s="58">
        <v>0</v>
      </c>
      <c r="G127" s="58">
        <v>0</v>
      </c>
      <c r="H127" s="58">
        <v>0</v>
      </c>
      <c r="I127" s="58">
        <v>0</v>
      </c>
      <c r="J127" s="58">
        <v>0</v>
      </c>
      <c r="K127" s="58">
        <v>0</v>
      </c>
      <c r="L127" s="58">
        <v>0</v>
      </c>
      <c r="M127" s="58">
        <v>0</v>
      </c>
      <c r="N127" s="58">
        <v>0</v>
      </c>
      <c r="O127" s="58">
        <v>0</v>
      </c>
      <c r="P127" s="58">
        <v>0</v>
      </c>
      <c r="Q127" s="58">
        <v>0</v>
      </c>
      <c r="R127" s="58">
        <v>0</v>
      </c>
      <c r="S127" s="58">
        <v>0</v>
      </c>
      <c r="T127" s="58">
        <v>0</v>
      </c>
      <c r="U127" s="58">
        <v>0</v>
      </c>
      <c r="V127" s="58">
        <v>0</v>
      </c>
      <c r="W127" s="58">
        <v>0</v>
      </c>
      <c r="X127" s="58">
        <v>0</v>
      </c>
      <c r="Y127" s="58">
        <v>0</v>
      </c>
      <c r="Z127" s="58">
        <v>0</v>
      </c>
      <c r="AA127" s="58">
        <v>0</v>
      </c>
    </row>
    <row r="128" spans="1:27" ht="15.75">
      <c r="A128" s="59" t="s">
        <v>126</v>
      </c>
      <c r="B128" s="58">
        <v>0</v>
      </c>
      <c r="C128" s="58">
        <v>0</v>
      </c>
      <c r="D128" s="58">
        <v>0</v>
      </c>
      <c r="E128" s="58">
        <v>0</v>
      </c>
      <c r="F128" s="58">
        <v>0</v>
      </c>
      <c r="G128" s="58">
        <v>0</v>
      </c>
      <c r="H128" s="58">
        <v>0</v>
      </c>
      <c r="I128" s="58">
        <v>0</v>
      </c>
      <c r="J128" s="58">
        <v>0</v>
      </c>
      <c r="K128" s="58">
        <v>0</v>
      </c>
      <c r="L128" s="58">
        <v>0</v>
      </c>
      <c r="M128" s="58">
        <v>0</v>
      </c>
      <c r="N128" s="58">
        <v>0</v>
      </c>
      <c r="O128" s="58">
        <v>0</v>
      </c>
      <c r="P128" s="58">
        <v>0</v>
      </c>
      <c r="Q128" s="58">
        <v>0</v>
      </c>
      <c r="R128" s="58">
        <v>0</v>
      </c>
      <c r="S128" s="58">
        <v>0</v>
      </c>
      <c r="T128" s="58">
        <v>0</v>
      </c>
      <c r="U128" s="58">
        <v>0</v>
      </c>
      <c r="V128" s="58">
        <v>0</v>
      </c>
      <c r="W128" s="58">
        <v>0</v>
      </c>
      <c r="X128" s="58">
        <v>0</v>
      </c>
      <c r="Y128" s="58">
        <v>0</v>
      </c>
      <c r="Z128" s="58">
        <v>0</v>
      </c>
      <c r="AA128" s="58">
        <v>0</v>
      </c>
    </row>
    <row r="129" spans="1:27" ht="15.75">
      <c r="A129" s="59" t="s">
        <v>127</v>
      </c>
      <c r="B129" s="58">
        <v>0</v>
      </c>
      <c r="C129" s="58">
        <v>0</v>
      </c>
      <c r="D129" s="58">
        <v>0</v>
      </c>
      <c r="E129" s="58">
        <v>0</v>
      </c>
      <c r="F129" s="58">
        <v>0</v>
      </c>
      <c r="G129" s="58">
        <v>0</v>
      </c>
      <c r="H129" s="58">
        <v>0</v>
      </c>
      <c r="I129" s="58">
        <v>0</v>
      </c>
      <c r="J129" s="58">
        <v>0</v>
      </c>
      <c r="K129" s="58">
        <v>0</v>
      </c>
      <c r="L129" s="58">
        <v>0</v>
      </c>
      <c r="M129" s="58">
        <v>0</v>
      </c>
      <c r="N129" s="58">
        <v>0</v>
      </c>
      <c r="O129" s="58">
        <v>0</v>
      </c>
      <c r="P129" s="58">
        <v>0</v>
      </c>
      <c r="Q129" s="58">
        <v>0</v>
      </c>
      <c r="R129" s="58">
        <v>0</v>
      </c>
      <c r="S129" s="58">
        <v>0</v>
      </c>
      <c r="T129" s="58">
        <v>0</v>
      </c>
      <c r="U129" s="58">
        <v>0</v>
      </c>
      <c r="V129" s="58">
        <v>0</v>
      </c>
      <c r="W129" s="58">
        <v>0</v>
      </c>
      <c r="X129" s="58">
        <v>0</v>
      </c>
      <c r="Y129" s="58">
        <v>0</v>
      </c>
      <c r="Z129" s="58">
        <v>0</v>
      </c>
      <c r="AA129" s="58">
        <v>0</v>
      </c>
    </row>
    <row r="130" spans="1:27" ht="15.75">
      <c r="A130" s="59" t="s">
        <v>128</v>
      </c>
      <c r="B130" s="58"/>
      <c r="C130" s="58">
        <v>8.19</v>
      </c>
      <c r="D130" s="58">
        <v>8.19</v>
      </c>
      <c r="E130" s="58">
        <v>8.19</v>
      </c>
      <c r="F130" s="58">
        <v>8.19</v>
      </c>
      <c r="G130" s="58">
        <v>8.19</v>
      </c>
      <c r="H130" s="58">
        <v>8.19</v>
      </c>
      <c r="I130" s="58">
        <v>8.19</v>
      </c>
      <c r="J130" s="58">
        <v>8.19</v>
      </c>
      <c r="K130" s="58">
        <v>8.19</v>
      </c>
      <c r="L130" s="58">
        <v>8.19</v>
      </c>
      <c r="M130" s="58">
        <v>8.19</v>
      </c>
      <c r="N130" s="58">
        <v>8.19</v>
      </c>
      <c r="O130" s="58">
        <v>8.19</v>
      </c>
      <c r="P130" s="58">
        <v>8.19</v>
      </c>
      <c r="Q130" s="58">
        <v>8.19</v>
      </c>
      <c r="R130" s="58">
        <v>8.19</v>
      </c>
      <c r="S130" s="58">
        <v>8.19</v>
      </c>
      <c r="T130" s="58">
        <v>8.19</v>
      </c>
      <c r="U130" s="58">
        <v>8.19</v>
      </c>
      <c r="V130" s="58">
        <v>8.19</v>
      </c>
      <c r="W130" s="58">
        <v>8.19</v>
      </c>
      <c r="X130" s="58">
        <v>8.19</v>
      </c>
      <c r="Y130" s="58">
        <v>8.19</v>
      </c>
      <c r="Z130" s="58">
        <v>8.19</v>
      </c>
      <c r="AA130" s="58">
        <v>8.19</v>
      </c>
    </row>
    <row r="131" spans="1:27" ht="15.75">
      <c r="A131" s="59" t="s">
        <v>129</v>
      </c>
      <c r="B131" s="58">
        <v>0</v>
      </c>
      <c r="C131" s="58">
        <v>0</v>
      </c>
      <c r="D131" s="58">
        <v>0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0</v>
      </c>
      <c r="K131" s="58">
        <v>0</v>
      </c>
      <c r="L131" s="58">
        <v>0</v>
      </c>
      <c r="M131" s="58">
        <v>0</v>
      </c>
      <c r="N131" s="58">
        <v>0</v>
      </c>
      <c r="O131" s="58">
        <v>0</v>
      </c>
      <c r="P131" s="58">
        <v>0</v>
      </c>
      <c r="Q131" s="58">
        <v>0</v>
      </c>
      <c r="R131" s="58">
        <v>0</v>
      </c>
      <c r="S131" s="58">
        <v>0</v>
      </c>
      <c r="T131" s="58">
        <v>0</v>
      </c>
      <c r="U131" s="58">
        <v>0</v>
      </c>
      <c r="V131" s="58">
        <v>0</v>
      </c>
      <c r="W131" s="58">
        <v>0</v>
      </c>
      <c r="X131" s="58">
        <v>0</v>
      </c>
      <c r="Y131" s="58">
        <v>0</v>
      </c>
      <c r="Z131" s="58">
        <v>0</v>
      </c>
      <c r="AA131" s="58">
        <v>0</v>
      </c>
    </row>
    <row r="132" spans="1:27" ht="15.75">
      <c r="A132" s="59" t="s">
        <v>130</v>
      </c>
      <c r="B132" s="58">
        <v>0</v>
      </c>
      <c r="C132" s="58">
        <v>0</v>
      </c>
      <c r="D132" s="58">
        <v>0</v>
      </c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8">
        <v>0</v>
      </c>
      <c r="O132" s="58">
        <v>0</v>
      </c>
      <c r="P132" s="58">
        <v>0</v>
      </c>
      <c r="Q132" s="58">
        <v>0</v>
      </c>
      <c r="R132" s="58">
        <v>0</v>
      </c>
      <c r="S132" s="58">
        <v>0</v>
      </c>
      <c r="T132" s="58">
        <v>0</v>
      </c>
      <c r="U132" s="58">
        <v>0</v>
      </c>
      <c r="V132" s="58">
        <v>0</v>
      </c>
      <c r="W132" s="58">
        <v>0</v>
      </c>
      <c r="X132" s="58">
        <v>0</v>
      </c>
      <c r="Y132" s="58">
        <v>0</v>
      </c>
      <c r="Z132" s="58">
        <v>0</v>
      </c>
      <c r="AA132" s="58">
        <v>0</v>
      </c>
    </row>
    <row r="133" spans="1:27" ht="15.75">
      <c r="A133" s="59" t="s">
        <v>131</v>
      </c>
      <c r="B133" s="58">
        <v>0</v>
      </c>
      <c r="C133" s="58">
        <v>0</v>
      </c>
      <c r="D133" s="58">
        <v>0</v>
      </c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8">
        <v>0</v>
      </c>
      <c r="O133" s="58">
        <v>0</v>
      </c>
      <c r="P133" s="58">
        <v>0</v>
      </c>
      <c r="Q133" s="58">
        <v>0</v>
      </c>
      <c r="R133" s="58">
        <v>0</v>
      </c>
      <c r="S133" s="58">
        <v>0</v>
      </c>
      <c r="T133" s="58">
        <v>0</v>
      </c>
      <c r="U133" s="58">
        <v>0</v>
      </c>
      <c r="V133" s="58">
        <v>0</v>
      </c>
      <c r="W133" s="58">
        <v>0</v>
      </c>
      <c r="X133" s="58">
        <v>0</v>
      </c>
      <c r="Y133" s="58">
        <v>0</v>
      </c>
      <c r="Z133" s="58">
        <v>0</v>
      </c>
      <c r="AA133" s="58">
        <v>0</v>
      </c>
    </row>
    <row r="134" spans="1:27" ht="15.75">
      <c r="A134" s="59" t="s">
        <v>132</v>
      </c>
      <c r="B134" s="58">
        <v>1.45</v>
      </c>
      <c r="C134" s="58">
        <v>1.45</v>
      </c>
      <c r="D134" s="58">
        <v>1.45</v>
      </c>
      <c r="E134" s="58">
        <v>1.45</v>
      </c>
      <c r="F134" s="58">
        <v>1.45</v>
      </c>
      <c r="G134" s="58">
        <v>1.45</v>
      </c>
      <c r="H134" s="58">
        <v>1.45</v>
      </c>
      <c r="I134" s="58">
        <v>1.45</v>
      </c>
      <c r="J134" s="58">
        <v>1.45</v>
      </c>
      <c r="K134" s="58">
        <v>1.45</v>
      </c>
      <c r="L134" s="58">
        <v>1.45</v>
      </c>
      <c r="M134" s="58">
        <v>1.45</v>
      </c>
      <c r="N134" s="58">
        <v>1.45</v>
      </c>
      <c r="O134" s="58">
        <v>1.45</v>
      </c>
      <c r="P134" s="58">
        <v>1.45</v>
      </c>
      <c r="Q134" s="58">
        <v>1.45</v>
      </c>
      <c r="R134" s="58">
        <v>1.45</v>
      </c>
      <c r="S134" s="58">
        <v>1.45</v>
      </c>
      <c r="T134" s="58">
        <v>1.45</v>
      </c>
      <c r="U134" s="58">
        <v>1.45</v>
      </c>
      <c r="V134" s="58">
        <v>1.45</v>
      </c>
      <c r="W134" s="58">
        <v>1.45</v>
      </c>
      <c r="X134" s="58">
        <v>1.45</v>
      </c>
      <c r="Y134" s="58">
        <v>1.45</v>
      </c>
      <c r="Z134" s="58">
        <v>1.45</v>
      </c>
      <c r="AA134" s="58">
        <v>1.45</v>
      </c>
    </row>
    <row r="135" spans="1:27" ht="15.75">
      <c r="A135" s="59" t="s">
        <v>133</v>
      </c>
      <c r="B135" s="58">
        <v>39443</v>
      </c>
      <c r="C135" s="58">
        <v>39029</v>
      </c>
      <c r="D135" s="58">
        <v>38615</v>
      </c>
      <c r="E135" s="58">
        <v>38201</v>
      </c>
      <c r="F135" s="58">
        <v>37787</v>
      </c>
      <c r="G135" s="58">
        <v>37373</v>
      </c>
      <c r="H135" s="58">
        <v>36959</v>
      </c>
      <c r="I135" s="58">
        <v>36545</v>
      </c>
      <c r="J135" s="58">
        <v>36131</v>
      </c>
      <c r="K135" s="58">
        <v>35717</v>
      </c>
      <c r="L135" s="58">
        <v>35303</v>
      </c>
      <c r="M135" s="58">
        <v>35007.599999999999</v>
      </c>
      <c r="N135" s="58">
        <v>34712.199999999997</v>
      </c>
      <c r="O135" s="58">
        <v>34416.800000000003</v>
      </c>
      <c r="P135" s="58">
        <v>34121.4</v>
      </c>
      <c r="Q135" s="58">
        <v>33826</v>
      </c>
      <c r="R135" s="58">
        <v>33694.400000000001</v>
      </c>
      <c r="S135" s="58">
        <v>33562.800000000003</v>
      </c>
      <c r="T135" s="58">
        <v>33431.199999999997</v>
      </c>
      <c r="U135" s="58">
        <v>33299.599999999999</v>
      </c>
      <c r="V135" s="58">
        <v>33168</v>
      </c>
      <c r="W135" s="58">
        <v>33145.599999999999</v>
      </c>
      <c r="X135" s="58">
        <v>33123.199999999997</v>
      </c>
      <c r="Y135" s="58">
        <v>33100.800000000003</v>
      </c>
      <c r="Z135" s="58">
        <v>33078.400000000001</v>
      </c>
      <c r="AA135" s="58">
        <v>33056</v>
      </c>
    </row>
    <row r="136" spans="1:27" ht="15.75">
      <c r="A136" s="59" t="s">
        <v>134</v>
      </c>
      <c r="B136" s="58"/>
      <c r="C136" s="58">
        <v>40.01</v>
      </c>
      <c r="D136" s="58">
        <v>40.450000000000003</v>
      </c>
      <c r="E136" s="58">
        <v>40.89</v>
      </c>
      <c r="F136" s="58">
        <v>41.33</v>
      </c>
      <c r="G136" s="58">
        <v>41.77</v>
      </c>
      <c r="H136" s="58">
        <v>42.21</v>
      </c>
      <c r="I136" s="58">
        <v>42.65</v>
      </c>
      <c r="J136" s="58">
        <v>43.09</v>
      </c>
      <c r="K136" s="58">
        <v>43.53</v>
      </c>
      <c r="L136" s="58">
        <v>43.97</v>
      </c>
      <c r="M136" s="58">
        <v>44.41</v>
      </c>
      <c r="N136" s="58">
        <v>44.85</v>
      </c>
      <c r="O136" s="58">
        <v>45.29</v>
      </c>
      <c r="P136" s="58">
        <v>45.73</v>
      </c>
      <c r="Q136" s="58">
        <v>46.17</v>
      </c>
      <c r="R136" s="58">
        <v>46.61</v>
      </c>
      <c r="S136" s="58">
        <v>47.05</v>
      </c>
      <c r="T136" s="58">
        <v>47.49</v>
      </c>
      <c r="U136" s="58">
        <v>47.93</v>
      </c>
      <c r="V136" s="58">
        <v>48.37</v>
      </c>
      <c r="W136" s="58">
        <v>48.37</v>
      </c>
      <c r="X136" s="58">
        <v>48.37</v>
      </c>
      <c r="Y136" s="58">
        <v>48.37</v>
      </c>
      <c r="Z136" s="58">
        <v>48.37</v>
      </c>
      <c r="AA136" s="58">
        <v>48.37</v>
      </c>
    </row>
    <row r="137" spans="1:27" ht="15.75">
      <c r="A137" s="59" t="s">
        <v>135</v>
      </c>
      <c r="B137" s="58">
        <v>12534</v>
      </c>
      <c r="C137" s="58">
        <v>12452.01</v>
      </c>
      <c r="D137" s="58">
        <v>12370.02</v>
      </c>
      <c r="E137" s="58">
        <v>12288.03</v>
      </c>
      <c r="F137" s="58">
        <v>12206.04</v>
      </c>
      <c r="G137" s="58">
        <v>12124.05</v>
      </c>
      <c r="H137" s="58">
        <v>12042.06</v>
      </c>
      <c r="I137" s="58">
        <v>11960.07</v>
      </c>
      <c r="J137" s="58">
        <v>11878.08</v>
      </c>
      <c r="K137" s="58">
        <v>11796.09</v>
      </c>
      <c r="L137" s="58">
        <v>11714.1</v>
      </c>
      <c r="M137" s="58">
        <v>11632.34</v>
      </c>
      <c r="N137" s="58">
        <v>11550.58</v>
      </c>
      <c r="O137" s="58">
        <v>11468.82</v>
      </c>
      <c r="P137" s="58">
        <v>11387.06</v>
      </c>
      <c r="Q137" s="58">
        <v>11305.3</v>
      </c>
      <c r="R137" s="58">
        <v>11651.92</v>
      </c>
      <c r="S137" s="58">
        <v>11998.54</v>
      </c>
      <c r="T137" s="58">
        <v>12345.16</v>
      </c>
      <c r="U137" s="58">
        <v>12691.78</v>
      </c>
      <c r="V137" s="58">
        <v>13038.4</v>
      </c>
      <c r="W137" s="58">
        <v>12941.04</v>
      </c>
      <c r="X137" s="58">
        <v>12843.68</v>
      </c>
      <c r="Y137" s="58">
        <v>12746.32</v>
      </c>
      <c r="Z137" s="58">
        <v>12648.96</v>
      </c>
      <c r="AA137" s="58">
        <v>12551.6</v>
      </c>
    </row>
    <row r="138" spans="1:27" ht="15.75">
      <c r="A138" s="59" t="s">
        <v>136</v>
      </c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>
        <v>109</v>
      </c>
      <c r="S138" s="58">
        <v>109</v>
      </c>
      <c r="T138" s="58">
        <v>109</v>
      </c>
      <c r="U138" s="58">
        <v>109</v>
      </c>
      <c r="V138" s="58">
        <v>109</v>
      </c>
      <c r="W138" s="58">
        <v>109</v>
      </c>
      <c r="X138" s="58">
        <v>109</v>
      </c>
      <c r="Y138" s="58">
        <v>109</v>
      </c>
      <c r="Z138" s="58">
        <v>109</v>
      </c>
      <c r="AA138" s="58">
        <v>109</v>
      </c>
    </row>
    <row r="139" spans="1:27" ht="15.75">
      <c r="A139" s="59" t="s">
        <v>137</v>
      </c>
      <c r="B139" s="58">
        <v>0</v>
      </c>
      <c r="C139" s="58">
        <v>0</v>
      </c>
      <c r="D139" s="58">
        <v>0</v>
      </c>
      <c r="E139" s="58">
        <v>0</v>
      </c>
      <c r="F139" s="58">
        <v>0</v>
      </c>
      <c r="G139" s="58">
        <v>0</v>
      </c>
      <c r="H139" s="58">
        <v>0</v>
      </c>
      <c r="I139" s="58">
        <v>0</v>
      </c>
      <c r="J139" s="58">
        <v>0</v>
      </c>
      <c r="K139" s="58">
        <v>0</v>
      </c>
      <c r="L139" s="58">
        <v>0</v>
      </c>
      <c r="M139" s="58">
        <v>0</v>
      </c>
      <c r="N139" s="58">
        <v>0</v>
      </c>
      <c r="O139" s="58">
        <v>0</v>
      </c>
      <c r="P139" s="58">
        <v>0</v>
      </c>
      <c r="Q139" s="58">
        <v>0</v>
      </c>
      <c r="R139" s="58">
        <v>0</v>
      </c>
      <c r="S139" s="58">
        <v>0</v>
      </c>
      <c r="T139" s="58">
        <v>0</v>
      </c>
      <c r="U139" s="58">
        <v>0</v>
      </c>
      <c r="V139" s="58">
        <v>0</v>
      </c>
      <c r="W139" s="58">
        <v>0</v>
      </c>
      <c r="X139" s="58">
        <v>0</v>
      </c>
      <c r="Y139" s="58">
        <v>0</v>
      </c>
      <c r="Z139" s="58">
        <v>0</v>
      </c>
      <c r="AA139" s="58">
        <v>0</v>
      </c>
    </row>
    <row r="140" spans="1:27" ht="15.75">
      <c r="A140" s="59" t="s">
        <v>138</v>
      </c>
      <c r="B140" s="58">
        <v>0</v>
      </c>
      <c r="C140" s="58">
        <v>0</v>
      </c>
      <c r="D140" s="58">
        <v>0</v>
      </c>
      <c r="E140" s="58">
        <v>0</v>
      </c>
      <c r="F140" s="58">
        <v>0</v>
      </c>
      <c r="G140" s="58">
        <v>0</v>
      </c>
      <c r="H140" s="58">
        <v>0</v>
      </c>
      <c r="I140" s="58">
        <v>0</v>
      </c>
      <c r="J140" s="58">
        <v>0</v>
      </c>
      <c r="K140" s="58">
        <v>0</v>
      </c>
      <c r="L140" s="58">
        <v>0</v>
      </c>
      <c r="M140" s="58">
        <v>0</v>
      </c>
      <c r="N140" s="58">
        <v>0</v>
      </c>
      <c r="O140" s="58">
        <v>0</v>
      </c>
      <c r="P140" s="58">
        <v>0</v>
      </c>
      <c r="Q140" s="58">
        <v>0</v>
      </c>
      <c r="R140" s="58">
        <v>0</v>
      </c>
      <c r="S140" s="58">
        <v>0</v>
      </c>
      <c r="T140" s="58">
        <v>0</v>
      </c>
      <c r="U140" s="58">
        <v>0</v>
      </c>
      <c r="V140" s="58">
        <v>0</v>
      </c>
      <c r="W140" s="58">
        <v>0</v>
      </c>
      <c r="X140" s="58">
        <v>0</v>
      </c>
      <c r="Y140" s="58">
        <v>0</v>
      </c>
      <c r="Z140" s="58">
        <v>0</v>
      </c>
      <c r="AA140" s="58">
        <v>0</v>
      </c>
    </row>
    <row r="141" spans="1:27" ht="15.75">
      <c r="A141" s="59" t="s">
        <v>139</v>
      </c>
      <c r="B141" s="58">
        <v>0</v>
      </c>
      <c r="C141" s="58">
        <v>0</v>
      </c>
      <c r="D141" s="58">
        <v>0</v>
      </c>
      <c r="E141" s="58">
        <v>0</v>
      </c>
      <c r="F141" s="58">
        <v>0</v>
      </c>
      <c r="G141" s="58">
        <v>0</v>
      </c>
      <c r="H141" s="58">
        <v>0</v>
      </c>
      <c r="I141" s="58">
        <v>0</v>
      </c>
      <c r="J141" s="58">
        <v>0</v>
      </c>
      <c r="K141" s="58">
        <v>0</v>
      </c>
      <c r="L141" s="58">
        <v>0</v>
      </c>
      <c r="M141" s="58">
        <v>0</v>
      </c>
      <c r="N141" s="58">
        <v>0</v>
      </c>
      <c r="O141" s="58">
        <v>0</v>
      </c>
      <c r="P141" s="58">
        <v>0</v>
      </c>
      <c r="Q141" s="58">
        <v>0</v>
      </c>
      <c r="R141" s="58">
        <v>0</v>
      </c>
      <c r="S141" s="58">
        <v>0</v>
      </c>
      <c r="T141" s="58">
        <v>0</v>
      </c>
      <c r="U141" s="58">
        <v>0</v>
      </c>
      <c r="V141" s="58">
        <v>0</v>
      </c>
      <c r="W141" s="58">
        <v>0</v>
      </c>
      <c r="X141" s="58">
        <v>0</v>
      </c>
      <c r="Y141" s="58">
        <v>0</v>
      </c>
      <c r="Z141" s="58">
        <v>0</v>
      </c>
      <c r="AA141" s="58">
        <v>0</v>
      </c>
    </row>
    <row r="142" spans="1:27" ht="15.75">
      <c r="A142" s="59" t="s">
        <v>140</v>
      </c>
      <c r="B142" s="58">
        <v>3192</v>
      </c>
      <c r="C142" s="58">
        <v>3192</v>
      </c>
      <c r="D142" s="58">
        <v>3192</v>
      </c>
      <c r="E142" s="58">
        <v>3192</v>
      </c>
      <c r="F142" s="58">
        <v>3192</v>
      </c>
      <c r="G142" s="58">
        <v>3192</v>
      </c>
      <c r="H142" s="58">
        <v>3192</v>
      </c>
      <c r="I142" s="58">
        <v>3192</v>
      </c>
      <c r="J142" s="58">
        <v>3192</v>
      </c>
      <c r="K142" s="58">
        <v>3192</v>
      </c>
      <c r="L142" s="58">
        <v>3192</v>
      </c>
      <c r="M142" s="58">
        <v>3192</v>
      </c>
      <c r="N142" s="58">
        <v>3192</v>
      </c>
      <c r="O142" s="58">
        <v>3192</v>
      </c>
      <c r="P142" s="58">
        <v>3192</v>
      </c>
      <c r="Q142" s="58">
        <v>3192</v>
      </c>
      <c r="R142" s="58">
        <v>3192</v>
      </c>
      <c r="S142" s="58">
        <v>3192</v>
      </c>
      <c r="T142" s="58">
        <v>3192</v>
      </c>
      <c r="U142" s="58">
        <v>3192</v>
      </c>
      <c r="V142" s="58">
        <v>3192</v>
      </c>
      <c r="W142" s="58">
        <v>3192</v>
      </c>
      <c r="X142" s="58">
        <v>3192</v>
      </c>
      <c r="Y142" s="58">
        <v>3192</v>
      </c>
      <c r="Z142" s="58">
        <v>3192</v>
      </c>
      <c r="AA142" s="58">
        <v>3192</v>
      </c>
    </row>
    <row r="143" spans="1:27" ht="15.75">
      <c r="A143" s="59" t="s">
        <v>141</v>
      </c>
      <c r="B143" s="58">
        <v>0</v>
      </c>
      <c r="C143" s="58">
        <v>0</v>
      </c>
      <c r="D143" s="58">
        <v>0</v>
      </c>
      <c r="E143" s="58">
        <v>0</v>
      </c>
      <c r="F143" s="58">
        <v>0</v>
      </c>
      <c r="G143" s="58">
        <v>0</v>
      </c>
      <c r="H143" s="58">
        <v>0</v>
      </c>
      <c r="I143" s="58">
        <v>0</v>
      </c>
      <c r="J143" s="58">
        <v>0</v>
      </c>
      <c r="K143" s="58">
        <v>0</v>
      </c>
      <c r="L143" s="58">
        <v>0</v>
      </c>
      <c r="M143" s="58">
        <v>0</v>
      </c>
      <c r="N143" s="58">
        <v>0</v>
      </c>
      <c r="O143" s="58">
        <v>0</v>
      </c>
      <c r="P143" s="58">
        <v>0</v>
      </c>
      <c r="Q143" s="58">
        <v>0</v>
      </c>
      <c r="R143" s="58">
        <v>0</v>
      </c>
      <c r="S143" s="58">
        <v>0</v>
      </c>
      <c r="T143" s="58">
        <v>0</v>
      </c>
      <c r="U143" s="58">
        <v>0</v>
      </c>
      <c r="V143" s="58">
        <v>0</v>
      </c>
      <c r="W143" s="58">
        <v>0</v>
      </c>
      <c r="X143" s="58">
        <v>0</v>
      </c>
      <c r="Y143" s="58">
        <v>0</v>
      </c>
      <c r="Z143" s="58">
        <v>0</v>
      </c>
      <c r="AA143" s="58">
        <v>0</v>
      </c>
    </row>
    <row r="144" spans="1:27" ht="15.75">
      <c r="A144" s="59" t="s">
        <v>142</v>
      </c>
      <c r="B144" s="58">
        <v>0</v>
      </c>
      <c r="C144" s="58">
        <v>0</v>
      </c>
      <c r="D144" s="58">
        <v>0</v>
      </c>
      <c r="E144" s="58">
        <v>0</v>
      </c>
      <c r="F144" s="58">
        <v>0</v>
      </c>
      <c r="G144" s="58">
        <v>0</v>
      </c>
      <c r="H144" s="58">
        <v>0</v>
      </c>
      <c r="I144" s="58">
        <v>0</v>
      </c>
      <c r="J144" s="58">
        <v>0</v>
      </c>
      <c r="K144" s="58">
        <v>0</v>
      </c>
      <c r="L144" s="58">
        <v>0</v>
      </c>
      <c r="M144" s="58">
        <v>0</v>
      </c>
      <c r="N144" s="58">
        <v>0</v>
      </c>
      <c r="O144" s="58">
        <v>0</v>
      </c>
      <c r="P144" s="58">
        <v>0</v>
      </c>
      <c r="Q144" s="58">
        <v>0</v>
      </c>
      <c r="R144" s="58">
        <v>0</v>
      </c>
      <c r="S144" s="58">
        <v>0</v>
      </c>
      <c r="T144" s="58">
        <v>0</v>
      </c>
      <c r="U144" s="58">
        <v>0</v>
      </c>
      <c r="V144" s="58">
        <v>0</v>
      </c>
      <c r="W144" s="58">
        <v>0</v>
      </c>
      <c r="X144" s="58">
        <v>0</v>
      </c>
      <c r="Y144" s="58">
        <v>0</v>
      </c>
      <c r="Z144" s="58">
        <v>0</v>
      </c>
      <c r="AA144" s="58">
        <v>0</v>
      </c>
    </row>
    <row r="145" spans="1:27" ht="15.75">
      <c r="A145" s="59" t="s">
        <v>143</v>
      </c>
      <c r="B145" s="58">
        <v>548</v>
      </c>
      <c r="C145" s="58">
        <v>548</v>
      </c>
      <c r="D145" s="58">
        <v>548</v>
      </c>
      <c r="E145" s="58">
        <v>548</v>
      </c>
      <c r="F145" s="58">
        <v>548</v>
      </c>
      <c r="G145" s="58">
        <v>548</v>
      </c>
      <c r="H145" s="58">
        <v>548</v>
      </c>
      <c r="I145" s="58">
        <v>548</v>
      </c>
      <c r="J145" s="58">
        <v>548</v>
      </c>
      <c r="K145" s="58">
        <v>548</v>
      </c>
      <c r="L145" s="58">
        <v>548</v>
      </c>
      <c r="M145" s="58">
        <v>543.6</v>
      </c>
      <c r="N145" s="58">
        <v>539.20000000000005</v>
      </c>
      <c r="O145" s="58">
        <v>534.79999999999995</v>
      </c>
      <c r="P145" s="58">
        <v>530.4</v>
      </c>
      <c r="Q145" s="58">
        <v>526</v>
      </c>
      <c r="R145" s="58">
        <v>526</v>
      </c>
      <c r="S145" s="58">
        <v>526</v>
      </c>
      <c r="T145" s="58">
        <v>526</v>
      </c>
      <c r="U145" s="58">
        <v>526</v>
      </c>
      <c r="V145" s="58">
        <v>526</v>
      </c>
      <c r="W145" s="58">
        <v>526</v>
      </c>
      <c r="X145" s="58">
        <v>526</v>
      </c>
      <c r="Y145" s="58">
        <v>526</v>
      </c>
      <c r="Z145" s="58">
        <v>526</v>
      </c>
      <c r="AA145" s="58">
        <v>526</v>
      </c>
    </row>
    <row r="146" spans="1:27" ht="15.75">
      <c r="A146" s="59" t="s">
        <v>144</v>
      </c>
      <c r="B146" s="58">
        <v>0</v>
      </c>
      <c r="C146" s="58">
        <v>0</v>
      </c>
      <c r="D146" s="58">
        <v>0</v>
      </c>
      <c r="E146" s="58">
        <v>0</v>
      </c>
      <c r="F146" s="58">
        <v>0</v>
      </c>
      <c r="G146" s="58">
        <v>0</v>
      </c>
      <c r="H146" s="58">
        <v>0</v>
      </c>
      <c r="I146" s="58">
        <v>0</v>
      </c>
      <c r="J146" s="58">
        <v>0</v>
      </c>
      <c r="K146" s="58">
        <v>0</v>
      </c>
      <c r="L146" s="58">
        <v>0</v>
      </c>
      <c r="M146" s="58">
        <v>0</v>
      </c>
      <c r="N146" s="58">
        <v>0</v>
      </c>
      <c r="O146" s="58">
        <v>0</v>
      </c>
      <c r="P146" s="58">
        <v>0</v>
      </c>
      <c r="Q146" s="58">
        <v>0</v>
      </c>
      <c r="R146" s="58">
        <v>0</v>
      </c>
      <c r="S146" s="58">
        <v>0</v>
      </c>
      <c r="T146" s="58">
        <v>0</v>
      </c>
      <c r="U146" s="58">
        <v>0</v>
      </c>
      <c r="V146" s="58">
        <v>0</v>
      </c>
      <c r="W146" s="58">
        <v>0</v>
      </c>
      <c r="X146" s="58">
        <v>0</v>
      </c>
      <c r="Y146" s="58">
        <v>0</v>
      </c>
      <c r="Z146" s="58">
        <v>0</v>
      </c>
      <c r="AA146" s="58">
        <v>0</v>
      </c>
    </row>
    <row r="147" spans="1:27" ht="15.75">
      <c r="A147" s="59" t="s">
        <v>315</v>
      </c>
      <c r="B147" s="58">
        <v>0</v>
      </c>
      <c r="C147" s="58">
        <v>0</v>
      </c>
      <c r="D147" s="58">
        <v>0</v>
      </c>
      <c r="E147" s="58">
        <v>0</v>
      </c>
      <c r="F147" s="58">
        <v>0</v>
      </c>
      <c r="G147" s="58">
        <v>0</v>
      </c>
      <c r="H147" s="58">
        <v>0</v>
      </c>
      <c r="I147" s="58">
        <v>0</v>
      </c>
      <c r="J147" s="58">
        <v>0</v>
      </c>
      <c r="K147" s="58">
        <v>0</v>
      </c>
      <c r="L147" s="58">
        <v>0</v>
      </c>
      <c r="M147" s="58">
        <v>0</v>
      </c>
      <c r="N147" s="58">
        <v>0</v>
      </c>
      <c r="O147" s="58">
        <v>0</v>
      </c>
      <c r="P147" s="58">
        <v>0</v>
      </c>
      <c r="Q147" s="58">
        <v>0</v>
      </c>
      <c r="R147" s="58">
        <v>0</v>
      </c>
      <c r="S147" s="58">
        <v>0</v>
      </c>
      <c r="T147" s="58">
        <v>0</v>
      </c>
      <c r="U147" s="58">
        <v>0</v>
      </c>
      <c r="V147" s="58">
        <v>0</v>
      </c>
      <c r="W147" s="58">
        <v>0</v>
      </c>
      <c r="X147" s="58">
        <v>0</v>
      </c>
      <c r="Y147" s="58">
        <v>0</v>
      </c>
      <c r="Z147" s="58">
        <v>0</v>
      </c>
      <c r="AA147" s="58">
        <v>0</v>
      </c>
    </row>
    <row r="148" spans="1:27" ht="15.75">
      <c r="A148" s="59" t="s">
        <v>145</v>
      </c>
      <c r="B148" s="58">
        <v>431</v>
      </c>
      <c r="C148" s="58">
        <v>431</v>
      </c>
      <c r="D148" s="58">
        <v>431</v>
      </c>
      <c r="E148" s="58">
        <v>431</v>
      </c>
      <c r="F148" s="58">
        <v>431</v>
      </c>
      <c r="G148" s="58">
        <v>431</v>
      </c>
      <c r="H148" s="58">
        <v>431</v>
      </c>
      <c r="I148" s="58">
        <v>431</v>
      </c>
      <c r="J148" s="58">
        <v>431</v>
      </c>
      <c r="K148" s="58">
        <v>431</v>
      </c>
      <c r="L148" s="58">
        <v>431</v>
      </c>
      <c r="M148" s="58">
        <v>431</v>
      </c>
      <c r="N148" s="58">
        <v>431</v>
      </c>
      <c r="O148" s="58">
        <v>431</v>
      </c>
      <c r="P148" s="58">
        <v>431</v>
      </c>
      <c r="Q148" s="58">
        <v>431</v>
      </c>
      <c r="R148" s="58">
        <v>431</v>
      </c>
      <c r="S148" s="58">
        <v>431</v>
      </c>
      <c r="T148" s="58">
        <v>431</v>
      </c>
      <c r="U148" s="58">
        <v>431</v>
      </c>
      <c r="V148" s="58">
        <v>431</v>
      </c>
      <c r="W148" s="58">
        <v>431</v>
      </c>
      <c r="X148" s="58">
        <v>431</v>
      </c>
      <c r="Y148" s="58">
        <v>431</v>
      </c>
      <c r="Z148" s="58">
        <v>431</v>
      </c>
      <c r="AA148" s="58">
        <v>431</v>
      </c>
    </row>
    <row r="149" spans="1:27" ht="15.75">
      <c r="A149" s="59" t="s">
        <v>146</v>
      </c>
      <c r="B149" s="58">
        <v>2144</v>
      </c>
      <c r="C149" s="58">
        <v>2144</v>
      </c>
      <c r="D149" s="58">
        <v>2144</v>
      </c>
      <c r="E149" s="58">
        <v>2144</v>
      </c>
      <c r="F149" s="58">
        <v>2144</v>
      </c>
      <c r="G149" s="58">
        <v>2144</v>
      </c>
      <c r="H149" s="58">
        <v>2144</v>
      </c>
      <c r="I149" s="58">
        <v>2144</v>
      </c>
      <c r="J149" s="58">
        <v>2144</v>
      </c>
      <c r="K149" s="58">
        <v>2144</v>
      </c>
      <c r="L149" s="58">
        <v>2144</v>
      </c>
      <c r="M149" s="58">
        <v>2144</v>
      </c>
      <c r="N149" s="58">
        <v>2144</v>
      </c>
      <c r="O149" s="58">
        <v>2144</v>
      </c>
      <c r="P149" s="58">
        <v>2144</v>
      </c>
      <c r="Q149" s="58">
        <v>2144</v>
      </c>
      <c r="R149" s="58">
        <v>2144</v>
      </c>
      <c r="S149" s="58">
        <v>2144</v>
      </c>
      <c r="T149" s="58">
        <v>2144</v>
      </c>
      <c r="U149" s="58">
        <v>2144</v>
      </c>
      <c r="V149" s="58">
        <v>2144</v>
      </c>
      <c r="W149" s="58">
        <v>2147.1999999999998</v>
      </c>
      <c r="X149" s="58">
        <v>2150.4</v>
      </c>
      <c r="Y149" s="58">
        <v>2153.6</v>
      </c>
      <c r="Z149" s="58">
        <v>2156.8000000000002</v>
      </c>
      <c r="AA149" s="58">
        <v>2160</v>
      </c>
    </row>
    <row r="150" spans="1:27" ht="15.75">
      <c r="A150" s="59" t="s">
        <v>147</v>
      </c>
      <c r="B150" s="58">
        <v>1233.99</v>
      </c>
      <c r="C150" s="58">
        <v>1233.99</v>
      </c>
      <c r="D150" s="58">
        <v>1233.99</v>
      </c>
      <c r="E150" s="58">
        <v>1233.99</v>
      </c>
      <c r="F150" s="58">
        <v>1233.99</v>
      </c>
      <c r="G150" s="58">
        <v>1233.99</v>
      </c>
      <c r="H150" s="58">
        <v>1233.99</v>
      </c>
      <c r="I150" s="58">
        <v>1233.99</v>
      </c>
      <c r="J150" s="58">
        <v>1233.99</v>
      </c>
      <c r="K150" s="58">
        <v>1233.99</v>
      </c>
      <c r="L150" s="58">
        <v>1233.99</v>
      </c>
      <c r="M150" s="58">
        <v>1233.99</v>
      </c>
      <c r="N150" s="58">
        <v>1233.99</v>
      </c>
      <c r="O150" s="58">
        <v>1233.99</v>
      </c>
      <c r="P150" s="58">
        <v>1233.99</v>
      </c>
      <c r="Q150" s="58">
        <v>1233.99</v>
      </c>
      <c r="R150" s="58">
        <v>1233.99</v>
      </c>
      <c r="S150" s="58">
        <v>1233.99</v>
      </c>
      <c r="T150" s="58">
        <v>1233.99</v>
      </c>
      <c r="U150" s="58">
        <v>1233.99</v>
      </c>
      <c r="V150" s="58">
        <v>1233.99</v>
      </c>
      <c r="W150" s="58">
        <v>1233.99</v>
      </c>
      <c r="X150" s="58">
        <v>1233.99</v>
      </c>
      <c r="Y150" s="58">
        <v>1234</v>
      </c>
      <c r="Z150" s="58">
        <v>1234</v>
      </c>
      <c r="AA150" s="58">
        <v>1234</v>
      </c>
    </row>
    <row r="151" spans="1:27" ht="15.75">
      <c r="A151" s="59" t="s">
        <v>148</v>
      </c>
      <c r="B151" s="58">
        <v>220</v>
      </c>
      <c r="C151" s="58">
        <v>220</v>
      </c>
      <c r="D151" s="58">
        <v>220</v>
      </c>
      <c r="E151" s="58">
        <v>220</v>
      </c>
      <c r="F151" s="58">
        <v>220</v>
      </c>
      <c r="G151" s="58">
        <v>220</v>
      </c>
      <c r="H151" s="58">
        <v>220</v>
      </c>
      <c r="I151" s="58">
        <v>220</v>
      </c>
      <c r="J151" s="58">
        <v>220</v>
      </c>
      <c r="K151" s="58">
        <v>220</v>
      </c>
      <c r="L151" s="58">
        <v>220</v>
      </c>
      <c r="M151" s="58">
        <v>220</v>
      </c>
      <c r="N151" s="58">
        <v>220</v>
      </c>
      <c r="O151" s="58">
        <v>220</v>
      </c>
      <c r="P151" s="58">
        <v>220</v>
      </c>
      <c r="Q151" s="58">
        <v>220</v>
      </c>
      <c r="R151" s="58">
        <v>220</v>
      </c>
      <c r="S151" s="58">
        <v>220</v>
      </c>
      <c r="T151" s="58">
        <v>220</v>
      </c>
      <c r="U151" s="58">
        <v>220</v>
      </c>
      <c r="V151" s="58">
        <v>220</v>
      </c>
      <c r="W151" s="58">
        <v>220</v>
      </c>
      <c r="X151" s="58">
        <v>220</v>
      </c>
      <c r="Y151" s="58">
        <v>220</v>
      </c>
      <c r="Z151" s="58">
        <v>220</v>
      </c>
      <c r="AA151" s="58">
        <v>220</v>
      </c>
    </row>
    <row r="152" spans="1:27" ht="15.75">
      <c r="A152" s="59" t="s">
        <v>149</v>
      </c>
      <c r="B152" s="58">
        <v>1556</v>
      </c>
      <c r="C152" s="58">
        <v>1474</v>
      </c>
      <c r="D152" s="58">
        <v>1392</v>
      </c>
      <c r="E152" s="58">
        <v>1310</v>
      </c>
      <c r="F152" s="58">
        <v>1228</v>
      </c>
      <c r="G152" s="58">
        <v>1146</v>
      </c>
      <c r="H152" s="58">
        <v>1064</v>
      </c>
      <c r="I152" s="58">
        <v>982</v>
      </c>
      <c r="J152" s="58">
        <v>900</v>
      </c>
      <c r="K152" s="58">
        <v>818</v>
      </c>
      <c r="L152" s="58">
        <v>736</v>
      </c>
      <c r="M152" s="58">
        <v>654</v>
      </c>
      <c r="N152" s="58">
        <v>572</v>
      </c>
      <c r="O152" s="58">
        <v>490</v>
      </c>
      <c r="P152" s="58">
        <v>408</v>
      </c>
      <c r="Q152" s="58">
        <v>326</v>
      </c>
      <c r="R152" s="58">
        <v>271.60000000000002</v>
      </c>
      <c r="S152" s="58">
        <v>217.2</v>
      </c>
      <c r="T152" s="58">
        <v>162.80000000000001</v>
      </c>
      <c r="U152" s="58">
        <v>108.4</v>
      </c>
      <c r="V152" s="58">
        <v>54</v>
      </c>
      <c r="W152" s="58">
        <v>47.2</v>
      </c>
      <c r="X152" s="58">
        <v>40.4</v>
      </c>
      <c r="Y152" s="58">
        <v>33.6</v>
      </c>
      <c r="Z152" s="58">
        <v>26.8</v>
      </c>
      <c r="AA152" s="58">
        <v>20</v>
      </c>
    </row>
    <row r="153" spans="1:27" ht="15.75">
      <c r="A153" s="59" t="s">
        <v>150</v>
      </c>
      <c r="B153" s="58">
        <v>5.6</v>
      </c>
      <c r="C153" s="58">
        <v>5.6</v>
      </c>
      <c r="D153" s="58">
        <v>5.6</v>
      </c>
      <c r="E153" s="58">
        <v>5.6</v>
      </c>
      <c r="F153" s="58">
        <v>5.6</v>
      </c>
      <c r="G153" s="58">
        <v>5.6</v>
      </c>
      <c r="H153" s="58">
        <v>5.6</v>
      </c>
      <c r="I153" s="58">
        <v>5.6</v>
      </c>
      <c r="J153" s="58">
        <v>5.6</v>
      </c>
      <c r="K153" s="58">
        <v>5.6</v>
      </c>
      <c r="L153" s="58">
        <v>5.6</v>
      </c>
      <c r="M153" s="58">
        <v>5.6</v>
      </c>
      <c r="N153" s="58">
        <v>5.6</v>
      </c>
      <c r="O153" s="58">
        <v>5.6</v>
      </c>
      <c r="P153" s="58">
        <v>5.6</v>
      </c>
      <c r="Q153" s="58">
        <v>5.6</v>
      </c>
      <c r="R153" s="58">
        <v>5.6</v>
      </c>
      <c r="S153" s="58">
        <v>5.6</v>
      </c>
      <c r="T153" s="58">
        <v>5.6</v>
      </c>
      <c r="U153" s="58">
        <v>5.6</v>
      </c>
      <c r="V153" s="58">
        <v>5.6</v>
      </c>
      <c r="W153" s="58">
        <v>5.6</v>
      </c>
      <c r="X153" s="58">
        <v>5.6</v>
      </c>
      <c r="Y153" s="58">
        <v>5.6</v>
      </c>
      <c r="Z153" s="58">
        <v>5.6</v>
      </c>
      <c r="AA153" s="58">
        <v>5.6</v>
      </c>
    </row>
    <row r="154" spans="1:27" ht="15.75">
      <c r="A154" s="59" t="s">
        <v>151</v>
      </c>
      <c r="B154" s="58">
        <v>0</v>
      </c>
      <c r="C154" s="58">
        <v>0</v>
      </c>
      <c r="D154" s="58">
        <v>0</v>
      </c>
      <c r="E154" s="58">
        <v>0</v>
      </c>
      <c r="F154" s="58">
        <v>0</v>
      </c>
      <c r="G154" s="58">
        <v>0</v>
      </c>
      <c r="H154" s="58">
        <v>0</v>
      </c>
      <c r="I154" s="58">
        <v>0</v>
      </c>
      <c r="J154" s="58">
        <v>0</v>
      </c>
      <c r="K154" s="58">
        <v>0</v>
      </c>
      <c r="L154" s="58">
        <v>0</v>
      </c>
      <c r="M154" s="58">
        <v>0</v>
      </c>
      <c r="N154" s="58">
        <v>0</v>
      </c>
      <c r="O154" s="58">
        <v>0</v>
      </c>
      <c r="P154" s="58">
        <v>0</v>
      </c>
      <c r="Q154" s="58">
        <v>0</v>
      </c>
      <c r="R154" s="58">
        <v>0</v>
      </c>
      <c r="S154" s="58">
        <v>0</v>
      </c>
      <c r="T154" s="58">
        <v>0</v>
      </c>
      <c r="U154" s="58">
        <v>0</v>
      </c>
      <c r="V154" s="58">
        <v>0</v>
      </c>
      <c r="W154" s="58">
        <v>0</v>
      </c>
      <c r="X154" s="58">
        <v>0</v>
      </c>
      <c r="Y154" s="58">
        <v>0</v>
      </c>
      <c r="Z154" s="58">
        <v>0</v>
      </c>
      <c r="AA154" s="58">
        <v>0</v>
      </c>
    </row>
    <row r="155" spans="1:27" ht="15.75">
      <c r="A155" s="59" t="s">
        <v>152</v>
      </c>
      <c r="B155" s="58"/>
      <c r="C155" s="58">
        <v>9.98</v>
      </c>
      <c r="D155" s="58">
        <v>9.89</v>
      </c>
      <c r="E155" s="58">
        <v>9.7899999999999991</v>
      </c>
      <c r="F155" s="58">
        <v>9.6999999999999993</v>
      </c>
      <c r="G155" s="58">
        <v>9.61</v>
      </c>
      <c r="H155" s="58">
        <v>9.51</v>
      </c>
      <c r="I155" s="58">
        <v>9.42</v>
      </c>
      <c r="J155" s="58">
        <v>9.33</v>
      </c>
      <c r="K155" s="58">
        <v>9.23</v>
      </c>
      <c r="L155" s="58">
        <v>9.14</v>
      </c>
      <c r="M155" s="58">
        <v>9.0500000000000007</v>
      </c>
      <c r="N155" s="58">
        <v>8.9499999999999993</v>
      </c>
      <c r="O155" s="58">
        <v>8.86</v>
      </c>
      <c r="P155" s="58">
        <v>8.77</v>
      </c>
      <c r="Q155" s="58">
        <v>8.67</v>
      </c>
      <c r="R155" s="58">
        <v>8.58</v>
      </c>
      <c r="S155" s="58">
        <v>8.49</v>
      </c>
      <c r="T155" s="58">
        <v>8.39</v>
      </c>
      <c r="U155" s="58">
        <v>8.3000000000000007</v>
      </c>
      <c r="V155" s="58">
        <v>8.2100000000000009</v>
      </c>
      <c r="W155" s="58">
        <v>8.11</v>
      </c>
      <c r="X155" s="58">
        <v>8.02</v>
      </c>
      <c r="Y155" s="58">
        <v>7.93</v>
      </c>
      <c r="Z155" s="58">
        <v>7.83</v>
      </c>
      <c r="AA155" s="58">
        <v>7.74</v>
      </c>
    </row>
    <row r="156" spans="1:27" ht="15.75">
      <c r="A156" s="59" t="s">
        <v>153</v>
      </c>
      <c r="B156" s="58">
        <v>160</v>
      </c>
      <c r="C156" s="58">
        <v>160</v>
      </c>
      <c r="D156" s="58">
        <v>160</v>
      </c>
      <c r="E156" s="58">
        <v>160</v>
      </c>
      <c r="F156" s="58">
        <v>160</v>
      </c>
      <c r="G156" s="58">
        <v>160</v>
      </c>
      <c r="H156" s="58">
        <v>160</v>
      </c>
      <c r="I156" s="58">
        <v>160</v>
      </c>
      <c r="J156" s="58">
        <v>160</v>
      </c>
      <c r="K156" s="58">
        <v>160</v>
      </c>
      <c r="L156" s="58">
        <v>160</v>
      </c>
      <c r="M156" s="58">
        <v>160</v>
      </c>
      <c r="N156" s="58">
        <v>160</v>
      </c>
      <c r="O156" s="58">
        <v>160</v>
      </c>
      <c r="P156" s="58">
        <v>160</v>
      </c>
      <c r="Q156" s="58">
        <v>160</v>
      </c>
      <c r="R156" s="58">
        <v>160</v>
      </c>
      <c r="S156" s="58">
        <v>160</v>
      </c>
      <c r="T156" s="58">
        <v>160</v>
      </c>
      <c r="U156" s="58">
        <v>160</v>
      </c>
      <c r="V156" s="58">
        <v>160</v>
      </c>
      <c r="W156" s="58">
        <v>160</v>
      </c>
      <c r="X156" s="58">
        <v>160</v>
      </c>
      <c r="Y156" s="58">
        <v>160</v>
      </c>
      <c r="Z156" s="58">
        <v>160</v>
      </c>
      <c r="AA156" s="58">
        <v>160</v>
      </c>
    </row>
    <row r="157" spans="1:27" ht="15.75">
      <c r="A157" s="59" t="s">
        <v>316</v>
      </c>
      <c r="B157" s="58">
        <v>0</v>
      </c>
      <c r="C157" s="58">
        <v>0</v>
      </c>
      <c r="D157" s="58">
        <v>0</v>
      </c>
      <c r="E157" s="58">
        <v>0</v>
      </c>
      <c r="F157" s="58">
        <v>0</v>
      </c>
      <c r="G157" s="58">
        <v>0</v>
      </c>
      <c r="H157" s="58">
        <v>0</v>
      </c>
      <c r="I157" s="58">
        <v>0</v>
      </c>
      <c r="J157" s="58">
        <v>0</v>
      </c>
      <c r="K157" s="58">
        <v>0</v>
      </c>
      <c r="L157" s="58">
        <v>0</v>
      </c>
      <c r="M157" s="58">
        <v>0</v>
      </c>
      <c r="N157" s="58">
        <v>0</v>
      </c>
      <c r="O157" s="58">
        <v>0</v>
      </c>
      <c r="P157" s="58">
        <v>0</v>
      </c>
      <c r="Q157" s="58">
        <v>0</v>
      </c>
      <c r="R157" s="58">
        <v>0</v>
      </c>
      <c r="S157" s="58">
        <v>0</v>
      </c>
      <c r="T157" s="58">
        <v>0</v>
      </c>
      <c r="U157" s="58">
        <v>0</v>
      </c>
      <c r="V157" s="58">
        <v>0</v>
      </c>
      <c r="W157" s="58">
        <v>0</v>
      </c>
      <c r="X157" s="58">
        <v>0</v>
      </c>
      <c r="Y157" s="58">
        <v>0</v>
      </c>
      <c r="Z157" s="58">
        <v>0</v>
      </c>
      <c r="AA157" s="58">
        <v>0</v>
      </c>
    </row>
    <row r="158" spans="1:27" ht="15.75">
      <c r="A158" s="59" t="s">
        <v>154</v>
      </c>
      <c r="B158" s="58">
        <v>0</v>
      </c>
      <c r="C158" s="58">
        <v>0</v>
      </c>
      <c r="D158" s="58">
        <v>0</v>
      </c>
      <c r="E158" s="58">
        <v>0</v>
      </c>
      <c r="F158" s="58">
        <v>0</v>
      </c>
      <c r="G158" s="58">
        <v>0</v>
      </c>
      <c r="H158" s="58">
        <v>0</v>
      </c>
      <c r="I158" s="58">
        <v>0</v>
      </c>
      <c r="J158" s="58">
        <v>0</v>
      </c>
      <c r="K158" s="58">
        <v>0</v>
      </c>
      <c r="L158" s="58">
        <v>0</v>
      </c>
      <c r="M158" s="58">
        <v>0</v>
      </c>
      <c r="N158" s="58">
        <v>0</v>
      </c>
      <c r="O158" s="58">
        <v>0</v>
      </c>
      <c r="P158" s="58">
        <v>0</v>
      </c>
      <c r="Q158" s="58">
        <v>0</v>
      </c>
      <c r="R158" s="58">
        <v>0</v>
      </c>
      <c r="S158" s="58">
        <v>0</v>
      </c>
      <c r="T158" s="58">
        <v>0</v>
      </c>
      <c r="U158" s="58">
        <v>0</v>
      </c>
      <c r="V158" s="58">
        <v>0</v>
      </c>
      <c r="W158" s="58">
        <v>0</v>
      </c>
      <c r="X158" s="58">
        <v>0</v>
      </c>
      <c r="Y158" s="58">
        <v>0</v>
      </c>
      <c r="Z158" s="58">
        <v>0</v>
      </c>
      <c r="AA158" s="58">
        <v>0</v>
      </c>
    </row>
    <row r="159" spans="1:27" ht="15.75">
      <c r="A159" s="59" t="s">
        <v>317</v>
      </c>
      <c r="B159" s="58">
        <v>57.84</v>
      </c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 spans="1:27" ht="15.75">
      <c r="A160" s="59" t="s">
        <v>155</v>
      </c>
      <c r="B160" s="58">
        <v>0</v>
      </c>
      <c r="C160" s="58">
        <v>0</v>
      </c>
      <c r="D160" s="58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0</v>
      </c>
      <c r="J160" s="58">
        <v>0</v>
      </c>
      <c r="K160" s="58">
        <v>0</v>
      </c>
      <c r="L160" s="58">
        <v>0</v>
      </c>
      <c r="M160" s="58">
        <v>0</v>
      </c>
      <c r="N160" s="58">
        <v>0</v>
      </c>
      <c r="O160" s="58">
        <v>0</v>
      </c>
      <c r="P160" s="58">
        <v>0</v>
      </c>
      <c r="Q160" s="58">
        <v>0</v>
      </c>
      <c r="R160" s="58">
        <v>0</v>
      </c>
      <c r="S160" s="58">
        <v>0</v>
      </c>
      <c r="T160" s="58">
        <v>0</v>
      </c>
      <c r="U160" s="58">
        <v>0</v>
      </c>
      <c r="V160" s="58">
        <v>0</v>
      </c>
      <c r="W160" s="58">
        <v>0</v>
      </c>
      <c r="X160" s="58">
        <v>0</v>
      </c>
      <c r="Y160" s="58">
        <v>0</v>
      </c>
      <c r="Z160" s="58">
        <v>0</v>
      </c>
      <c r="AA160" s="58">
        <v>0</v>
      </c>
    </row>
    <row r="161" spans="1:27" ht="15.75">
      <c r="A161" s="59" t="s">
        <v>156</v>
      </c>
      <c r="B161" s="58"/>
      <c r="C161" s="58">
        <v>0</v>
      </c>
      <c r="D161" s="58">
        <v>0</v>
      </c>
      <c r="E161" s="58">
        <v>0</v>
      </c>
      <c r="F161" s="58">
        <v>0</v>
      </c>
      <c r="G161" s="58">
        <v>0</v>
      </c>
      <c r="H161" s="58">
        <v>0</v>
      </c>
      <c r="I161" s="58">
        <v>0</v>
      </c>
      <c r="J161" s="58">
        <v>0</v>
      </c>
      <c r="K161" s="58">
        <v>0</v>
      </c>
      <c r="L161" s="58">
        <v>0</v>
      </c>
      <c r="M161" s="58">
        <v>0</v>
      </c>
      <c r="N161" s="58">
        <v>0</v>
      </c>
      <c r="O161" s="58">
        <v>0</v>
      </c>
      <c r="P161" s="58">
        <v>0</v>
      </c>
      <c r="Q161" s="58">
        <v>0</v>
      </c>
      <c r="R161" s="58">
        <v>0</v>
      </c>
      <c r="S161" s="58">
        <v>0</v>
      </c>
      <c r="T161" s="58">
        <v>0</v>
      </c>
      <c r="U161" s="58">
        <v>0</v>
      </c>
      <c r="V161" s="58">
        <v>0</v>
      </c>
      <c r="W161" s="58">
        <v>0</v>
      </c>
      <c r="X161" s="58">
        <v>0</v>
      </c>
      <c r="Y161" s="58">
        <v>0</v>
      </c>
      <c r="Z161" s="58">
        <v>0</v>
      </c>
      <c r="AA161" s="58">
        <v>0</v>
      </c>
    </row>
    <row r="162" spans="1:27" ht="15.75">
      <c r="A162" s="59" t="s">
        <v>157</v>
      </c>
      <c r="B162" s="58">
        <v>0</v>
      </c>
      <c r="C162" s="58">
        <v>0</v>
      </c>
      <c r="D162" s="58">
        <v>0</v>
      </c>
      <c r="E162" s="58">
        <v>0</v>
      </c>
      <c r="F162" s="58">
        <v>0</v>
      </c>
      <c r="G162" s="58">
        <v>0</v>
      </c>
      <c r="H162" s="58">
        <v>0</v>
      </c>
      <c r="I162" s="58">
        <v>0</v>
      </c>
      <c r="J162" s="58">
        <v>0</v>
      </c>
      <c r="K162" s="58">
        <v>0</v>
      </c>
      <c r="L162" s="58">
        <v>0</v>
      </c>
      <c r="M162" s="58">
        <v>0</v>
      </c>
      <c r="N162" s="58">
        <v>0</v>
      </c>
      <c r="O162" s="58">
        <v>0</v>
      </c>
      <c r="P162" s="58">
        <v>0</v>
      </c>
      <c r="Q162" s="58">
        <v>0</v>
      </c>
      <c r="R162" s="58">
        <v>0</v>
      </c>
      <c r="S162" s="58">
        <v>0</v>
      </c>
      <c r="T162" s="58">
        <v>0</v>
      </c>
      <c r="U162" s="58">
        <v>0</v>
      </c>
      <c r="V162" s="58">
        <v>0</v>
      </c>
      <c r="W162" s="58">
        <v>0</v>
      </c>
      <c r="X162" s="58">
        <v>0</v>
      </c>
      <c r="Y162" s="58">
        <v>0</v>
      </c>
      <c r="Z162" s="58">
        <v>0</v>
      </c>
      <c r="AA162" s="58">
        <v>0</v>
      </c>
    </row>
    <row r="163" spans="1:27" ht="15.75">
      <c r="A163" s="59" t="s">
        <v>158</v>
      </c>
      <c r="B163" s="58">
        <v>31329</v>
      </c>
      <c r="C163" s="58">
        <v>30779.8</v>
      </c>
      <c r="D163" s="58">
        <v>30230.6</v>
      </c>
      <c r="E163" s="58">
        <v>29681.4</v>
      </c>
      <c r="F163" s="58">
        <v>29132.2</v>
      </c>
      <c r="G163" s="58">
        <v>28583</v>
      </c>
      <c r="H163" s="58">
        <v>28033.8</v>
      </c>
      <c r="I163" s="58">
        <v>27484.6</v>
      </c>
      <c r="J163" s="58">
        <v>26935.4</v>
      </c>
      <c r="K163" s="58">
        <v>26386.2</v>
      </c>
      <c r="L163" s="58">
        <v>25837</v>
      </c>
      <c r="M163" s="58">
        <v>25287.8</v>
      </c>
      <c r="N163" s="58">
        <v>24738.6</v>
      </c>
      <c r="O163" s="58">
        <v>24189.4</v>
      </c>
      <c r="P163" s="58">
        <v>23640.2</v>
      </c>
      <c r="Q163" s="58">
        <v>23091</v>
      </c>
      <c r="R163" s="58">
        <v>22541.8</v>
      </c>
      <c r="S163" s="58">
        <v>21992.6</v>
      </c>
      <c r="T163" s="58">
        <v>21443.4</v>
      </c>
      <c r="U163" s="58">
        <v>20894.2</v>
      </c>
      <c r="V163" s="58">
        <v>20345</v>
      </c>
      <c r="W163" s="58">
        <v>19795.8</v>
      </c>
      <c r="X163" s="58">
        <v>19246.599999999999</v>
      </c>
      <c r="Y163" s="58">
        <v>18697.400000000001</v>
      </c>
      <c r="Z163" s="58">
        <v>18148.2</v>
      </c>
      <c r="AA163" s="58">
        <v>17599</v>
      </c>
    </row>
    <row r="164" spans="1:27" ht="15.75">
      <c r="A164" s="59" t="s">
        <v>159</v>
      </c>
      <c r="B164" s="58">
        <v>1850</v>
      </c>
      <c r="C164" s="58">
        <v>1850</v>
      </c>
      <c r="D164" s="58">
        <v>1850</v>
      </c>
      <c r="E164" s="58">
        <v>1850</v>
      </c>
      <c r="F164" s="58">
        <v>1850</v>
      </c>
      <c r="G164" s="58">
        <v>1850</v>
      </c>
      <c r="H164" s="58">
        <v>1850</v>
      </c>
      <c r="I164" s="58">
        <v>1850</v>
      </c>
      <c r="J164" s="58">
        <v>1850</v>
      </c>
      <c r="K164" s="58">
        <v>1850</v>
      </c>
      <c r="L164" s="58">
        <v>1850</v>
      </c>
      <c r="M164" s="58">
        <v>1850</v>
      </c>
      <c r="N164" s="58">
        <v>1850</v>
      </c>
      <c r="O164" s="58">
        <v>1850</v>
      </c>
      <c r="P164" s="58">
        <v>1850</v>
      </c>
      <c r="Q164" s="58">
        <v>1850</v>
      </c>
      <c r="R164" s="58">
        <v>1856.8</v>
      </c>
      <c r="S164" s="58">
        <v>1863.6</v>
      </c>
      <c r="T164" s="58">
        <v>1870.4</v>
      </c>
      <c r="U164" s="58">
        <v>1877.2</v>
      </c>
      <c r="V164" s="58">
        <v>1884</v>
      </c>
      <c r="W164" s="58">
        <v>1884</v>
      </c>
      <c r="X164" s="58">
        <v>1884</v>
      </c>
      <c r="Y164" s="58">
        <v>1884</v>
      </c>
      <c r="Z164" s="58">
        <v>1884</v>
      </c>
      <c r="AA164" s="58">
        <v>1884</v>
      </c>
    </row>
    <row r="165" spans="1:27" ht="15.75">
      <c r="A165" s="59" t="s">
        <v>160</v>
      </c>
      <c r="B165" s="58">
        <v>69632</v>
      </c>
      <c r="C165" s="58">
        <v>69437.2</v>
      </c>
      <c r="D165" s="58">
        <v>69242.399999999994</v>
      </c>
      <c r="E165" s="58">
        <v>69047.600000000006</v>
      </c>
      <c r="F165" s="58">
        <v>68852.800000000003</v>
      </c>
      <c r="G165" s="58">
        <v>68658</v>
      </c>
      <c r="H165" s="58">
        <v>68463.199999999997</v>
      </c>
      <c r="I165" s="58">
        <v>68268.399999999994</v>
      </c>
      <c r="J165" s="58">
        <v>68073.600000000006</v>
      </c>
      <c r="K165" s="58">
        <v>67878.8</v>
      </c>
      <c r="L165" s="58">
        <v>67684</v>
      </c>
      <c r="M165" s="58">
        <v>67576.800000000003</v>
      </c>
      <c r="N165" s="58">
        <v>67469.600000000006</v>
      </c>
      <c r="O165" s="58">
        <v>67362.399999999994</v>
      </c>
      <c r="P165" s="58">
        <v>67255.199999999997</v>
      </c>
      <c r="Q165" s="58">
        <v>67148</v>
      </c>
      <c r="R165" s="58">
        <v>67023.199999999997</v>
      </c>
      <c r="S165" s="58">
        <v>66898.399999999994</v>
      </c>
      <c r="T165" s="58">
        <v>66773.600000000006</v>
      </c>
      <c r="U165" s="58">
        <v>66648.800000000003</v>
      </c>
      <c r="V165" s="58">
        <v>66524</v>
      </c>
      <c r="W165" s="58">
        <v>66377.2</v>
      </c>
      <c r="X165" s="58">
        <v>66230.399999999994</v>
      </c>
      <c r="Y165" s="58">
        <v>66083.600000000006</v>
      </c>
      <c r="Z165" s="58">
        <v>65936.800000000003</v>
      </c>
      <c r="AA165" s="58">
        <v>65790</v>
      </c>
    </row>
    <row r="166" spans="1:27" ht="15.75">
      <c r="A166" s="59" t="s">
        <v>161</v>
      </c>
      <c r="B166" s="58">
        <v>861</v>
      </c>
      <c r="C166" s="58">
        <v>861</v>
      </c>
      <c r="D166" s="58">
        <v>861</v>
      </c>
      <c r="E166" s="58">
        <v>861</v>
      </c>
      <c r="F166" s="58">
        <v>861</v>
      </c>
      <c r="G166" s="58">
        <v>861</v>
      </c>
      <c r="H166" s="58">
        <v>861</v>
      </c>
      <c r="I166" s="58">
        <v>861</v>
      </c>
      <c r="J166" s="58">
        <v>861</v>
      </c>
      <c r="K166" s="58">
        <v>861</v>
      </c>
      <c r="L166" s="58">
        <v>861</v>
      </c>
      <c r="M166" s="58">
        <v>861</v>
      </c>
      <c r="N166" s="58">
        <v>861</v>
      </c>
      <c r="O166" s="58">
        <v>861</v>
      </c>
      <c r="P166" s="58">
        <v>861</v>
      </c>
      <c r="Q166" s="58">
        <v>861</v>
      </c>
      <c r="R166" s="58">
        <v>861</v>
      </c>
      <c r="S166" s="58">
        <v>861</v>
      </c>
      <c r="T166" s="58">
        <v>861</v>
      </c>
      <c r="U166" s="58">
        <v>861</v>
      </c>
      <c r="V166" s="58">
        <v>861</v>
      </c>
      <c r="W166" s="58">
        <v>861</v>
      </c>
      <c r="X166" s="58">
        <v>861</v>
      </c>
      <c r="Y166" s="58">
        <v>861</v>
      </c>
      <c r="Z166" s="58">
        <v>861</v>
      </c>
      <c r="AA166" s="58">
        <v>861</v>
      </c>
    </row>
    <row r="167" spans="1:27" ht="15.75">
      <c r="A167" s="59" t="s">
        <v>162</v>
      </c>
      <c r="B167" s="58">
        <v>0</v>
      </c>
      <c r="C167" s="58">
        <v>0</v>
      </c>
      <c r="D167" s="58">
        <v>0</v>
      </c>
      <c r="E167" s="58">
        <v>0</v>
      </c>
      <c r="F167" s="58">
        <v>0</v>
      </c>
      <c r="G167" s="58">
        <v>0</v>
      </c>
      <c r="H167" s="58">
        <v>0</v>
      </c>
      <c r="I167" s="58">
        <v>0</v>
      </c>
      <c r="J167" s="58">
        <v>0</v>
      </c>
      <c r="K167" s="58">
        <v>0</v>
      </c>
      <c r="L167" s="58">
        <v>0</v>
      </c>
      <c r="M167" s="58">
        <v>0</v>
      </c>
      <c r="N167" s="58">
        <v>0</v>
      </c>
      <c r="O167" s="58">
        <v>0</v>
      </c>
      <c r="P167" s="58">
        <v>0</v>
      </c>
      <c r="Q167" s="58">
        <v>0</v>
      </c>
      <c r="R167" s="58">
        <v>0</v>
      </c>
      <c r="S167" s="58">
        <v>0</v>
      </c>
      <c r="T167" s="58">
        <v>0</v>
      </c>
      <c r="U167" s="58">
        <v>0</v>
      </c>
      <c r="V167" s="58">
        <v>0</v>
      </c>
      <c r="W167" s="58">
        <v>0</v>
      </c>
      <c r="X167" s="58">
        <v>0</v>
      </c>
      <c r="Y167" s="58">
        <v>0</v>
      </c>
      <c r="Z167" s="58">
        <v>0</v>
      </c>
      <c r="AA167" s="58">
        <v>0</v>
      </c>
    </row>
    <row r="168" spans="1:27" ht="15.75">
      <c r="A168" s="59" t="s">
        <v>163</v>
      </c>
      <c r="B168" s="58">
        <v>30</v>
      </c>
      <c r="C168" s="58">
        <v>32.1</v>
      </c>
      <c r="D168" s="58">
        <v>34.200000000000003</v>
      </c>
      <c r="E168" s="58">
        <v>36.299999999999997</v>
      </c>
      <c r="F168" s="58">
        <v>38.4</v>
      </c>
      <c r="G168" s="58">
        <v>40.5</v>
      </c>
      <c r="H168" s="58">
        <v>42.6</v>
      </c>
      <c r="I168" s="58">
        <v>44.7</v>
      </c>
      <c r="J168" s="58">
        <v>46.8</v>
      </c>
      <c r="K168" s="58">
        <v>48.9</v>
      </c>
      <c r="L168" s="58">
        <v>51</v>
      </c>
      <c r="M168" s="58">
        <v>51.6</v>
      </c>
      <c r="N168" s="58">
        <v>52.2</v>
      </c>
      <c r="O168" s="58">
        <v>52.8</v>
      </c>
      <c r="P168" s="58">
        <v>53.4</v>
      </c>
      <c r="Q168" s="58">
        <v>54</v>
      </c>
      <c r="R168" s="58">
        <v>54.4</v>
      </c>
      <c r="S168" s="58">
        <v>54.8</v>
      </c>
      <c r="T168" s="58">
        <v>55.2</v>
      </c>
      <c r="U168" s="58">
        <v>55.6</v>
      </c>
      <c r="V168" s="58">
        <v>56</v>
      </c>
      <c r="W168" s="58">
        <v>56.6</v>
      </c>
      <c r="X168" s="58">
        <v>57.2</v>
      </c>
      <c r="Y168" s="58">
        <v>57.8</v>
      </c>
      <c r="Z168" s="58">
        <v>58.4</v>
      </c>
      <c r="AA168" s="58">
        <v>59</v>
      </c>
    </row>
    <row r="169" spans="1:27" ht="15.75">
      <c r="A169" s="59" t="s">
        <v>164</v>
      </c>
      <c r="B169" s="58">
        <v>24.1</v>
      </c>
      <c r="C169" s="58">
        <v>24.1</v>
      </c>
      <c r="D169" s="58">
        <v>24.1</v>
      </c>
      <c r="E169" s="58">
        <v>24.1</v>
      </c>
      <c r="F169" s="58">
        <v>24.1</v>
      </c>
      <c r="G169" s="58">
        <v>24.1</v>
      </c>
      <c r="H169" s="58">
        <v>24.1</v>
      </c>
      <c r="I169" s="58">
        <v>24.1</v>
      </c>
      <c r="J169" s="58">
        <v>24.1</v>
      </c>
      <c r="K169" s="58">
        <v>24.1</v>
      </c>
      <c r="L169" s="58">
        <v>24.1</v>
      </c>
      <c r="M169" s="58">
        <v>24.1</v>
      </c>
      <c r="N169" s="58">
        <v>24.1</v>
      </c>
      <c r="O169" s="58">
        <v>24.1</v>
      </c>
      <c r="P169" s="58">
        <v>24.1</v>
      </c>
      <c r="Q169" s="58">
        <v>24.1</v>
      </c>
      <c r="R169" s="58">
        <v>24.1</v>
      </c>
      <c r="S169" s="58">
        <v>24.1</v>
      </c>
      <c r="T169" s="58">
        <v>24.1</v>
      </c>
      <c r="U169" s="58">
        <v>24.1</v>
      </c>
      <c r="V169" s="58">
        <v>24.1</v>
      </c>
      <c r="W169" s="58">
        <v>24.1</v>
      </c>
      <c r="X169" s="58">
        <v>24.1</v>
      </c>
      <c r="Y169" s="58">
        <v>24.1</v>
      </c>
      <c r="Z169" s="58">
        <v>24.1</v>
      </c>
      <c r="AA169" s="58">
        <v>24.1</v>
      </c>
    </row>
    <row r="170" spans="1:27" ht="15.75">
      <c r="A170" s="59" t="s">
        <v>252</v>
      </c>
      <c r="B170" s="58">
        <v>0</v>
      </c>
      <c r="C170" s="58">
        <v>0</v>
      </c>
      <c r="D170" s="58">
        <v>0</v>
      </c>
      <c r="E170" s="58">
        <v>0</v>
      </c>
      <c r="F170" s="58">
        <v>0</v>
      </c>
      <c r="G170" s="58">
        <v>0</v>
      </c>
      <c r="H170" s="58">
        <v>0</v>
      </c>
      <c r="I170" s="58">
        <v>0</v>
      </c>
      <c r="J170" s="58">
        <v>0</v>
      </c>
      <c r="K170" s="58">
        <v>0</v>
      </c>
      <c r="L170" s="58">
        <v>0</v>
      </c>
      <c r="M170" s="58">
        <v>0</v>
      </c>
      <c r="N170" s="58">
        <v>0</v>
      </c>
      <c r="O170" s="58">
        <v>0</v>
      </c>
      <c r="P170" s="58">
        <v>0</v>
      </c>
      <c r="Q170" s="58">
        <v>0</v>
      </c>
      <c r="R170" s="58">
        <v>0</v>
      </c>
      <c r="S170" s="58">
        <v>0</v>
      </c>
      <c r="T170" s="58">
        <v>0</v>
      </c>
      <c r="U170" s="58">
        <v>0</v>
      </c>
      <c r="V170" s="58">
        <v>0</v>
      </c>
      <c r="W170" s="58">
        <v>0</v>
      </c>
      <c r="X170" s="58">
        <v>0</v>
      </c>
      <c r="Y170" s="58">
        <v>0</v>
      </c>
      <c r="Z170" s="58">
        <v>0</v>
      </c>
      <c r="AA170" s="58">
        <v>0</v>
      </c>
    </row>
    <row r="171" spans="1:27" ht="15.75">
      <c r="A171" s="59" t="s">
        <v>165</v>
      </c>
      <c r="B171" s="58">
        <v>0</v>
      </c>
      <c r="C171" s="58">
        <v>0</v>
      </c>
      <c r="D171" s="58">
        <v>0</v>
      </c>
      <c r="E171" s="58">
        <v>0</v>
      </c>
      <c r="F171" s="58">
        <v>0</v>
      </c>
      <c r="G171" s="58">
        <v>0</v>
      </c>
      <c r="H171" s="58">
        <v>0</v>
      </c>
      <c r="I171" s="58">
        <v>0</v>
      </c>
      <c r="J171" s="58">
        <v>0</v>
      </c>
      <c r="K171" s="58">
        <v>0</v>
      </c>
      <c r="L171" s="58">
        <v>0</v>
      </c>
      <c r="M171" s="58">
        <v>0</v>
      </c>
      <c r="N171" s="58">
        <v>0</v>
      </c>
      <c r="O171" s="58">
        <v>0</v>
      </c>
      <c r="P171" s="58">
        <v>0</v>
      </c>
      <c r="Q171" s="58">
        <v>0</v>
      </c>
      <c r="R171" s="58">
        <v>0</v>
      </c>
      <c r="S171" s="58">
        <v>0</v>
      </c>
      <c r="T171" s="58">
        <v>0</v>
      </c>
      <c r="U171" s="58">
        <v>0</v>
      </c>
      <c r="V171" s="58">
        <v>0</v>
      </c>
      <c r="W171" s="58">
        <v>0</v>
      </c>
      <c r="X171" s="58">
        <v>0</v>
      </c>
      <c r="Y171" s="58">
        <v>0</v>
      </c>
      <c r="Z171" s="58">
        <v>0</v>
      </c>
      <c r="AA171" s="58">
        <v>0</v>
      </c>
    </row>
    <row r="172" spans="1:27" ht="15.75">
      <c r="A172" s="59" t="s">
        <v>258</v>
      </c>
      <c r="B172" s="58">
        <v>55</v>
      </c>
      <c r="C172" s="58">
        <v>55</v>
      </c>
      <c r="D172" s="58">
        <v>55</v>
      </c>
      <c r="E172" s="58">
        <v>55</v>
      </c>
      <c r="F172" s="58">
        <v>55</v>
      </c>
      <c r="G172" s="58">
        <v>55</v>
      </c>
      <c r="H172" s="58">
        <v>55</v>
      </c>
      <c r="I172" s="58">
        <v>55</v>
      </c>
      <c r="J172" s="58">
        <v>55</v>
      </c>
      <c r="K172" s="58">
        <v>55</v>
      </c>
      <c r="L172" s="58">
        <v>55</v>
      </c>
      <c r="M172" s="58">
        <v>55</v>
      </c>
      <c r="N172" s="58">
        <v>55</v>
      </c>
      <c r="O172" s="58">
        <v>55</v>
      </c>
      <c r="P172" s="58">
        <v>55</v>
      </c>
      <c r="Q172" s="58">
        <v>55</v>
      </c>
      <c r="R172" s="58">
        <v>55</v>
      </c>
      <c r="S172" s="58">
        <v>55</v>
      </c>
      <c r="T172" s="58">
        <v>55</v>
      </c>
      <c r="U172" s="58">
        <v>55</v>
      </c>
      <c r="V172" s="58">
        <v>55</v>
      </c>
      <c r="W172" s="58">
        <v>55</v>
      </c>
      <c r="X172" s="58">
        <v>55</v>
      </c>
      <c r="Y172" s="58">
        <v>55</v>
      </c>
      <c r="Z172" s="58">
        <v>55</v>
      </c>
      <c r="AA172" s="58">
        <v>55</v>
      </c>
    </row>
    <row r="173" spans="1:27" ht="15.75">
      <c r="A173" s="59" t="s">
        <v>166</v>
      </c>
      <c r="B173" s="58">
        <v>4277</v>
      </c>
      <c r="C173" s="58">
        <v>4277</v>
      </c>
      <c r="D173" s="58">
        <v>4277</v>
      </c>
      <c r="E173" s="58">
        <v>4277</v>
      </c>
      <c r="F173" s="58">
        <v>4277</v>
      </c>
      <c r="G173" s="58">
        <v>4277</v>
      </c>
      <c r="H173" s="58">
        <v>4277</v>
      </c>
      <c r="I173" s="58">
        <v>4277</v>
      </c>
      <c r="J173" s="58">
        <v>4277</v>
      </c>
      <c r="K173" s="58">
        <v>4277</v>
      </c>
      <c r="L173" s="58">
        <v>4277</v>
      </c>
      <c r="M173" s="58">
        <v>4145</v>
      </c>
      <c r="N173" s="58">
        <v>4013</v>
      </c>
      <c r="O173" s="58">
        <v>3881</v>
      </c>
      <c r="P173" s="58">
        <v>3749</v>
      </c>
      <c r="Q173" s="58">
        <v>3617</v>
      </c>
      <c r="R173" s="58">
        <v>3601.6</v>
      </c>
      <c r="S173" s="58">
        <v>3586.2</v>
      </c>
      <c r="T173" s="58">
        <v>3570.8</v>
      </c>
      <c r="U173" s="58">
        <v>3555.4</v>
      </c>
      <c r="V173" s="58">
        <v>3540</v>
      </c>
      <c r="W173" s="58">
        <v>3524</v>
      </c>
      <c r="X173" s="58">
        <v>3508</v>
      </c>
      <c r="Y173" s="58">
        <v>3492</v>
      </c>
      <c r="Z173" s="58">
        <v>3476</v>
      </c>
      <c r="AA173" s="58">
        <v>3460</v>
      </c>
    </row>
    <row r="174" spans="1:27" ht="15.75">
      <c r="A174" s="59" t="s">
        <v>167</v>
      </c>
      <c r="B174" s="58"/>
      <c r="C174" s="58"/>
      <c r="D174" s="58">
        <v>0</v>
      </c>
      <c r="E174" s="58">
        <v>0</v>
      </c>
      <c r="F174" s="58">
        <v>0</v>
      </c>
      <c r="G174" s="58">
        <v>0</v>
      </c>
      <c r="H174" s="58">
        <v>0</v>
      </c>
      <c r="I174" s="58">
        <v>0</v>
      </c>
      <c r="J174" s="58">
        <v>0</v>
      </c>
      <c r="K174" s="58">
        <v>0</v>
      </c>
      <c r="L174" s="58">
        <v>0</v>
      </c>
      <c r="M174" s="58">
        <v>0</v>
      </c>
      <c r="N174" s="58">
        <v>0</v>
      </c>
      <c r="O174" s="58">
        <v>0</v>
      </c>
      <c r="P174" s="58">
        <v>0</v>
      </c>
      <c r="Q174" s="58">
        <v>0</v>
      </c>
      <c r="R174" s="58">
        <v>0</v>
      </c>
      <c r="S174" s="58">
        <v>0</v>
      </c>
      <c r="T174" s="58">
        <v>0</v>
      </c>
      <c r="U174" s="58">
        <v>0</v>
      </c>
      <c r="V174" s="58">
        <v>0</v>
      </c>
      <c r="W174" s="58">
        <v>0</v>
      </c>
      <c r="X174" s="58">
        <v>0</v>
      </c>
      <c r="Y174" s="58">
        <v>0</v>
      </c>
      <c r="Z174" s="58">
        <v>0</v>
      </c>
      <c r="AA174" s="58">
        <v>0</v>
      </c>
    </row>
    <row r="175" spans="1:27" ht="15.75">
      <c r="A175" s="59" t="s">
        <v>168</v>
      </c>
      <c r="B175" s="58">
        <v>263</v>
      </c>
      <c r="C175" s="58">
        <v>263</v>
      </c>
      <c r="D175" s="58">
        <v>263</v>
      </c>
      <c r="E175" s="58">
        <v>263</v>
      </c>
      <c r="F175" s="58">
        <v>263</v>
      </c>
      <c r="G175" s="58">
        <v>263</v>
      </c>
      <c r="H175" s="58">
        <v>263</v>
      </c>
      <c r="I175" s="58">
        <v>263</v>
      </c>
      <c r="J175" s="58">
        <v>263</v>
      </c>
      <c r="K175" s="58">
        <v>263</v>
      </c>
      <c r="L175" s="58">
        <v>263</v>
      </c>
      <c r="M175" s="58">
        <v>263.2</v>
      </c>
      <c r="N175" s="58">
        <v>263.39999999999998</v>
      </c>
      <c r="O175" s="58">
        <v>263.60000000000002</v>
      </c>
      <c r="P175" s="58">
        <v>263.8</v>
      </c>
      <c r="Q175" s="58">
        <v>264</v>
      </c>
      <c r="R175" s="58">
        <v>265</v>
      </c>
      <c r="S175" s="58">
        <v>266</v>
      </c>
      <c r="T175" s="58">
        <v>267</v>
      </c>
      <c r="U175" s="58">
        <v>268</v>
      </c>
      <c r="V175" s="58">
        <v>269</v>
      </c>
      <c r="W175" s="58">
        <v>271.8</v>
      </c>
      <c r="X175" s="58">
        <v>274.60000000000002</v>
      </c>
      <c r="Y175" s="58">
        <v>277.39999999999998</v>
      </c>
      <c r="Z175" s="58">
        <v>280.2</v>
      </c>
      <c r="AA175" s="58">
        <v>283</v>
      </c>
    </row>
    <row r="176" spans="1:27" ht="15.75">
      <c r="A176" s="59" t="s">
        <v>169</v>
      </c>
      <c r="B176" s="58"/>
      <c r="C176" s="58"/>
      <c r="D176" s="58">
        <v>245006.72</v>
      </c>
      <c r="E176" s="58">
        <v>246647.23</v>
      </c>
      <c r="F176" s="58">
        <v>248287.74</v>
      </c>
      <c r="G176" s="58">
        <v>249928.25</v>
      </c>
      <c r="H176" s="58">
        <v>251568.76</v>
      </c>
      <c r="I176" s="58">
        <v>253209.27</v>
      </c>
      <c r="J176" s="58">
        <v>254849.78</v>
      </c>
      <c r="K176" s="58">
        <v>256490.29</v>
      </c>
      <c r="L176" s="58">
        <v>258130.8</v>
      </c>
      <c r="M176" s="58">
        <v>257598.6</v>
      </c>
      <c r="N176" s="58">
        <v>257066.4</v>
      </c>
      <c r="O176" s="58">
        <v>256534.2</v>
      </c>
      <c r="P176" s="58">
        <v>256002</v>
      </c>
      <c r="Q176" s="58">
        <v>255469.8</v>
      </c>
      <c r="R176" s="58">
        <v>259044.44</v>
      </c>
      <c r="S176" s="58">
        <v>262619.08</v>
      </c>
      <c r="T176" s="58">
        <v>266193.71999999997</v>
      </c>
      <c r="U176" s="58">
        <v>269768.36</v>
      </c>
      <c r="V176" s="58">
        <v>273343</v>
      </c>
      <c r="W176" s="58">
        <v>273217.91999999998</v>
      </c>
      <c r="X176" s="58">
        <v>273092.84000000003</v>
      </c>
      <c r="Y176" s="58">
        <v>272967.76</v>
      </c>
      <c r="Z176" s="58">
        <v>272842.68</v>
      </c>
      <c r="AA176" s="58">
        <v>272717.59999999998</v>
      </c>
    </row>
    <row r="177" spans="1:27" ht="15.75">
      <c r="A177" s="59" t="s">
        <v>170</v>
      </c>
      <c r="B177" s="58">
        <v>7</v>
      </c>
      <c r="C177" s="58">
        <v>7</v>
      </c>
      <c r="D177" s="58">
        <v>7</v>
      </c>
      <c r="E177" s="58">
        <v>7</v>
      </c>
      <c r="F177" s="58">
        <v>7</v>
      </c>
      <c r="G177" s="58">
        <v>7</v>
      </c>
      <c r="H177" s="58">
        <v>7</v>
      </c>
      <c r="I177" s="58">
        <v>7</v>
      </c>
      <c r="J177" s="58">
        <v>7</v>
      </c>
      <c r="K177" s="58">
        <v>7</v>
      </c>
      <c r="L177" s="58">
        <v>7</v>
      </c>
      <c r="M177" s="58">
        <v>7</v>
      </c>
      <c r="N177" s="58">
        <v>7</v>
      </c>
      <c r="O177" s="58">
        <v>7</v>
      </c>
      <c r="P177" s="58">
        <v>7</v>
      </c>
      <c r="Q177" s="58">
        <v>7</v>
      </c>
      <c r="R177" s="58">
        <v>7</v>
      </c>
      <c r="S177" s="58">
        <v>7</v>
      </c>
      <c r="T177" s="58">
        <v>7</v>
      </c>
      <c r="U177" s="58">
        <v>7</v>
      </c>
      <c r="V177" s="58">
        <v>7</v>
      </c>
      <c r="W177" s="58">
        <v>7</v>
      </c>
      <c r="X177" s="58">
        <v>7</v>
      </c>
      <c r="Y177" s="58">
        <v>7</v>
      </c>
      <c r="Z177" s="58">
        <v>7</v>
      </c>
      <c r="AA177" s="58">
        <v>7</v>
      </c>
    </row>
    <row r="178" spans="1:27" ht="15.75">
      <c r="A178" s="59" t="s">
        <v>171</v>
      </c>
      <c r="B178" s="58">
        <v>0</v>
      </c>
      <c r="C178" s="58">
        <v>0</v>
      </c>
      <c r="D178" s="58">
        <v>0</v>
      </c>
      <c r="E178" s="58">
        <v>0</v>
      </c>
      <c r="F178" s="58">
        <v>0</v>
      </c>
      <c r="G178" s="58">
        <v>0</v>
      </c>
      <c r="H178" s="58">
        <v>0</v>
      </c>
      <c r="I178" s="58">
        <v>0</v>
      </c>
      <c r="J178" s="58">
        <v>0</v>
      </c>
      <c r="K178" s="58">
        <v>0</v>
      </c>
      <c r="L178" s="58">
        <v>0</v>
      </c>
      <c r="M178" s="58">
        <v>0</v>
      </c>
      <c r="N178" s="58">
        <v>0</v>
      </c>
      <c r="O178" s="58">
        <v>0</v>
      </c>
      <c r="P178" s="58">
        <v>0</v>
      </c>
      <c r="Q178" s="58">
        <v>0</v>
      </c>
      <c r="R178" s="58">
        <v>0</v>
      </c>
      <c r="S178" s="58">
        <v>0</v>
      </c>
      <c r="T178" s="58">
        <v>0</v>
      </c>
      <c r="U178" s="58">
        <v>0</v>
      </c>
      <c r="V178" s="58">
        <v>0</v>
      </c>
      <c r="W178" s="58">
        <v>0</v>
      </c>
      <c r="X178" s="58">
        <v>0</v>
      </c>
      <c r="Y178" s="58">
        <v>0</v>
      </c>
      <c r="Z178" s="58">
        <v>0</v>
      </c>
      <c r="AA178" s="58">
        <v>0</v>
      </c>
    </row>
    <row r="179" spans="1:27" ht="15.75">
      <c r="A179" s="59" t="s">
        <v>172</v>
      </c>
      <c r="B179" s="58">
        <v>0</v>
      </c>
      <c r="C179" s="58">
        <v>0</v>
      </c>
      <c r="D179" s="58">
        <v>0</v>
      </c>
      <c r="E179" s="58">
        <v>0</v>
      </c>
      <c r="F179" s="58">
        <v>0</v>
      </c>
      <c r="G179" s="58">
        <v>0</v>
      </c>
      <c r="H179" s="58">
        <v>0</v>
      </c>
      <c r="I179" s="58">
        <v>0</v>
      </c>
      <c r="J179" s="58">
        <v>0</v>
      </c>
      <c r="K179" s="58">
        <v>0</v>
      </c>
      <c r="L179" s="58">
        <v>0</v>
      </c>
      <c r="M179" s="58">
        <v>0</v>
      </c>
      <c r="N179" s="58">
        <v>0</v>
      </c>
      <c r="O179" s="58">
        <v>0</v>
      </c>
      <c r="P179" s="58">
        <v>0</v>
      </c>
      <c r="Q179" s="58">
        <v>0</v>
      </c>
      <c r="R179" s="58">
        <v>0</v>
      </c>
      <c r="S179" s="58">
        <v>0</v>
      </c>
      <c r="T179" s="58">
        <v>0</v>
      </c>
      <c r="U179" s="58">
        <v>0</v>
      </c>
      <c r="V179" s="58">
        <v>0</v>
      </c>
      <c r="W179" s="58">
        <v>0</v>
      </c>
      <c r="X179" s="58">
        <v>0</v>
      </c>
      <c r="Y179" s="58">
        <v>0</v>
      </c>
      <c r="Z179" s="58">
        <v>0</v>
      </c>
      <c r="AA179" s="58">
        <v>0</v>
      </c>
    </row>
    <row r="180" spans="1:27" ht="15.75">
      <c r="A180" s="59" t="s">
        <v>173</v>
      </c>
      <c r="B180" s="58">
        <v>18.649999999999999</v>
      </c>
      <c r="C180" s="58">
        <v>18.59</v>
      </c>
      <c r="D180" s="58">
        <v>18.53</v>
      </c>
      <c r="E180" s="58">
        <v>18.47</v>
      </c>
      <c r="F180" s="58">
        <v>18.41</v>
      </c>
      <c r="G180" s="58">
        <v>18.350000000000001</v>
      </c>
      <c r="H180" s="58">
        <v>18.29</v>
      </c>
      <c r="I180" s="58">
        <v>18.23</v>
      </c>
      <c r="J180" s="58">
        <v>18.170000000000002</v>
      </c>
      <c r="K180" s="58">
        <v>18.11</v>
      </c>
      <c r="L180" s="58">
        <v>18.05</v>
      </c>
      <c r="M180" s="58">
        <v>17.989999999999998</v>
      </c>
      <c r="N180" s="58">
        <v>17.93</v>
      </c>
      <c r="O180" s="58">
        <v>17.87</v>
      </c>
      <c r="P180" s="58">
        <v>17.809999999999999</v>
      </c>
      <c r="Q180" s="58">
        <v>17.75</v>
      </c>
      <c r="R180" s="58">
        <v>17.690000000000001</v>
      </c>
      <c r="S180" s="58">
        <v>17.63</v>
      </c>
      <c r="T180" s="58">
        <v>17.57</v>
      </c>
      <c r="U180" s="58">
        <v>17.510000000000002</v>
      </c>
      <c r="V180" s="58">
        <v>17.45</v>
      </c>
      <c r="W180" s="58">
        <v>17.39</v>
      </c>
      <c r="X180" s="58">
        <v>17.329999999999998</v>
      </c>
      <c r="Y180" s="58">
        <v>17.27</v>
      </c>
      <c r="Z180" s="58">
        <v>17.21</v>
      </c>
      <c r="AA180" s="58">
        <v>17.149999999999999</v>
      </c>
    </row>
    <row r="181" spans="1:27" ht="15.75">
      <c r="A181" s="59" t="s">
        <v>174</v>
      </c>
      <c r="B181" s="58">
        <v>0</v>
      </c>
      <c r="C181" s="58">
        <v>0</v>
      </c>
      <c r="D181" s="58">
        <v>0</v>
      </c>
      <c r="E181" s="58">
        <v>0</v>
      </c>
      <c r="F181" s="58">
        <v>0</v>
      </c>
      <c r="G181" s="58">
        <v>0</v>
      </c>
      <c r="H181" s="58">
        <v>0</v>
      </c>
      <c r="I181" s="58">
        <v>0</v>
      </c>
      <c r="J181" s="58">
        <v>0</v>
      </c>
      <c r="K181" s="58">
        <v>0</v>
      </c>
      <c r="L181" s="58">
        <v>0</v>
      </c>
      <c r="M181" s="58">
        <v>0</v>
      </c>
      <c r="N181" s="58">
        <v>0</v>
      </c>
      <c r="O181" s="58">
        <v>0</v>
      </c>
      <c r="P181" s="58">
        <v>0</v>
      </c>
      <c r="Q181" s="58">
        <v>0</v>
      </c>
      <c r="R181" s="58">
        <v>0</v>
      </c>
      <c r="S181" s="58">
        <v>0</v>
      </c>
      <c r="T181" s="58">
        <v>0</v>
      </c>
      <c r="U181" s="58">
        <v>0</v>
      </c>
      <c r="V181" s="58">
        <v>0</v>
      </c>
      <c r="W181" s="58">
        <v>0</v>
      </c>
      <c r="X181" s="58">
        <v>0</v>
      </c>
      <c r="Y181" s="58">
        <v>0</v>
      </c>
      <c r="Z181" s="58">
        <v>0</v>
      </c>
      <c r="AA181" s="58">
        <v>0</v>
      </c>
    </row>
    <row r="182" spans="1:27" ht="15.75">
      <c r="A182" s="59" t="s">
        <v>175</v>
      </c>
      <c r="B182" s="58">
        <v>0</v>
      </c>
      <c r="C182" s="58">
        <v>0</v>
      </c>
      <c r="D182" s="58">
        <v>0</v>
      </c>
      <c r="E182" s="58">
        <v>0</v>
      </c>
      <c r="F182" s="58">
        <v>0</v>
      </c>
      <c r="G182" s="58">
        <v>0</v>
      </c>
      <c r="H182" s="58">
        <v>0</v>
      </c>
      <c r="I182" s="58">
        <v>0</v>
      </c>
      <c r="J182" s="58">
        <v>0</v>
      </c>
      <c r="K182" s="58">
        <v>0</v>
      </c>
      <c r="L182" s="58">
        <v>0</v>
      </c>
      <c r="M182" s="58">
        <v>0</v>
      </c>
      <c r="N182" s="58">
        <v>0</v>
      </c>
      <c r="O182" s="58">
        <v>0</v>
      </c>
      <c r="P182" s="58">
        <v>0</v>
      </c>
      <c r="Q182" s="58">
        <v>0</v>
      </c>
      <c r="R182" s="58">
        <v>0</v>
      </c>
      <c r="S182" s="58">
        <v>0</v>
      </c>
      <c r="T182" s="58">
        <v>0</v>
      </c>
      <c r="U182" s="58">
        <v>0</v>
      </c>
      <c r="V182" s="58">
        <v>0</v>
      </c>
      <c r="W182" s="58">
        <v>0</v>
      </c>
      <c r="X182" s="58">
        <v>0</v>
      </c>
      <c r="Y182" s="58">
        <v>0</v>
      </c>
      <c r="Z182" s="58">
        <v>0</v>
      </c>
      <c r="AA182" s="58">
        <v>0</v>
      </c>
    </row>
    <row r="183" spans="1:27" ht="15.75">
      <c r="A183" s="59" t="s">
        <v>177</v>
      </c>
      <c r="B183" s="58">
        <v>0.02</v>
      </c>
      <c r="C183" s="58">
        <v>0.02</v>
      </c>
      <c r="D183" s="58">
        <v>0.02</v>
      </c>
      <c r="E183" s="58">
        <v>0.02</v>
      </c>
      <c r="F183" s="58">
        <v>0.02</v>
      </c>
      <c r="G183" s="58">
        <v>0.02</v>
      </c>
      <c r="H183" s="58">
        <v>0.02</v>
      </c>
      <c r="I183" s="58">
        <v>0.02</v>
      </c>
      <c r="J183" s="58">
        <v>0.02</v>
      </c>
      <c r="K183" s="58">
        <v>0.02</v>
      </c>
      <c r="L183" s="58">
        <v>0.02</v>
      </c>
      <c r="M183" s="58">
        <v>0.02</v>
      </c>
      <c r="N183" s="58">
        <v>0.02</v>
      </c>
      <c r="O183" s="58">
        <v>0.02</v>
      </c>
      <c r="P183" s="58">
        <v>0.02</v>
      </c>
      <c r="Q183" s="58">
        <v>0.02</v>
      </c>
      <c r="R183" s="58">
        <v>0.02</v>
      </c>
      <c r="S183" s="58">
        <v>0.02</v>
      </c>
      <c r="T183" s="58">
        <v>0.02</v>
      </c>
      <c r="U183" s="58">
        <v>0.02</v>
      </c>
      <c r="V183" s="58">
        <v>0.02</v>
      </c>
      <c r="W183" s="58">
        <v>0.02</v>
      </c>
      <c r="X183" s="58">
        <v>0.02</v>
      </c>
      <c r="Y183" s="58">
        <v>0.02</v>
      </c>
      <c r="Z183" s="58">
        <v>0.02</v>
      </c>
      <c r="AA183" s="58">
        <v>0.02</v>
      </c>
    </row>
    <row r="184" spans="1:27" ht="15.75">
      <c r="A184" s="59" t="s">
        <v>249</v>
      </c>
      <c r="B184" s="58">
        <v>0</v>
      </c>
      <c r="C184" s="58">
        <v>0</v>
      </c>
      <c r="D184" s="58">
        <v>0</v>
      </c>
      <c r="E184" s="58">
        <v>0</v>
      </c>
      <c r="F184" s="58">
        <v>0</v>
      </c>
      <c r="G184" s="58">
        <v>0</v>
      </c>
      <c r="H184" s="58">
        <v>0</v>
      </c>
      <c r="I184" s="58">
        <v>0</v>
      </c>
      <c r="J184" s="58">
        <v>0</v>
      </c>
      <c r="K184" s="58">
        <v>0</v>
      </c>
      <c r="L184" s="58">
        <v>0</v>
      </c>
      <c r="M184" s="58">
        <v>0</v>
      </c>
      <c r="N184" s="58">
        <v>0</v>
      </c>
      <c r="O184" s="58">
        <v>0</v>
      </c>
      <c r="P184" s="58">
        <v>0</v>
      </c>
      <c r="Q184" s="58">
        <v>0</v>
      </c>
      <c r="R184" s="58">
        <v>0</v>
      </c>
      <c r="S184" s="58">
        <v>0</v>
      </c>
      <c r="T184" s="58">
        <v>0</v>
      </c>
      <c r="U184" s="58">
        <v>0</v>
      </c>
      <c r="V184" s="58">
        <v>0</v>
      </c>
      <c r="W184" s="58">
        <v>0</v>
      </c>
      <c r="X184" s="58">
        <v>0</v>
      </c>
      <c r="Y184" s="58">
        <v>0</v>
      </c>
      <c r="Z184" s="58">
        <v>0</v>
      </c>
      <c r="AA184" s="58">
        <v>0</v>
      </c>
    </row>
    <row r="185" spans="1:27" ht="15.75">
      <c r="A185" s="59" t="s">
        <v>178</v>
      </c>
      <c r="B185" s="58">
        <v>27</v>
      </c>
      <c r="C185" s="58">
        <v>27</v>
      </c>
      <c r="D185" s="58">
        <v>27</v>
      </c>
      <c r="E185" s="58">
        <v>27</v>
      </c>
      <c r="F185" s="58">
        <v>27</v>
      </c>
      <c r="G185" s="58">
        <v>27</v>
      </c>
      <c r="H185" s="58">
        <v>27</v>
      </c>
      <c r="I185" s="58">
        <v>27</v>
      </c>
      <c r="J185" s="58">
        <v>27</v>
      </c>
      <c r="K185" s="58">
        <v>27</v>
      </c>
      <c r="L185" s="58">
        <v>27</v>
      </c>
      <c r="M185" s="58">
        <v>27</v>
      </c>
      <c r="N185" s="58">
        <v>27</v>
      </c>
      <c r="O185" s="58">
        <v>27</v>
      </c>
      <c r="P185" s="58">
        <v>27</v>
      </c>
      <c r="Q185" s="58">
        <v>27</v>
      </c>
      <c r="R185" s="58">
        <v>27</v>
      </c>
      <c r="S185" s="58">
        <v>27</v>
      </c>
      <c r="T185" s="58">
        <v>27</v>
      </c>
      <c r="U185" s="58">
        <v>27</v>
      </c>
      <c r="V185" s="58">
        <v>27</v>
      </c>
      <c r="W185" s="58">
        <v>27</v>
      </c>
      <c r="X185" s="58">
        <v>27</v>
      </c>
      <c r="Y185" s="58">
        <v>27</v>
      </c>
      <c r="Z185" s="58">
        <v>27</v>
      </c>
      <c r="AA185" s="58">
        <v>27</v>
      </c>
    </row>
    <row r="186" spans="1:27" ht="15.75">
      <c r="A186" s="59" t="s">
        <v>179</v>
      </c>
      <c r="B186" s="58">
        <v>360</v>
      </c>
      <c r="C186" s="58">
        <v>360</v>
      </c>
      <c r="D186" s="58">
        <v>360</v>
      </c>
      <c r="E186" s="58">
        <v>360</v>
      </c>
      <c r="F186" s="58">
        <v>360</v>
      </c>
      <c r="G186" s="58">
        <v>360</v>
      </c>
      <c r="H186" s="58">
        <v>360</v>
      </c>
      <c r="I186" s="58">
        <v>360</v>
      </c>
      <c r="J186" s="58">
        <v>360</v>
      </c>
      <c r="K186" s="58">
        <v>360</v>
      </c>
      <c r="L186" s="58">
        <v>360</v>
      </c>
      <c r="M186" s="58">
        <v>360</v>
      </c>
      <c r="N186" s="58">
        <v>360</v>
      </c>
      <c r="O186" s="58">
        <v>360</v>
      </c>
      <c r="P186" s="58">
        <v>360</v>
      </c>
      <c r="Q186" s="58">
        <v>360</v>
      </c>
      <c r="R186" s="58">
        <v>360</v>
      </c>
      <c r="S186" s="58">
        <v>360</v>
      </c>
      <c r="T186" s="58">
        <v>360</v>
      </c>
      <c r="U186" s="58">
        <v>360</v>
      </c>
      <c r="V186" s="58">
        <v>360</v>
      </c>
      <c r="W186" s="58">
        <v>360</v>
      </c>
      <c r="X186" s="58">
        <v>360</v>
      </c>
      <c r="Y186" s="58">
        <v>360</v>
      </c>
      <c r="Z186" s="58">
        <v>360</v>
      </c>
      <c r="AA186" s="58">
        <v>360</v>
      </c>
    </row>
    <row r="187" spans="1:27" ht="15.75">
      <c r="A187" s="59" t="s">
        <v>180</v>
      </c>
      <c r="B187" s="58">
        <v>1759</v>
      </c>
      <c r="C187" s="58">
        <v>1748.4</v>
      </c>
      <c r="D187" s="58">
        <v>1737.8</v>
      </c>
      <c r="E187" s="58">
        <v>1727.2</v>
      </c>
      <c r="F187" s="58">
        <v>1716.6</v>
      </c>
      <c r="G187" s="58">
        <v>1706</v>
      </c>
      <c r="H187" s="58">
        <v>1695.4</v>
      </c>
      <c r="I187" s="58">
        <v>1684.8</v>
      </c>
      <c r="J187" s="58">
        <v>1674.2</v>
      </c>
      <c r="K187" s="58">
        <v>1663.6</v>
      </c>
      <c r="L187" s="58">
        <v>1653</v>
      </c>
      <c r="M187" s="58">
        <v>1642</v>
      </c>
      <c r="N187" s="58">
        <v>1631</v>
      </c>
      <c r="O187" s="58">
        <v>1620</v>
      </c>
      <c r="P187" s="58">
        <v>1609</v>
      </c>
      <c r="Q187" s="58">
        <v>1598</v>
      </c>
      <c r="R187" s="58">
        <v>1589</v>
      </c>
      <c r="S187" s="58">
        <v>1580</v>
      </c>
      <c r="T187" s="58">
        <v>1571</v>
      </c>
      <c r="U187" s="58">
        <v>1562</v>
      </c>
      <c r="V187" s="58">
        <v>1553</v>
      </c>
      <c r="W187" s="58">
        <v>1544</v>
      </c>
      <c r="X187" s="58">
        <v>1535</v>
      </c>
      <c r="Y187" s="58">
        <v>1526</v>
      </c>
      <c r="Z187" s="58">
        <v>1517</v>
      </c>
      <c r="AA187" s="58">
        <v>1508</v>
      </c>
    </row>
    <row r="188" spans="1:27" ht="15.75">
      <c r="A188" s="59" t="s">
        <v>181</v>
      </c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>
        <v>1</v>
      </c>
      <c r="S188" s="58">
        <v>1</v>
      </c>
      <c r="T188" s="58">
        <v>1</v>
      </c>
      <c r="U188" s="58">
        <v>1</v>
      </c>
      <c r="V188" s="58">
        <v>1</v>
      </c>
      <c r="W188" s="58">
        <v>1</v>
      </c>
      <c r="X188" s="58">
        <v>1</v>
      </c>
      <c r="Y188" s="58">
        <v>1</v>
      </c>
      <c r="Z188" s="58">
        <v>1</v>
      </c>
      <c r="AA188" s="58">
        <v>1</v>
      </c>
    </row>
    <row r="189" spans="1:27" ht="15.75">
      <c r="A189" s="59" t="s">
        <v>318</v>
      </c>
      <c r="B189" s="58"/>
      <c r="C189" s="58"/>
      <c r="D189" s="58">
        <v>110</v>
      </c>
      <c r="E189" s="58">
        <v>110</v>
      </c>
      <c r="F189" s="58">
        <v>110</v>
      </c>
      <c r="G189" s="58">
        <v>110</v>
      </c>
      <c r="H189" s="58">
        <v>110</v>
      </c>
      <c r="I189" s="58">
        <v>110</v>
      </c>
      <c r="J189" s="58">
        <v>110</v>
      </c>
      <c r="K189" s="58">
        <v>110</v>
      </c>
      <c r="L189" s="58">
        <v>110</v>
      </c>
      <c r="M189" s="58">
        <v>110</v>
      </c>
      <c r="N189" s="58">
        <v>110</v>
      </c>
      <c r="O189" s="58">
        <v>110</v>
      </c>
      <c r="P189" s="58">
        <v>110</v>
      </c>
      <c r="Q189" s="58">
        <v>110</v>
      </c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 spans="1:27" ht="15.75">
      <c r="A190" s="59" t="s">
        <v>182</v>
      </c>
      <c r="B190" s="58">
        <v>2</v>
      </c>
      <c r="C190" s="58">
        <v>2</v>
      </c>
      <c r="D190" s="58">
        <v>2</v>
      </c>
      <c r="E190" s="58">
        <v>2</v>
      </c>
      <c r="F190" s="58">
        <v>2</v>
      </c>
      <c r="G190" s="58">
        <v>2</v>
      </c>
      <c r="H190" s="58">
        <v>2</v>
      </c>
      <c r="I190" s="58">
        <v>2</v>
      </c>
      <c r="J190" s="58">
        <v>2</v>
      </c>
      <c r="K190" s="58">
        <v>2</v>
      </c>
      <c r="L190" s="58">
        <v>2</v>
      </c>
      <c r="M190" s="58">
        <v>2</v>
      </c>
      <c r="N190" s="58">
        <v>2</v>
      </c>
      <c r="O190" s="58">
        <v>2</v>
      </c>
      <c r="P190" s="58">
        <v>2</v>
      </c>
      <c r="Q190" s="58">
        <v>2</v>
      </c>
      <c r="R190" s="58">
        <v>2</v>
      </c>
      <c r="S190" s="58">
        <v>2</v>
      </c>
      <c r="T190" s="58">
        <v>2</v>
      </c>
      <c r="U190" s="58">
        <v>2</v>
      </c>
      <c r="V190" s="58">
        <v>2</v>
      </c>
      <c r="W190" s="58">
        <v>2</v>
      </c>
      <c r="X190" s="58">
        <v>2</v>
      </c>
      <c r="Y190" s="58">
        <v>2</v>
      </c>
      <c r="Z190" s="58">
        <v>2</v>
      </c>
      <c r="AA190" s="58">
        <v>2</v>
      </c>
    </row>
    <row r="191" spans="1:27" ht="15.75">
      <c r="A191" s="59" t="s">
        <v>183</v>
      </c>
      <c r="B191" s="58">
        <v>224</v>
      </c>
      <c r="C191" s="58">
        <v>217.3</v>
      </c>
      <c r="D191" s="58">
        <v>210.6</v>
      </c>
      <c r="E191" s="58">
        <v>203.9</v>
      </c>
      <c r="F191" s="58">
        <v>197.2</v>
      </c>
      <c r="G191" s="58">
        <v>190.5</v>
      </c>
      <c r="H191" s="58">
        <v>183.8</v>
      </c>
      <c r="I191" s="58">
        <v>177.1</v>
      </c>
      <c r="J191" s="58">
        <v>170.4</v>
      </c>
      <c r="K191" s="58">
        <v>163.69999999999999</v>
      </c>
      <c r="L191" s="58">
        <v>157</v>
      </c>
      <c r="M191" s="58">
        <v>152.19999999999999</v>
      </c>
      <c r="N191" s="58">
        <v>147.4</v>
      </c>
      <c r="O191" s="58">
        <v>142.6</v>
      </c>
      <c r="P191" s="58">
        <v>137.80000000000001</v>
      </c>
      <c r="Q191" s="58">
        <v>133</v>
      </c>
      <c r="R191" s="58">
        <v>129</v>
      </c>
      <c r="S191" s="58">
        <v>125</v>
      </c>
      <c r="T191" s="58">
        <v>121</v>
      </c>
      <c r="U191" s="58">
        <v>117</v>
      </c>
      <c r="V191" s="58">
        <v>113</v>
      </c>
      <c r="W191" s="58">
        <v>107.44</v>
      </c>
      <c r="X191" s="58">
        <v>101.88</v>
      </c>
      <c r="Y191" s="58">
        <v>96.32</v>
      </c>
      <c r="Z191" s="58">
        <v>90.76</v>
      </c>
      <c r="AA191" s="58">
        <v>85.2</v>
      </c>
    </row>
    <row r="192" spans="1:27" ht="15.75">
      <c r="A192" s="59" t="s">
        <v>184</v>
      </c>
      <c r="B192" s="58">
        <v>0.21</v>
      </c>
      <c r="C192" s="58">
        <v>0.21</v>
      </c>
      <c r="D192" s="58">
        <v>0.21</v>
      </c>
      <c r="E192" s="58">
        <v>0.21</v>
      </c>
      <c r="F192" s="58">
        <v>0.21</v>
      </c>
      <c r="G192" s="58">
        <v>0.21</v>
      </c>
      <c r="H192" s="58">
        <v>0.21</v>
      </c>
      <c r="I192" s="58">
        <v>0.21</v>
      </c>
      <c r="J192" s="58">
        <v>0.21</v>
      </c>
      <c r="K192" s="58">
        <v>0.21</v>
      </c>
      <c r="L192" s="58">
        <v>0.21</v>
      </c>
      <c r="M192" s="58">
        <v>0.21</v>
      </c>
      <c r="N192" s="58">
        <v>0.21</v>
      </c>
      <c r="O192" s="58">
        <v>0.21</v>
      </c>
      <c r="P192" s="58">
        <v>0.21</v>
      </c>
      <c r="Q192" s="58">
        <v>0.21</v>
      </c>
      <c r="R192" s="58">
        <v>0.21</v>
      </c>
      <c r="S192" s="58">
        <v>0.21</v>
      </c>
      <c r="T192" s="58">
        <v>0.21</v>
      </c>
      <c r="U192" s="58">
        <v>0.21</v>
      </c>
      <c r="V192" s="58">
        <v>0.21</v>
      </c>
      <c r="W192" s="58">
        <v>0.21</v>
      </c>
      <c r="X192" s="58">
        <v>0.21</v>
      </c>
      <c r="Y192" s="58">
        <v>0.21</v>
      </c>
      <c r="Z192" s="58">
        <v>0.21</v>
      </c>
      <c r="AA192" s="58">
        <v>0.21</v>
      </c>
    </row>
    <row r="193" spans="1:27" ht="15.75">
      <c r="A193" s="59" t="s">
        <v>185</v>
      </c>
      <c r="B193" s="58"/>
      <c r="C193" s="58"/>
      <c r="D193" s="58"/>
      <c r="E193" s="58">
        <v>24</v>
      </c>
      <c r="F193" s="58">
        <v>24</v>
      </c>
      <c r="G193" s="58">
        <v>24</v>
      </c>
      <c r="H193" s="58">
        <v>24</v>
      </c>
      <c r="I193" s="58">
        <v>24</v>
      </c>
      <c r="J193" s="58">
        <v>24</v>
      </c>
      <c r="K193" s="58">
        <v>24</v>
      </c>
      <c r="L193" s="58">
        <v>24</v>
      </c>
      <c r="M193" s="58">
        <v>24</v>
      </c>
      <c r="N193" s="58">
        <v>24</v>
      </c>
      <c r="O193" s="58">
        <v>24</v>
      </c>
      <c r="P193" s="58">
        <v>24</v>
      </c>
      <c r="Q193" s="58">
        <v>24</v>
      </c>
      <c r="R193" s="58">
        <v>24</v>
      </c>
      <c r="S193" s="58">
        <v>24</v>
      </c>
      <c r="T193" s="58">
        <v>24</v>
      </c>
      <c r="U193" s="58">
        <v>24</v>
      </c>
      <c r="V193" s="58">
        <v>24</v>
      </c>
      <c r="W193" s="58">
        <v>24</v>
      </c>
      <c r="X193" s="58">
        <v>24</v>
      </c>
      <c r="Y193" s="58">
        <v>24</v>
      </c>
      <c r="Z193" s="58">
        <v>24</v>
      </c>
      <c r="AA193" s="58">
        <v>24</v>
      </c>
    </row>
    <row r="194" spans="1:27" ht="15.75">
      <c r="A194" s="59" t="s">
        <v>186</v>
      </c>
      <c r="B194" s="58"/>
      <c r="C194" s="58"/>
      <c r="D194" s="58">
        <v>49.8</v>
      </c>
      <c r="E194" s="58">
        <v>50.2</v>
      </c>
      <c r="F194" s="58">
        <v>50.6</v>
      </c>
      <c r="G194" s="58">
        <v>51</v>
      </c>
      <c r="H194" s="58">
        <v>51.4</v>
      </c>
      <c r="I194" s="58">
        <v>51.8</v>
      </c>
      <c r="J194" s="58">
        <v>52.2</v>
      </c>
      <c r="K194" s="58">
        <v>52.6</v>
      </c>
      <c r="L194" s="58">
        <v>53</v>
      </c>
      <c r="M194" s="58">
        <v>52.2</v>
      </c>
      <c r="N194" s="58">
        <v>51.4</v>
      </c>
      <c r="O194" s="58">
        <v>50.6</v>
      </c>
      <c r="P194" s="58">
        <v>49.8</v>
      </c>
      <c r="Q194" s="58">
        <v>49</v>
      </c>
      <c r="R194" s="58">
        <v>49</v>
      </c>
      <c r="S194" s="58">
        <v>49</v>
      </c>
      <c r="T194" s="58">
        <v>49</v>
      </c>
      <c r="U194" s="58">
        <v>49</v>
      </c>
      <c r="V194" s="58">
        <v>49</v>
      </c>
      <c r="W194" s="58">
        <v>49</v>
      </c>
      <c r="X194" s="58">
        <v>49</v>
      </c>
      <c r="Y194" s="58">
        <v>49</v>
      </c>
      <c r="Z194" s="58">
        <v>49</v>
      </c>
      <c r="AA194" s="58">
        <v>49</v>
      </c>
    </row>
    <row r="195" spans="1:27" ht="15.75">
      <c r="A195" s="59" t="s">
        <v>187</v>
      </c>
      <c r="B195" s="58">
        <v>1105.4000000000001</v>
      </c>
      <c r="C195" s="58">
        <v>1105.4000000000001</v>
      </c>
      <c r="D195" s="58">
        <v>1105.4000000000001</v>
      </c>
      <c r="E195" s="58">
        <v>1105.4000000000001</v>
      </c>
      <c r="F195" s="58">
        <v>1105.4000000000001</v>
      </c>
      <c r="G195" s="58">
        <v>1105.4000000000001</v>
      </c>
      <c r="H195" s="58">
        <v>1105.4000000000001</v>
      </c>
      <c r="I195" s="58">
        <v>1105.4000000000001</v>
      </c>
      <c r="J195" s="58">
        <v>1105.4000000000001</v>
      </c>
      <c r="K195" s="58">
        <v>1105.4000000000001</v>
      </c>
      <c r="L195" s="58">
        <v>1105.4000000000001</v>
      </c>
      <c r="M195" s="58">
        <v>1105.4000000000001</v>
      </c>
      <c r="N195" s="58">
        <v>1105.4000000000001</v>
      </c>
      <c r="O195" s="58">
        <v>1105.4000000000001</v>
      </c>
      <c r="P195" s="58">
        <v>1105.4000000000001</v>
      </c>
      <c r="Q195" s="58">
        <v>1105.4000000000001</v>
      </c>
      <c r="R195" s="58">
        <v>1105.4000000000001</v>
      </c>
      <c r="S195" s="58">
        <v>1105.4000000000001</v>
      </c>
      <c r="T195" s="58">
        <v>1105.4000000000001</v>
      </c>
      <c r="U195" s="58">
        <v>1105.4000000000001</v>
      </c>
      <c r="V195" s="58">
        <v>1105.4000000000001</v>
      </c>
      <c r="W195" s="58">
        <v>1105.4000000000001</v>
      </c>
      <c r="X195" s="58">
        <v>1105.4000000000001</v>
      </c>
      <c r="Y195" s="58">
        <v>1105.4000000000001</v>
      </c>
      <c r="Z195" s="58">
        <v>1105.4000000000001</v>
      </c>
      <c r="AA195" s="58">
        <v>1105.4000000000001</v>
      </c>
    </row>
    <row r="196" spans="1:27" ht="15.75">
      <c r="A196" s="59" t="s">
        <v>188</v>
      </c>
      <c r="B196" s="58">
        <v>0</v>
      </c>
      <c r="C196" s="58">
        <v>0</v>
      </c>
      <c r="D196" s="58">
        <v>0</v>
      </c>
      <c r="E196" s="58">
        <v>0</v>
      </c>
      <c r="F196" s="58">
        <v>0</v>
      </c>
      <c r="G196" s="58">
        <v>0</v>
      </c>
      <c r="H196" s="58">
        <v>0</v>
      </c>
      <c r="I196" s="58">
        <v>0</v>
      </c>
      <c r="J196" s="58">
        <v>0</v>
      </c>
      <c r="K196" s="58">
        <v>0</v>
      </c>
      <c r="L196" s="58">
        <v>0</v>
      </c>
      <c r="M196" s="58">
        <v>0</v>
      </c>
      <c r="N196" s="58">
        <v>0</v>
      </c>
      <c r="O196" s="58">
        <v>0</v>
      </c>
      <c r="P196" s="58">
        <v>0</v>
      </c>
      <c r="Q196" s="58">
        <v>0</v>
      </c>
      <c r="R196" s="58">
        <v>0</v>
      </c>
      <c r="S196" s="58">
        <v>0</v>
      </c>
      <c r="T196" s="58">
        <v>0</v>
      </c>
      <c r="U196" s="58">
        <v>0</v>
      </c>
      <c r="V196" s="58">
        <v>0</v>
      </c>
      <c r="W196" s="58">
        <v>0</v>
      </c>
      <c r="X196" s="58">
        <v>0</v>
      </c>
      <c r="Y196" s="58">
        <v>0</v>
      </c>
      <c r="Z196" s="58">
        <v>0</v>
      </c>
      <c r="AA196" s="58">
        <v>0</v>
      </c>
    </row>
    <row r="197" spans="1:27" ht="15.75">
      <c r="A197" s="59" t="s">
        <v>189</v>
      </c>
      <c r="B197" s="58">
        <v>947</v>
      </c>
      <c r="C197" s="58">
        <v>947</v>
      </c>
      <c r="D197" s="58">
        <v>947</v>
      </c>
      <c r="E197" s="58">
        <v>947</v>
      </c>
      <c r="F197" s="58">
        <v>947</v>
      </c>
      <c r="G197" s="58">
        <v>947</v>
      </c>
      <c r="H197" s="58">
        <v>947</v>
      </c>
      <c r="I197" s="58">
        <v>947</v>
      </c>
      <c r="J197" s="58">
        <v>947</v>
      </c>
      <c r="K197" s="58">
        <v>947</v>
      </c>
      <c r="L197" s="58">
        <v>947</v>
      </c>
      <c r="M197" s="58">
        <v>947</v>
      </c>
      <c r="N197" s="58">
        <v>947</v>
      </c>
      <c r="O197" s="58">
        <v>947</v>
      </c>
      <c r="P197" s="58">
        <v>947</v>
      </c>
      <c r="Q197" s="58">
        <v>947</v>
      </c>
      <c r="R197" s="58">
        <v>947</v>
      </c>
      <c r="S197" s="58">
        <v>947</v>
      </c>
      <c r="T197" s="58">
        <v>947</v>
      </c>
      <c r="U197" s="58">
        <v>947</v>
      </c>
      <c r="V197" s="58">
        <v>947</v>
      </c>
      <c r="W197" s="58">
        <v>947</v>
      </c>
      <c r="X197" s="58">
        <v>947</v>
      </c>
      <c r="Y197" s="58">
        <v>947</v>
      </c>
      <c r="Z197" s="58">
        <v>947</v>
      </c>
      <c r="AA197" s="58">
        <v>947</v>
      </c>
    </row>
    <row r="198" spans="1:27" ht="15.75">
      <c r="A198" s="59" t="s">
        <v>190</v>
      </c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>
        <v>0</v>
      </c>
      <c r="X198" s="58">
        <v>0</v>
      </c>
      <c r="Y198" s="58">
        <v>0</v>
      </c>
      <c r="Z198" s="58">
        <v>0</v>
      </c>
      <c r="AA198" s="58">
        <v>0</v>
      </c>
    </row>
    <row r="199" spans="1:27" ht="15.75">
      <c r="A199" s="59" t="s">
        <v>191</v>
      </c>
      <c r="B199" s="58">
        <v>0</v>
      </c>
      <c r="C199" s="58">
        <v>0</v>
      </c>
      <c r="D199" s="58">
        <v>0</v>
      </c>
      <c r="E199" s="58">
        <v>0</v>
      </c>
      <c r="F199" s="58">
        <v>0</v>
      </c>
      <c r="G199" s="58">
        <v>0</v>
      </c>
      <c r="H199" s="58">
        <v>0</v>
      </c>
      <c r="I199" s="58">
        <v>0</v>
      </c>
      <c r="J199" s="58">
        <v>0</v>
      </c>
      <c r="K199" s="58">
        <v>0</v>
      </c>
      <c r="L199" s="58">
        <v>0</v>
      </c>
      <c r="M199" s="58">
        <v>0</v>
      </c>
      <c r="N199" s="58">
        <v>0</v>
      </c>
      <c r="O199" s="58">
        <v>0</v>
      </c>
      <c r="P199" s="58">
        <v>0</v>
      </c>
      <c r="Q199" s="58">
        <v>0</v>
      </c>
      <c r="R199" s="58">
        <v>0</v>
      </c>
      <c r="S199" s="58">
        <v>0</v>
      </c>
      <c r="T199" s="58">
        <v>0</v>
      </c>
      <c r="U199" s="58">
        <v>0</v>
      </c>
      <c r="V199" s="58">
        <v>0</v>
      </c>
      <c r="W199" s="58">
        <v>0</v>
      </c>
      <c r="X199" s="58">
        <v>0</v>
      </c>
      <c r="Y199" s="58">
        <v>0</v>
      </c>
      <c r="Z199" s="58">
        <v>0</v>
      </c>
      <c r="AA199" s="58">
        <v>0</v>
      </c>
    </row>
    <row r="200" spans="1:27" ht="15.75">
      <c r="A200" s="59" t="s">
        <v>192</v>
      </c>
      <c r="B200" s="58">
        <v>257</v>
      </c>
      <c r="C200" s="58">
        <v>251</v>
      </c>
      <c r="D200" s="58">
        <v>245</v>
      </c>
      <c r="E200" s="58">
        <v>239</v>
      </c>
      <c r="F200" s="58">
        <v>233</v>
      </c>
      <c r="G200" s="58">
        <v>227</v>
      </c>
      <c r="H200" s="58">
        <v>221</v>
      </c>
      <c r="I200" s="58">
        <v>215</v>
      </c>
      <c r="J200" s="58">
        <v>209</v>
      </c>
      <c r="K200" s="58">
        <v>203</v>
      </c>
      <c r="L200" s="58">
        <v>197</v>
      </c>
      <c r="M200" s="58">
        <v>191</v>
      </c>
      <c r="N200" s="58">
        <v>185</v>
      </c>
      <c r="O200" s="58">
        <v>179</v>
      </c>
      <c r="P200" s="58">
        <v>173</v>
      </c>
      <c r="Q200" s="58">
        <v>167</v>
      </c>
      <c r="R200" s="58">
        <v>167</v>
      </c>
      <c r="S200" s="58">
        <v>167</v>
      </c>
      <c r="T200" s="58">
        <v>167</v>
      </c>
      <c r="U200" s="58">
        <v>167</v>
      </c>
      <c r="V200" s="58">
        <v>167</v>
      </c>
      <c r="W200" s="58">
        <v>167</v>
      </c>
      <c r="X200" s="58">
        <v>167</v>
      </c>
      <c r="Y200" s="58">
        <v>167</v>
      </c>
      <c r="Z200" s="58">
        <v>167</v>
      </c>
      <c r="AA200" s="58">
        <v>167</v>
      </c>
    </row>
    <row r="201" spans="1:27" ht="15.75">
      <c r="A201" s="59" t="s">
        <v>193</v>
      </c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>
        <v>1393.53</v>
      </c>
      <c r="X201" s="58">
        <v>1381.32</v>
      </c>
      <c r="Y201" s="58">
        <v>1369.11</v>
      </c>
      <c r="Z201" s="58">
        <v>1356.91</v>
      </c>
      <c r="AA201" s="58">
        <v>1344.7</v>
      </c>
    </row>
    <row r="202" spans="1:27" ht="15.75">
      <c r="A202" s="59" t="s">
        <v>319</v>
      </c>
      <c r="B202" s="58">
        <v>1649.92</v>
      </c>
      <c r="C202" s="58">
        <v>1637.71</v>
      </c>
      <c r="D202" s="58">
        <v>1625.5</v>
      </c>
      <c r="E202" s="58">
        <v>1613.29</v>
      </c>
      <c r="F202" s="58">
        <v>1601.09</v>
      </c>
      <c r="G202" s="58">
        <v>1588.88</v>
      </c>
      <c r="H202" s="58">
        <v>1576.67</v>
      </c>
      <c r="I202" s="58">
        <v>1564.46</v>
      </c>
      <c r="J202" s="58">
        <v>1552.25</v>
      </c>
      <c r="K202" s="58">
        <v>1540.04</v>
      </c>
      <c r="L202" s="58">
        <v>1527.83</v>
      </c>
      <c r="M202" s="58">
        <v>1515.62</v>
      </c>
      <c r="N202" s="58">
        <v>1503.41</v>
      </c>
      <c r="O202" s="58">
        <v>1491.2</v>
      </c>
      <c r="P202" s="58">
        <v>1478.99</v>
      </c>
      <c r="Q202" s="58">
        <v>1466.79</v>
      </c>
      <c r="R202" s="58">
        <v>1454.58</v>
      </c>
      <c r="S202" s="58">
        <v>1442.37</v>
      </c>
      <c r="T202" s="58">
        <v>1430.16</v>
      </c>
      <c r="U202" s="58">
        <v>1417.95</v>
      </c>
      <c r="V202" s="58">
        <v>1405.74</v>
      </c>
      <c r="W202" s="58"/>
      <c r="X202" s="58"/>
      <c r="Y202" s="58"/>
      <c r="Z202" s="58"/>
      <c r="AA202" s="58"/>
    </row>
    <row r="203" spans="1:27" ht="15.75">
      <c r="A203" s="59" t="s">
        <v>194</v>
      </c>
      <c r="B203" s="58">
        <v>14986</v>
      </c>
      <c r="C203" s="58">
        <v>14961.6</v>
      </c>
      <c r="D203" s="58">
        <v>14937.2</v>
      </c>
      <c r="E203" s="58">
        <v>14912.8</v>
      </c>
      <c r="F203" s="58">
        <v>14888.4</v>
      </c>
      <c r="G203" s="58">
        <v>14864</v>
      </c>
      <c r="H203" s="58">
        <v>14839.6</v>
      </c>
      <c r="I203" s="58">
        <v>14815.2</v>
      </c>
      <c r="J203" s="58">
        <v>14790.8</v>
      </c>
      <c r="K203" s="58">
        <v>14766.4</v>
      </c>
      <c r="L203" s="58">
        <v>14742</v>
      </c>
      <c r="M203" s="58">
        <v>14711.6</v>
      </c>
      <c r="N203" s="58">
        <v>14681.2</v>
      </c>
      <c r="O203" s="58">
        <v>14650.8</v>
      </c>
      <c r="P203" s="58">
        <v>14620.4</v>
      </c>
      <c r="Q203" s="58">
        <v>14590</v>
      </c>
      <c r="R203" s="58">
        <v>14556.4</v>
      </c>
      <c r="S203" s="58">
        <v>14522.8</v>
      </c>
      <c r="T203" s="58">
        <v>14489.2</v>
      </c>
      <c r="U203" s="58">
        <v>14455.6</v>
      </c>
      <c r="V203" s="58">
        <v>14422</v>
      </c>
      <c r="W203" s="58">
        <v>14341.4</v>
      </c>
      <c r="X203" s="58">
        <v>14260.8</v>
      </c>
      <c r="Y203" s="58">
        <v>14180.2</v>
      </c>
      <c r="Z203" s="58">
        <v>14099.6</v>
      </c>
      <c r="AA203" s="58">
        <v>14019</v>
      </c>
    </row>
    <row r="204" spans="1:27" ht="15.75">
      <c r="A204" s="59" t="s">
        <v>196</v>
      </c>
      <c r="B204" s="58">
        <v>2417</v>
      </c>
      <c r="C204" s="58">
        <v>2417</v>
      </c>
      <c r="D204" s="58">
        <v>2417</v>
      </c>
      <c r="E204" s="58">
        <v>2417</v>
      </c>
      <c r="F204" s="58">
        <v>2417</v>
      </c>
      <c r="G204" s="58">
        <v>2417</v>
      </c>
      <c r="H204" s="58">
        <v>2417</v>
      </c>
      <c r="I204" s="58">
        <v>2417</v>
      </c>
      <c r="J204" s="58">
        <v>2417</v>
      </c>
      <c r="K204" s="58">
        <v>2417</v>
      </c>
      <c r="L204" s="58">
        <v>2417</v>
      </c>
      <c r="M204" s="58">
        <v>2417</v>
      </c>
      <c r="N204" s="58">
        <v>2417</v>
      </c>
      <c r="O204" s="58">
        <v>2417</v>
      </c>
      <c r="P204" s="58">
        <v>2417</v>
      </c>
      <c r="Q204" s="58">
        <v>2417</v>
      </c>
      <c r="R204" s="58">
        <v>2417</v>
      </c>
      <c r="S204" s="58">
        <v>2417</v>
      </c>
      <c r="T204" s="58">
        <v>2417</v>
      </c>
      <c r="U204" s="58">
        <v>2417</v>
      </c>
      <c r="V204" s="58">
        <v>2417</v>
      </c>
      <c r="W204" s="58">
        <v>2417</v>
      </c>
      <c r="X204" s="58">
        <v>2417</v>
      </c>
      <c r="Y204" s="58">
        <v>2417</v>
      </c>
      <c r="Z204" s="58">
        <v>2417</v>
      </c>
      <c r="AA204" s="58">
        <v>2417</v>
      </c>
    </row>
    <row r="205" spans="1:27" ht="15.75">
      <c r="A205" s="59" t="s">
        <v>197</v>
      </c>
      <c r="B205" s="58">
        <v>40</v>
      </c>
      <c r="C205" s="58">
        <v>40</v>
      </c>
      <c r="D205" s="58">
        <v>40</v>
      </c>
      <c r="E205" s="58">
        <v>40</v>
      </c>
      <c r="F205" s="58">
        <v>40</v>
      </c>
      <c r="G205" s="58">
        <v>40</v>
      </c>
      <c r="H205" s="58">
        <v>40</v>
      </c>
      <c r="I205" s="58">
        <v>40</v>
      </c>
      <c r="J205" s="58">
        <v>40</v>
      </c>
      <c r="K205" s="58">
        <v>40</v>
      </c>
      <c r="L205" s="58">
        <v>40</v>
      </c>
      <c r="M205" s="58">
        <v>40</v>
      </c>
      <c r="N205" s="58">
        <v>40</v>
      </c>
      <c r="O205" s="58">
        <v>40</v>
      </c>
      <c r="P205" s="58">
        <v>40</v>
      </c>
      <c r="Q205" s="58">
        <v>40</v>
      </c>
      <c r="R205" s="58">
        <v>40</v>
      </c>
      <c r="S205" s="58">
        <v>40</v>
      </c>
      <c r="T205" s="58">
        <v>40</v>
      </c>
      <c r="U205" s="58">
        <v>40</v>
      </c>
      <c r="V205" s="58">
        <v>40</v>
      </c>
      <c r="W205" s="58">
        <v>40</v>
      </c>
      <c r="X205" s="58">
        <v>40</v>
      </c>
      <c r="Y205" s="58">
        <v>40</v>
      </c>
      <c r="Z205" s="58">
        <v>40</v>
      </c>
      <c r="AA205" s="58">
        <v>40</v>
      </c>
    </row>
    <row r="206" spans="1:27" ht="15.75">
      <c r="A206" s="59" t="s">
        <v>198</v>
      </c>
      <c r="B206" s="58">
        <v>0</v>
      </c>
      <c r="C206" s="58">
        <v>0</v>
      </c>
      <c r="D206" s="58">
        <v>0</v>
      </c>
      <c r="E206" s="58">
        <v>0</v>
      </c>
      <c r="F206" s="58">
        <v>0</v>
      </c>
      <c r="G206" s="58">
        <v>0</v>
      </c>
      <c r="H206" s="58">
        <v>0</v>
      </c>
      <c r="I206" s="58">
        <v>0</v>
      </c>
      <c r="J206" s="58">
        <v>0</v>
      </c>
      <c r="K206" s="58">
        <v>0</v>
      </c>
      <c r="L206" s="58">
        <v>0</v>
      </c>
      <c r="M206" s="58">
        <v>0</v>
      </c>
      <c r="N206" s="58">
        <v>0</v>
      </c>
      <c r="O206" s="58">
        <v>0</v>
      </c>
      <c r="P206" s="58">
        <v>0</v>
      </c>
      <c r="Q206" s="58">
        <v>0</v>
      </c>
      <c r="R206" s="58">
        <v>0</v>
      </c>
      <c r="S206" s="58">
        <v>0</v>
      </c>
      <c r="T206" s="58">
        <v>0</v>
      </c>
      <c r="U206" s="58">
        <v>0</v>
      </c>
      <c r="V206" s="58">
        <v>0</v>
      </c>
      <c r="W206" s="58">
        <v>0</v>
      </c>
      <c r="X206" s="58">
        <v>0</v>
      </c>
      <c r="Y206" s="58">
        <v>0</v>
      </c>
      <c r="Z206" s="58">
        <v>0</v>
      </c>
      <c r="AA206" s="58">
        <v>0</v>
      </c>
    </row>
    <row r="207" spans="1:27" ht="15.75">
      <c r="A207" s="59" t="s">
        <v>199</v>
      </c>
      <c r="B207" s="58"/>
      <c r="C207" s="58"/>
      <c r="D207" s="58">
        <v>297</v>
      </c>
      <c r="E207" s="58">
        <v>297</v>
      </c>
      <c r="F207" s="58">
        <v>297</v>
      </c>
      <c r="G207" s="58">
        <v>297</v>
      </c>
      <c r="H207" s="58">
        <v>297</v>
      </c>
      <c r="I207" s="58">
        <v>297</v>
      </c>
      <c r="J207" s="58">
        <v>297</v>
      </c>
      <c r="K207" s="58">
        <v>297</v>
      </c>
      <c r="L207" s="58">
        <v>297</v>
      </c>
      <c r="M207" s="58">
        <v>297</v>
      </c>
      <c r="N207" s="58">
        <v>297</v>
      </c>
      <c r="O207" s="58">
        <v>297</v>
      </c>
      <c r="P207" s="58">
        <v>297</v>
      </c>
      <c r="Q207" s="58">
        <v>297</v>
      </c>
      <c r="R207" s="58">
        <v>297</v>
      </c>
      <c r="S207" s="58">
        <v>297</v>
      </c>
      <c r="T207" s="58">
        <v>297</v>
      </c>
      <c r="U207" s="58">
        <v>297</v>
      </c>
      <c r="V207" s="58">
        <v>297</v>
      </c>
      <c r="W207" s="58">
        <v>297</v>
      </c>
      <c r="X207" s="58">
        <v>297</v>
      </c>
      <c r="Y207" s="58">
        <v>297</v>
      </c>
      <c r="Z207" s="58">
        <v>297</v>
      </c>
      <c r="AA207" s="58">
        <v>297</v>
      </c>
    </row>
    <row r="208" spans="1:27" ht="15.75">
      <c r="A208" s="59" t="s">
        <v>200</v>
      </c>
      <c r="B208" s="58">
        <v>6726</v>
      </c>
      <c r="C208" s="58">
        <v>6726</v>
      </c>
      <c r="D208" s="58">
        <v>6726</v>
      </c>
      <c r="E208" s="58">
        <v>6726</v>
      </c>
      <c r="F208" s="58">
        <v>6726</v>
      </c>
      <c r="G208" s="58">
        <v>6726</v>
      </c>
      <c r="H208" s="58">
        <v>6726</v>
      </c>
      <c r="I208" s="58">
        <v>6726</v>
      </c>
      <c r="J208" s="58">
        <v>6726</v>
      </c>
      <c r="K208" s="58">
        <v>6726</v>
      </c>
      <c r="L208" s="58">
        <v>6726</v>
      </c>
      <c r="M208" s="58">
        <v>6726</v>
      </c>
      <c r="N208" s="58">
        <v>6726</v>
      </c>
      <c r="O208" s="58">
        <v>6726</v>
      </c>
      <c r="P208" s="58">
        <v>6726</v>
      </c>
      <c r="Q208" s="58">
        <v>6726</v>
      </c>
      <c r="R208" s="58">
        <v>6726</v>
      </c>
      <c r="S208" s="58">
        <v>6726</v>
      </c>
      <c r="T208" s="58">
        <v>6726</v>
      </c>
      <c r="U208" s="58">
        <v>6726</v>
      </c>
      <c r="V208" s="58">
        <v>6726</v>
      </c>
      <c r="W208" s="58">
        <v>6726</v>
      </c>
      <c r="X208" s="58">
        <v>6726</v>
      </c>
      <c r="Y208" s="58">
        <v>6726</v>
      </c>
      <c r="Z208" s="58">
        <v>6726</v>
      </c>
      <c r="AA208" s="58">
        <v>6726</v>
      </c>
    </row>
    <row r="209" spans="1:27" ht="15.75">
      <c r="A209" s="59" t="s">
        <v>201</v>
      </c>
      <c r="B209" s="57"/>
      <c r="C209" s="58"/>
      <c r="D209" s="58">
        <v>0</v>
      </c>
      <c r="E209" s="58">
        <v>0</v>
      </c>
      <c r="F209" s="58">
        <v>0</v>
      </c>
      <c r="G209" s="58">
        <v>0</v>
      </c>
      <c r="H209" s="58">
        <v>0</v>
      </c>
      <c r="I209" s="58">
        <v>0</v>
      </c>
      <c r="J209" s="58">
        <v>0</v>
      </c>
      <c r="K209" s="58">
        <v>0</v>
      </c>
      <c r="L209" s="58">
        <v>0</v>
      </c>
      <c r="M209" s="58">
        <v>0</v>
      </c>
      <c r="N209" s="58">
        <v>0</v>
      </c>
      <c r="O209" s="58">
        <v>0</v>
      </c>
      <c r="P209" s="58">
        <v>0</v>
      </c>
      <c r="Q209" s="58">
        <v>0</v>
      </c>
      <c r="R209" s="58">
        <v>0</v>
      </c>
      <c r="S209" s="58">
        <v>0</v>
      </c>
      <c r="T209" s="58">
        <v>0</v>
      </c>
      <c r="U209" s="58">
        <v>0</v>
      </c>
      <c r="V209" s="58">
        <v>0</v>
      </c>
      <c r="W209" s="58">
        <v>0</v>
      </c>
      <c r="X209" s="58">
        <v>0</v>
      </c>
      <c r="Y209" s="58">
        <v>0</v>
      </c>
      <c r="Z209" s="58">
        <v>0</v>
      </c>
      <c r="AA209" s="58">
        <v>0</v>
      </c>
    </row>
    <row r="210" spans="1:27" ht="15.75">
      <c r="A210" s="59" t="s">
        <v>202</v>
      </c>
      <c r="B210" s="58">
        <v>0</v>
      </c>
      <c r="C210" s="58">
        <v>0</v>
      </c>
      <c r="D210" s="58">
        <v>0</v>
      </c>
      <c r="E210" s="58">
        <v>0</v>
      </c>
      <c r="F210" s="58">
        <v>0</v>
      </c>
      <c r="G210" s="58">
        <v>0</v>
      </c>
      <c r="H210" s="58">
        <v>0</v>
      </c>
      <c r="I210" s="58">
        <v>0</v>
      </c>
      <c r="J210" s="58">
        <v>0</v>
      </c>
      <c r="K210" s="58">
        <v>0</v>
      </c>
      <c r="L210" s="58">
        <v>0</v>
      </c>
      <c r="M210" s="58">
        <v>0</v>
      </c>
      <c r="N210" s="58">
        <v>0</v>
      </c>
      <c r="O210" s="58">
        <v>0</v>
      </c>
      <c r="P210" s="58">
        <v>0</v>
      </c>
      <c r="Q210" s="58">
        <v>0</v>
      </c>
      <c r="R210" s="58">
        <v>0</v>
      </c>
      <c r="S210" s="58">
        <v>0</v>
      </c>
      <c r="T210" s="58">
        <v>0</v>
      </c>
      <c r="U210" s="58">
        <v>0</v>
      </c>
      <c r="V210" s="58">
        <v>0</v>
      </c>
      <c r="W210" s="58">
        <v>0</v>
      </c>
      <c r="X210" s="58">
        <v>0</v>
      </c>
      <c r="Y210" s="58">
        <v>0</v>
      </c>
      <c r="Z210" s="58">
        <v>0</v>
      </c>
      <c r="AA210" s="58">
        <v>0</v>
      </c>
    </row>
    <row r="211" spans="1:27" ht="15.75">
      <c r="A211" s="59" t="s">
        <v>203</v>
      </c>
      <c r="B211" s="58">
        <v>0</v>
      </c>
      <c r="C211" s="58">
        <v>0</v>
      </c>
      <c r="D211" s="58">
        <v>0</v>
      </c>
      <c r="E211" s="58">
        <v>0</v>
      </c>
      <c r="F211" s="58">
        <v>0</v>
      </c>
      <c r="G211" s="58">
        <v>0</v>
      </c>
      <c r="H211" s="58">
        <v>0</v>
      </c>
      <c r="I211" s="58">
        <v>0</v>
      </c>
      <c r="J211" s="58">
        <v>0</v>
      </c>
      <c r="K211" s="58">
        <v>0</v>
      </c>
      <c r="L211" s="58">
        <v>0</v>
      </c>
      <c r="M211" s="58">
        <v>0</v>
      </c>
      <c r="N211" s="58">
        <v>0</v>
      </c>
      <c r="O211" s="58">
        <v>0</v>
      </c>
      <c r="P211" s="58">
        <v>0</v>
      </c>
      <c r="Q211" s="58">
        <v>0</v>
      </c>
      <c r="R211" s="58">
        <v>0</v>
      </c>
      <c r="S211" s="58">
        <v>0</v>
      </c>
      <c r="T211" s="58">
        <v>0</v>
      </c>
      <c r="U211" s="58">
        <v>0</v>
      </c>
      <c r="V211" s="58">
        <v>0</v>
      </c>
      <c r="W211" s="58">
        <v>0</v>
      </c>
      <c r="X211" s="58">
        <v>0</v>
      </c>
      <c r="Y211" s="58">
        <v>0</v>
      </c>
      <c r="Z211" s="58">
        <v>0</v>
      </c>
      <c r="AA211" s="58">
        <v>0</v>
      </c>
    </row>
    <row r="212" spans="1:27" ht="15.75">
      <c r="A212" s="59" t="s">
        <v>204</v>
      </c>
      <c r="B212" s="58">
        <v>0</v>
      </c>
      <c r="C212" s="58">
        <v>0</v>
      </c>
      <c r="D212" s="58">
        <v>0</v>
      </c>
      <c r="E212" s="58">
        <v>0</v>
      </c>
      <c r="F212" s="58">
        <v>0</v>
      </c>
      <c r="G212" s="58">
        <v>0</v>
      </c>
      <c r="H212" s="58">
        <v>0</v>
      </c>
      <c r="I212" s="58">
        <v>0</v>
      </c>
      <c r="J212" s="58">
        <v>0</v>
      </c>
      <c r="K212" s="58">
        <v>0</v>
      </c>
      <c r="L212" s="58">
        <v>0</v>
      </c>
      <c r="M212" s="58">
        <v>0</v>
      </c>
      <c r="N212" s="58">
        <v>0</v>
      </c>
      <c r="O212" s="58">
        <v>0</v>
      </c>
      <c r="P212" s="58">
        <v>0</v>
      </c>
      <c r="Q212" s="58">
        <v>0</v>
      </c>
      <c r="R212" s="58">
        <v>0</v>
      </c>
      <c r="S212" s="58">
        <v>0</v>
      </c>
      <c r="T212" s="58">
        <v>0</v>
      </c>
      <c r="U212" s="58">
        <v>0</v>
      </c>
      <c r="V212" s="58">
        <v>0</v>
      </c>
      <c r="W212" s="58">
        <v>0</v>
      </c>
      <c r="X212" s="58">
        <v>0</v>
      </c>
      <c r="Y212" s="58">
        <v>0</v>
      </c>
      <c r="Z212" s="58">
        <v>0</v>
      </c>
      <c r="AA212" s="58">
        <v>0</v>
      </c>
    </row>
    <row r="213" spans="1:27" ht="15.75">
      <c r="A213" s="59" t="s">
        <v>205</v>
      </c>
      <c r="B213" s="58">
        <v>4</v>
      </c>
      <c r="C213" s="58">
        <v>4</v>
      </c>
      <c r="D213" s="58">
        <v>4</v>
      </c>
      <c r="E213" s="58">
        <v>4</v>
      </c>
      <c r="F213" s="58">
        <v>4</v>
      </c>
      <c r="G213" s="58">
        <v>4</v>
      </c>
      <c r="H213" s="58">
        <v>4</v>
      </c>
      <c r="I213" s="58">
        <v>4</v>
      </c>
      <c r="J213" s="58">
        <v>4</v>
      </c>
      <c r="K213" s="58">
        <v>4</v>
      </c>
      <c r="L213" s="58">
        <v>4</v>
      </c>
      <c r="M213" s="58">
        <v>4</v>
      </c>
      <c r="N213" s="58">
        <v>4</v>
      </c>
      <c r="O213" s="58">
        <v>4</v>
      </c>
      <c r="P213" s="58">
        <v>4</v>
      </c>
      <c r="Q213" s="58">
        <v>4</v>
      </c>
      <c r="R213" s="58">
        <v>4</v>
      </c>
      <c r="S213" s="58">
        <v>4</v>
      </c>
      <c r="T213" s="58">
        <v>4</v>
      </c>
      <c r="U213" s="58">
        <v>4</v>
      </c>
      <c r="V213" s="58">
        <v>4</v>
      </c>
      <c r="W213" s="58">
        <v>4</v>
      </c>
      <c r="X213" s="58">
        <v>4</v>
      </c>
      <c r="Y213" s="58">
        <v>4</v>
      </c>
      <c r="Z213" s="58">
        <v>4</v>
      </c>
      <c r="AA213" s="58">
        <v>4</v>
      </c>
    </row>
    <row r="214" spans="1:27" ht="15.75">
      <c r="A214" s="59" t="s">
        <v>206</v>
      </c>
      <c r="B214" s="58">
        <v>62.4</v>
      </c>
      <c r="C214" s="58">
        <v>62.4</v>
      </c>
      <c r="D214" s="58">
        <v>62.4</v>
      </c>
      <c r="E214" s="58">
        <v>62.4</v>
      </c>
      <c r="F214" s="58">
        <v>62.4</v>
      </c>
      <c r="G214" s="58">
        <v>62.4</v>
      </c>
      <c r="H214" s="58">
        <v>62.4</v>
      </c>
      <c r="I214" s="58">
        <v>62.4</v>
      </c>
      <c r="J214" s="58">
        <v>62.4</v>
      </c>
      <c r="K214" s="58">
        <v>62.4</v>
      </c>
      <c r="L214" s="58">
        <v>62.4</v>
      </c>
      <c r="M214" s="58">
        <v>62.4</v>
      </c>
      <c r="N214" s="58">
        <v>62.4</v>
      </c>
      <c r="O214" s="58">
        <v>62.4</v>
      </c>
      <c r="P214" s="58">
        <v>62.4</v>
      </c>
      <c r="Q214" s="58">
        <v>62.4</v>
      </c>
      <c r="R214" s="58">
        <v>62.4</v>
      </c>
      <c r="S214" s="58">
        <v>62.4</v>
      </c>
      <c r="T214" s="58">
        <v>62.4</v>
      </c>
      <c r="U214" s="58">
        <v>62.4</v>
      </c>
      <c r="V214" s="58">
        <v>62.4</v>
      </c>
      <c r="W214" s="58">
        <v>62.4</v>
      </c>
      <c r="X214" s="58">
        <v>62.4</v>
      </c>
      <c r="Y214" s="58">
        <v>62.4</v>
      </c>
      <c r="Z214" s="58">
        <v>62.4</v>
      </c>
      <c r="AA214" s="58">
        <v>62.4</v>
      </c>
    </row>
    <row r="215" spans="1:27" ht="15.75">
      <c r="A215" s="59" t="s">
        <v>207</v>
      </c>
      <c r="B215" s="58">
        <v>0</v>
      </c>
      <c r="C215" s="58">
        <v>0</v>
      </c>
      <c r="D215" s="58">
        <v>0</v>
      </c>
      <c r="E215" s="58">
        <v>0</v>
      </c>
      <c r="F215" s="58">
        <v>0</v>
      </c>
      <c r="G215" s="58">
        <v>0</v>
      </c>
      <c r="H215" s="58">
        <v>0</v>
      </c>
      <c r="I215" s="58">
        <v>0</v>
      </c>
      <c r="J215" s="58">
        <v>0</v>
      </c>
      <c r="K215" s="58">
        <v>0</v>
      </c>
      <c r="L215" s="58">
        <v>0</v>
      </c>
      <c r="M215" s="58">
        <v>0</v>
      </c>
      <c r="N215" s="58">
        <v>0</v>
      </c>
      <c r="O215" s="58">
        <v>0</v>
      </c>
      <c r="P215" s="58">
        <v>0</v>
      </c>
      <c r="Q215" s="58">
        <v>0</v>
      </c>
      <c r="R215" s="58">
        <v>0</v>
      </c>
      <c r="S215" s="58">
        <v>0</v>
      </c>
      <c r="T215" s="58">
        <v>0</v>
      </c>
      <c r="U215" s="58">
        <v>0</v>
      </c>
      <c r="V215" s="58">
        <v>0</v>
      </c>
      <c r="W215" s="58">
        <v>0</v>
      </c>
      <c r="X215" s="58">
        <v>0</v>
      </c>
      <c r="Y215" s="58">
        <v>0</v>
      </c>
      <c r="Z215" s="58">
        <v>0</v>
      </c>
      <c r="AA215" s="58">
        <v>0</v>
      </c>
    </row>
    <row r="216" spans="1:27" ht="15.75">
      <c r="A216" s="59" t="s">
        <v>208</v>
      </c>
      <c r="B216" s="58">
        <v>826</v>
      </c>
      <c r="C216" s="58">
        <v>827.1</v>
      </c>
      <c r="D216" s="58">
        <v>828.2</v>
      </c>
      <c r="E216" s="58">
        <v>829.3</v>
      </c>
      <c r="F216" s="58">
        <v>830.4</v>
      </c>
      <c r="G216" s="58">
        <v>831.5</v>
      </c>
      <c r="H216" s="58">
        <v>832.6</v>
      </c>
      <c r="I216" s="58">
        <v>833.7</v>
      </c>
      <c r="J216" s="58">
        <v>834.8</v>
      </c>
      <c r="K216" s="58">
        <v>835.9</v>
      </c>
      <c r="L216" s="58">
        <v>837</v>
      </c>
      <c r="M216" s="58">
        <v>841.4</v>
      </c>
      <c r="N216" s="58">
        <v>845.8</v>
      </c>
      <c r="O216" s="58">
        <v>850.2</v>
      </c>
      <c r="P216" s="58">
        <v>854.6</v>
      </c>
      <c r="Q216" s="58">
        <v>859</v>
      </c>
      <c r="R216" s="58">
        <v>863.4</v>
      </c>
      <c r="S216" s="58">
        <v>867.8</v>
      </c>
      <c r="T216" s="58">
        <v>872.2</v>
      </c>
      <c r="U216" s="58">
        <v>876.6</v>
      </c>
      <c r="V216" s="58">
        <v>881</v>
      </c>
      <c r="W216" s="58">
        <v>887.4</v>
      </c>
      <c r="X216" s="58">
        <v>893.8</v>
      </c>
      <c r="Y216" s="58">
        <v>900.2</v>
      </c>
      <c r="Z216" s="58">
        <v>906.6</v>
      </c>
      <c r="AA216" s="58">
        <v>913</v>
      </c>
    </row>
    <row r="217" spans="1:27" ht="15.75">
      <c r="A217" s="59" t="s">
        <v>209</v>
      </c>
      <c r="B217" s="58"/>
      <c r="C217" s="58"/>
      <c r="D217" s="58">
        <v>104</v>
      </c>
      <c r="E217" s="58">
        <v>104</v>
      </c>
      <c r="F217" s="58">
        <v>104</v>
      </c>
      <c r="G217" s="58">
        <v>104</v>
      </c>
      <c r="H217" s="58">
        <v>104</v>
      </c>
      <c r="I217" s="58">
        <v>104</v>
      </c>
      <c r="J217" s="58">
        <v>104</v>
      </c>
      <c r="K217" s="58">
        <v>104</v>
      </c>
      <c r="L217" s="58">
        <v>104</v>
      </c>
      <c r="M217" s="58">
        <v>104</v>
      </c>
      <c r="N217" s="58">
        <v>104</v>
      </c>
      <c r="O217" s="58">
        <v>104</v>
      </c>
      <c r="P217" s="58">
        <v>104</v>
      </c>
      <c r="Q217" s="58">
        <v>104</v>
      </c>
      <c r="R217" s="58">
        <v>104</v>
      </c>
      <c r="S217" s="58">
        <v>104</v>
      </c>
      <c r="T217" s="58">
        <v>104</v>
      </c>
      <c r="U217" s="58">
        <v>104</v>
      </c>
      <c r="V217" s="58">
        <v>104</v>
      </c>
      <c r="W217" s="58">
        <v>104</v>
      </c>
      <c r="X217" s="58">
        <v>104</v>
      </c>
      <c r="Y217" s="58">
        <v>104</v>
      </c>
      <c r="Z217" s="58">
        <v>104</v>
      </c>
      <c r="AA217" s="58">
        <v>104</v>
      </c>
    </row>
    <row r="218" spans="1:27" ht="15.75">
      <c r="A218" s="59" t="s">
        <v>210</v>
      </c>
      <c r="B218" s="58">
        <v>0</v>
      </c>
      <c r="C218" s="58">
        <v>0</v>
      </c>
      <c r="D218" s="58">
        <v>0</v>
      </c>
      <c r="E218" s="58">
        <v>0</v>
      </c>
      <c r="F218" s="58">
        <v>0</v>
      </c>
      <c r="G218" s="58">
        <v>0</v>
      </c>
      <c r="H218" s="58">
        <v>0</v>
      </c>
      <c r="I218" s="58">
        <v>0</v>
      </c>
      <c r="J218" s="58">
        <v>0</v>
      </c>
      <c r="K218" s="58">
        <v>0</v>
      </c>
      <c r="L218" s="58">
        <v>0</v>
      </c>
      <c r="M218" s="58">
        <v>0</v>
      </c>
      <c r="N218" s="58">
        <v>0</v>
      </c>
      <c r="O218" s="58">
        <v>0</v>
      </c>
      <c r="P218" s="58">
        <v>0</v>
      </c>
      <c r="Q218" s="58">
        <v>0</v>
      </c>
      <c r="R218" s="58">
        <v>0</v>
      </c>
      <c r="S218" s="58">
        <v>0</v>
      </c>
      <c r="T218" s="58">
        <v>0</v>
      </c>
      <c r="U218" s="58">
        <v>0</v>
      </c>
      <c r="V218" s="58">
        <v>0</v>
      </c>
      <c r="W218" s="58">
        <v>0</v>
      </c>
      <c r="X218" s="58">
        <v>0</v>
      </c>
      <c r="Y218" s="58">
        <v>0</v>
      </c>
      <c r="Z218" s="58">
        <v>0</v>
      </c>
      <c r="AA218" s="58">
        <v>0</v>
      </c>
    </row>
    <row r="219" spans="1:27" ht="15.75">
      <c r="A219" s="59" t="s">
        <v>211</v>
      </c>
      <c r="B219" s="58">
        <v>0</v>
      </c>
      <c r="C219" s="58">
        <v>0</v>
      </c>
      <c r="D219" s="58">
        <v>0</v>
      </c>
      <c r="E219" s="58">
        <v>0</v>
      </c>
      <c r="F219" s="58">
        <v>0</v>
      </c>
      <c r="G219" s="58">
        <v>0</v>
      </c>
      <c r="H219" s="58">
        <v>0</v>
      </c>
      <c r="I219" s="58">
        <v>0</v>
      </c>
      <c r="J219" s="58">
        <v>0</v>
      </c>
      <c r="K219" s="58">
        <v>0</v>
      </c>
      <c r="L219" s="58">
        <v>0</v>
      </c>
      <c r="M219" s="58">
        <v>0</v>
      </c>
      <c r="N219" s="58">
        <v>0</v>
      </c>
      <c r="O219" s="58">
        <v>0</v>
      </c>
      <c r="P219" s="58">
        <v>0</v>
      </c>
      <c r="Q219" s="58">
        <v>0</v>
      </c>
      <c r="R219" s="58">
        <v>0</v>
      </c>
      <c r="S219" s="58">
        <v>0</v>
      </c>
      <c r="T219" s="58">
        <v>0</v>
      </c>
      <c r="U219" s="58">
        <v>0</v>
      </c>
      <c r="V219" s="58">
        <v>0</v>
      </c>
      <c r="W219" s="58">
        <v>0</v>
      </c>
      <c r="X219" s="58">
        <v>0</v>
      </c>
      <c r="Y219" s="58">
        <v>0</v>
      </c>
      <c r="Z219" s="58">
        <v>0</v>
      </c>
      <c r="AA219" s="58">
        <v>0</v>
      </c>
    </row>
    <row r="220" spans="1:27" ht="15.75">
      <c r="A220" s="59" t="s">
        <v>212</v>
      </c>
      <c r="B220" s="58">
        <v>0</v>
      </c>
      <c r="C220" s="58">
        <v>0</v>
      </c>
      <c r="D220" s="58">
        <v>0</v>
      </c>
      <c r="E220" s="58">
        <v>0</v>
      </c>
      <c r="F220" s="58">
        <v>0</v>
      </c>
      <c r="G220" s="58">
        <v>0</v>
      </c>
      <c r="H220" s="58">
        <v>0</v>
      </c>
      <c r="I220" s="58">
        <v>0</v>
      </c>
      <c r="J220" s="58">
        <v>0</v>
      </c>
      <c r="K220" s="58">
        <v>0</v>
      </c>
      <c r="L220" s="58">
        <v>0</v>
      </c>
      <c r="M220" s="58">
        <v>0</v>
      </c>
      <c r="N220" s="58">
        <v>0</v>
      </c>
      <c r="O220" s="58">
        <v>0</v>
      </c>
      <c r="P220" s="58">
        <v>0</v>
      </c>
      <c r="Q220" s="58">
        <v>0</v>
      </c>
      <c r="R220" s="58">
        <v>0</v>
      </c>
      <c r="S220" s="58">
        <v>0</v>
      </c>
      <c r="T220" s="58">
        <v>0</v>
      </c>
      <c r="U220" s="58">
        <v>0</v>
      </c>
      <c r="V220" s="58">
        <v>0</v>
      </c>
      <c r="W220" s="58">
        <v>0</v>
      </c>
      <c r="X220" s="58">
        <v>0</v>
      </c>
      <c r="Y220" s="58">
        <v>0</v>
      </c>
      <c r="Z220" s="58">
        <v>0</v>
      </c>
      <c r="AA220" s="58">
        <v>0</v>
      </c>
    </row>
    <row r="221" spans="1:27" ht="15.75">
      <c r="A221" s="59" t="s">
        <v>213</v>
      </c>
      <c r="B221" s="58"/>
      <c r="C221" s="58"/>
      <c r="D221" s="58">
        <v>59</v>
      </c>
      <c r="E221" s="58">
        <v>59</v>
      </c>
      <c r="F221" s="58">
        <v>59</v>
      </c>
      <c r="G221" s="58">
        <v>59</v>
      </c>
      <c r="H221" s="58">
        <v>59</v>
      </c>
      <c r="I221" s="58">
        <v>59</v>
      </c>
      <c r="J221" s="58">
        <v>59</v>
      </c>
      <c r="K221" s="58">
        <v>59</v>
      </c>
      <c r="L221" s="58">
        <v>59</v>
      </c>
      <c r="M221" s="58">
        <v>59</v>
      </c>
      <c r="N221" s="58">
        <v>59</v>
      </c>
      <c r="O221" s="58">
        <v>59</v>
      </c>
      <c r="P221" s="58">
        <v>59</v>
      </c>
      <c r="Q221" s="58">
        <v>59</v>
      </c>
      <c r="R221" s="58">
        <v>59</v>
      </c>
      <c r="S221" s="58">
        <v>59</v>
      </c>
      <c r="T221" s="58">
        <v>59</v>
      </c>
      <c r="U221" s="58">
        <v>59</v>
      </c>
      <c r="V221" s="58">
        <v>59</v>
      </c>
      <c r="W221" s="58">
        <v>59</v>
      </c>
      <c r="X221" s="58">
        <v>59</v>
      </c>
      <c r="Y221" s="58">
        <v>59</v>
      </c>
      <c r="Z221" s="58">
        <v>59</v>
      </c>
      <c r="AA221" s="58">
        <v>59</v>
      </c>
    </row>
    <row r="222" spans="1:27" ht="15.75">
      <c r="A222" s="59" t="s">
        <v>214</v>
      </c>
      <c r="B222" s="58">
        <v>0</v>
      </c>
      <c r="C222" s="58">
        <v>0</v>
      </c>
      <c r="D222" s="58">
        <v>0</v>
      </c>
      <c r="E222" s="58">
        <v>0</v>
      </c>
      <c r="F222" s="58">
        <v>0</v>
      </c>
      <c r="G222" s="58">
        <v>0</v>
      </c>
      <c r="H222" s="58">
        <v>0</v>
      </c>
      <c r="I222" s="58">
        <v>0</v>
      </c>
      <c r="J222" s="58">
        <v>0</v>
      </c>
      <c r="K222" s="58">
        <v>0</v>
      </c>
      <c r="L222" s="58">
        <v>0</v>
      </c>
      <c r="M222" s="58">
        <v>0</v>
      </c>
      <c r="N222" s="58">
        <v>0</v>
      </c>
      <c r="O222" s="58">
        <v>0</v>
      </c>
      <c r="P222" s="58">
        <v>0</v>
      </c>
      <c r="Q222" s="58">
        <v>0</v>
      </c>
      <c r="R222" s="58">
        <v>0</v>
      </c>
      <c r="S222" s="58">
        <v>0</v>
      </c>
      <c r="T222" s="58">
        <v>0</v>
      </c>
      <c r="U222" s="58">
        <v>0</v>
      </c>
      <c r="V222" s="58">
        <v>0</v>
      </c>
      <c r="W222" s="58">
        <v>0</v>
      </c>
      <c r="X222" s="58">
        <v>0</v>
      </c>
      <c r="Y222" s="58">
        <v>0</v>
      </c>
      <c r="Z222" s="58">
        <v>0</v>
      </c>
      <c r="AA222" s="58">
        <v>0</v>
      </c>
    </row>
    <row r="223" spans="1:27" ht="15.75">
      <c r="A223" s="59" t="s">
        <v>215</v>
      </c>
      <c r="B223" s="58">
        <v>0</v>
      </c>
      <c r="C223" s="58">
        <v>0</v>
      </c>
      <c r="D223" s="58">
        <v>0</v>
      </c>
      <c r="E223" s="58">
        <v>0</v>
      </c>
      <c r="F223" s="58">
        <v>0</v>
      </c>
      <c r="G223" s="58">
        <v>0</v>
      </c>
      <c r="H223" s="58">
        <v>0</v>
      </c>
      <c r="I223" s="58">
        <v>0</v>
      </c>
      <c r="J223" s="58">
        <v>0</v>
      </c>
      <c r="K223" s="58">
        <v>0</v>
      </c>
      <c r="L223" s="58">
        <v>0</v>
      </c>
      <c r="M223" s="58">
        <v>0</v>
      </c>
      <c r="N223" s="58">
        <v>0</v>
      </c>
      <c r="O223" s="58">
        <v>0</v>
      </c>
      <c r="P223" s="58">
        <v>0</v>
      </c>
      <c r="Q223" s="58">
        <v>0</v>
      </c>
      <c r="R223" s="58">
        <v>0</v>
      </c>
      <c r="S223" s="58">
        <v>0</v>
      </c>
      <c r="T223" s="58">
        <v>0</v>
      </c>
      <c r="U223" s="58">
        <v>0</v>
      </c>
      <c r="V223" s="58">
        <v>0</v>
      </c>
      <c r="W223" s="58">
        <v>0</v>
      </c>
      <c r="X223" s="58">
        <v>0</v>
      </c>
      <c r="Y223" s="58">
        <v>0</v>
      </c>
      <c r="Z223" s="58">
        <v>0</v>
      </c>
      <c r="AA223" s="58">
        <v>0</v>
      </c>
    </row>
    <row r="224" spans="1:27" ht="15.75">
      <c r="A224" s="59" t="s">
        <v>216</v>
      </c>
      <c r="B224" s="58">
        <v>0</v>
      </c>
      <c r="C224" s="58">
        <v>0</v>
      </c>
      <c r="D224" s="58">
        <v>0</v>
      </c>
      <c r="E224" s="58">
        <v>0</v>
      </c>
      <c r="F224" s="58">
        <v>0</v>
      </c>
      <c r="G224" s="58">
        <v>0</v>
      </c>
      <c r="H224" s="58">
        <v>0</v>
      </c>
      <c r="I224" s="58">
        <v>0</v>
      </c>
      <c r="J224" s="58">
        <v>0</v>
      </c>
      <c r="K224" s="58">
        <v>0</v>
      </c>
      <c r="L224" s="58">
        <v>0</v>
      </c>
      <c r="M224" s="58">
        <v>0</v>
      </c>
      <c r="N224" s="58">
        <v>0</v>
      </c>
      <c r="O224" s="58">
        <v>0</v>
      </c>
      <c r="P224" s="58">
        <v>0</v>
      </c>
      <c r="Q224" s="58">
        <v>0</v>
      </c>
      <c r="R224" s="58">
        <v>0</v>
      </c>
      <c r="S224" s="58">
        <v>0</v>
      </c>
      <c r="T224" s="58">
        <v>0</v>
      </c>
      <c r="U224" s="58">
        <v>0</v>
      </c>
      <c r="V224" s="58">
        <v>0</v>
      </c>
      <c r="W224" s="58">
        <v>0</v>
      </c>
      <c r="X224" s="58">
        <v>0</v>
      </c>
      <c r="Y224" s="58">
        <v>0</v>
      </c>
      <c r="Z224" s="58">
        <v>0</v>
      </c>
      <c r="AA224" s="58">
        <v>0</v>
      </c>
    </row>
    <row r="225" spans="1:27" ht="15.75">
      <c r="A225" s="59" t="s">
        <v>251</v>
      </c>
      <c r="B225" s="58">
        <v>70012</v>
      </c>
      <c r="C225" s="58">
        <v>70241.3</v>
      </c>
      <c r="D225" s="58">
        <v>70470.600000000006</v>
      </c>
      <c r="E225" s="58">
        <v>70699.899999999994</v>
      </c>
      <c r="F225" s="58">
        <v>70929.2</v>
      </c>
      <c r="G225" s="58">
        <v>71158.5</v>
      </c>
      <c r="H225" s="58">
        <v>71387.8</v>
      </c>
      <c r="I225" s="58">
        <v>71617.100000000006</v>
      </c>
      <c r="J225" s="58">
        <v>71846.399999999994</v>
      </c>
      <c r="K225" s="58">
        <v>72075.7</v>
      </c>
      <c r="L225" s="58">
        <v>72305</v>
      </c>
      <c r="M225" s="58">
        <v>72985.8</v>
      </c>
      <c r="N225" s="58">
        <v>73666.600000000006</v>
      </c>
      <c r="O225" s="58">
        <v>74347.399999999994</v>
      </c>
      <c r="P225" s="58">
        <v>75028.2</v>
      </c>
      <c r="Q225" s="58">
        <v>75709</v>
      </c>
      <c r="R225" s="58">
        <v>75626</v>
      </c>
      <c r="S225" s="58">
        <v>75543</v>
      </c>
      <c r="T225" s="58">
        <v>75460</v>
      </c>
      <c r="U225" s="58">
        <v>75377</v>
      </c>
      <c r="V225" s="58">
        <v>75294</v>
      </c>
      <c r="W225" s="58">
        <v>75295.199999999997</v>
      </c>
      <c r="X225" s="58">
        <v>75296.399999999994</v>
      </c>
      <c r="Y225" s="58">
        <v>75297.600000000006</v>
      </c>
      <c r="Z225" s="58">
        <v>75298.8</v>
      </c>
      <c r="AA225" s="58">
        <v>75300</v>
      </c>
    </row>
    <row r="226" spans="1:27" ht="15.75">
      <c r="A226" s="59" t="s">
        <v>303</v>
      </c>
      <c r="B226" s="58">
        <v>0</v>
      </c>
      <c r="C226" s="58">
        <v>0</v>
      </c>
      <c r="D226" s="58">
        <v>0</v>
      </c>
      <c r="E226" s="58">
        <v>0</v>
      </c>
      <c r="F226" s="58">
        <v>0</v>
      </c>
      <c r="G226" s="58">
        <v>0</v>
      </c>
      <c r="H226" s="58">
        <v>0</v>
      </c>
      <c r="I226" s="58">
        <v>0</v>
      </c>
      <c r="J226" s="58">
        <v>0</v>
      </c>
      <c r="K226" s="58">
        <v>0</v>
      </c>
      <c r="L226" s="58">
        <v>0</v>
      </c>
      <c r="M226" s="58">
        <v>0</v>
      </c>
      <c r="N226" s="58">
        <v>0</v>
      </c>
      <c r="O226" s="58">
        <v>0</v>
      </c>
      <c r="P226" s="58">
        <v>0</v>
      </c>
      <c r="Q226" s="58">
        <v>0</v>
      </c>
      <c r="R226" s="58">
        <v>0</v>
      </c>
      <c r="S226" s="58">
        <v>0</v>
      </c>
      <c r="T226" s="58">
        <v>0</v>
      </c>
      <c r="U226" s="58">
        <v>0</v>
      </c>
      <c r="V226" s="58">
        <v>0</v>
      </c>
      <c r="W226" s="58">
        <v>0</v>
      </c>
      <c r="X226" s="58">
        <v>0</v>
      </c>
      <c r="Y226" s="58">
        <v>0</v>
      </c>
      <c r="Z226" s="58">
        <v>0</v>
      </c>
      <c r="AA226" s="58">
        <v>0</v>
      </c>
    </row>
    <row r="227" spans="1:27" ht="15.75">
      <c r="A227" s="59" t="s">
        <v>217</v>
      </c>
      <c r="B227" s="58">
        <v>239</v>
      </c>
      <c r="C227" s="58">
        <v>244.7</v>
      </c>
      <c r="D227" s="58">
        <v>250.4</v>
      </c>
      <c r="E227" s="58">
        <v>256.10000000000002</v>
      </c>
      <c r="F227" s="58">
        <v>261.8</v>
      </c>
      <c r="G227" s="58">
        <v>267.5</v>
      </c>
      <c r="H227" s="58">
        <v>273.2</v>
      </c>
      <c r="I227" s="58">
        <v>278.89999999999998</v>
      </c>
      <c r="J227" s="58">
        <v>284.60000000000002</v>
      </c>
      <c r="K227" s="58">
        <v>290.3</v>
      </c>
      <c r="L227" s="58">
        <v>296</v>
      </c>
      <c r="M227" s="58">
        <v>296</v>
      </c>
      <c r="N227" s="58">
        <v>296</v>
      </c>
      <c r="O227" s="58">
        <v>296</v>
      </c>
      <c r="P227" s="58">
        <v>296</v>
      </c>
      <c r="Q227" s="58">
        <v>296</v>
      </c>
      <c r="R227" s="58">
        <v>297</v>
      </c>
      <c r="S227" s="58">
        <v>298</v>
      </c>
      <c r="T227" s="58">
        <v>299</v>
      </c>
      <c r="U227" s="58">
        <v>300</v>
      </c>
      <c r="V227" s="58">
        <v>301</v>
      </c>
      <c r="W227" s="58">
        <v>303.39999999999998</v>
      </c>
      <c r="X227" s="58">
        <v>305.8</v>
      </c>
      <c r="Y227" s="58">
        <v>308.2</v>
      </c>
      <c r="Z227" s="58">
        <v>310.60000000000002</v>
      </c>
      <c r="AA227" s="58">
        <v>313</v>
      </c>
    </row>
    <row r="228" spans="1:27" ht="15.75">
      <c r="A228" s="59" t="s">
        <v>320</v>
      </c>
      <c r="B228" s="58">
        <v>244030.1</v>
      </c>
      <c r="C228" s="58">
        <v>245671.58</v>
      </c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 spans="1:27" ht="15.75">
      <c r="A229" s="59" t="s">
        <v>218</v>
      </c>
      <c r="B229" s="58"/>
      <c r="C229" s="58"/>
      <c r="D229" s="58">
        <v>57</v>
      </c>
      <c r="E229" s="58">
        <v>57</v>
      </c>
      <c r="F229" s="58">
        <v>57</v>
      </c>
      <c r="G229" s="58">
        <v>57</v>
      </c>
      <c r="H229" s="58">
        <v>57</v>
      </c>
      <c r="I229" s="58">
        <v>57</v>
      </c>
      <c r="J229" s="58">
        <v>57</v>
      </c>
      <c r="K229" s="58">
        <v>57</v>
      </c>
      <c r="L229" s="58">
        <v>57</v>
      </c>
      <c r="M229" s="58">
        <v>57</v>
      </c>
      <c r="N229" s="58">
        <v>57</v>
      </c>
      <c r="O229" s="58">
        <v>57</v>
      </c>
      <c r="P229" s="58">
        <v>57</v>
      </c>
      <c r="Q229" s="58">
        <v>57</v>
      </c>
      <c r="R229" s="58">
        <v>60</v>
      </c>
      <c r="S229" s="58">
        <v>63</v>
      </c>
      <c r="T229" s="58">
        <v>66</v>
      </c>
      <c r="U229" s="58">
        <v>69</v>
      </c>
      <c r="V229" s="58">
        <v>72</v>
      </c>
      <c r="W229" s="58">
        <v>72.2</v>
      </c>
      <c r="X229" s="58">
        <v>72.400000000000006</v>
      </c>
      <c r="Y229" s="58">
        <v>72.599999999999994</v>
      </c>
      <c r="Z229" s="58">
        <v>72.8</v>
      </c>
      <c r="AA229" s="58">
        <v>73</v>
      </c>
    </row>
    <row r="230" spans="1:27" ht="15.75">
      <c r="A230" s="59" t="s">
        <v>219</v>
      </c>
      <c r="B230" s="58">
        <v>0</v>
      </c>
      <c r="C230" s="58">
        <v>0</v>
      </c>
      <c r="D230" s="58">
        <v>0</v>
      </c>
      <c r="E230" s="58">
        <v>0</v>
      </c>
      <c r="F230" s="58">
        <v>0</v>
      </c>
      <c r="G230" s="58">
        <v>0</v>
      </c>
      <c r="H230" s="58">
        <v>0</v>
      </c>
      <c r="I230" s="58">
        <v>0</v>
      </c>
      <c r="J230" s="58">
        <v>0</v>
      </c>
      <c r="K230" s="58">
        <v>0</v>
      </c>
      <c r="L230" s="58">
        <v>0</v>
      </c>
      <c r="M230" s="58">
        <v>0</v>
      </c>
      <c r="N230" s="58">
        <v>0</v>
      </c>
      <c r="O230" s="58">
        <v>0</v>
      </c>
      <c r="P230" s="58">
        <v>0</v>
      </c>
      <c r="Q230" s="58">
        <v>0</v>
      </c>
      <c r="R230" s="58">
        <v>0</v>
      </c>
      <c r="S230" s="58">
        <v>0</v>
      </c>
      <c r="T230" s="58">
        <v>0</v>
      </c>
      <c r="U230" s="58">
        <v>0</v>
      </c>
      <c r="V230" s="58">
        <v>0</v>
      </c>
      <c r="W230" s="58">
        <v>0</v>
      </c>
      <c r="X230" s="58">
        <v>0</v>
      </c>
      <c r="Y230" s="58">
        <v>0</v>
      </c>
      <c r="Z230" s="58">
        <v>0</v>
      </c>
      <c r="AA230" s="58">
        <v>0</v>
      </c>
    </row>
    <row r="231" spans="1:27" ht="15.75">
      <c r="A231" s="59" t="s">
        <v>220</v>
      </c>
      <c r="B231" s="58">
        <v>46568</v>
      </c>
      <c r="C231" s="58">
        <v>46568</v>
      </c>
      <c r="D231" s="58">
        <v>46568</v>
      </c>
      <c r="E231" s="58">
        <v>46568</v>
      </c>
      <c r="F231" s="58">
        <v>46568</v>
      </c>
      <c r="G231" s="58">
        <v>46568</v>
      </c>
      <c r="H231" s="58">
        <v>46568</v>
      </c>
      <c r="I231" s="58">
        <v>46568</v>
      </c>
      <c r="J231" s="58">
        <v>46568</v>
      </c>
      <c r="K231" s="58">
        <v>46568</v>
      </c>
      <c r="L231" s="58">
        <v>46568</v>
      </c>
      <c r="M231" s="58">
        <v>46568</v>
      </c>
      <c r="N231" s="58">
        <v>46568</v>
      </c>
      <c r="O231" s="58">
        <v>46568</v>
      </c>
      <c r="P231" s="58">
        <v>46568</v>
      </c>
      <c r="Q231" s="58">
        <v>46568</v>
      </c>
      <c r="R231" s="58">
        <v>46568</v>
      </c>
      <c r="S231" s="58">
        <v>46568</v>
      </c>
      <c r="T231" s="58">
        <v>46568</v>
      </c>
      <c r="U231" s="58">
        <v>46568</v>
      </c>
      <c r="V231" s="58">
        <v>46568</v>
      </c>
      <c r="W231" s="58">
        <v>46403.6</v>
      </c>
      <c r="X231" s="58">
        <v>46239.199999999997</v>
      </c>
      <c r="Y231" s="58">
        <v>46074.8</v>
      </c>
      <c r="Z231" s="58">
        <v>45910.400000000001</v>
      </c>
      <c r="AA231" s="58">
        <v>45746</v>
      </c>
    </row>
    <row r="232" spans="1:27" ht="15.75">
      <c r="A232" s="59" t="s">
        <v>221</v>
      </c>
      <c r="B232" s="58">
        <v>384</v>
      </c>
      <c r="C232" s="58">
        <v>364.3</v>
      </c>
      <c r="D232" s="58">
        <v>344.6</v>
      </c>
      <c r="E232" s="58">
        <v>324.89999999999998</v>
      </c>
      <c r="F232" s="58">
        <v>305.2</v>
      </c>
      <c r="G232" s="58">
        <v>285.5</v>
      </c>
      <c r="H232" s="58">
        <v>265.8</v>
      </c>
      <c r="I232" s="58">
        <v>246.1</v>
      </c>
      <c r="J232" s="58">
        <v>226.4</v>
      </c>
      <c r="K232" s="58">
        <v>206.7</v>
      </c>
      <c r="L232" s="58">
        <v>187</v>
      </c>
      <c r="M232" s="58">
        <v>166.6</v>
      </c>
      <c r="N232" s="58">
        <v>146.19999999999999</v>
      </c>
      <c r="O232" s="58">
        <v>125.8</v>
      </c>
      <c r="P232" s="58">
        <v>105.4</v>
      </c>
      <c r="Q232" s="58">
        <v>85</v>
      </c>
      <c r="R232" s="58">
        <v>84.6</v>
      </c>
      <c r="S232" s="58">
        <v>84.2</v>
      </c>
      <c r="T232" s="58">
        <v>83.8</v>
      </c>
      <c r="U232" s="58">
        <v>83.4</v>
      </c>
      <c r="V232" s="58">
        <v>83</v>
      </c>
      <c r="W232" s="58">
        <v>83</v>
      </c>
      <c r="X232" s="58">
        <v>83</v>
      </c>
      <c r="Y232" s="58">
        <v>83</v>
      </c>
      <c r="Z232" s="58">
        <v>83</v>
      </c>
      <c r="AA232" s="58">
        <v>83</v>
      </c>
    </row>
    <row r="233" spans="1:27" ht="15.75">
      <c r="A233" s="59" t="s">
        <v>223</v>
      </c>
      <c r="B233" s="58">
        <v>0</v>
      </c>
      <c r="C233" s="58">
        <v>0</v>
      </c>
      <c r="D233" s="58">
        <v>0</v>
      </c>
      <c r="E233" s="58">
        <v>0</v>
      </c>
      <c r="F233" s="58">
        <v>0</v>
      </c>
      <c r="G233" s="58">
        <v>0</v>
      </c>
      <c r="H233" s="58">
        <v>0</v>
      </c>
      <c r="I233" s="58">
        <v>0</v>
      </c>
      <c r="J233" s="58">
        <v>0</v>
      </c>
      <c r="K233" s="58">
        <v>0</v>
      </c>
      <c r="L233" s="58">
        <v>0</v>
      </c>
      <c r="M233" s="58">
        <v>0</v>
      </c>
      <c r="N233" s="58">
        <v>0</v>
      </c>
      <c r="O233" s="58">
        <v>0</v>
      </c>
      <c r="P233" s="58">
        <v>0</v>
      </c>
      <c r="Q233" s="58">
        <v>0</v>
      </c>
      <c r="R233" s="58">
        <v>0</v>
      </c>
      <c r="S233" s="58">
        <v>0</v>
      </c>
      <c r="T233" s="58">
        <v>0</v>
      </c>
      <c r="U233" s="58">
        <v>0</v>
      </c>
      <c r="V233" s="58">
        <v>0</v>
      </c>
      <c r="W233" s="58">
        <v>0</v>
      </c>
      <c r="X233" s="58">
        <v>0</v>
      </c>
      <c r="Y233" s="58">
        <v>0</v>
      </c>
      <c r="Z233" s="58">
        <v>0</v>
      </c>
      <c r="AA233" s="58">
        <v>0</v>
      </c>
    </row>
    <row r="234" spans="1:27" ht="15.75">
      <c r="A234" s="59" t="s">
        <v>304</v>
      </c>
      <c r="B234" s="58">
        <v>0</v>
      </c>
      <c r="C234" s="58">
        <v>0</v>
      </c>
      <c r="D234" s="58">
        <v>0</v>
      </c>
      <c r="E234" s="58">
        <v>0</v>
      </c>
      <c r="F234" s="58">
        <v>0</v>
      </c>
      <c r="G234" s="58">
        <v>0</v>
      </c>
      <c r="H234" s="58">
        <v>0</v>
      </c>
      <c r="I234" s="58">
        <v>0</v>
      </c>
      <c r="J234" s="58">
        <v>0</v>
      </c>
      <c r="K234" s="58">
        <v>0</v>
      </c>
      <c r="L234" s="58">
        <v>0</v>
      </c>
      <c r="M234" s="58">
        <v>0</v>
      </c>
      <c r="N234" s="58">
        <v>0</v>
      </c>
      <c r="O234" s="58">
        <v>0</v>
      </c>
      <c r="P234" s="58">
        <v>0</v>
      </c>
      <c r="Q234" s="58">
        <v>0</v>
      </c>
      <c r="R234" s="58">
        <v>0</v>
      </c>
      <c r="S234" s="58">
        <v>0</v>
      </c>
      <c r="T234" s="58">
        <v>0</v>
      </c>
      <c r="U234" s="58">
        <v>0</v>
      </c>
      <c r="V234" s="58">
        <v>0</v>
      </c>
      <c r="W234" s="58">
        <v>0</v>
      </c>
      <c r="X234" s="58">
        <v>0</v>
      </c>
      <c r="Y234" s="58">
        <v>0</v>
      </c>
      <c r="Z234" s="58">
        <v>0</v>
      </c>
      <c r="AA234" s="58">
        <v>0</v>
      </c>
    </row>
    <row r="235" spans="1:27" ht="15.75">
      <c r="A235" s="59" t="s">
        <v>224</v>
      </c>
      <c r="B235" s="58">
        <v>0</v>
      </c>
      <c r="C235" s="58">
        <v>0</v>
      </c>
      <c r="D235" s="58">
        <v>0</v>
      </c>
      <c r="E235" s="58">
        <v>0</v>
      </c>
      <c r="F235" s="58">
        <v>0</v>
      </c>
      <c r="G235" s="58">
        <v>0</v>
      </c>
      <c r="H235" s="58">
        <v>0</v>
      </c>
      <c r="I235" s="58">
        <v>0</v>
      </c>
      <c r="J235" s="58">
        <v>0</v>
      </c>
      <c r="K235" s="58">
        <v>0</v>
      </c>
      <c r="L235" s="58">
        <v>0</v>
      </c>
      <c r="M235" s="58">
        <v>0</v>
      </c>
      <c r="N235" s="58">
        <v>0</v>
      </c>
      <c r="O235" s="58">
        <v>0</v>
      </c>
      <c r="P235" s="58">
        <v>0</v>
      </c>
      <c r="Q235" s="58">
        <v>0</v>
      </c>
      <c r="R235" s="58">
        <v>0</v>
      </c>
      <c r="S235" s="58">
        <v>0</v>
      </c>
      <c r="T235" s="58">
        <v>0</v>
      </c>
      <c r="U235" s="58">
        <v>0</v>
      </c>
      <c r="V235" s="58">
        <v>0</v>
      </c>
      <c r="W235" s="58">
        <v>0</v>
      </c>
      <c r="X235" s="58">
        <v>0</v>
      </c>
      <c r="Y235" s="58">
        <v>0</v>
      </c>
      <c r="Z235" s="58">
        <v>0</v>
      </c>
      <c r="AA235" s="58">
        <v>0</v>
      </c>
    </row>
    <row r="236" spans="1:27" ht="15.75">
      <c r="A236" s="59" t="s">
        <v>321</v>
      </c>
      <c r="B236" s="58">
        <v>168</v>
      </c>
      <c r="C236" s="58">
        <v>168.4</v>
      </c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 spans="1:27" ht="15.75">
      <c r="A237" s="59" t="s">
        <v>225</v>
      </c>
      <c r="B237" s="58">
        <v>0</v>
      </c>
      <c r="C237" s="58">
        <v>0</v>
      </c>
      <c r="D237" s="58">
        <v>0</v>
      </c>
      <c r="E237" s="58">
        <v>0</v>
      </c>
      <c r="F237" s="58">
        <v>0</v>
      </c>
      <c r="G237" s="58">
        <v>0</v>
      </c>
      <c r="H237" s="58">
        <v>0</v>
      </c>
      <c r="I237" s="58">
        <v>0</v>
      </c>
      <c r="J237" s="58">
        <v>0</v>
      </c>
      <c r="K237" s="58">
        <v>0</v>
      </c>
      <c r="L237" s="58">
        <v>0</v>
      </c>
      <c r="M237" s="58">
        <v>0</v>
      </c>
      <c r="N237" s="58">
        <v>0</v>
      </c>
      <c r="O237" s="58">
        <v>0</v>
      </c>
      <c r="P237" s="58">
        <v>0</v>
      </c>
      <c r="Q237" s="58">
        <v>0</v>
      </c>
      <c r="R237" s="58">
        <v>0</v>
      </c>
      <c r="S237" s="58">
        <v>0</v>
      </c>
      <c r="T237" s="58">
        <v>0</v>
      </c>
      <c r="U237" s="58">
        <v>0</v>
      </c>
      <c r="V237" s="58">
        <v>0</v>
      </c>
      <c r="W237" s="58">
        <v>0</v>
      </c>
      <c r="X237" s="58">
        <v>0</v>
      </c>
      <c r="Y237" s="58">
        <v>0</v>
      </c>
      <c r="Z237" s="58">
        <v>0</v>
      </c>
      <c r="AA237" s="58">
        <v>0</v>
      </c>
    </row>
    <row r="238" spans="1:27" ht="15.75">
      <c r="A238" s="59" t="s">
        <v>226</v>
      </c>
      <c r="B238" s="58">
        <v>801</v>
      </c>
      <c r="C238" s="58">
        <v>801</v>
      </c>
      <c r="D238" s="58">
        <v>801</v>
      </c>
      <c r="E238" s="58">
        <v>801</v>
      </c>
      <c r="F238" s="58">
        <v>801</v>
      </c>
      <c r="G238" s="58">
        <v>801</v>
      </c>
      <c r="H238" s="58">
        <v>801</v>
      </c>
      <c r="I238" s="58">
        <v>801</v>
      </c>
      <c r="J238" s="58">
        <v>801</v>
      </c>
      <c r="K238" s="58">
        <v>801</v>
      </c>
      <c r="L238" s="58">
        <v>801</v>
      </c>
      <c r="M238" s="58">
        <v>801</v>
      </c>
      <c r="N238" s="58">
        <v>801</v>
      </c>
      <c r="O238" s="58">
        <v>801</v>
      </c>
      <c r="P238" s="58">
        <v>801</v>
      </c>
      <c r="Q238" s="58">
        <v>801</v>
      </c>
      <c r="R238" s="58">
        <v>801</v>
      </c>
      <c r="S238" s="58">
        <v>801</v>
      </c>
      <c r="T238" s="58">
        <v>801</v>
      </c>
      <c r="U238" s="58">
        <v>801</v>
      </c>
      <c r="V238" s="58">
        <v>801</v>
      </c>
      <c r="W238" s="58">
        <v>801</v>
      </c>
      <c r="X238" s="58">
        <v>801</v>
      </c>
      <c r="Y238" s="58">
        <v>801</v>
      </c>
      <c r="Z238" s="58">
        <v>801</v>
      </c>
      <c r="AA238" s="58">
        <v>801</v>
      </c>
    </row>
    <row r="240" spans="1:27" ht="18.75">
      <c r="A240" s="64" t="s">
        <v>323</v>
      </c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</row>
    <row r="241" spans="1:27" ht="15.75">
      <c r="A241" s="55" t="s">
        <v>307</v>
      </c>
      <c r="B241" s="56">
        <v>1990</v>
      </c>
      <c r="C241" s="56">
        <v>1991</v>
      </c>
      <c r="D241" s="56">
        <v>1992</v>
      </c>
      <c r="E241" s="56">
        <v>1993</v>
      </c>
      <c r="F241" s="56">
        <v>1994</v>
      </c>
      <c r="G241" s="56">
        <v>1995</v>
      </c>
      <c r="H241" s="56">
        <v>1996</v>
      </c>
      <c r="I241" s="56">
        <v>1997</v>
      </c>
      <c r="J241" s="56">
        <v>1998</v>
      </c>
      <c r="K241" s="56">
        <v>1999</v>
      </c>
      <c r="L241" s="56">
        <v>2000</v>
      </c>
      <c r="M241" s="56">
        <v>2001</v>
      </c>
      <c r="N241" s="56">
        <v>2002</v>
      </c>
      <c r="O241" s="56">
        <v>2003</v>
      </c>
      <c r="P241" s="56">
        <v>2004</v>
      </c>
      <c r="Q241" s="56">
        <v>2005</v>
      </c>
      <c r="R241" s="56">
        <v>2006</v>
      </c>
      <c r="S241" s="56">
        <v>2007</v>
      </c>
      <c r="T241" s="56">
        <v>2008</v>
      </c>
      <c r="U241" s="56">
        <v>2009</v>
      </c>
      <c r="V241" s="56">
        <v>2010</v>
      </c>
      <c r="W241" s="56">
        <v>2011</v>
      </c>
      <c r="X241" s="56">
        <v>2012</v>
      </c>
      <c r="Y241" s="56">
        <v>2013</v>
      </c>
      <c r="Z241" s="56">
        <v>2014</v>
      </c>
      <c r="AA241" s="56">
        <v>2015</v>
      </c>
    </row>
    <row r="242" spans="1:27">
      <c r="A242" s="59" t="s">
        <v>6</v>
      </c>
      <c r="B242" s="60">
        <v>0</v>
      </c>
      <c r="C242" s="60">
        <v>0</v>
      </c>
      <c r="D242" s="60">
        <v>0</v>
      </c>
      <c r="E242" s="60">
        <v>0</v>
      </c>
      <c r="F242" s="60">
        <v>0</v>
      </c>
      <c r="G242" s="60">
        <v>0</v>
      </c>
      <c r="H242" s="60">
        <v>0</v>
      </c>
      <c r="I242" s="60">
        <v>0</v>
      </c>
      <c r="J242" s="60">
        <v>0</v>
      </c>
      <c r="K242" s="60">
        <v>0</v>
      </c>
      <c r="L242" s="60">
        <v>0</v>
      </c>
      <c r="M242" s="60">
        <v>0</v>
      </c>
      <c r="N242" s="60">
        <v>0</v>
      </c>
      <c r="O242" s="60">
        <v>0</v>
      </c>
      <c r="P242" s="60">
        <v>0</v>
      </c>
      <c r="Q242" s="60">
        <v>0</v>
      </c>
      <c r="R242" s="60">
        <v>0</v>
      </c>
      <c r="S242" s="60">
        <v>0</v>
      </c>
      <c r="T242" s="60">
        <v>0</v>
      </c>
      <c r="U242" s="60">
        <v>0</v>
      </c>
      <c r="V242" s="60">
        <v>0</v>
      </c>
      <c r="W242" s="60">
        <v>0</v>
      </c>
      <c r="X242" s="60">
        <v>0</v>
      </c>
      <c r="Y242" s="60">
        <v>0</v>
      </c>
      <c r="Z242" s="60">
        <v>0</v>
      </c>
      <c r="AA242" s="60">
        <v>0</v>
      </c>
    </row>
    <row r="243" spans="1:27">
      <c r="A243" s="59" t="s">
        <v>7</v>
      </c>
      <c r="B243" s="60">
        <v>103.3</v>
      </c>
      <c r="C243" s="60">
        <v>102.61</v>
      </c>
      <c r="D243" s="60">
        <v>101.92</v>
      </c>
      <c r="E243" s="60">
        <v>101.23</v>
      </c>
      <c r="F243" s="60">
        <v>100.54</v>
      </c>
      <c r="G243" s="60">
        <v>99.85</v>
      </c>
      <c r="H243" s="60">
        <v>99.16</v>
      </c>
      <c r="I243" s="60">
        <v>98.47</v>
      </c>
      <c r="J243" s="60">
        <v>97.78</v>
      </c>
      <c r="K243" s="60">
        <v>97.09</v>
      </c>
      <c r="L243" s="60">
        <v>96.4</v>
      </c>
      <c r="M243" s="60">
        <v>96.76</v>
      </c>
      <c r="N243" s="60">
        <v>97.12</v>
      </c>
      <c r="O243" s="60">
        <v>97.48</v>
      </c>
      <c r="P243" s="60">
        <v>97.84</v>
      </c>
      <c r="Q243" s="60">
        <v>98.2</v>
      </c>
      <c r="R243" s="60">
        <v>97.36</v>
      </c>
      <c r="S243" s="60">
        <v>96.52</v>
      </c>
      <c r="T243" s="60">
        <v>95.68</v>
      </c>
      <c r="U243" s="60">
        <v>94.84</v>
      </c>
      <c r="V243" s="60">
        <v>94</v>
      </c>
      <c r="W243" s="60">
        <v>93.2</v>
      </c>
      <c r="X243" s="60">
        <v>92.4</v>
      </c>
      <c r="Y243" s="60">
        <v>91.6</v>
      </c>
      <c r="Z243" s="60">
        <v>90.8</v>
      </c>
      <c r="AA243" s="60">
        <v>90</v>
      </c>
    </row>
    <row r="244" spans="1:27">
      <c r="A244" s="59" t="s">
        <v>8</v>
      </c>
      <c r="B244" s="60">
        <v>333</v>
      </c>
      <c r="C244" s="60">
        <v>334.2</v>
      </c>
      <c r="D244" s="60">
        <v>335.4</v>
      </c>
      <c r="E244" s="60">
        <v>336.6</v>
      </c>
      <c r="F244" s="60">
        <v>337.8</v>
      </c>
      <c r="G244" s="60">
        <v>339</v>
      </c>
      <c r="H244" s="60">
        <v>340.2</v>
      </c>
      <c r="I244" s="60">
        <v>341.4</v>
      </c>
      <c r="J244" s="60">
        <v>342.6</v>
      </c>
      <c r="K244" s="60">
        <v>343.8</v>
      </c>
      <c r="L244" s="60">
        <v>345</v>
      </c>
      <c r="M244" s="60">
        <v>350</v>
      </c>
      <c r="N244" s="60">
        <v>355</v>
      </c>
      <c r="O244" s="60">
        <v>360</v>
      </c>
      <c r="P244" s="60">
        <v>365</v>
      </c>
      <c r="Q244" s="60">
        <v>370</v>
      </c>
      <c r="R244" s="60">
        <v>395.6</v>
      </c>
      <c r="S244" s="60">
        <v>421.2</v>
      </c>
      <c r="T244" s="60">
        <v>446.8</v>
      </c>
      <c r="U244" s="60">
        <v>472.4</v>
      </c>
      <c r="V244" s="60">
        <v>498</v>
      </c>
      <c r="W244" s="60">
        <v>509.6</v>
      </c>
      <c r="X244" s="60">
        <v>521.20000000000005</v>
      </c>
      <c r="Y244" s="60">
        <v>532.79999999999995</v>
      </c>
      <c r="Z244" s="60">
        <v>544.4</v>
      </c>
      <c r="AA244" s="60">
        <v>556</v>
      </c>
    </row>
    <row r="245" spans="1:27">
      <c r="A245" s="59" t="s">
        <v>9</v>
      </c>
      <c r="B245" s="60">
        <v>0</v>
      </c>
      <c r="C245" s="60">
        <v>0</v>
      </c>
      <c r="D245" s="60">
        <v>0</v>
      </c>
      <c r="E245" s="60">
        <v>0</v>
      </c>
      <c r="F245" s="60">
        <v>0</v>
      </c>
      <c r="G245" s="60">
        <v>0</v>
      </c>
      <c r="H245" s="60">
        <v>0</v>
      </c>
      <c r="I245" s="60">
        <v>0</v>
      </c>
      <c r="J245" s="60">
        <v>0</v>
      </c>
      <c r="K245" s="60">
        <v>0</v>
      </c>
      <c r="L245" s="60">
        <v>0</v>
      </c>
      <c r="M245" s="60">
        <v>0</v>
      </c>
      <c r="N245" s="60">
        <v>0</v>
      </c>
      <c r="O245" s="60">
        <v>0</v>
      </c>
      <c r="P245" s="60">
        <v>0</v>
      </c>
      <c r="Q245" s="60">
        <v>0</v>
      </c>
      <c r="R245" s="60">
        <v>0</v>
      </c>
      <c r="S245" s="60">
        <v>0</v>
      </c>
      <c r="T245" s="60">
        <v>0</v>
      </c>
      <c r="U245" s="60">
        <v>0</v>
      </c>
      <c r="V245" s="60">
        <v>0</v>
      </c>
      <c r="W245" s="60">
        <v>0</v>
      </c>
      <c r="X245" s="60">
        <v>0</v>
      </c>
      <c r="Y245" s="60">
        <v>0</v>
      </c>
      <c r="Z245" s="60">
        <v>0</v>
      </c>
      <c r="AA245" s="60">
        <v>0</v>
      </c>
    </row>
    <row r="246" spans="1:27">
      <c r="A246" s="59" t="s">
        <v>10</v>
      </c>
      <c r="B246" s="60">
        <v>0</v>
      </c>
      <c r="C246" s="60">
        <v>0</v>
      </c>
      <c r="D246" s="60">
        <v>0</v>
      </c>
      <c r="E246" s="60">
        <v>0</v>
      </c>
      <c r="F246" s="60">
        <v>0</v>
      </c>
      <c r="G246" s="60">
        <v>0</v>
      </c>
      <c r="H246" s="60">
        <v>0</v>
      </c>
      <c r="I246" s="60">
        <v>0</v>
      </c>
      <c r="J246" s="60">
        <v>0</v>
      </c>
      <c r="K246" s="60">
        <v>0</v>
      </c>
      <c r="L246" s="60">
        <v>0</v>
      </c>
      <c r="M246" s="60">
        <v>0</v>
      </c>
      <c r="N246" s="60">
        <v>0</v>
      </c>
      <c r="O246" s="60">
        <v>0</v>
      </c>
      <c r="P246" s="60">
        <v>0</v>
      </c>
      <c r="Q246" s="60">
        <v>0</v>
      </c>
      <c r="R246" s="60">
        <v>0</v>
      </c>
      <c r="S246" s="60">
        <v>0</v>
      </c>
      <c r="T246" s="60">
        <v>0</v>
      </c>
      <c r="U246" s="60">
        <v>0</v>
      </c>
      <c r="V246" s="60">
        <v>0</v>
      </c>
      <c r="W246" s="60">
        <v>0</v>
      </c>
      <c r="X246" s="60">
        <v>0</v>
      </c>
      <c r="Y246" s="60">
        <v>0</v>
      </c>
      <c r="Z246" s="60">
        <v>0</v>
      </c>
      <c r="AA246" s="60">
        <v>0</v>
      </c>
    </row>
    <row r="247" spans="1:27">
      <c r="A247" s="59" t="s">
        <v>11</v>
      </c>
      <c r="B247" s="60">
        <v>140</v>
      </c>
      <c r="C247" s="60">
        <v>139.4</v>
      </c>
      <c r="D247" s="60">
        <v>138.80000000000001</v>
      </c>
      <c r="E247" s="60">
        <v>138.19999999999999</v>
      </c>
      <c r="F247" s="60">
        <v>137.6</v>
      </c>
      <c r="G247" s="60">
        <v>137</v>
      </c>
      <c r="H247" s="60">
        <v>136.4</v>
      </c>
      <c r="I247" s="60">
        <v>135.80000000000001</v>
      </c>
      <c r="J247" s="60">
        <v>135.19999999999999</v>
      </c>
      <c r="K247" s="60">
        <v>134.6</v>
      </c>
      <c r="L247" s="60">
        <v>134</v>
      </c>
      <c r="M247" s="60">
        <v>133.4</v>
      </c>
      <c r="N247" s="60">
        <v>132.80000000000001</v>
      </c>
      <c r="O247" s="60">
        <v>132.19999999999999</v>
      </c>
      <c r="P247" s="60">
        <v>131.6</v>
      </c>
      <c r="Q247" s="60">
        <v>131</v>
      </c>
      <c r="R247" s="60">
        <v>130.4</v>
      </c>
      <c r="S247" s="60">
        <v>129.80000000000001</v>
      </c>
      <c r="T247" s="60">
        <v>129.19999999999999</v>
      </c>
      <c r="U247" s="60">
        <v>128.6</v>
      </c>
      <c r="V247" s="60">
        <v>128</v>
      </c>
      <c r="W247" s="60">
        <v>127.4</v>
      </c>
      <c r="X247" s="60">
        <v>126.8</v>
      </c>
      <c r="Y247" s="60">
        <v>126.2</v>
      </c>
      <c r="Z247" s="60">
        <v>125.6</v>
      </c>
      <c r="AA247" s="60">
        <v>125</v>
      </c>
    </row>
    <row r="248" spans="1:27">
      <c r="A248" s="59" t="s">
        <v>259</v>
      </c>
      <c r="B248" s="60">
        <v>0</v>
      </c>
      <c r="C248" s="60">
        <v>0</v>
      </c>
      <c r="D248" s="60">
        <v>0</v>
      </c>
      <c r="E248" s="60">
        <v>0</v>
      </c>
      <c r="F248" s="60">
        <v>0</v>
      </c>
      <c r="G248" s="60">
        <v>0</v>
      </c>
      <c r="H248" s="60">
        <v>0</v>
      </c>
      <c r="I248" s="60">
        <v>0</v>
      </c>
      <c r="J248" s="60">
        <v>0</v>
      </c>
      <c r="K248" s="60">
        <v>0</v>
      </c>
      <c r="L248" s="60">
        <v>0</v>
      </c>
      <c r="M248" s="60">
        <v>0</v>
      </c>
      <c r="N248" s="60">
        <v>0</v>
      </c>
      <c r="O248" s="60">
        <v>0</v>
      </c>
      <c r="P248" s="60">
        <v>0</v>
      </c>
      <c r="Q248" s="60">
        <v>0</v>
      </c>
      <c r="R248" s="60">
        <v>0</v>
      </c>
      <c r="S248" s="60">
        <v>0</v>
      </c>
      <c r="T248" s="60">
        <v>0</v>
      </c>
      <c r="U248" s="60">
        <v>0</v>
      </c>
      <c r="V248" s="60">
        <v>0</v>
      </c>
      <c r="W248" s="60">
        <v>0</v>
      </c>
      <c r="X248" s="60">
        <v>0</v>
      </c>
      <c r="Y248" s="60">
        <v>0</v>
      </c>
      <c r="Z248" s="60">
        <v>0</v>
      </c>
      <c r="AA248" s="60">
        <v>0</v>
      </c>
    </row>
    <row r="249" spans="1:27">
      <c r="A249" s="59" t="s">
        <v>12</v>
      </c>
      <c r="B249" s="60">
        <v>0</v>
      </c>
      <c r="C249" s="60">
        <v>0</v>
      </c>
      <c r="D249" s="60">
        <v>0</v>
      </c>
      <c r="E249" s="60">
        <v>0</v>
      </c>
      <c r="F249" s="60">
        <v>0</v>
      </c>
      <c r="G249" s="60">
        <v>0</v>
      </c>
      <c r="H249" s="60">
        <v>0</v>
      </c>
      <c r="I249" s="60">
        <v>0</v>
      </c>
      <c r="J249" s="60">
        <v>0</v>
      </c>
      <c r="K249" s="60">
        <v>0</v>
      </c>
      <c r="L249" s="60">
        <v>0</v>
      </c>
      <c r="M249" s="60">
        <v>0</v>
      </c>
      <c r="N249" s="60">
        <v>0</v>
      </c>
      <c r="O249" s="60">
        <v>0</v>
      </c>
      <c r="P249" s="60">
        <v>0</v>
      </c>
      <c r="Q249" s="60">
        <v>0</v>
      </c>
      <c r="R249" s="60">
        <v>0</v>
      </c>
      <c r="S249" s="60">
        <v>0</v>
      </c>
      <c r="T249" s="60">
        <v>0</v>
      </c>
      <c r="U249" s="60">
        <v>0</v>
      </c>
      <c r="V249" s="60">
        <v>0</v>
      </c>
      <c r="W249" s="60">
        <v>0</v>
      </c>
      <c r="X249" s="60">
        <v>0</v>
      </c>
      <c r="Y249" s="60">
        <v>0</v>
      </c>
      <c r="Z249" s="60">
        <v>0</v>
      </c>
      <c r="AA249" s="60">
        <v>0</v>
      </c>
    </row>
    <row r="250" spans="1:27">
      <c r="A250" s="59" t="s">
        <v>13</v>
      </c>
      <c r="B250" s="60">
        <v>766</v>
      </c>
      <c r="C250" s="60">
        <v>797</v>
      </c>
      <c r="D250" s="60">
        <v>828</v>
      </c>
      <c r="E250" s="60">
        <v>859</v>
      </c>
      <c r="F250" s="60">
        <v>890</v>
      </c>
      <c r="G250" s="60">
        <v>921</v>
      </c>
      <c r="H250" s="60">
        <v>952</v>
      </c>
      <c r="I250" s="60">
        <v>983</v>
      </c>
      <c r="J250" s="60">
        <v>1014</v>
      </c>
      <c r="K250" s="60">
        <v>1045</v>
      </c>
      <c r="L250" s="60">
        <v>1076</v>
      </c>
      <c r="M250" s="60">
        <v>1095.4000000000001</v>
      </c>
      <c r="N250" s="60">
        <v>1114.8</v>
      </c>
      <c r="O250" s="60">
        <v>1134.2</v>
      </c>
      <c r="P250" s="60">
        <v>1153.5999999999999</v>
      </c>
      <c r="Q250" s="60">
        <v>1173</v>
      </c>
      <c r="R250" s="60">
        <v>1175.8</v>
      </c>
      <c r="S250" s="60">
        <v>1178.5999999999999</v>
      </c>
      <c r="T250" s="60">
        <v>1181.4000000000001</v>
      </c>
      <c r="U250" s="60">
        <v>1184.2</v>
      </c>
      <c r="V250" s="60">
        <v>1187</v>
      </c>
      <c r="W250" s="60">
        <v>1190</v>
      </c>
      <c r="X250" s="60">
        <v>1193</v>
      </c>
      <c r="Y250" s="60">
        <v>1196</v>
      </c>
      <c r="Z250" s="60">
        <v>1199</v>
      </c>
      <c r="AA250" s="60">
        <v>1202</v>
      </c>
    </row>
    <row r="251" spans="1:27">
      <c r="A251" s="59" t="s">
        <v>14</v>
      </c>
      <c r="B251" s="60"/>
      <c r="C251" s="60"/>
      <c r="D251" s="60">
        <v>13.4</v>
      </c>
      <c r="E251" s="60">
        <v>13.1</v>
      </c>
      <c r="F251" s="60">
        <v>12.8</v>
      </c>
      <c r="G251" s="60">
        <v>12.5</v>
      </c>
      <c r="H251" s="60">
        <v>12.2</v>
      </c>
      <c r="I251" s="60">
        <v>11.9</v>
      </c>
      <c r="J251" s="60">
        <v>11.6</v>
      </c>
      <c r="K251" s="60">
        <v>11.3</v>
      </c>
      <c r="L251" s="60">
        <v>11</v>
      </c>
      <c r="M251" s="60">
        <v>10.8</v>
      </c>
      <c r="N251" s="60">
        <v>10.6</v>
      </c>
      <c r="O251" s="60">
        <v>10.4</v>
      </c>
      <c r="P251" s="60">
        <v>10.199999999999999</v>
      </c>
      <c r="Q251" s="60">
        <v>10</v>
      </c>
      <c r="R251" s="60">
        <v>12.2</v>
      </c>
      <c r="S251" s="60">
        <v>14.4</v>
      </c>
      <c r="T251" s="60">
        <v>16.600000000000001</v>
      </c>
      <c r="U251" s="60">
        <v>18.8</v>
      </c>
      <c r="V251" s="60">
        <v>21</v>
      </c>
      <c r="W251" s="60">
        <v>21.2</v>
      </c>
      <c r="X251" s="60">
        <v>21.4</v>
      </c>
      <c r="Y251" s="60">
        <v>21.6</v>
      </c>
      <c r="Z251" s="60">
        <v>21.8</v>
      </c>
      <c r="AA251" s="60">
        <v>22</v>
      </c>
    </row>
    <row r="252" spans="1:27">
      <c r="A252" s="59" t="s">
        <v>15</v>
      </c>
      <c r="B252" s="60">
        <v>0</v>
      </c>
      <c r="C252" s="60">
        <v>0</v>
      </c>
      <c r="D252" s="60">
        <v>0</v>
      </c>
      <c r="E252" s="60">
        <v>0</v>
      </c>
      <c r="F252" s="60">
        <v>0</v>
      </c>
      <c r="G252" s="60">
        <v>0</v>
      </c>
      <c r="H252" s="60">
        <v>0</v>
      </c>
      <c r="I252" s="60">
        <v>0</v>
      </c>
      <c r="J252" s="60">
        <v>0</v>
      </c>
      <c r="K252" s="60">
        <v>0</v>
      </c>
      <c r="L252" s="60">
        <v>0</v>
      </c>
      <c r="M252" s="60">
        <v>0</v>
      </c>
      <c r="N252" s="60">
        <v>0</v>
      </c>
      <c r="O252" s="60">
        <v>0</v>
      </c>
      <c r="P252" s="60">
        <v>0</v>
      </c>
      <c r="Q252" s="60">
        <v>0</v>
      </c>
      <c r="R252" s="60">
        <v>0</v>
      </c>
      <c r="S252" s="60">
        <v>0</v>
      </c>
      <c r="T252" s="60">
        <v>0</v>
      </c>
      <c r="U252" s="60">
        <v>0</v>
      </c>
      <c r="V252" s="60">
        <v>0</v>
      </c>
      <c r="W252" s="60">
        <v>0</v>
      </c>
      <c r="X252" s="60">
        <v>0</v>
      </c>
      <c r="Y252" s="60">
        <v>0</v>
      </c>
      <c r="Z252" s="60">
        <v>0</v>
      </c>
      <c r="AA252" s="60">
        <v>0</v>
      </c>
    </row>
    <row r="253" spans="1:27">
      <c r="A253" s="59" t="s">
        <v>16</v>
      </c>
      <c r="B253" s="60">
        <v>1023</v>
      </c>
      <c r="C253" s="60">
        <v>1038.3</v>
      </c>
      <c r="D253" s="60">
        <v>1053.5999999999999</v>
      </c>
      <c r="E253" s="60">
        <v>1068.9000000000001</v>
      </c>
      <c r="F253" s="60">
        <v>1084.2</v>
      </c>
      <c r="G253" s="60">
        <v>1099.5</v>
      </c>
      <c r="H253" s="60">
        <v>1114.8</v>
      </c>
      <c r="I253" s="60">
        <v>1130.0999999999999</v>
      </c>
      <c r="J253" s="60">
        <v>1145.4000000000001</v>
      </c>
      <c r="K253" s="60">
        <v>1160.7</v>
      </c>
      <c r="L253" s="60">
        <v>1176</v>
      </c>
      <c r="M253" s="60">
        <v>1266.4000000000001</v>
      </c>
      <c r="N253" s="60">
        <v>1356.8</v>
      </c>
      <c r="O253" s="60">
        <v>1447.2</v>
      </c>
      <c r="P253" s="60">
        <v>1537.6</v>
      </c>
      <c r="Q253" s="60">
        <v>1628</v>
      </c>
      <c r="R253" s="60">
        <v>1683</v>
      </c>
      <c r="S253" s="60">
        <v>1738</v>
      </c>
      <c r="T253" s="60">
        <v>1793</v>
      </c>
      <c r="U253" s="60">
        <v>1848</v>
      </c>
      <c r="V253" s="60">
        <v>1903</v>
      </c>
      <c r="W253" s="60">
        <v>1925.8</v>
      </c>
      <c r="X253" s="60">
        <v>1948.6</v>
      </c>
      <c r="Y253" s="60">
        <v>1971.4</v>
      </c>
      <c r="Z253" s="60">
        <v>1994.2</v>
      </c>
      <c r="AA253" s="60">
        <v>2017</v>
      </c>
    </row>
    <row r="254" spans="1:27">
      <c r="A254" s="59" t="s">
        <v>17</v>
      </c>
      <c r="B254" s="60">
        <v>1767</v>
      </c>
      <c r="C254" s="60">
        <v>1761.2</v>
      </c>
      <c r="D254" s="60">
        <v>1755.4</v>
      </c>
      <c r="E254" s="60">
        <v>1749.6</v>
      </c>
      <c r="F254" s="60">
        <v>1743.8</v>
      </c>
      <c r="G254" s="60">
        <v>1738</v>
      </c>
      <c r="H254" s="60">
        <v>1732.2</v>
      </c>
      <c r="I254" s="60">
        <v>1726.4</v>
      </c>
      <c r="J254" s="60">
        <v>1720.6</v>
      </c>
      <c r="K254" s="60">
        <v>1714.8</v>
      </c>
      <c r="L254" s="60">
        <v>1709</v>
      </c>
      <c r="M254" s="60">
        <v>1707.2</v>
      </c>
      <c r="N254" s="60">
        <v>1705.4</v>
      </c>
      <c r="O254" s="60">
        <v>1703.6</v>
      </c>
      <c r="P254" s="60">
        <v>1701.8</v>
      </c>
      <c r="Q254" s="60">
        <v>1700</v>
      </c>
      <c r="R254" s="60">
        <v>1699.2</v>
      </c>
      <c r="S254" s="60">
        <v>1698.4</v>
      </c>
      <c r="T254" s="60">
        <v>1697.6</v>
      </c>
      <c r="U254" s="60">
        <v>1696.8</v>
      </c>
      <c r="V254" s="60">
        <v>1696</v>
      </c>
      <c r="W254" s="60">
        <v>1695.2</v>
      </c>
      <c r="X254" s="60">
        <v>1694.4</v>
      </c>
      <c r="Y254" s="60">
        <v>1693.6</v>
      </c>
      <c r="Z254" s="60">
        <v>1692.8</v>
      </c>
      <c r="AA254" s="60">
        <v>1692</v>
      </c>
    </row>
    <row r="255" spans="1:27">
      <c r="A255" s="59" t="s">
        <v>18</v>
      </c>
      <c r="B255" s="60"/>
      <c r="C255" s="60"/>
      <c r="D255" s="60">
        <v>0</v>
      </c>
      <c r="E255" s="60">
        <v>0</v>
      </c>
      <c r="F255" s="60">
        <v>0</v>
      </c>
      <c r="G255" s="60">
        <v>0</v>
      </c>
      <c r="H255" s="60">
        <v>0</v>
      </c>
      <c r="I255" s="60">
        <v>0</v>
      </c>
      <c r="J255" s="60">
        <v>0</v>
      </c>
      <c r="K255" s="60">
        <v>0</v>
      </c>
      <c r="L255" s="60">
        <v>0</v>
      </c>
      <c r="M255" s="60">
        <v>0</v>
      </c>
      <c r="N255" s="60">
        <v>0</v>
      </c>
      <c r="O255" s="60">
        <v>0</v>
      </c>
      <c r="P255" s="60">
        <v>0</v>
      </c>
      <c r="Q255" s="60">
        <v>0</v>
      </c>
      <c r="R255" s="60">
        <v>0</v>
      </c>
      <c r="S255" s="60">
        <v>0</v>
      </c>
      <c r="T255" s="60">
        <v>0</v>
      </c>
      <c r="U255" s="60">
        <v>0</v>
      </c>
      <c r="V255" s="60">
        <v>0</v>
      </c>
      <c r="W255" s="60">
        <v>0</v>
      </c>
      <c r="X255" s="60">
        <v>0</v>
      </c>
      <c r="Y255" s="60">
        <v>0</v>
      </c>
      <c r="Z255" s="60">
        <v>0</v>
      </c>
      <c r="AA255" s="60">
        <v>0</v>
      </c>
    </row>
    <row r="256" spans="1:27">
      <c r="A256" s="59" t="s">
        <v>19</v>
      </c>
      <c r="B256" s="60">
        <v>0</v>
      </c>
      <c r="C256" s="60">
        <v>0</v>
      </c>
      <c r="D256" s="60">
        <v>0</v>
      </c>
      <c r="E256" s="60">
        <v>0</v>
      </c>
      <c r="F256" s="60">
        <v>0</v>
      </c>
      <c r="G256" s="60">
        <v>0</v>
      </c>
      <c r="H256" s="60">
        <v>0</v>
      </c>
      <c r="I256" s="60">
        <v>0</v>
      </c>
      <c r="J256" s="60">
        <v>0</v>
      </c>
      <c r="K256" s="60">
        <v>0</v>
      </c>
      <c r="L256" s="60">
        <v>0</v>
      </c>
      <c r="M256" s="60">
        <v>0</v>
      </c>
      <c r="N256" s="60">
        <v>0</v>
      </c>
      <c r="O256" s="60">
        <v>0</v>
      </c>
      <c r="P256" s="60">
        <v>0</v>
      </c>
      <c r="Q256" s="60">
        <v>0</v>
      </c>
      <c r="R256" s="60">
        <v>0</v>
      </c>
      <c r="S256" s="60">
        <v>0</v>
      </c>
      <c r="T256" s="60">
        <v>0</v>
      </c>
      <c r="U256" s="60">
        <v>0</v>
      </c>
      <c r="V256" s="60">
        <v>0</v>
      </c>
      <c r="W256" s="60">
        <v>0</v>
      </c>
      <c r="X256" s="60">
        <v>0</v>
      </c>
      <c r="Y256" s="60">
        <v>0</v>
      </c>
      <c r="Z256" s="60">
        <v>0</v>
      </c>
      <c r="AA256" s="60">
        <v>0</v>
      </c>
    </row>
    <row r="257" spans="1:27">
      <c r="A257" s="59" t="s">
        <v>20</v>
      </c>
      <c r="B257" s="60">
        <v>0.22</v>
      </c>
      <c r="C257" s="60">
        <v>0.23</v>
      </c>
      <c r="D257" s="60">
        <v>0.25</v>
      </c>
      <c r="E257" s="60">
        <v>0.26</v>
      </c>
      <c r="F257" s="60">
        <v>0.28000000000000003</v>
      </c>
      <c r="G257" s="60">
        <v>0.28999999999999998</v>
      </c>
      <c r="H257" s="60">
        <v>0.31</v>
      </c>
      <c r="I257" s="60">
        <v>0.32</v>
      </c>
      <c r="J257" s="60">
        <v>0.34</v>
      </c>
      <c r="K257" s="60">
        <v>0.36</v>
      </c>
      <c r="L257" s="60">
        <v>0.37</v>
      </c>
      <c r="M257" s="60">
        <v>0.39</v>
      </c>
      <c r="N257" s="60">
        <v>0.4</v>
      </c>
      <c r="O257" s="60">
        <v>0.42</v>
      </c>
      <c r="P257" s="60">
        <v>0.43</v>
      </c>
      <c r="Q257" s="60">
        <v>0.45</v>
      </c>
      <c r="R257" s="60">
        <v>0.46</v>
      </c>
      <c r="S257" s="60">
        <v>0.48</v>
      </c>
      <c r="T257" s="60">
        <v>0.49</v>
      </c>
      <c r="U257" s="60">
        <v>0.51</v>
      </c>
      <c r="V257" s="60">
        <v>0.53</v>
      </c>
      <c r="W257" s="60">
        <v>0.54</v>
      </c>
      <c r="X257" s="60">
        <v>0.56000000000000005</v>
      </c>
      <c r="Y257" s="60">
        <v>0.56999999999999995</v>
      </c>
      <c r="Z257" s="60">
        <v>0.59</v>
      </c>
      <c r="AA257" s="60">
        <v>0.6</v>
      </c>
    </row>
    <row r="258" spans="1:27">
      <c r="A258" s="59" t="s">
        <v>21</v>
      </c>
      <c r="B258" s="60">
        <v>239</v>
      </c>
      <c r="C258" s="60">
        <v>242.2</v>
      </c>
      <c r="D258" s="60">
        <v>245.4</v>
      </c>
      <c r="E258" s="60">
        <v>248.6</v>
      </c>
      <c r="F258" s="60">
        <v>251.8</v>
      </c>
      <c r="G258" s="60">
        <v>255</v>
      </c>
      <c r="H258" s="60">
        <v>258.2</v>
      </c>
      <c r="I258" s="60">
        <v>261.39999999999998</v>
      </c>
      <c r="J258" s="60">
        <v>264.60000000000002</v>
      </c>
      <c r="K258" s="60">
        <v>267.8</v>
      </c>
      <c r="L258" s="60">
        <v>271</v>
      </c>
      <c r="M258" s="60">
        <v>272.39999999999998</v>
      </c>
      <c r="N258" s="60">
        <v>273.8</v>
      </c>
      <c r="O258" s="60">
        <v>275.2</v>
      </c>
      <c r="P258" s="60">
        <v>276.60000000000002</v>
      </c>
      <c r="Q258" s="60">
        <v>278</v>
      </c>
      <c r="R258" s="60">
        <v>269.8</v>
      </c>
      <c r="S258" s="60">
        <v>261.60000000000002</v>
      </c>
      <c r="T258" s="60">
        <v>253.4</v>
      </c>
      <c r="U258" s="60">
        <v>245.2</v>
      </c>
      <c r="V258" s="60">
        <v>237</v>
      </c>
      <c r="W258" s="60">
        <v>244.4</v>
      </c>
      <c r="X258" s="60">
        <v>251.8</v>
      </c>
      <c r="Y258" s="60">
        <v>259.2</v>
      </c>
      <c r="Z258" s="60">
        <v>266.60000000000002</v>
      </c>
      <c r="AA258" s="60">
        <v>274</v>
      </c>
    </row>
    <row r="259" spans="1:27">
      <c r="A259" s="59" t="s">
        <v>22</v>
      </c>
      <c r="B259" s="60">
        <v>0.01</v>
      </c>
      <c r="C259" s="60">
        <v>0.01</v>
      </c>
      <c r="D259" s="60">
        <v>0.01</v>
      </c>
      <c r="E259" s="60">
        <v>0.01</v>
      </c>
      <c r="F259" s="60">
        <v>0.01</v>
      </c>
      <c r="G259" s="60">
        <v>0.01</v>
      </c>
      <c r="H259" s="60">
        <v>0.01</v>
      </c>
      <c r="I259" s="60">
        <v>0.01</v>
      </c>
      <c r="J259" s="60">
        <v>0.01</v>
      </c>
      <c r="K259" s="60">
        <v>0.01</v>
      </c>
      <c r="L259" s="60">
        <v>0.01</v>
      </c>
      <c r="M259" s="60">
        <v>0.01</v>
      </c>
      <c r="N259" s="60">
        <v>0.01</v>
      </c>
      <c r="O259" s="60">
        <v>0.01</v>
      </c>
      <c r="P259" s="60">
        <v>0.01</v>
      </c>
      <c r="Q259" s="60">
        <v>0.01</v>
      </c>
      <c r="R259" s="60">
        <v>0.01</v>
      </c>
      <c r="S259" s="60">
        <v>0.02</v>
      </c>
      <c r="T259" s="60">
        <v>0.02</v>
      </c>
      <c r="U259" s="60">
        <v>0.03</v>
      </c>
      <c r="V259" s="60">
        <v>0.03</v>
      </c>
      <c r="W259" s="60">
        <v>0.03</v>
      </c>
      <c r="X259" s="60">
        <v>0.02</v>
      </c>
      <c r="Y259" s="60">
        <v>0.02</v>
      </c>
      <c r="Z259" s="60">
        <v>0.01</v>
      </c>
      <c r="AA259" s="60">
        <v>0.01</v>
      </c>
    </row>
    <row r="260" spans="1:27">
      <c r="A260" s="59" t="s">
        <v>23</v>
      </c>
      <c r="B260" s="60"/>
      <c r="C260" s="60"/>
      <c r="D260" s="60">
        <v>1552.8</v>
      </c>
      <c r="E260" s="60">
        <v>1570.2</v>
      </c>
      <c r="F260" s="60">
        <v>1587.6</v>
      </c>
      <c r="G260" s="60">
        <v>1605</v>
      </c>
      <c r="H260" s="60">
        <v>1622.4</v>
      </c>
      <c r="I260" s="60">
        <v>1639.8</v>
      </c>
      <c r="J260" s="60">
        <v>1657.2</v>
      </c>
      <c r="K260" s="60">
        <v>1674.6</v>
      </c>
      <c r="L260" s="60">
        <v>1692</v>
      </c>
      <c r="M260" s="60">
        <v>1705</v>
      </c>
      <c r="N260" s="60">
        <v>1718</v>
      </c>
      <c r="O260" s="60">
        <v>1731</v>
      </c>
      <c r="P260" s="60">
        <v>1744</v>
      </c>
      <c r="Q260" s="60">
        <v>1757</v>
      </c>
      <c r="R260" s="60">
        <v>1777</v>
      </c>
      <c r="S260" s="60">
        <v>1797</v>
      </c>
      <c r="T260" s="60">
        <v>1817</v>
      </c>
      <c r="U260" s="60">
        <v>1837</v>
      </c>
      <c r="V260" s="60">
        <v>1857</v>
      </c>
      <c r="W260" s="60">
        <v>1867.64</v>
      </c>
      <c r="X260" s="60">
        <v>1878.28</v>
      </c>
      <c r="Y260" s="60">
        <v>1888.92</v>
      </c>
      <c r="Z260" s="60">
        <v>1899.56</v>
      </c>
      <c r="AA260" s="60">
        <v>1910.2</v>
      </c>
    </row>
    <row r="261" spans="1:27">
      <c r="A261" s="59" t="s">
        <v>24</v>
      </c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>
        <v>407.9</v>
      </c>
      <c r="M261" s="60">
        <v>405.62</v>
      </c>
      <c r="N261" s="60">
        <v>403.34</v>
      </c>
      <c r="O261" s="60">
        <v>401.06</v>
      </c>
      <c r="P261" s="60">
        <v>398.78</v>
      </c>
      <c r="Q261" s="60">
        <v>396.5</v>
      </c>
      <c r="R261" s="60">
        <v>396.74</v>
      </c>
      <c r="S261" s="60">
        <v>396.98</v>
      </c>
      <c r="T261" s="60">
        <v>397.22</v>
      </c>
      <c r="U261" s="60">
        <v>397.46</v>
      </c>
      <c r="V261" s="60">
        <v>397.7</v>
      </c>
      <c r="W261" s="60">
        <v>396.98</v>
      </c>
      <c r="X261" s="60">
        <v>396.26</v>
      </c>
      <c r="Y261" s="60">
        <v>395.54</v>
      </c>
      <c r="Z261" s="60">
        <v>394.82</v>
      </c>
      <c r="AA261" s="60">
        <v>394.1</v>
      </c>
    </row>
    <row r="262" spans="1:27">
      <c r="A262" s="59" t="s">
        <v>308</v>
      </c>
      <c r="B262" s="60">
        <v>474.6</v>
      </c>
      <c r="C262" s="60">
        <v>470.76</v>
      </c>
      <c r="D262" s="60">
        <v>466.92</v>
      </c>
      <c r="E262" s="60">
        <v>463.08</v>
      </c>
      <c r="F262" s="60">
        <v>459.24</v>
      </c>
      <c r="G262" s="60">
        <v>455.4</v>
      </c>
      <c r="H262" s="60">
        <v>451.56</v>
      </c>
      <c r="I262" s="60">
        <v>447.72</v>
      </c>
      <c r="J262" s="60">
        <v>443.88</v>
      </c>
      <c r="K262" s="60">
        <v>440.04</v>
      </c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spans="1:27">
      <c r="A263" s="59" t="s">
        <v>25</v>
      </c>
      <c r="B263" s="60">
        <v>2.2000000000000002</v>
      </c>
      <c r="C263" s="60">
        <v>2.21</v>
      </c>
      <c r="D263" s="60">
        <v>2.2200000000000002</v>
      </c>
      <c r="E263" s="60">
        <v>2.23</v>
      </c>
      <c r="F263" s="60">
        <v>2.2400000000000002</v>
      </c>
      <c r="G263" s="60">
        <v>2.25</v>
      </c>
      <c r="H263" s="60">
        <v>2.2599999999999998</v>
      </c>
      <c r="I263" s="60">
        <v>2.27</v>
      </c>
      <c r="J263" s="60">
        <v>2.2799999999999998</v>
      </c>
      <c r="K263" s="60">
        <v>2.29</v>
      </c>
      <c r="L263" s="60">
        <v>2.2999999999999998</v>
      </c>
      <c r="M263" s="60">
        <v>2.2999999999999998</v>
      </c>
      <c r="N263" s="60">
        <v>2.2999999999999998</v>
      </c>
      <c r="O263" s="60">
        <v>2.2999999999999998</v>
      </c>
      <c r="P263" s="60">
        <v>2.2999999999999998</v>
      </c>
      <c r="Q263" s="60">
        <v>2.2999999999999998</v>
      </c>
      <c r="R263" s="60">
        <v>2.3199999999999998</v>
      </c>
      <c r="S263" s="60">
        <v>2.34</v>
      </c>
      <c r="T263" s="60">
        <v>2.36</v>
      </c>
      <c r="U263" s="60">
        <v>2.38</v>
      </c>
      <c r="V263" s="60">
        <v>2.4</v>
      </c>
      <c r="W263" s="60">
        <v>2.4</v>
      </c>
      <c r="X263" s="60">
        <v>2.4</v>
      </c>
      <c r="Y263" s="60">
        <v>2.4</v>
      </c>
      <c r="Z263" s="60">
        <v>2.4</v>
      </c>
      <c r="AA263" s="60">
        <v>2.4</v>
      </c>
    </row>
    <row r="264" spans="1:27">
      <c r="A264" s="59" t="s">
        <v>26</v>
      </c>
      <c r="B264" s="60">
        <v>10</v>
      </c>
      <c r="C264" s="60">
        <v>10.3</v>
      </c>
      <c r="D264" s="60">
        <v>10.6</v>
      </c>
      <c r="E264" s="60">
        <v>10.9</v>
      </c>
      <c r="F264" s="60">
        <v>11.2</v>
      </c>
      <c r="G264" s="60">
        <v>11.5</v>
      </c>
      <c r="H264" s="60">
        <v>11.8</v>
      </c>
      <c r="I264" s="60">
        <v>12.1</v>
      </c>
      <c r="J264" s="60">
        <v>12.4</v>
      </c>
      <c r="K264" s="60">
        <v>12.7</v>
      </c>
      <c r="L264" s="60">
        <v>13</v>
      </c>
      <c r="M264" s="60">
        <v>13.4</v>
      </c>
      <c r="N264" s="60">
        <v>13.8</v>
      </c>
      <c r="O264" s="60">
        <v>14.2</v>
      </c>
      <c r="P264" s="60">
        <v>14.6</v>
      </c>
      <c r="Q264" s="60">
        <v>15</v>
      </c>
      <c r="R264" s="60">
        <v>15.8</v>
      </c>
      <c r="S264" s="60">
        <v>16.600000000000001</v>
      </c>
      <c r="T264" s="60">
        <v>17.399999999999999</v>
      </c>
      <c r="U264" s="60">
        <v>18.2</v>
      </c>
      <c r="V264" s="60">
        <v>19</v>
      </c>
      <c r="W264" s="60">
        <v>19.8</v>
      </c>
      <c r="X264" s="60">
        <v>20.6</v>
      </c>
      <c r="Y264" s="60">
        <v>21.4</v>
      </c>
      <c r="Z264" s="60">
        <v>22.2</v>
      </c>
      <c r="AA264" s="60">
        <v>23</v>
      </c>
    </row>
    <row r="265" spans="1:27">
      <c r="A265" s="59" t="s">
        <v>309</v>
      </c>
      <c r="B265" s="60">
        <v>0</v>
      </c>
      <c r="C265" s="60">
        <v>0</v>
      </c>
      <c r="D265" s="60">
        <v>0</v>
      </c>
      <c r="E265" s="60">
        <v>0</v>
      </c>
      <c r="F265" s="60">
        <v>0</v>
      </c>
      <c r="G265" s="60">
        <v>0</v>
      </c>
      <c r="H265" s="60">
        <v>0</v>
      </c>
      <c r="I265" s="60">
        <v>0</v>
      </c>
      <c r="J265" s="60">
        <v>0</v>
      </c>
      <c r="K265" s="60">
        <v>0</v>
      </c>
      <c r="L265" s="60">
        <v>0</v>
      </c>
      <c r="M265" s="60">
        <v>0</v>
      </c>
      <c r="N265" s="60">
        <v>0</v>
      </c>
      <c r="O265" s="60">
        <v>0</v>
      </c>
      <c r="P265" s="60">
        <v>0</v>
      </c>
      <c r="Q265" s="60">
        <v>0</v>
      </c>
      <c r="R265" s="60">
        <v>0</v>
      </c>
      <c r="S265" s="60">
        <v>0</v>
      </c>
      <c r="T265" s="60">
        <v>0</v>
      </c>
      <c r="U265" s="60">
        <v>0</v>
      </c>
      <c r="V265" s="60">
        <v>0</v>
      </c>
      <c r="W265" s="60">
        <v>0</v>
      </c>
      <c r="X265" s="60">
        <v>0</v>
      </c>
      <c r="Y265" s="60">
        <v>0</v>
      </c>
      <c r="Z265" s="60">
        <v>0</v>
      </c>
      <c r="AA265" s="60">
        <v>0</v>
      </c>
    </row>
    <row r="266" spans="1:27">
      <c r="A266" s="59" t="s">
        <v>27</v>
      </c>
      <c r="B266" s="60">
        <v>18.829999999999998</v>
      </c>
      <c r="C266" s="60">
        <v>18.96</v>
      </c>
      <c r="D266" s="60">
        <v>19.100000000000001</v>
      </c>
      <c r="E266" s="60">
        <v>19.23</v>
      </c>
      <c r="F266" s="60">
        <v>19.37</v>
      </c>
      <c r="G266" s="60">
        <v>19.5</v>
      </c>
      <c r="H266" s="60">
        <v>19.63</v>
      </c>
      <c r="I266" s="60">
        <v>19.77</v>
      </c>
      <c r="J266" s="60">
        <v>19.899999999999999</v>
      </c>
      <c r="K266" s="60">
        <v>20.04</v>
      </c>
      <c r="L266" s="60">
        <v>20.170000000000002</v>
      </c>
      <c r="M266" s="60">
        <v>20.34</v>
      </c>
      <c r="N266" s="60">
        <v>20.5</v>
      </c>
      <c r="O266" s="60">
        <v>20.67</v>
      </c>
      <c r="P266" s="60">
        <v>20.83</v>
      </c>
      <c r="Q266" s="60">
        <v>21</v>
      </c>
      <c r="R266" s="60">
        <v>21.1</v>
      </c>
      <c r="S266" s="60">
        <v>21.2</v>
      </c>
      <c r="T266" s="60">
        <v>21.3</v>
      </c>
      <c r="U266" s="60">
        <v>21.4</v>
      </c>
      <c r="V266" s="60">
        <v>21.5</v>
      </c>
      <c r="W266" s="60">
        <v>21.63</v>
      </c>
      <c r="X266" s="60">
        <v>21.77</v>
      </c>
      <c r="Y266" s="60">
        <v>21.9</v>
      </c>
      <c r="Z266" s="60">
        <v>22.04</v>
      </c>
      <c r="AA266" s="60">
        <v>22.17</v>
      </c>
    </row>
    <row r="267" spans="1:27">
      <c r="A267" s="59" t="s">
        <v>28</v>
      </c>
      <c r="B267" s="60">
        <v>20</v>
      </c>
      <c r="C267" s="60">
        <v>20</v>
      </c>
      <c r="D267" s="60">
        <v>20</v>
      </c>
      <c r="E267" s="60">
        <v>20</v>
      </c>
      <c r="F267" s="60">
        <v>20</v>
      </c>
      <c r="G267" s="60">
        <v>20</v>
      </c>
      <c r="H267" s="60">
        <v>20</v>
      </c>
      <c r="I267" s="60">
        <v>20</v>
      </c>
      <c r="J267" s="60">
        <v>20</v>
      </c>
      <c r="K267" s="60">
        <v>20</v>
      </c>
      <c r="L267" s="60">
        <v>20</v>
      </c>
      <c r="M267" s="60">
        <v>20</v>
      </c>
      <c r="N267" s="60">
        <v>20</v>
      </c>
      <c r="O267" s="60">
        <v>20</v>
      </c>
      <c r="P267" s="60">
        <v>20</v>
      </c>
      <c r="Q267" s="60">
        <v>20</v>
      </c>
      <c r="R267" s="60">
        <v>20</v>
      </c>
      <c r="S267" s="60">
        <v>20</v>
      </c>
      <c r="T267" s="60">
        <v>20</v>
      </c>
      <c r="U267" s="60">
        <v>20</v>
      </c>
      <c r="V267" s="60">
        <v>20</v>
      </c>
      <c r="W267" s="60">
        <v>21.2</v>
      </c>
      <c r="X267" s="60">
        <v>22.4</v>
      </c>
      <c r="Y267" s="60">
        <v>23.6</v>
      </c>
      <c r="Z267" s="60">
        <v>24.8</v>
      </c>
      <c r="AA267" s="60">
        <v>26</v>
      </c>
    </row>
    <row r="268" spans="1:27">
      <c r="A268" s="59" t="s">
        <v>29</v>
      </c>
      <c r="B268" s="60"/>
      <c r="C268" s="60"/>
      <c r="D268" s="60">
        <v>1037.4000000000001</v>
      </c>
      <c r="E268" s="60">
        <v>1032.5999999999999</v>
      </c>
      <c r="F268" s="60">
        <v>1027.8</v>
      </c>
      <c r="G268" s="60">
        <v>1023</v>
      </c>
      <c r="H268" s="60">
        <v>1018.2</v>
      </c>
      <c r="I268" s="60">
        <v>1013.4</v>
      </c>
      <c r="J268" s="60">
        <v>1008.6</v>
      </c>
      <c r="K268" s="60">
        <v>1003.8</v>
      </c>
      <c r="L268" s="60">
        <v>999</v>
      </c>
      <c r="M268" s="60">
        <v>999</v>
      </c>
      <c r="N268" s="60">
        <v>999</v>
      </c>
      <c r="O268" s="60">
        <v>999</v>
      </c>
      <c r="P268" s="60">
        <v>999</v>
      </c>
      <c r="Q268" s="60">
        <v>999</v>
      </c>
      <c r="R268" s="60">
        <v>999</v>
      </c>
      <c r="S268" s="60">
        <v>999</v>
      </c>
      <c r="T268" s="60">
        <v>999</v>
      </c>
      <c r="U268" s="60">
        <v>999</v>
      </c>
      <c r="V268" s="60">
        <v>999</v>
      </c>
      <c r="W268" s="60">
        <v>999</v>
      </c>
      <c r="X268" s="60">
        <v>999</v>
      </c>
      <c r="Y268" s="60">
        <v>999</v>
      </c>
      <c r="Z268" s="60">
        <v>999</v>
      </c>
      <c r="AA268" s="60">
        <v>999</v>
      </c>
    </row>
    <row r="269" spans="1:27">
      <c r="A269" s="59" t="s">
        <v>30</v>
      </c>
      <c r="B269" s="60">
        <v>0</v>
      </c>
      <c r="C269" s="60">
        <v>0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0</v>
      </c>
      <c r="M269" s="60">
        <v>0</v>
      </c>
      <c r="N269" s="60">
        <v>0</v>
      </c>
      <c r="O269" s="60">
        <v>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</row>
    <row r="270" spans="1:27">
      <c r="A270" s="59" t="s">
        <v>31</v>
      </c>
      <c r="B270" s="60">
        <v>4984</v>
      </c>
      <c r="C270" s="60">
        <v>5003.2</v>
      </c>
      <c r="D270" s="60">
        <v>5022.3999999999996</v>
      </c>
      <c r="E270" s="60">
        <v>5041.6000000000004</v>
      </c>
      <c r="F270" s="60">
        <v>5060.8</v>
      </c>
      <c r="G270" s="60">
        <v>5080</v>
      </c>
      <c r="H270" s="60">
        <v>5099.2</v>
      </c>
      <c r="I270" s="60">
        <v>5118.3999999999996</v>
      </c>
      <c r="J270" s="60">
        <v>5137.6000000000004</v>
      </c>
      <c r="K270" s="60">
        <v>5156.8</v>
      </c>
      <c r="L270" s="60">
        <v>5176</v>
      </c>
      <c r="M270" s="60">
        <v>5264.8</v>
      </c>
      <c r="N270" s="60">
        <v>5353.6</v>
      </c>
      <c r="O270" s="60">
        <v>5442.4</v>
      </c>
      <c r="P270" s="60">
        <v>5531.2</v>
      </c>
      <c r="Q270" s="60">
        <v>5620</v>
      </c>
      <c r="R270" s="60">
        <v>5890.6</v>
      </c>
      <c r="S270" s="60">
        <v>6161.2</v>
      </c>
      <c r="T270" s="60">
        <v>6431.8</v>
      </c>
      <c r="U270" s="60">
        <v>6702.4</v>
      </c>
      <c r="V270" s="60">
        <v>6973</v>
      </c>
      <c r="W270" s="60">
        <v>7125.6</v>
      </c>
      <c r="X270" s="60">
        <v>7278.2</v>
      </c>
      <c r="Y270" s="60">
        <v>7430.8</v>
      </c>
      <c r="Z270" s="60">
        <v>7583.4</v>
      </c>
      <c r="AA270" s="60">
        <v>7736</v>
      </c>
    </row>
    <row r="271" spans="1:27">
      <c r="A271" s="59" t="s">
        <v>33</v>
      </c>
      <c r="B271" s="60">
        <v>0</v>
      </c>
      <c r="C271" s="60">
        <v>0</v>
      </c>
      <c r="D271" s="60">
        <v>0</v>
      </c>
      <c r="E271" s="60">
        <v>0</v>
      </c>
      <c r="F271" s="60">
        <v>0</v>
      </c>
      <c r="G271" s="60">
        <v>0</v>
      </c>
      <c r="H271" s="60">
        <v>0</v>
      </c>
      <c r="I271" s="60">
        <v>0</v>
      </c>
      <c r="J271" s="60">
        <v>0</v>
      </c>
      <c r="K271" s="60">
        <v>0</v>
      </c>
      <c r="L271" s="60">
        <v>0</v>
      </c>
      <c r="M271" s="60">
        <v>0</v>
      </c>
      <c r="N271" s="60">
        <v>0</v>
      </c>
      <c r="O271" s="60">
        <v>0</v>
      </c>
      <c r="P271" s="60">
        <v>0</v>
      </c>
      <c r="Q271" s="60">
        <v>0</v>
      </c>
      <c r="R271" s="60">
        <v>0</v>
      </c>
      <c r="S271" s="60">
        <v>0</v>
      </c>
      <c r="T271" s="60">
        <v>0</v>
      </c>
      <c r="U271" s="60">
        <v>0</v>
      </c>
      <c r="V271" s="60">
        <v>0</v>
      </c>
      <c r="W271" s="60">
        <v>0</v>
      </c>
      <c r="X271" s="60">
        <v>0</v>
      </c>
      <c r="Y271" s="60">
        <v>0</v>
      </c>
      <c r="Z271" s="60">
        <v>0</v>
      </c>
      <c r="AA271" s="60">
        <v>0</v>
      </c>
    </row>
    <row r="272" spans="1:27">
      <c r="A272" s="59" t="s">
        <v>34</v>
      </c>
      <c r="B272" s="60">
        <v>0.67</v>
      </c>
      <c r="C272" s="60">
        <v>0.73</v>
      </c>
      <c r="D272" s="60">
        <v>0.8</v>
      </c>
      <c r="E272" s="60">
        <v>0.86</v>
      </c>
      <c r="F272" s="60">
        <v>0.92</v>
      </c>
      <c r="G272" s="60">
        <v>0.99</v>
      </c>
      <c r="H272" s="60">
        <v>1.05</v>
      </c>
      <c r="I272" s="60">
        <v>1.1100000000000001</v>
      </c>
      <c r="J272" s="60">
        <v>1.18</v>
      </c>
      <c r="K272" s="60">
        <v>1.24</v>
      </c>
      <c r="L272" s="60">
        <v>1.3</v>
      </c>
      <c r="M272" s="60">
        <v>1.44</v>
      </c>
      <c r="N272" s="60">
        <v>1.56</v>
      </c>
      <c r="O272" s="60">
        <v>1.7</v>
      </c>
      <c r="P272" s="60">
        <v>1.83</v>
      </c>
      <c r="Q272" s="60">
        <v>1.96</v>
      </c>
      <c r="R272" s="60">
        <v>2.1</v>
      </c>
      <c r="S272" s="60">
        <v>2.25</v>
      </c>
      <c r="T272" s="60">
        <v>2.39</v>
      </c>
      <c r="U272" s="60">
        <v>2.54</v>
      </c>
      <c r="V272" s="60">
        <v>2.68</v>
      </c>
      <c r="W272" s="60">
        <v>2.68</v>
      </c>
      <c r="X272" s="60">
        <v>2.68</v>
      </c>
      <c r="Y272" s="60">
        <v>2.68</v>
      </c>
      <c r="Z272" s="60">
        <v>2.68</v>
      </c>
      <c r="AA272" s="60">
        <v>2.68</v>
      </c>
    </row>
    <row r="273" spans="1:27">
      <c r="A273" s="59" t="s">
        <v>35</v>
      </c>
      <c r="B273" s="60">
        <v>1032</v>
      </c>
      <c r="C273" s="60">
        <v>1022.1</v>
      </c>
      <c r="D273" s="60">
        <v>1012.2</v>
      </c>
      <c r="E273" s="60">
        <v>1002.3</v>
      </c>
      <c r="F273" s="60">
        <v>992.4</v>
      </c>
      <c r="G273" s="60">
        <v>982.5</v>
      </c>
      <c r="H273" s="60">
        <v>972.6</v>
      </c>
      <c r="I273" s="60">
        <v>962.7</v>
      </c>
      <c r="J273" s="60">
        <v>952.8</v>
      </c>
      <c r="K273" s="60">
        <v>942.9</v>
      </c>
      <c r="L273" s="60">
        <v>933</v>
      </c>
      <c r="M273" s="60">
        <v>921.2</v>
      </c>
      <c r="N273" s="60">
        <v>909.4</v>
      </c>
      <c r="O273" s="60">
        <v>897.6</v>
      </c>
      <c r="P273" s="60">
        <v>885.8</v>
      </c>
      <c r="Q273" s="60">
        <v>874</v>
      </c>
      <c r="R273" s="60">
        <v>862.6</v>
      </c>
      <c r="S273" s="60">
        <v>851.2</v>
      </c>
      <c r="T273" s="60">
        <v>839.8</v>
      </c>
      <c r="U273" s="60">
        <v>828.4</v>
      </c>
      <c r="V273" s="60">
        <v>817</v>
      </c>
      <c r="W273" s="60">
        <v>817</v>
      </c>
      <c r="X273" s="60">
        <v>817</v>
      </c>
      <c r="Y273" s="60">
        <v>817</v>
      </c>
      <c r="Z273" s="60">
        <v>817</v>
      </c>
      <c r="AA273" s="60">
        <v>817</v>
      </c>
    </row>
    <row r="274" spans="1:27">
      <c r="A274" s="59" t="s">
        <v>36</v>
      </c>
      <c r="B274" s="60">
        <v>6.6</v>
      </c>
      <c r="C274" s="60">
        <v>11.77</v>
      </c>
      <c r="D274" s="60">
        <v>16.940000000000001</v>
      </c>
      <c r="E274" s="60">
        <v>22.11</v>
      </c>
      <c r="F274" s="60">
        <v>27.28</v>
      </c>
      <c r="G274" s="60">
        <v>32.450000000000003</v>
      </c>
      <c r="H274" s="60">
        <v>37.619999999999997</v>
      </c>
      <c r="I274" s="60">
        <v>42.79</v>
      </c>
      <c r="J274" s="60">
        <v>47.96</v>
      </c>
      <c r="K274" s="60">
        <v>53.13</v>
      </c>
      <c r="L274" s="60">
        <v>58.3</v>
      </c>
      <c r="M274" s="60">
        <v>64.22</v>
      </c>
      <c r="N274" s="60">
        <v>70.14</v>
      </c>
      <c r="O274" s="60">
        <v>76.06</v>
      </c>
      <c r="P274" s="60">
        <v>81.98</v>
      </c>
      <c r="Q274" s="60">
        <v>87.9</v>
      </c>
      <c r="R274" s="60">
        <v>102.98</v>
      </c>
      <c r="S274" s="60">
        <v>118.06</v>
      </c>
      <c r="T274" s="60">
        <v>133.13999999999999</v>
      </c>
      <c r="U274" s="60">
        <v>148.22</v>
      </c>
      <c r="V274" s="60">
        <v>163.30000000000001</v>
      </c>
      <c r="W274" s="60">
        <v>178.41</v>
      </c>
      <c r="X274" s="60">
        <v>193.53</v>
      </c>
      <c r="Y274" s="60">
        <v>208.64</v>
      </c>
      <c r="Z274" s="60">
        <v>223.76</v>
      </c>
      <c r="AA274" s="60">
        <v>238.87</v>
      </c>
    </row>
    <row r="275" spans="1:27">
      <c r="A275" s="59" t="s">
        <v>37</v>
      </c>
      <c r="B275" s="60">
        <v>186</v>
      </c>
      <c r="C275" s="60">
        <v>176</v>
      </c>
      <c r="D275" s="60">
        <v>166</v>
      </c>
      <c r="E275" s="60">
        <v>156</v>
      </c>
      <c r="F275" s="60">
        <v>146</v>
      </c>
      <c r="G275" s="60">
        <v>136</v>
      </c>
      <c r="H275" s="60">
        <v>126</v>
      </c>
      <c r="I275" s="60">
        <v>116</v>
      </c>
      <c r="J275" s="60">
        <v>106</v>
      </c>
      <c r="K275" s="60">
        <v>96</v>
      </c>
      <c r="L275" s="60">
        <v>86</v>
      </c>
      <c r="M275" s="60">
        <v>84.4</v>
      </c>
      <c r="N275" s="60">
        <v>82.8</v>
      </c>
      <c r="O275" s="60">
        <v>81.2</v>
      </c>
      <c r="P275" s="60">
        <v>79.599999999999994</v>
      </c>
      <c r="Q275" s="60">
        <v>78</v>
      </c>
      <c r="R275" s="60">
        <v>85</v>
      </c>
      <c r="S275" s="60">
        <v>92</v>
      </c>
      <c r="T275" s="60">
        <v>99</v>
      </c>
      <c r="U275" s="60">
        <v>106</v>
      </c>
      <c r="V275" s="60">
        <v>113</v>
      </c>
      <c r="W275" s="60">
        <v>114.4</v>
      </c>
      <c r="X275" s="60">
        <v>115.8</v>
      </c>
      <c r="Y275" s="60">
        <v>117.2</v>
      </c>
      <c r="Z275" s="60">
        <v>118.6</v>
      </c>
      <c r="AA275" s="60">
        <v>120</v>
      </c>
    </row>
    <row r="276" spans="1:27">
      <c r="A276" s="59" t="s">
        <v>254</v>
      </c>
      <c r="B276" s="60">
        <v>154</v>
      </c>
      <c r="C276" s="60">
        <v>164.7</v>
      </c>
      <c r="D276" s="60">
        <v>175.4</v>
      </c>
      <c r="E276" s="60">
        <v>186.1</v>
      </c>
      <c r="F276" s="60">
        <v>196.8</v>
      </c>
      <c r="G276" s="60">
        <v>207.5</v>
      </c>
      <c r="H276" s="60">
        <v>218.2</v>
      </c>
      <c r="I276" s="60">
        <v>228.9</v>
      </c>
      <c r="J276" s="60">
        <v>239.6</v>
      </c>
      <c r="K276" s="60">
        <v>250.3</v>
      </c>
      <c r="L276" s="60">
        <v>261</v>
      </c>
      <c r="M276" s="60">
        <v>276.2</v>
      </c>
      <c r="N276" s="60">
        <v>291.39999999999998</v>
      </c>
      <c r="O276" s="60">
        <v>306.60000000000002</v>
      </c>
      <c r="P276" s="60">
        <v>321.8</v>
      </c>
      <c r="Q276" s="60">
        <v>337</v>
      </c>
      <c r="R276" s="60">
        <v>350.6</v>
      </c>
      <c r="S276" s="60">
        <v>364.2</v>
      </c>
      <c r="T276" s="60">
        <v>377.8</v>
      </c>
      <c r="U276" s="60">
        <v>391.4</v>
      </c>
      <c r="V276" s="60">
        <v>405</v>
      </c>
      <c r="W276" s="60">
        <v>409.4</v>
      </c>
      <c r="X276" s="60">
        <v>413.8</v>
      </c>
      <c r="Y276" s="60">
        <v>418.2</v>
      </c>
      <c r="Z276" s="60">
        <v>422.6</v>
      </c>
      <c r="AA276" s="60">
        <v>427</v>
      </c>
    </row>
    <row r="277" spans="1:27">
      <c r="A277" s="59" t="s">
        <v>38</v>
      </c>
      <c r="B277" s="60">
        <v>57.75</v>
      </c>
      <c r="C277" s="60">
        <v>60.18</v>
      </c>
      <c r="D277" s="60">
        <v>62.62</v>
      </c>
      <c r="E277" s="60">
        <v>65.05</v>
      </c>
      <c r="F277" s="60">
        <v>67.489999999999995</v>
      </c>
      <c r="G277" s="60">
        <v>69.92</v>
      </c>
      <c r="H277" s="60">
        <v>72.349999999999994</v>
      </c>
      <c r="I277" s="60">
        <v>74.790000000000006</v>
      </c>
      <c r="J277" s="60">
        <v>77.22</v>
      </c>
      <c r="K277" s="60">
        <v>79.66</v>
      </c>
      <c r="L277" s="60">
        <v>82.09</v>
      </c>
      <c r="M277" s="60">
        <v>82.39</v>
      </c>
      <c r="N277" s="60">
        <v>82.69</v>
      </c>
      <c r="O277" s="60">
        <v>82.99</v>
      </c>
      <c r="P277" s="60">
        <v>83.29</v>
      </c>
      <c r="Q277" s="60">
        <v>83.59</v>
      </c>
      <c r="R277" s="60">
        <v>83.89</v>
      </c>
      <c r="S277" s="60">
        <v>84.19</v>
      </c>
      <c r="T277" s="60">
        <v>84.49</v>
      </c>
      <c r="U277" s="60">
        <v>84.79</v>
      </c>
      <c r="V277" s="60">
        <v>85.09</v>
      </c>
      <c r="W277" s="60">
        <v>84.93</v>
      </c>
      <c r="X277" s="60">
        <v>84.77</v>
      </c>
      <c r="Y277" s="60">
        <v>84.6</v>
      </c>
      <c r="Z277" s="60">
        <v>84.44</v>
      </c>
      <c r="AA277" s="60">
        <v>84.28</v>
      </c>
    </row>
    <row r="278" spans="1:27">
      <c r="A278" s="59" t="s">
        <v>39</v>
      </c>
      <c r="B278" s="60">
        <v>67</v>
      </c>
      <c r="C278" s="60">
        <v>68.2</v>
      </c>
      <c r="D278" s="60">
        <v>69.400000000000006</v>
      </c>
      <c r="E278" s="60">
        <v>70.599999999999994</v>
      </c>
      <c r="F278" s="60">
        <v>71.8</v>
      </c>
      <c r="G278" s="60">
        <v>73</v>
      </c>
      <c r="H278" s="60">
        <v>74.2</v>
      </c>
      <c r="I278" s="60">
        <v>75.400000000000006</v>
      </c>
      <c r="J278" s="60">
        <v>76.599999999999994</v>
      </c>
      <c r="K278" s="60">
        <v>77.8</v>
      </c>
      <c r="L278" s="60">
        <v>79</v>
      </c>
      <c r="M278" s="60">
        <v>78</v>
      </c>
      <c r="N278" s="60">
        <v>77</v>
      </c>
      <c r="O278" s="60">
        <v>76</v>
      </c>
      <c r="P278" s="60">
        <v>75</v>
      </c>
      <c r="Q278" s="60">
        <v>74</v>
      </c>
      <c r="R278" s="60">
        <v>73</v>
      </c>
      <c r="S278" s="60">
        <v>72</v>
      </c>
      <c r="T278" s="60">
        <v>71</v>
      </c>
      <c r="U278" s="60">
        <v>70</v>
      </c>
      <c r="V278" s="60">
        <v>69</v>
      </c>
      <c r="W278" s="60">
        <v>69</v>
      </c>
      <c r="X278" s="60">
        <v>69</v>
      </c>
      <c r="Y278" s="60">
        <v>69</v>
      </c>
      <c r="Z278" s="60">
        <v>69</v>
      </c>
      <c r="AA278" s="60">
        <v>69</v>
      </c>
    </row>
    <row r="279" spans="1:27">
      <c r="A279" s="59" t="s">
        <v>40</v>
      </c>
      <c r="B279" s="60">
        <v>13.8</v>
      </c>
      <c r="C279" s="60">
        <v>13.8</v>
      </c>
      <c r="D279" s="60">
        <v>13.8</v>
      </c>
      <c r="E279" s="60">
        <v>13.8</v>
      </c>
      <c r="F279" s="60">
        <v>13.8</v>
      </c>
      <c r="G279" s="60">
        <v>13.8</v>
      </c>
      <c r="H279" s="60">
        <v>13.8</v>
      </c>
      <c r="I279" s="60">
        <v>13.8</v>
      </c>
      <c r="J279" s="60">
        <v>13.8</v>
      </c>
      <c r="K279" s="60">
        <v>13.8</v>
      </c>
      <c r="L279" s="60">
        <v>13.8</v>
      </c>
      <c r="M279" s="60">
        <v>13.8</v>
      </c>
      <c r="N279" s="60">
        <v>13.8</v>
      </c>
      <c r="O279" s="60">
        <v>13.8</v>
      </c>
      <c r="P279" s="60">
        <v>13.8</v>
      </c>
      <c r="Q279" s="60">
        <v>13.8</v>
      </c>
      <c r="R279" s="60">
        <v>14.98</v>
      </c>
      <c r="S279" s="60">
        <v>16.16</v>
      </c>
      <c r="T279" s="60">
        <v>17.34</v>
      </c>
      <c r="U279" s="60">
        <v>18.52</v>
      </c>
      <c r="V279" s="60">
        <v>19.7</v>
      </c>
      <c r="W279" s="60">
        <v>20.88</v>
      </c>
      <c r="X279" s="60">
        <v>22.06</v>
      </c>
      <c r="Y279" s="60">
        <v>23.24</v>
      </c>
      <c r="Z279" s="60">
        <v>24.42</v>
      </c>
      <c r="AA279" s="60">
        <v>25.6</v>
      </c>
    </row>
    <row r="280" spans="1:27">
      <c r="A280" s="59" t="s">
        <v>41</v>
      </c>
      <c r="B280" s="60">
        <v>4578</v>
      </c>
      <c r="C280" s="60">
        <v>5054.7</v>
      </c>
      <c r="D280" s="60">
        <v>5531.4</v>
      </c>
      <c r="E280" s="60">
        <v>6008.1</v>
      </c>
      <c r="F280" s="60">
        <v>6484.8</v>
      </c>
      <c r="G280" s="60">
        <v>6961.5</v>
      </c>
      <c r="H280" s="60">
        <v>7438.2</v>
      </c>
      <c r="I280" s="60">
        <v>7914.9</v>
      </c>
      <c r="J280" s="60">
        <v>8391.6</v>
      </c>
      <c r="K280" s="60">
        <v>8868.2999999999993</v>
      </c>
      <c r="L280" s="60">
        <v>9345</v>
      </c>
      <c r="M280" s="60">
        <v>9818</v>
      </c>
      <c r="N280" s="60">
        <v>10291</v>
      </c>
      <c r="O280" s="60">
        <v>10764</v>
      </c>
      <c r="P280" s="60">
        <v>11237</v>
      </c>
      <c r="Q280" s="60">
        <v>11710</v>
      </c>
      <c r="R280" s="60">
        <v>12163</v>
      </c>
      <c r="S280" s="60">
        <v>12616</v>
      </c>
      <c r="T280" s="60">
        <v>13069</v>
      </c>
      <c r="U280" s="60">
        <v>13522</v>
      </c>
      <c r="V280" s="60">
        <v>13975</v>
      </c>
      <c r="W280" s="60">
        <v>14336.8</v>
      </c>
      <c r="X280" s="60">
        <v>14698.6</v>
      </c>
      <c r="Y280" s="60">
        <v>15060.4</v>
      </c>
      <c r="Z280" s="60">
        <v>15422.2</v>
      </c>
      <c r="AA280" s="60">
        <v>15784</v>
      </c>
    </row>
    <row r="281" spans="1:27">
      <c r="A281" s="59" t="s">
        <v>42</v>
      </c>
      <c r="B281" s="60">
        <v>0</v>
      </c>
      <c r="C281" s="60">
        <v>0</v>
      </c>
      <c r="D281" s="60">
        <v>0</v>
      </c>
      <c r="E281" s="60">
        <v>0</v>
      </c>
      <c r="F281" s="60">
        <v>0</v>
      </c>
      <c r="G281" s="60">
        <v>0</v>
      </c>
      <c r="H281" s="60">
        <v>0</v>
      </c>
      <c r="I281" s="60">
        <v>0</v>
      </c>
      <c r="J281" s="60">
        <v>0</v>
      </c>
      <c r="K281" s="60">
        <v>0</v>
      </c>
      <c r="L281" s="60">
        <v>0</v>
      </c>
      <c r="M281" s="60">
        <v>0</v>
      </c>
      <c r="N281" s="60">
        <v>0</v>
      </c>
      <c r="O281" s="60">
        <v>0</v>
      </c>
      <c r="P281" s="60">
        <v>0</v>
      </c>
      <c r="Q281" s="60">
        <v>0</v>
      </c>
      <c r="R281" s="60">
        <v>0</v>
      </c>
      <c r="S281" s="60">
        <v>0</v>
      </c>
      <c r="T281" s="60">
        <v>0</v>
      </c>
      <c r="U281" s="60">
        <v>0</v>
      </c>
      <c r="V281" s="60">
        <v>0</v>
      </c>
      <c r="W281" s="60">
        <v>0</v>
      </c>
      <c r="X281" s="60">
        <v>0</v>
      </c>
      <c r="Y281" s="60">
        <v>0</v>
      </c>
      <c r="Z281" s="60">
        <v>0</v>
      </c>
      <c r="AA281" s="60">
        <v>0</v>
      </c>
    </row>
    <row r="282" spans="1:27">
      <c r="A282" s="59" t="s">
        <v>43</v>
      </c>
      <c r="B282" s="60">
        <v>2</v>
      </c>
      <c r="C282" s="60">
        <v>2</v>
      </c>
      <c r="D282" s="60">
        <v>2</v>
      </c>
      <c r="E282" s="60">
        <v>2</v>
      </c>
      <c r="F282" s="60">
        <v>2</v>
      </c>
      <c r="G282" s="60">
        <v>2</v>
      </c>
      <c r="H282" s="60">
        <v>2</v>
      </c>
      <c r="I282" s="60">
        <v>2</v>
      </c>
      <c r="J282" s="60">
        <v>2</v>
      </c>
      <c r="K282" s="60">
        <v>2</v>
      </c>
      <c r="L282" s="60">
        <v>2</v>
      </c>
      <c r="M282" s="60">
        <v>2</v>
      </c>
      <c r="N282" s="60">
        <v>2</v>
      </c>
      <c r="O282" s="60">
        <v>2</v>
      </c>
      <c r="P282" s="60">
        <v>2</v>
      </c>
      <c r="Q282" s="60">
        <v>2</v>
      </c>
      <c r="R282" s="60">
        <v>2</v>
      </c>
      <c r="S282" s="60">
        <v>2</v>
      </c>
      <c r="T282" s="60">
        <v>2</v>
      </c>
      <c r="U282" s="60">
        <v>2</v>
      </c>
      <c r="V282" s="60">
        <v>2</v>
      </c>
      <c r="W282" s="60">
        <v>2</v>
      </c>
      <c r="X282" s="60">
        <v>2</v>
      </c>
      <c r="Y282" s="60">
        <v>2</v>
      </c>
      <c r="Z282" s="60">
        <v>2</v>
      </c>
      <c r="AA282" s="60">
        <v>2</v>
      </c>
    </row>
    <row r="283" spans="1:27">
      <c r="A283" s="59" t="s">
        <v>44</v>
      </c>
      <c r="B283" s="60">
        <v>11</v>
      </c>
      <c r="C283" s="60">
        <v>11.3</v>
      </c>
      <c r="D283" s="60">
        <v>11.6</v>
      </c>
      <c r="E283" s="60">
        <v>11.9</v>
      </c>
      <c r="F283" s="60">
        <v>12.2</v>
      </c>
      <c r="G283" s="60">
        <v>12.5</v>
      </c>
      <c r="H283" s="60">
        <v>12.8</v>
      </c>
      <c r="I283" s="60">
        <v>13.1</v>
      </c>
      <c r="J283" s="60">
        <v>13.4</v>
      </c>
      <c r="K283" s="60">
        <v>13.7</v>
      </c>
      <c r="L283" s="60">
        <v>14</v>
      </c>
      <c r="M283" s="60">
        <v>14.2</v>
      </c>
      <c r="N283" s="60">
        <v>14.4</v>
      </c>
      <c r="O283" s="60">
        <v>14.6</v>
      </c>
      <c r="P283" s="60">
        <v>14.8</v>
      </c>
      <c r="Q283" s="60">
        <v>15</v>
      </c>
      <c r="R283" s="60">
        <v>15.4</v>
      </c>
      <c r="S283" s="60">
        <v>15.8</v>
      </c>
      <c r="T283" s="60">
        <v>16.2</v>
      </c>
      <c r="U283" s="60">
        <v>16.600000000000001</v>
      </c>
      <c r="V283" s="60">
        <v>17</v>
      </c>
      <c r="W283" s="60">
        <v>17.260000000000002</v>
      </c>
      <c r="X283" s="60">
        <v>17.52</v>
      </c>
      <c r="Y283" s="60">
        <v>17.78</v>
      </c>
      <c r="Z283" s="60">
        <v>18.04</v>
      </c>
      <c r="AA283" s="60">
        <v>18.3</v>
      </c>
    </row>
    <row r="284" spans="1:27">
      <c r="A284" s="59" t="s">
        <v>310</v>
      </c>
      <c r="B284" s="60">
        <v>0</v>
      </c>
      <c r="C284" s="60">
        <v>0</v>
      </c>
      <c r="D284" s="60">
        <v>0</v>
      </c>
      <c r="E284" s="60">
        <v>0</v>
      </c>
      <c r="F284" s="60">
        <v>0</v>
      </c>
      <c r="G284" s="60">
        <v>0</v>
      </c>
      <c r="H284" s="60">
        <v>0</v>
      </c>
      <c r="I284" s="60">
        <v>0</v>
      </c>
      <c r="J284" s="60">
        <v>0</v>
      </c>
      <c r="K284" s="60">
        <v>0</v>
      </c>
      <c r="L284" s="60">
        <v>0</v>
      </c>
      <c r="M284" s="60">
        <v>0</v>
      </c>
      <c r="N284" s="60">
        <v>0</v>
      </c>
      <c r="O284" s="60">
        <v>0</v>
      </c>
      <c r="P284" s="60">
        <v>0</v>
      </c>
      <c r="Q284" s="60">
        <v>0</v>
      </c>
      <c r="R284" s="60">
        <v>0</v>
      </c>
      <c r="S284" s="60">
        <v>0</v>
      </c>
      <c r="T284" s="60">
        <v>0</v>
      </c>
      <c r="U284" s="60">
        <v>0</v>
      </c>
      <c r="V284" s="60">
        <v>0</v>
      </c>
      <c r="W284" s="60">
        <v>0</v>
      </c>
      <c r="X284" s="60">
        <v>0</v>
      </c>
      <c r="Y284" s="60">
        <v>0</v>
      </c>
      <c r="Z284" s="60">
        <v>0</v>
      </c>
      <c r="AA284" s="60">
        <v>0</v>
      </c>
    </row>
    <row r="285" spans="1:27">
      <c r="A285" s="59" t="s">
        <v>45</v>
      </c>
      <c r="B285" s="60">
        <v>1707</v>
      </c>
      <c r="C285" s="60">
        <v>1729.9</v>
      </c>
      <c r="D285" s="60">
        <v>1752.8</v>
      </c>
      <c r="E285" s="60">
        <v>1775.7</v>
      </c>
      <c r="F285" s="60">
        <v>1798.6</v>
      </c>
      <c r="G285" s="60">
        <v>1821.5</v>
      </c>
      <c r="H285" s="60">
        <v>1844.4</v>
      </c>
      <c r="I285" s="60">
        <v>1867.3</v>
      </c>
      <c r="J285" s="60">
        <v>1890.2</v>
      </c>
      <c r="K285" s="60">
        <v>1913.1</v>
      </c>
      <c r="L285" s="60">
        <v>1936</v>
      </c>
      <c r="M285" s="60">
        <v>1961.4</v>
      </c>
      <c r="N285" s="60">
        <v>1986.8</v>
      </c>
      <c r="O285" s="60">
        <v>2012.2</v>
      </c>
      <c r="P285" s="60">
        <v>2037.6</v>
      </c>
      <c r="Q285" s="60">
        <v>2063</v>
      </c>
      <c r="R285" s="60">
        <v>2127.1999999999998</v>
      </c>
      <c r="S285" s="60">
        <v>2191.4</v>
      </c>
      <c r="T285" s="60">
        <v>2255.6</v>
      </c>
      <c r="U285" s="60">
        <v>2319.8000000000002</v>
      </c>
      <c r="V285" s="60">
        <v>2384</v>
      </c>
      <c r="W285" s="60">
        <v>2516</v>
      </c>
      <c r="X285" s="60">
        <v>2648</v>
      </c>
      <c r="Y285" s="60">
        <v>2780</v>
      </c>
      <c r="Z285" s="60">
        <v>2912</v>
      </c>
      <c r="AA285" s="60">
        <v>3044</v>
      </c>
    </row>
    <row r="286" spans="1:27">
      <c r="A286" s="59" t="s">
        <v>46</v>
      </c>
      <c r="B286" s="60">
        <v>41950.3</v>
      </c>
      <c r="C286" s="60">
        <v>43194.62</v>
      </c>
      <c r="D286" s="60">
        <v>44438.94</v>
      </c>
      <c r="E286" s="60">
        <v>45683.26</v>
      </c>
      <c r="F286" s="60">
        <v>46927.58</v>
      </c>
      <c r="G286" s="60">
        <v>48171.9</v>
      </c>
      <c r="H286" s="60">
        <v>49416.22</v>
      </c>
      <c r="I286" s="60">
        <v>50660.54</v>
      </c>
      <c r="J286" s="60">
        <v>51904.86</v>
      </c>
      <c r="K286" s="60">
        <v>53149.18</v>
      </c>
      <c r="L286" s="60">
        <v>54393.5</v>
      </c>
      <c r="M286" s="60">
        <v>56958.66</v>
      </c>
      <c r="N286" s="60">
        <v>59523.82</v>
      </c>
      <c r="O286" s="60">
        <v>62088.98</v>
      </c>
      <c r="P286" s="60">
        <v>64654.14</v>
      </c>
      <c r="Q286" s="60">
        <v>67219.3</v>
      </c>
      <c r="R286" s="60">
        <v>68388.740000000005</v>
      </c>
      <c r="S286" s="60">
        <v>69558.179999999993</v>
      </c>
      <c r="T286" s="60">
        <v>70727.62</v>
      </c>
      <c r="U286" s="60">
        <v>71897.06</v>
      </c>
      <c r="V286" s="60">
        <v>73066.5</v>
      </c>
      <c r="W286" s="60">
        <v>74249.64</v>
      </c>
      <c r="X286" s="60">
        <v>75432.78</v>
      </c>
      <c r="Y286" s="60">
        <v>76615.92</v>
      </c>
      <c r="Z286" s="60">
        <v>77799.06</v>
      </c>
      <c r="AA286" s="60">
        <v>78982.2</v>
      </c>
    </row>
    <row r="287" spans="1:27">
      <c r="A287" s="59" t="s">
        <v>49</v>
      </c>
      <c r="B287" s="60">
        <v>10.32</v>
      </c>
      <c r="C287" s="60">
        <v>11.61</v>
      </c>
      <c r="D287" s="60">
        <v>12.9</v>
      </c>
      <c r="E287" s="60">
        <v>14.2</v>
      </c>
      <c r="F287" s="60">
        <v>15.49</v>
      </c>
      <c r="G287" s="60">
        <v>16.78</v>
      </c>
      <c r="H287" s="60">
        <v>18.07</v>
      </c>
      <c r="I287" s="60">
        <v>19.36</v>
      </c>
      <c r="J287" s="60">
        <v>20.66</v>
      </c>
      <c r="K287" s="60">
        <v>21.95</v>
      </c>
      <c r="L287" s="60">
        <v>23.24</v>
      </c>
      <c r="M287" s="60">
        <v>32.72</v>
      </c>
      <c r="N287" s="60">
        <v>42.2</v>
      </c>
      <c r="O287" s="60">
        <v>51.69</v>
      </c>
      <c r="P287" s="60">
        <v>61.17</v>
      </c>
      <c r="Q287" s="60">
        <v>70.650000000000006</v>
      </c>
      <c r="R287" s="60">
        <v>65.849999999999994</v>
      </c>
      <c r="S287" s="60">
        <v>61.05</v>
      </c>
      <c r="T287" s="60">
        <v>56.25</v>
      </c>
      <c r="U287" s="60">
        <v>51.45</v>
      </c>
      <c r="V287" s="60">
        <v>46.65</v>
      </c>
      <c r="W287" s="60">
        <v>51.5</v>
      </c>
      <c r="X287" s="60">
        <v>56.35</v>
      </c>
      <c r="Y287" s="60">
        <v>61.2</v>
      </c>
      <c r="Z287" s="60">
        <v>66.05</v>
      </c>
      <c r="AA287" s="60">
        <v>70.900000000000006</v>
      </c>
    </row>
    <row r="288" spans="1:27">
      <c r="A288" s="59" t="s">
        <v>50</v>
      </c>
      <c r="B288" s="60">
        <v>2</v>
      </c>
      <c r="C288" s="60">
        <v>2</v>
      </c>
      <c r="D288" s="60">
        <v>2</v>
      </c>
      <c r="E288" s="60">
        <v>2</v>
      </c>
      <c r="F288" s="60">
        <v>2</v>
      </c>
      <c r="G288" s="60">
        <v>2</v>
      </c>
      <c r="H288" s="60">
        <v>2</v>
      </c>
      <c r="I288" s="60">
        <v>2</v>
      </c>
      <c r="J288" s="60">
        <v>2</v>
      </c>
      <c r="K288" s="60">
        <v>2</v>
      </c>
      <c r="L288" s="60">
        <v>2</v>
      </c>
      <c r="M288" s="60">
        <v>1.8</v>
      </c>
      <c r="N288" s="60">
        <v>1.6</v>
      </c>
      <c r="O288" s="60">
        <v>1.4</v>
      </c>
      <c r="P288" s="60">
        <v>1.2</v>
      </c>
      <c r="Q288" s="60">
        <v>1</v>
      </c>
      <c r="R288" s="60">
        <v>1</v>
      </c>
      <c r="S288" s="60">
        <v>1</v>
      </c>
      <c r="T288" s="60">
        <v>1</v>
      </c>
      <c r="U288" s="60">
        <v>1</v>
      </c>
      <c r="V288" s="60">
        <v>1</v>
      </c>
      <c r="W288" s="60">
        <v>1.4</v>
      </c>
      <c r="X288" s="60">
        <v>1.8</v>
      </c>
      <c r="Y288" s="60">
        <v>2.2000000000000002</v>
      </c>
      <c r="Z288" s="60">
        <v>2.6</v>
      </c>
      <c r="AA288" s="60">
        <v>3</v>
      </c>
    </row>
    <row r="289" spans="1:27">
      <c r="A289" s="59" t="s">
        <v>51</v>
      </c>
      <c r="B289" s="60">
        <v>51</v>
      </c>
      <c r="C289" s="60">
        <v>51</v>
      </c>
      <c r="D289" s="60">
        <v>51</v>
      </c>
      <c r="E289" s="60">
        <v>51</v>
      </c>
      <c r="F289" s="60">
        <v>51</v>
      </c>
      <c r="G289" s="60">
        <v>51</v>
      </c>
      <c r="H289" s="60">
        <v>51</v>
      </c>
      <c r="I289" s="60">
        <v>51</v>
      </c>
      <c r="J289" s="60">
        <v>51</v>
      </c>
      <c r="K289" s="60">
        <v>51</v>
      </c>
      <c r="L289" s="60">
        <v>51</v>
      </c>
      <c r="M289" s="60">
        <v>51</v>
      </c>
      <c r="N289" s="60">
        <v>51</v>
      </c>
      <c r="O289" s="60">
        <v>51</v>
      </c>
      <c r="P289" s="60">
        <v>51</v>
      </c>
      <c r="Q289" s="60">
        <v>51</v>
      </c>
      <c r="R289" s="60">
        <v>55.8</v>
      </c>
      <c r="S289" s="60">
        <v>60.6</v>
      </c>
      <c r="T289" s="60">
        <v>65.400000000000006</v>
      </c>
      <c r="U289" s="60">
        <v>70.2</v>
      </c>
      <c r="V289" s="60">
        <v>75</v>
      </c>
      <c r="W289" s="60">
        <v>74.2</v>
      </c>
      <c r="X289" s="60">
        <v>73.400000000000006</v>
      </c>
      <c r="Y289" s="60">
        <v>72.599999999999994</v>
      </c>
      <c r="Z289" s="60">
        <v>71.8</v>
      </c>
      <c r="AA289" s="60">
        <v>71</v>
      </c>
    </row>
    <row r="290" spans="1:27">
      <c r="A290" s="59" t="s">
        <v>52</v>
      </c>
      <c r="B290" s="60">
        <v>0.5</v>
      </c>
      <c r="C290" s="60">
        <v>0.56000000000000005</v>
      </c>
      <c r="D290" s="60">
        <v>0.62</v>
      </c>
      <c r="E290" s="60">
        <v>0.68</v>
      </c>
      <c r="F290" s="60">
        <v>0.74</v>
      </c>
      <c r="G290" s="60">
        <v>0.8</v>
      </c>
      <c r="H290" s="60">
        <v>0.86</v>
      </c>
      <c r="I290" s="60">
        <v>0.92</v>
      </c>
      <c r="J290" s="60">
        <v>0.98</v>
      </c>
      <c r="K290" s="60">
        <v>1.04</v>
      </c>
      <c r="L290" s="60">
        <v>1.1000000000000001</v>
      </c>
      <c r="M290" s="60">
        <v>1.1000000000000001</v>
      </c>
      <c r="N290" s="60">
        <v>1.1000000000000001</v>
      </c>
      <c r="O290" s="60">
        <v>1.1000000000000001</v>
      </c>
      <c r="P290" s="60">
        <v>1.1000000000000001</v>
      </c>
      <c r="Q290" s="60">
        <v>1.1000000000000001</v>
      </c>
      <c r="R290" s="60">
        <v>1.1000000000000001</v>
      </c>
      <c r="S290" s="60">
        <v>1.1000000000000001</v>
      </c>
      <c r="T290" s="60">
        <v>1.1000000000000001</v>
      </c>
      <c r="U290" s="60">
        <v>1.1000000000000001</v>
      </c>
      <c r="V290" s="60">
        <v>1.1000000000000001</v>
      </c>
      <c r="W290" s="60">
        <v>1.1000000000000001</v>
      </c>
      <c r="X290" s="60">
        <v>1.1000000000000001</v>
      </c>
      <c r="Y290" s="60">
        <v>1.1000000000000001</v>
      </c>
      <c r="Z290" s="60">
        <v>1.1000000000000001</v>
      </c>
      <c r="AA290" s="60">
        <v>1.1000000000000001</v>
      </c>
    </row>
    <row r="291" spans="1:27">
      <c r="A291" s="59" t="s">
        <v>53</v>
      </c>
      <c r="B291" s="60">
        <v>294.64</v>
      </c>
      <c r="C291" s="60">
        <v>285.45</v>
      </c>
      <c r="D291" s="60">
        <v>276.26</v>
      </c>
      <c r="E291" s="60">
        <v>267.07</v>
      </c>
      <c r="F291" s="60">
        <v>257.88</v>
      </c>
      <c r="G291" s="60">
        <v>248.69</v>
      </c>
      <c r="H291" s="60">
        <v>239.51</v>
      </c>
      <c r="I291" s="60">
        <v>230.32</v>
      </c>
      <c r="J291" s="60">
        <v>221.13</v>
      </c>
      <c r="K291" s="60">
        <v>211.94</v>
      </c>
      <c r="L291" s="60">
        <v>202.75</v>
      </c>
      <c r="M291" s="60">
        <v>204.19</v>
      </c>
      <c r="N291" s="60">
        <v>205.64</v>
      </c>
      <c r="O291" s="60">
        <v>207.08</v>
      </c>
      <c r="P291" s="60">
        <v>208.53</v>
      </c>
      <c r="Q291" s="60">
        <v>209.97</v>
      </c>
      <c r="R291" s="60">
        <v>211.42</v>
      </c>
      <c r="S291" s="60">
        <v>212.86</v>
      </c>
      <c r="T291" s="60">
        <v>214.31</v>
      </c>
      <c r="U291" s="60">
        <v>215.75</v>
      </c>
      <c r="V291" s="60">
        <v>217.2</v>
      </c>
      <c r="W291" s="60">
        <v>177.28</v>
      </c>
      <c r="X291" s="60">
        <v>137.36000000000001</v>
      </c>
      <c r="Y291" s="60">
        <v>97.44</v>
      </c>
      <c r="Z291" s="60">
        <v>57.52</v>
      </c>
      <c r="AA291" s="60">
        <v>17.600000000000001</v>
      </c>
    </row>
    <row r="292" spans="1:27">
      <c r="A292" s="59" t="s">
        <v>55</v>
      </c>
      <c r="B292" s="60"/>
      <c r="C292" s="60"/>
      <c r="D292" s="60">
        <v>89.8</v>
      </c>
      <c r="E292" s="60">
        <v>88.7</v>
      </c>
      <c r="F292" s="60">
        <v>87.6</v>
      </c>
      <c r="G292" s="60">
        <v>86.5</v>
      </c>
      <c r="H292" s="60">
        <v>85.4</v>
      </c>
      <c r="I292" s="60">
        <v>84.3</v>
      </c>
      <c r="J292" s="60">
        <v>83.2</v>
      </c>
      <c r="K292" s="60">
        <v>82.1</v>
      </c>
      <c r="L292" s="60">
        <v>81</v>
      </c>
      <c r="M292" s="60">
        <v>80</v>
      </c>
      <c r="N292" s="60">
        <v>79</v>
      </c>
      <c r="O292" s="60">
        <v>78</v>
      </c>
      <c r="P292" s="60">
        <v>77</v>
      </c>
      <c r="Q292" s="60">
        <v>76</v>
      </c>
      <c r="R292" s="60">
        <v>74.8</v>
      </c>
      <c r="S292" s="60">
        <v>73.599999999999994</v>
      </c>
      <c r="T292" s="60">
        <v>72.400000000000006</v>
      </c>
      <c r="U292" s="60">
        <v>71.2</v>
      </c>
      <c r="V292" s="60">
        <v>70</v>
      </c>
      <c r="W292" s="60">
        <v>71</v>
      </c>
      <c r="X292" s="60">
        <v>72</v>
      </c>
      <c r="Y292" s="60">
        <v>73</v>
      </c>
      <c r="Z292" s="60">
        <v>74</v>
      </c>
      <c r="AA292" s="60">
        <v>75</v>
      </c>
    </row>
    <row r="293" spans="1:27">
      <c r="A293" s="59" t="s">
        <v>56</v>
      </c>
      <c r="B293" s="60">
        <v>347</v>
      </c>
      <c r="C293" s="60">
        <v>346.5</v>
      </c>
      <c r="D293" s="60">
        <v>346</v>
      </c>
      <c r="E293" s="60">
        <v>345.5</v>
      </c>
      <c r="F293" s="60">
        <v>345</v>
      </c>
      <c r="G293" s="60">
        <v>344.5</v>
      </c>
      <c r="H293" s="60">
        <v>344</v>
      </c>
      <c r="I293" s="60">
        <v>343.5</v>
      </c>
      <c r="J293" s="60">
        <v>343</v>
      </c>
      <c r="K293" s="60">
        <v>342.5</v>
      </c>
      <c r="L293" s="60">
        <v>342</v>
      </c>
      <c r="M293" s="60">
        <v>351.2</v>
      </c>
      <c r="N293" s="60">
        <v>360.4</v>
      </c>
      <c r="O293" s="60">
        <v>369.6</v>
      </c>
      <c r="P293" s="60">
        <v>378.8</v>
      </c>
      <c r="Q293" s="60">
        <v>388</v>
      </c>
      <c r="R293" s="60">
        <v>409.6</v>
      </c>
      <c r="S293" s="60">
        <v>431.2</v>
      </c>
      <c r="T293" s="60">
        <v>452.8</v>
      </c>
      <c r="U293" s="60">
        <v>474.4</v>
      </c>
      <c r="V293" s="60">
        <v>496</v>
      </c>
      <c r="W293" s="60">
        <v>508</v>
      </c>
      <c r="X293" s="60">
        <v>520</v>
      </c>
      <c r="Y293" s="60">
        <v>532</v>
      </c>
      <c r="Z293" s="60">
        <v>544</v>
      </c>
      <c r="AA293" s="60">
        <v>556</v>
      </c>
    </row>
    <row r="294" spans="1:27">
      <c r="A294" s="59" t="s">
        <v>58</v>
      </c>
      <c r="B294" s="60">
        <v>24.34</v>
      </c>
      <c r="C294" s="60">
        <v>24.67</v>
      </c>
      <c r="D294" s="60">
        <v>24.99</v>
      </c>
      <c r="E294" s="60">
        <v>25.31</v>
      </c>
      <c r="F294" s="60">
        <v>25.63</v>
      </c>
      <c r="G294" s="60">
        <v>25.95</v>
      </c>
      <c r="H294" s="60">
        <v>26.27</v>
      </c>
      <c r="I294" s="60">
        <v>26.59</v>
      </c>
      <c r="J294" s="60">
        <v>26.92</v>
      </c>
      <c r="K294" s="60">
        <v>27.24</v>
      </c>
      <c r="L294" s="60">
        <v>27.56</v>
      </c>
      <c r="M294" s="60">
        <v>27.93</v>
      </c>
      <c r="N294" s="60">
        <v>28.31</v>
      </c>
      <c r="O294" s="60">
        <v>28.68</v>
      </c>
      <c r="P294" s="60">
        <v>29.06</v>
      </c>
      <c r="Q294" s="60">
        <v>29.43</v>
      </c>
      <c r="R294" s="60">
        <v>29.63</v>
      </c>
      <c r="S294" s="60">
        <v>29.83</v>
      </c>
      <c r="T294" s="60">
        <v>30.03</v>
      </c>
      <c r="U294" s="60">
        <v>30.23</v>
      </c>
      <c r="V294" s="60">
        <v>30.42</v>
      </c>
      <c r="W294" s="60">
        <v>30.49</v>
      </c>
      <c r="X294" s="60">
        <v>30.55</v>
      </c>
      <c r="Y294" s="60">
        <v>30.62</v>
      </c>
      <c r="Z294" s="60">
        <v>30.68</v>
      </c>
      <c r="AA294" s="60">
        <v>30.75</v>
      </c>
    </row>
    <row r="295" spans="1:27">
      <c r="A295" s="59" t="s">
        <v>311</v>
      </c>
      <c r="B295" s="60"/>
      <c r="C295" s="60"/>
      <c r="D295" s="60"/>
      <c r="E295" s="60">
        <v>2625.4</v>
      </c>
      <c r="F295" s="60">
        <v>2625.4</v>
      </c>
      <c r="G295" s="60">
        <v>2625.4</v>
      </c>
      <c r="H295" s="60">
        <v>2625.4</v>
      </c>
      <c r="I295" s="60">
        <v>2625.4</v>
      </c>
      <c r="J295" s="60">
        <v>2625.4</v>
      </c>
      <c r="K295" s="60">
        <v>2625.4</v>
      </c>
      <c r="L295" s="60">
        <v>2625.4</v>
      </c>
      <c r="M295" s="60">
        <v>2625.4</v>
      </c>
      <c r="N295" s="60">
        <v>2625.4</v>
      </c>
      <c r="O295" s="60">
        <v>2625.4</v>
      </c>
      <c r="P295" s="60">
        <v>2625.4</v>
      </c>
      <c r="Q295" s="60">
        <v>2625.4</v>
      </c>
      <c r="R295" s="60">
        <v>2627.1</v>
      </c>
      <c r="S295" s="60">
        <v>2628.8</v>
      </c>
      <c r="T295" s="60">
        <v>2630.5</v>
      </c>
      <c r="U295" s="60">
        <v>2632.2</v>
      </c>
      <c r="V295" s="60">
        <v>2633.9</v>
      </c>
      <c r="W295" s="60">
        <v>2635.78</v>
      </c>
      <c r="X295" s="60">
        <v>2637.66</v>
      </c>
      <c r="Y295" s="60">
        <v>2639.54</v>
      </c>
      <c r="Z295" s="60">
        <v>2641.42</v>
      </c>
      <c r="AA295" s="60">
        <v>2643.3</v>
      </c>
    </row>
    <row r="296" spans="1:27">
      <c r="A296" s="44" t="s">
        <v>59</v>
      </c>
      <c r="B296" s="60">
        <v>3585.4</v>
      </c>
      <c r="C296" s="60">
        <v>3585.2</v>
      </c>
      <c r="D296" s="60">
        <v>3585</v>
      </c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 spans="1:27">
      <c r="A297" s="59" t="s">
        <v>60</v>
      </c>
      <c r="B297" s="60">
        <v>1130</v>
      </c>
      <c r="C297" s="60">
        <v>1112.5</v>
      </c>
      <c r="D297" s="60">
        <v>1095</v>
      </c>
      <c r="E297" s="60">
        <v>1077.5</v>
      </c>
      <c r="F297" s="60">
        <v>1060</v>
      </c>
      <c r="G297" s="60">
        <v>1042.5</v>
      </c>
      <c r="H297" s="60">
        <v>1025</v>
      </c>
      <c r="I297" s="60">
        <v>1007.5</v>
      </c>
      <c r="J297" s="60">
        <v>990</v>
      </c>
      <c r="K297" s="60">
        <v>972.5</v>
      </c>
      <c r="L297" s="60">
        <v>955</v>
      </c>
      <c r="M297" s="60">
        <v>937.6</v>
      </c>
      <c r="N297" s="60">
        <v>920.2</v>
      </c>
      <c r="O297" s="60">
        <v>902.8</v>
      </c>
      <c r="P297" s="60">
        <v>885.4</v>
      </c>
      <c r="Q297" s="60">
        <v>868</v>
      </c>
      <c r="R297" s="60">
        <v>850.6</v>
      </c>
      <c r="S297" s="60">
        <v>833.2</v>
      </c>
      <c r="T297" s="60">
        <v>815.8</v>
      </c>
      <c r="U297" s="60">
        <v>798.4</v>
      </c>
      <c r="V297" s="60">
        <v>781</v>
      </c>
      <c r="W297" s="60">
        <v>765.6</v>
      </c>
      <c r="X297" s="60">
        <v>750.2</v>
      </c>
      <c r="Y297" s="60">
        <v>734.8</v>
      </c>
      <c r="Z297" s="60">
        <v>719.4</v>
      </c>
      <c r="AA297" s="60">
        <v>704</v>
      </c>
    </row>
    <row r="298" spans="1:27">
      <c r="A298" s="59" t="s">
        <v>61</v>
      </c>
      <c r="B298" s="60">
        <v>55.7</v>
      </c>
      <c r="C298" s="60">
        <v>55.8</v>
      </c>
      <c r="D298" s="60">
        <v>55.9</v>
      </c>
      <c r="E298" s="60">
        <v>56</v>
      </c>
      <c r="F298" s="60">
        <v>56.1</v>
      </c>
      <c r="G298" s="60">
        <v>56.2</v>
      </c>
      <c r="H298" s="60">
        <v>56.3</v>
      </c>
      <c r="I298" s="60">
        <v>56.4</v>
      </c>
      <c r="J298" s="60">
        <v>56.5</v>
      </c>
      <c r="K298" s="60">
        <v>56.6</v>
      </c>
      <c r="L298" s="60">
        <v>56.7</v>
      </c>
      <c r="M298" s="60">
        <v>56.8</v>
      </c>
      <c r="N298" s="60">
        <v>56.9</v>
      </c>
      <c r="O298" s="60">
        <v>57</v>
      </c>
      <c r="P298" s="60">
        <v>57.1</v>
      </c>
      <c r="Q298" s="60">
        <v>57.2</v>
      </c>
      <c r="R298" s="60">
        <v>57.52</v>
      </c>
      <c r="S298" s="60">
        <v>57.83</v>
      </c>
      <c r="T298" s="60">
        <v>58.15</v>
      </c>
      <c r="U298" s="60">
        <v>58.46</v>
      </c>
      <c r="V298" s="60">
        <v>58.78</v>
      </c>
      <c r="W298" s="60">
        <v>59.1</v>
      </c>
      <c r="X298" s="60">
        <v>59.41</v>
      </c>
      <c r="Y298" s="60">
        <v>59.73</v>
      </c>
      <c r="Z298" s="60">
        <v>60.04</v>
      </c>
      <c r="AA298" s="60">
        <v>60.36</v>
      </c>
    </row>
    <row r="299" spans="1:27">
      <c r="A299" s="59" t="s">
        <v>62</v>
      </c>
      <c r="B299" s="60">
        <v>412</v>
      </c>
      <c r="C299" s="60">
        <v>415.1</v>
      </c>
      <c r="D299" s="60">
        <v>418.2</v>
      </c>
      <c r="E299" s="60">
        <v>421.3</v>
      </c>
      <c r="F299" s="60">
        <v>424.4</v>
      </c>
      <c r="G299" s="60">
        <v>427.5</v>
      </c>
      <c r="H299" s="60">
        <v>430.6</v>
      </c>
      <c r="I299" s="60">
        <v>433.7</v>
      </c>
      <c r="J299" s="60">
        <v>436.8</v>
      </c>
      <c r="K299" s="60">
        <v>439.9</v>
      </c>
      <c r="L299" s="60">
        <v>443</v>
      </c>
      <c r="M299" s="60">
        <v>438.8</v>
      </c>
      <c r="N299" s="60">
        <v>434.6</v>
      </c>
      <c r="O299" s="60">
        <v>430.4</v>
      </c>
      <c r="P299" s="60">
        <v>426.2</v>
      </c>
      <c r="Q299" s="60">
        <v>422</v>
      </c>
      <c r="R299" s="60">
        <v>428.4</v>
      </c>
      <c r="S299" s="60">
        <v>434.8</v>
      </c>
      <c r="T299" s="60">
        <v>441.2</v>
      </c>
      <c r="U299" s="60">
        <v>447.6</v>
      </c>
      <c r="V299" s="60">
        <v>454</v>
      </c>
      <c r="W299" s="60">
        <v>456</v>
      </c>
      <c r="X299" s="60">
        <v>458</v>
      </c>
      <c r="Y299" s="60">
        <v>460</v>
      </c>
      <c r="Z299" s="60">
        <v>462</v>
      </c>
      <c r="AA299" s="60">
        <v>464</v>
      </c>
    </row>
    <row r="300" spans="1:27">
      <c r="A300" s="59" t="s">
        <v>63</v>
      </c>
      <c r="B300" s="60">
        <v>0</v>
      </c>
      <c r="C300" s="60">
        <v>0</v>
      </c>
      <c r="D300" s="60">
        <v>0</v>
      </c>
      <c r="E300" s="60">
        <v>0</v>
      </c>
      <c r="F300" s="60">
        <v>0</v>
      </c>
      <c r="G300" s="60">
        <v>0</v>
      </c>
      <c r="H300" s="60">
        <v>0</v>
      </c>
      <c r="I300" s="60">
        <v>0</v>
      </c>
      <c r="J300" s="60">
        <v>0</v>
      </c>
      <c r="K300" s="60">
        <v>0</v>
      </c>
      <c r="L300" s="60">
        <v>0</v>
      </c>
      <c r="M300" s="60">
        <v>0</v>
      </c>
      <c r="N300" s="60">
        <v>0</v>
      </c>
      <c r="O300" s="60">
        <v>0</v>
      </c>
      <c r="P300" s="60">
        <v>0</v>
      </c>
      <c r="Q300" s="60">
        <v>0</v>
      </c>
      <c r="R300" s="60">
        <v>0</v>
      </c>
      <c r="S300" s="60">
        <v>0</v>
      </c>
      <c r="T300" s="60">
        <v>0</v>
      </c>
      <c r="U300" s="60">
        <v>0</v>
      </c>
      <c r="V300" s="60">
        <v>0</v>
      </c>
      <c r="W300" s="60">
        <v>0</v>
      </c>
      <c r="X300" s="60">
        <v>0</v>
      </c>
      <c r="Y300" s="60">
        <v>0</v>
      </c>
      <c r="Z300" s="60">
        <v>0</v>
      </c>
      <c r="AA300" s="60">
        <v>0</v>
      </c>
    </row>
    <row r="301" spans="1:27">
      <c r="A301" s="59" t="s">
        <v>64</v>
      </c>
      <c r="B301" s="60">
        <v>0</v>
      </c>
      <c r="C301" s="60">
        <v>0.01</v>
      </c>
      <c r="D301" s="60">
        <v>0.02</v>
      </c>
      <c r="E301" s="60">
        <v>0.03</v>
      </c>
      <c r="F301" s="60">
        <v>0.04</v>
      </c>
      <c r="G301" s="60">
        <v>0.05</v>
      </c>
      <c r="H301" s="60">
        <v>0.06</v>
      </c>
      <c r="I301" s="60">
        <v>7.0000000000000007E-2</v>
      </c>
      <c r="J301" s="60">
        <v>0.08</v>
      </c>
      <c r="K301" s="60">
        <v>0.09</v>
      </c>
      <c r="L301" s="60">
        <v>0.1</v>
      </c>
      <c r="M301" s="60">
        <v>0.1</v>
      </c>
      <c r="N301" s="60">
        <v>0.1</v>
      </c>
      <c r="O301" s="60">
        <v>0.1</v>
      </c>
      <c r="P301" s="60">
        <v>0.1</v>
      </c>
      <c r="Q301" s="60">
        <v>0.1</v>
      </c>
      <c r="R301" s="60">
        <v>0.1</v>
      </c>
      <c r="S301" s="60">
        <v>0.1</v>
      </c>
      <c r="T301" s="60">
        <v>0.1</v>
      </c>
      <c r="U301" s="60">
        <v>0.1</v>
      </c>
      <c r="V301" s="60">
        <v>0.1</v>
      </c>
      <c r="W301" s="60">
        <v>0.1</v>
      </c>
      <c r="X301" s="60">
        <v>0.1</v>
      </c>
      <c r="Y301" s="60">
        <v>0.1</v>
      </c>
      <c r="Z301" s="60">
        <v>0.1</v>
      </c>
      <c r="AA301" s="60">
        <v>0.1</v>
      </c>
    </row>
    <row r="302" spans="1:27">
      <c r="A302" s="59" t="s">
        <v>65</v>
      </c>
      <c r="B302" s="60">
        <v>18</v>
      </c>
      <c r="C302" s="60">
        <v>18.260000000000002</v>
      </c>
      <c r="D302" s="60">
        <v>18.52</v>
      </c>
      <c r="E302" s="60">
        <v>18.78</v>
      </c>
      <c r="F302" s="60">
        <v>19.04</v>
      </c>
      <c r="G302" s="60">
        <v>19.3</v>
      </c>
      <c r="H302" s="60">
        <v>19.559999999999999</v>
      </c>
      <c r="I302" s="60">
        <v>19.82</v>
      </c>
      <c r="J302" s="60">
        <v>20.079999999999998</v>
      </c>
      <c r="K302" s="60">
        <v>20.34</v>
      </c>
      <c r="L302" s="60">
        <v>20.6</v>
      </c>
      <c r="M302" s="60">
        <v>24.28</v>
      </c>
      <c r="N302" s="60">
        <v>27.96</v>
      </c>
      <c r="O302" s="60">
        <v>31.64</v>
      </c>
      <c r="P302" s="60">
        <v>35.32</v>
      </c>
      <c r="Q302" s="60">
        <v>39</v>
      </c>
      <c r="R302" s="60">
        <v>47.38</v>
      </c>
      <c r="S302" s="60">
        <v>55.76</v>
      </c>
      <c r="T302" s="60">
        <v>64.14</v>
      </c>
      <c r="U302" s="60">
        <v>72.52</v>
      </c>
      <c r="V302" s="60">
        <v>80.900000000000006</v>
      </c>
      <c r="W302" s="60">
        <v>88.52</v>
      </c>
      <c r="X302" s="60">
        <v>96.14</v>
      </c>
      <c r="Y302" s="60">
        <v>103.76</v>
      </c>
      <c r="Z302" s="60">
        <v>111.38</v>
      </c>
      <c r="AA302" s="60">
        <v>119</v>
      </c>
    </row>
    <row r="303" spans="1:27">
      <c r="A303" s="59" t="s">
        <v>66</v>
      </c>
      <c r="B303" s="60">
        <v>44.44</v>
      </c>
      <c r="C303" s="60">
        <v>47.01</v>
      </c>
      <c r="D303" s="60">
        <v>49.58</v>
      </c>
      <c r="E303" s="60">
        <v>52.16</v>
      </c>
      <c r="F303" s="60">
        <v>54.73</v>
      </c>
      <c r="G303" s="60">
        <v>57.3</v>
      </c>
      <c r="H303" s="60">
        <v>59.87</v>
      </c>
      <c r="I303" s="60">
        <v>62.44</v>
      </c>
      <c r="J303" s="60">
        <v>65.010000000000005</v>
      </c>
      <c r="K303" s="60">
        <v>67.58</v>
      </c>
      <c r="L303" s="60">
        <v>70.150000000000006</v>
      </c>
      <c r="M303" s="60">
        <v>69.16</v>
      </c>
      <c r="N303" s="60">
        <v>68.16</v>
      </c>
      <c r="O303" s="60">
        <v>67.17</v>
      </c>
      <c r="P303" s="60">
        <v>66.17</v>
      </c>
      <c r="Q303" s="60">
        <v>65.180000000000007</v>
      </c>
      <c r="R303" s="60">
        <v>64.19</v>
      </c>
      <c r="S303" s="60">
        <v>63.19</v>
      </c>
      <c r="T303" s="60">
        <v>62.2</v>
      </c>
      <c r="U303" s="60">
        <v>61.2</v>
      </c>
      <c r="V303" s="60">
        <v>60.21</v>
      </c>
      <c r="W303" s="60">
        <v>59.21</v>
      </c>
      <c r="X303" s="60">
        <v>58.22</v>
      </c>
      <c r="Y303" s="60">
        <v>57.23</v>
      </c>
      <c r="Z303" s="60">
        <v>56.23</v>
      </c>
      <c r="AA303" s="60">
        <v>55.24</v>
      </c>
    </row>
    <row r="304" spans="1:27">
      <c r="A304" s="59" t="s">
        <v>67</v>
      </c>
      <c r="B304" s="60">
        <v>44</v>
      </c>
      <c r="C304" s="60">
        <v>45.5</v>
      </c>
      <c r="D304" s="60">
        <v>47</v>
      </c>
      <c r="E304" s="60">
        <v>48.5</v>
      </c>
      <c r="F304" s="60">
        <v>50</v>
      </c>
      <c r="G304" s="60">
        <v>51.5</v>
      </c>
      <c r="H304" s="60">
        <v>53</v>
      </c>
      <c r="I304" s="60">
        <v>54.5</v>
      </c>
      <c r="J304" s="60">
        <v>56</v>
      </c>
      <c r="K304" s="60">
        <v>57.5</v>
      </c>
      <c r="L304" s="60">
        <v>59</v>
      </c>
      <c r="M304" s="60">
        <v>60.6</v>
      </c>
      <c r="N304" s="60">
        <v>62.2</v>
      </c>
      <c r="O304" s="60">
        <v>63.8</v>
      </c>
      <c r="P304" s="60">
        <v>65.400000000000006</v>
      </c>
      <c r="Q304" s="60">
        <v>67</v>
      </c>
      <c r="R304" s="60">
        <v>67.599999999999994</v>
      </c>
      <c r="S304" s="60">
        <v>68.2</v>
      </c>
      <c r="T304" s="60">
        <v>68.8</v>
      </c>
      <c r="U304" s="60">
        <v>69.400000000000006</v>
      </c>
      <c r="V304" s="60">
        <v>70</v>
      </c>
      <c r="W304" s="60">
        <v>70.599999999999994</v>
      </c>
      <c r="X304" s="60">
        <v>71.2</v>
      </c>
      <c r="Y304" s="60">
        <v>71.8</v>
      </c>
      <c r="Z304" s="60">
        <v>72.400000000000006</v>
      </c>
      <c r="AA304" s="60">
        <v>73</v>
      </c>
    </row>
    <row r="305" spans="1:27">
      <c r="A305" s="59" t="s">
        <v>68</v>
      </c>
      <c r="B305" s="60">
        <v>9.9</v>
      </c>
      <c r="C305" s="60">
        <v>10.16</v>
      </c>
      <c r="D305" s="60">
        <v>10.42</v>
      </c>
      <c r="E305" s="60">
        <v>10.68</v>
      </c>
      <c r="F305" s="60">
        <v>10.94</v>
      </c>
      <c r="G305" s="60">
        <v>11.2</v>
      </c>
      <c r="H305" s="60">
        <v>11.46</v>
      </c>
      <c r="I305" s="60">
        <v>11.72</v>
      </c>
      <c r="J305" s="60">
        <v>11.98</v>
      </c>
      <c r="K305" s="60">
        <v>12.24</v>
      </c>
      <c r="L305" s="60">
        <v>12.5</v>
      </c>
      <c r="M305" s="60">
        <v>12.76</v>
      </c>
      <c r="N305" s="60">
        <v>13.02</v>
      </c>
      <c r="O305" s="60">
        <v>13.28</v>
      </c>
      <c r="P305" s="60">
        <v>13.54</v>
      </c>
      <c r="Q305" s="60">
        <v>13.8</v>
      </c>
      <c r="R305" s="60">
        <v>14.04</v>
      </c>
      <c r="S305" s="60">
        <v>14.28</v>
      </c>
      <c r="T305" s="60">
        <v>14.52</v>
      </c>
      <c r="U305" s="60">
        <v>14.76</v>
      </c>
      <c r="V305" s="60">
        <v>15</v>
      </c>
      <c r="W305" s="60">
        <v>15.24</v>
      </c>
      <c r="X305" s="60">
        <v>15.48</v>
      </c>
      <c r="Y305" s="60">
        <v>15.72</v>
      </c>
      <c r="Z305" s="60">
        <v>15.96</v>
      </c>
      <c r="AA305" s="60">
        <v>16.2</v>
      </c>
    </row>
    <row r="306" spans="1:27">
      <c r="A306" s="59" t="s">
        <v>69</v>
      </c>
      <c r="B306" s="60">
        <v>0</v>
      </c>
      <c r="C306" s="60">
        <v>0.01</v>
      </c>
      <c r="D306" s="60">
        <v>0.03</v>
      </c>
      <c r="E306" s="60">
        <v>0.04</v>
      </c>
      <c r="F306" s="60">
        <v>0.05</v>
      </c>
      <c r="G306" s="60">
        <v>0.06</v>
      </c>
      <c r="H306" s="60">
        <v>7.0000000000000007E-2</v>
      </c>
      <c r="I306" s="60">
        <v>0.09</v>
      </c>
      <c r="J306" s="60">
        <v>0.1</v>
      </c>
      <c r="K306" s="60">
        <v>0.11</v>
      </c>
      <c r="L306" s="60">
        <v>0.13</v>
      </c>
      <c r="M306" s="60">
        <v>0.13</v>
      </c>
      <c r="N306" s="60">
        <v>0.13</v>
      </c>
      <c r="O306" s="60">
        <v>0.13</v>
      </c>
      <c r="P306" s="60">
        <v>0.13</v>
      </c>
      <c r="Q306" s="60">
        <v>0.13</v>
      </c>
      <c r="R306" s="60">
        <v>0.13</v>
      </c>
      <c r="S306" s="60">
        <v>0.13</v>
      </c>
      <c r="T306" s="60">
        <v>0.13</v>
      </c>
      <c r="U306" s="60">
        <v>0.13</v>
      </c>
      <c r="V306" s="60">
        <v>0.13</v>
      </c>
      <c r="W306" s="60">
        <v>0.13</v>
      </c>
      <c r="X306" s="60">
        <v>0.13</v>
      </c>
      <c r="Y306" s="60">
        <v>0.13</v>
      </c>
      <c r="Z306" s="60">
        <v>0.13</v>
      </c>
      <c r="AA306" s="60">
        <v>0.13</v>
      </c>
    </row>
    <row r="307" spans="1:27">
      <c r="A307" s="59" t="s">
        <v>70</v>
      </c>
      <c r="B307" s="60"/>
      <c r="C307" s="60"/>
      <c r="D307" s="60"/>
      <c r="E307" s="60">
        <v>13.33</v>
      </c>
      <c r="F307" s="60">
        <v>14.44</v>
      </c>
      <c r="G307" s="60">
        <v>15.55</v>
      </c>
      <c r="H307" s="60">
        <v>16.66</v>
      </c>
      <c r="I307" s="60">
        <v>17.77</v>
      </c>
      <c r="J307" s="60">
        <v>18.88</v>
      </c>
      <c r="K307" s="60">
        <v>19.989999999999998</v>
      </c>
      <c r="L307" s="60">
        <v>21.1</v>
      </c>
      <c r="M307" s="60">
        <v>22.44</v>
      </c>
      <c r="N307" s="60">
        <v>23.78</v>
      </c>
      <c r="O307" s="60">
        <v>25.12</v>
      </c>
      <c r="P307" s="60">
        <v>26.46</v>
      </c>
      <c r="Q307" s="60">
        <v>27.8</v>
      </c>
      <c r="R307" s="60">
        <v>28.96</v>
      </c>
      <c r="S307" s="60">
        <v>30.12</v>
      </c>
      <c r="T307" s="60">
        <v>31.28</v>
      </c>
      <c r="U307" s="60">
        <v>32.44</v>
      </c>
      <c r="V307" s="60">
        <v>33.6</v>
      </c>
      <c r="W307" s="60">
        <v>34.76</v>
      </c>
      <c r="X307" s="60">
        <v>35.92</v>
      </c>
      <c r="Y307" s="60">
        <v>37.08</v>
      </c>
      <c r="Z307" s="60">
        <v>38.24</v>
      </c>
      <c r="AA307" s="60">
        <v>39.4</v>
      </c>
    </row>
    <row r="308" spans="1:27">
      <c r="A308" s="59" t="s">
        <v>71</v>
      </c>
      <c r="B308" s="60"/>
      <c r="C308" s="60"/>
      <c r="D308" s="60">
        <v>172.6</v>
      </c>
      <c r="E308" s="60">
        <v>172.9</v>
      </c>
      <c r="F308" s="60">
        <v>173.2</v>
      </c>
      <c r="G308" s="60">
        <v>173.5</v>
      </c>
      <c r="H308" s="60">
        <v>173.8</v>
      </c>
      <c r="I308" s="60">
        <v>174.1</v>
      </c>
      <c r="J308" s="60">
        <v>174.4</v>
      </c>
      <c r="K308" s="60">
        <v>174.7</v>
      </c>
      <c r="L308" s="60">
        <v>175</v>
      </c>
      <c r="M308" s="60">
        <v>175.2</v>
      </c>
      <c r="N308" s="60">
        <v>175.4</v>
      </c>
      <c r="O308" s="60">
        <v>175.6</v>
      </c>
      <c r="P308" s="60">
        <v>175.8</v>
      </c>
      <c r="Q308" s="60">
        <v>176</v>
      </c>
      <c r="R308" s="60">
        <v>175.6</v>
      </c>
      <c r="S308" s="60">
        <v>175.2</v>
      </c>
      <c r="T308" s="60">
        <v>174.8</v>
      </c>
      <c r="U308" s="60">
        <v>174.4</v>
      </c>
      <c r="V308" s="60">
        <v>174</v>
      </c>
      <c r="W308" s="60">
        <v>174</v>
      </c>
      <c r="X308" s="60">
        <v>174</v>
      </c>
      <c r="Y308" s="60">
        <v>174</v>
      </c>
      <c r="Z308" s="60">
        <v>174</v>
      </c>
      <c r="AA308" s="60">
        <v>174</v>
      </c>
    </row>
    <row r="309" spans="1:27">
      <c r="A309" s="59" t="s">
        <v>312</v>
      </c>
      <c r="B309" s="60">
        <v>160</v>
      </c>
      <c r="C309" s="60">
        <v>159</v>
      </c>
      <c r="D309" s="60">
        <v>158</v>
      </c>
      <c r="E309" s="60">
        <v>157</v>
      </c>
      <c r="F309" s="60">
        <v>156</v>
      </c>
      <c r="G309" s="60">
        <v>155</v>
      </c>
      <c r="H309" s="60">
        <v>154</v>
      </c>
      <c r="I309" s="60">
        <v>153</v>
      </c>
      <c r="J309" s="60">
        <v>152</v>
      </c>
      <c r="K309" s="60">
        <v>151</v>
      </c>
      <c r="L309" s="60">
        <v>150</v>
      </c>
      <c r="M309" s="60">
        <v>149</v>
      </c>
      <c r="N309" s="60">
        <v>148</v>
      </c>
      <c r="O309" s="60">
        <v>147</v>
      </c>
      <c r="P309" s="60">
        <v>146</v>
      </c>
      <c r="Q309" s="60">
        <v>145</v>
      </c>
      <c r="R309" s="60">
        <v>144</v>
      </c>
      <c r="S309" s="60">
        <v>143</v>
      </c>
      <c r="T309" s="60">
        <v>142</v>
      </c>
      <c r="U309" s="60">
        <v>141</v>
      </c>
      <c r="V309" s="60">
        <v>140</v>
      </c>
      <c r="W309" s="60">
        <v>139</v>
      </c>
      <c r="X309" s="60">
        <v>138</v>
      </c>
      <c r="Y309" s="60">
        <v>137</v>
      </c>
      <c r="Z309" s="60">
        <v>136</v>
      </c>
      <c r="AA309" s="60">
        <v>135</v>
      </c>
    </row>
    <row r="310" spans="1:27">
      <c r="A310" s="59" t="s">
        <v>72</v>
      </c>
      <c r="B310" s="60"/>
      <c r="C310" s="60"/>
      <c r="D310" s="60"/>
      <c r="E310" s="60">
        <v>491</v>
      </c>
      <c r="F310" s="60">
        <v>491</v>
      </c>
      <c r="G310" s="60">
        <v>491</v>
      </c>
      <c r="H310" s="60">
        <v>491</v>
      </c>
      <c r="I310" s="60">
        <v>491</v>
      </c>
      <c r="J310" s="60">
        <v>491</v>
      </c>
      <c r="K310" s="60">
        <v>491</v>
      </c>
      <c r="L310" s="60">
        <v>491</v>
      </c>
      <c r="M310" s="60">
        <v>491</v>
      </c>
      <c r="N310" s="60">
        <v>491</v>
      </c>
      <c r="O310" s="60">
        <v>491</v>
      </c>
      <c r="P310" s="60">
        <v>491</v>
      </c>
      <c r="Q310" s="60">
        <v>491</v>
      </c>
      <c r="R310" s="60">
        <v>495</v>
      </c>
      <c r="S310" s="60">
        <v>499</v>
      </c>
      <c r="T310" s="60">
        <v>503</v>
      </c>
      <c r="U310" s="60">
        <v>507</v>
      </c>
      <c r="V310" s="60">
        <v>511</v>
      </c>
      <c r="W310" s="60">
        <v>603.20000000000005</v>
      </c>
      <c r="X310" s="60">
        <v>695.4</v>
      </c>
      <c r="Y310" s="60">
        <v>787.6</v>
      </c>
      <c r="Z310" s="60">
        <v>879.8</v>
      </c>
      <c r="AA310" s="60">
        <v>972</v>
      </c>
    </row>
    <row r="311" spans="1:27">
      <c r="A311" s="59" t="s">
        <v>313</v>
      </c>
      <c r="B311" s="60">
        <v>501</v>
      </c>
      <c r="C311" s="60">
        <v>502.11</v>
      </c>
      <c r="D311" s="60">
        <v>503.22</v>
      </c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 spans="1:27">
      <c r="A312" s="59" t="s">
        <v>73</v>
      </c>
      <c r="B312" s="60">
        <v>0</v>
      </c>
      <c r="C312" s="60">
        <v>0</v>
      </c>
      <c r="D312" s="60">
        <v>0</v>
      </c>
      <c r="E312" s="60">
        <v>0</v>
      </c>
      <c r="F312" s="60">
        <v>0</v>
      </c>
      <c r="G312" s="60">
        <v>0</v>
      </c>
      <c r="H312" s="60">
        <v>0</v>
      </c>
      <c r="I312" s="60">
        <v>0</v>
      </c>
      <c r="J312" s="60">
        <v>0</v>
      </c>
      <c r="K312" s="60">
        <v>0</v>
      </c>
      <c r="L312" s="60">
        <v>0</v>
      </c>
      <c r="M312" s="60">
        <v>0</v>
      </c>
      <c r="N312" s="60">
        <v>0</v>
      </c>
      <c r="O312" s="60">
        <v>0</v>
      </c>
      <c r="P312" s="60">
        <v>0</v>
      </c>
      <c r="Q312" s="60">
        <v>0</v>
      </c>
      <c r="R312" s="60">
        <v>0</v>
      </c>
      <c r="S312" s="60">
        <v>0</v>
      </c>
      <c r="T312" s="60">
        <v>0</v>
      </c>
      <c r="U312" s="60">
        <v>0</v>
      </c>
      <c r="V312" s="60">
        <v>0</v>
      </c>
      <c r="W312" s="60">
        <v>0</v>
      </c>
      <c r="X312" s="60">
        <v>0</v>
      </c>
      <c r="Y312" s="60">
        <v>0</v>
      </c>
      <c r="Z312" s="60">
        <v>0</v>
      </c>
      <c r="AA312" s="60">
        <v>0</v>
      </c>
    </row>
    <row r="313" spans="1:27">
      <c r="A313" s="59" t="s">
        <v>74</v>
      </c>
      <c r="B313" s="60">
        <v>0.08</v>
      </c>
      <c r="C313" s="60">
        <v>0.08</v>
      </c>
      <c r="D313" s="60">
        <v>0.08</v>
      </c>
      <c r="E313" s="60">
        <v>0.08</v>
      </c>
      <c r="F313" s="60">
        <v>0.08</v>
      </c>
      <c r="G313" s="60">
        <v>0.08</v>
      </c>
      <c r="H313" s="60">
        <v>0.08</v>
      </c>
      <c r="I313" s="60">
        <v>0.08</v>
      </c>
      <c r="J313" s="60">
        <v>0.08</v>
      </c>
      <c r="K313" s="60">
        <v>0.08</v>
      </c>
      <c r="L313" s="60">
        <v>0.08</v>
      </c>
      <c r="M313" s="60">
        <v>0.08</v>
      </c>
      <c r="N313" s="60">
        <v>0.08</v>
      </c>
      <c r="O313" s="60">
        <v>0.08</v>
      </c>
      <c r="P313" s="60">
        <v>0.08</v>
      </c>
      <c r="Q313" s="60">
        <v>0.08</v>
      </c>
      <c r="R313" s="60">
        <v>0.08</v>
      </c>
      <c r="S313" s="60">
        <v>0.08</v>
      </c>
      <c r="T313" s="60">
        <v>0.08</v>
      </c>
      <c r="U313" s="60">
        <v>0.08</v>
      </c>
      <c r="V313" s="60">
        <v>0.08</v>
      </c>
      <c r="W313" s="60">
        <v>0.08</v>
      </c>
      <c r="X313" s="60">
        <v>0.08</v>
      </c>
      <c r="Y313" s="60">
        <v>0.08</v>
      </c>
      <c r="Z313" s="60">
        <v>0.08</v>
      </c>
      <c r="AA313" s="60">
        <v>0.08</v>
      </c>
    </row>
    <row r="314" spans="1:27">
      <c r="A314" s="59" t="s">
        <v>75</v>
      </c>
      <c r="B314" s="60">
        <v>92.16</v>
      </c>
      <c r="C314" s="60">
        <v>95.98</v>
      </c>
      <c r="D314" s="60">
        <v>99.8</v>
      </c>
      <c r="E314" s="60">
        <v>103.62</v>
      </c>
      <c r="F314" s="60">
        <v>107.44</v>
      </c>
      <c r="G314" s="60">
        <v>111.26</v>
      </c>
      <c r="H314" s="60">
        <v>115.08</v>
      </c>
      <c r="I314" s="60">
        <v>118.9</v>
      </c>
      <c r="J314" s="60">
        <v>122.72</v>
      </c>
      <c r="K314" s="60">
        <v>126.55</v>
      </c>
      <c r="L314" s="60">
        <v>130.37</v>
      </c>
      <c r="M314" s="60">
        <v>134.97999999999999</v>
      </c>
      <c r="N314" s="60">
        <v>139.59</v>
      </c>
      <c r="O314" s="60">
        <v>144.21</v>
      </c>
      <c r="P314" s="60">
        <v>148.82</v>
      </c>
      <c r="Q314" s="60">
        <v>153.44</v>
      </c>
      <c r="R314" s="60">
        <v>150.86000000000001</v>
      </c>
      <c r="S314" s="60">
        <v>148.29</v>
      </c>
      <c r="T314" s="60">
        <v>145.71</v>
      </c>
      <c r="U314" s="60">
        <v>143.13999999999999</v>
      </c>
      <c r="V314" s="60">
        <v>140.56</v>
      </c>
      <c r="W314" s="60">
        <v>143.29</v>
      </c>
      <c r="X314" s="60">
        <v>146.01</v>
      </c>
      <c r="Y314" s="60">
        <v>148.72999999999999</v>
      </c>
      <c r="Z314" s="60">
        <v>151.44999999999999</v>
      </c>
      <c r="AA314" s="60">
        <v>154.18</v>
      </c>
    </row>
    <row r="315" spans="1:27">
      <c r="A315" s="59" t="s">
        <v>76</v>
      </c>
      <c r="B315" s="60">
        <v>4390.03</v>
      </c>
      <c r="C315" s="60">
        <v>4446.3</v>
      </c>
      <c r="D315" s="60">
        <v>4502.5600000000004</v>
      </c>
      <c r="E315" s="60">
        <v>4558.83</v>
      </c>
      <c r="F315" s="60">
        <v>4615.09</v>
      </c>
      <c r="G315" s="60">
        <v>4671.3599999999997</v>
      </c>
      <c r="H315" s="60">
        <v>4727.62</v>
      </c>
      <c r="I315" s="60">
        <v>4783.88</v>
      </c>
      <c r="J315" s="60">
        <v>4840.1499999999996</v>
      </c>
      <c r="K315" s="60">
        <v>4896.41</v>
      </c>
      <c r="L315" s="60">
        <v>4952.68</v>
      </c>
      <c r="M315" s="60">
        <v>5142.32</v>
      </c>
      <c r="N315" s="60">
        <v>5331.95</v>
      </c>
      <c r="O315" s="60">
        <v>5521.59</v>
      </c>
      <c r="P315" s="60">
        <v>5711.23</v>
      </c>
      <c r="Q315" s="60">
        <v>5900.86</v>
      </c>
      <c r="R315" s="60">
        <v>6075.77</v>
      </c>
      <c r="S315" s="60">
        <v>6250.68</v>
      </c>
      <c r="T315" s="60">
        <v>6425.59</v>
      </c>
      <c r="U315" s="60">
        <v>6600.49</v>
      </c>
      <c r="V315" s="60">
        <v>6775.4</v>
      </c>
      <c r="W315" s="60">
        <v>6775.4</v>
      </c>
      <c r="X315" s="60">
        <v>6775.4</v>
      </c>
      <c r="Y315" s="60">
        <v>6775.4</v>
      </c>
      <c r="Z315" s="60">
        <v>6775.4</v>
      </c>
      <c r="AA315" s="60">
        <v>6775.4</v>
      </c>
    </row>
    <row r="316" spans="1:27">
      <c r="A316" s="59" t="s">
        <v>77</v>
      </c>
      <c r="B316" s="60">
        <v>1528</v>
      </c>
      <c r="C316" s="60">
        <v>1533.8</v>
      </c>
      <c r="D316" s="60">
        <v>1539.6</v>
      </c>
      <c r="E316" s="60">
        <v>1545.4</v>
      </c>
      <c r="F316" s="60">
        <v>1551.2</v>
      </c>
      <c r="G316" s="60">
        <v>1557</v>
      </c>
      <c r="H316" s="60">
        <v>1562.8</v>
      </c>
      <c r="I316" s="60">
        <v>1568.6</v>
      </c>
      <c r="J316" s="60">
        <v>1574.4</v>
      </c>
      <c r="K316" s="60">
        <v>1580.2</v>
      </c>
      <c r="L316" s="60">
        <v>1586</v>
      </c>
      <c r="M316" s="60">
        <v>1709.8</v>
      </c>
      <c r="N316" s="60">
        <v>1833.6</v>
      </c>
      <c r="O316" s="60">
        <v>1957.4</v>
      </c>
      <c r="P316" s="60">
        <v>2081.1999999999998</v>
      </c>
      <c r="Q316" s="60">
        <v>2205</v>
      </c>
      <c r="R316" s="60">
        <v>2181.1999999999998</v>
      </c>
      <c r="S316" s="60">
        <v>2157.4</v>
      </c>
      <c r="T316" s="60">
        <v>2133.6</v>
      </c>
      <c r="U316" s="60">
        <v>2109.8000000000002</v>
      </c>
      <c r="V316" s="60">
        <v>2086</v>
      </c>
      <c r="W316" s="60">
        <v>2062.1999999999998</v>
      </c>
      <c r="X316" s="60">
        <v>2038.4</v>
      </c>
      <c r="Y316" s="60">
        <v>2014.6</v>
      </c>
      <c r="Z316" s="60">
        <v>1990.8</v>
      </c>
      <c r="AA316" s="60">
        <v>1967</v>
      </c>
    </row>
    <row r="317" spans="1:27">
      <c r="A317" s="59" t="s">
        <v>78</v>
      </c>
      <c r="B317" s="60">
        <v>0.7</v>
      </c>
      <c r="C317" s="60">
        <v>0.7</v>
      </c>
      <c r="D317" s="60">
        <v>0.7</v>
      </c>
      <c r="E317" s="60">
        <v>0.7</v>
      </c>
      <c r="F317" s="60">
        <v>0.7</v>
      </c>
      <c r="G317" s="60">
        <v>0.7</v>
      </c>
      <c r="H317" s="60">
        <v>0.7</v>
      </c>
      <c r="I317" s="60">
        <v>0.7</v>
      </c>
      <c r="J317" s="60">
        <v>0.7</v>
      </c>
      <c r="K317" s="60">
        <v>0.7</v>
      </c>
      <c r="L317" s="60">
        <v>0.7</v>
      </c>
      <c r="M317" s="60">
        <v>0.7</v>
      </c>
      <c r="N317" s="60">
        <v>0.7</v>
      </c>
      <c r="O317" s="60">
        <v>0.7</v>
      </c>
      <c r="P317" s="60">
        <v>0.7</v>
      </c>
      <c r="Q317" s="60">
        <v>0.7</v>
      </c>
      <c r="R317" s="60">
        <v>0.7</v>
      </c>
      <c r="S317" s="60">
        <v>0.7</v>
      </c>
      <c r="T317" s="60">
        <v>0.7</v>
      </c>
      <c r="U317" s="60">
        <v>0.7</v>
      </c>
      <c r="V317" s="60">
        <v>0.7</v>
      </c>
      <c r="W317" s="60">
        <v>0.7</v>
      </c>
      <c r="X317" s="60">
        <v>0.7</v>
      </c>
      <c r="Y317" s="60">
        <v>0.7</v>
      </c>
      <c r="Z317" s="60">
        <v>0.7</v>
      </c>
      <c r="AA317" s="60">
        <v>0.7</v>
      </c>
    </row>
    <row r="318" spans="1:27">
      <c r="A318" s="59" t="s">
        <v>79</v>
      </c>
      <c r="B318" s="60">
        <v>9</v>
      </c>
      <c r="C318" s="60">
        <v>9</v>
      </c>
      <c r="D318" s="60">
        <v>9</v>
      </c>
      <c r="E318" s="60">
        <v>9</v>
      </c>
      <c r="F318" s="60">
        <v>9</v>
      </c>
      <c r="G318" s="60">
        <v>9</v>
      </c>
      <c r="H318" s="60">
        <v>9</v>
      </c>
      <c r="I318" s="60">
        <v>9</v>
      </c>
      <c r="J318" s="60">
        <v>9</v>
      </c>
      <c r="K318" s="60">
        <v>9</v>
      </c>
      <c r="L318" s="60">
        <v>9</v>
      </c>
      <c r="M318" s="60">
        <v>9</v>
      </c>
      <c r="N318" s="60">
        <v>9</v>
      </c>
      <c r="O318" s="60">
        <v>9</v>
      </c>
      <c r="P318" s="60">
        <v>9</v>
      </c>
      <c r="Q318" s="60">
        <v>9</v>
      </c>
      <c r="R318" s="60">
        <v>9.1999999999999993</v>
      </c>
      <c r="S318" s="60">
        <v>9.4</v>
      </c>
      <c r="T318" s="60">
        <v>9.6</v>
      </c>
      <c r="U318" s="60">
        <v>9.8000000000000007</v>
      </c>
      <c r="V318" s="60">
        <v>10</v>
      </c>
      <c r="W318" s="60">
        <v>10</v>
      </c>
      <c r="X318" s="60">
        <v>10</v>
      </c>
      <c r="Y318" s="60">
        <v>10</v>
      </c>
      <c r="Z318" s="60">
        <v>10</v>
      </c>
      <c r="AA318" s="60">
        <v>10</v>
      </c>
    </row>
    <row r="319" spans="1:27">
      <c r="A319" s="59" t="s">
        <v>80</v>
      </c>
      <c r="B319" s="60">
        <v>30</v>
      </c>
      <c r="C319" s="60">
        <v>30</v>
      </c>
      <c r="D319" s="60">
        <v>30</v>
      </c>
      <c r="E319" s="60">
        <v>30</v>
      </c>
      <c r="F319" s="60">
        <v>30</v>
      </c>
      <c r="G319" s="60">
        <v>30</v>
      </c>
      <c r="H319" s="60">
        <v>30</v>
      </c>
      <c r="I319" s="60">
        <v>30</v>
      </c>
      <c r="J319" s="60">
        <v>30</v>
      </c>
      <c r="K319" s="60">
        <v>30</v>
      </c>
      <c r="L319" s="60">
        <v>30</v>
      </c>
      <c r="M319" s="60">
        <v>30</v>
      </c>
      <c r="N319" s="60">
        <v>30</v>
      </c>
      <c r="O319" s="60">
        <v>30</v>
      </c>
      <c r="P319" s="60">
        <v>30</v>
      </c>
      <c r="Q319" s="60">
        <v>30</v>
      </c>
      <c r="R319" s="60">
        <v>30</v>
      </c>
      <c r="S319" s="60">
        <v>30</v>
      </c>
      <c r="T319" s="60">
        <v>30</v>
      </c>
      <c r="U319" s="60">
        <v>30</v>
      </c>
      <c r="V319" s="60">
        <v>30</v>
      </c>
      <c r="W319" s="60">
        <v>30</v>
      </c>
      <c r="X319" s="60">
        <v>30</v>
      </c>
      <c r="Y319" s="60">
        <v>30</v>
      </c>
      <c r="Z319" s="60">
        <v>30</v>
      </c>
      <c r="AA319" s="60">
        <v>30</v>
      </c>
    </row>
    <row r="320" spans="1:27">
      <c r="A320" s="59" t="s">
        <v>81</v>
      </c>
      <c r="B320" s="60">
        <v>1.3</v>
      </c>
      <c r="C320" s="60">
        <v>1.31</v>
      </c>
      <c r="D320" s="60">
        <v>1.32</v>
      </c>
      <c r="E320" s="60">
        <v>1.33</v>
      </c>
      <c r="F320" s="60">
        <v>1.34</v>
      </c>
      <c r="G320" s="60">
        <v>1.35</v>
      </c>
      <c r="H320" s="60">
        <v>1.36</v>
      </c>
      <c r="I320" s="60">
        <v>1.37</v>
      </c>
      <c r="J320" s="60">
        <v>1.38</v>
      </c>
      <c r="K320" s="60">
        <v>1.39</v>
      </c>
      <c r="L320" s="60">
        <v>1.4</v>
      </c>
      <c r="M320" s="60">
        <v>1.4</v>
      </c>
      <c r="N320" s="60">
        <v>1.4</v>
      </c>
      <c r="O320" s="60">
        <v>1.4</v>
      </c>
      <c r="P320" s="60">
        <v>1.4</v>
      </c>
      <c r="Q320" s="60">
        <v>1.4</v>
      </c>
      <c r="R320" s="60">
        <v>1.4</v>
      </c>
      <c r="S320" s="60">
        <v>1.4</v>
      </c>
      <c r="T320" s="60">
        <v>1.4</v>
      </c>
      <c r="U320" s="60">
        <v>1.4</v>
      </c>
      <c r="V320" s="60">
        <v>1.4</v>
      </c>
      <c r="W320" s="60">
        <v>1.4</v>
      </c>
      <c r="X320" s="60">
        <v>1.4</v>
      </c>
      <c r="Y320" s="60">
        <v>1.4</v>
      </c>
      <c r="Z320" s="60">
        <v>1.4</v>
      </c>
      <c r="AA320" s="60">
        <v>1.4</v>
      </c>
    </row>
    <row r="321" spans="1:27">
      <c r="A321" s="59" t="s">
        <v>82</v>
      </c>
      <c r="B321" s="60"/>
      <c r="C321" s="60"/>
      <c r="D321" s="60">
        <v>55.2</v>
      </c>
      <c r="E321" s="60">
        <v>55.8</v>
      </c>
      <c r="F321" s="60">
        <v>56.4</v>
      </c>
      <c r="G321" s="60">
        <v>57</v>
      </c>
      <c r="H321" s="60">
        <v>57.6</v>
      </c>
      <c r="I321" s="60">
        <v>58.2</v>
      </c>
      <c r="J321" s="60">
        <v>58.8</v>
      </c>
      <c r="K321" s="60">
        <v>59.4</v>
      </c>
      <c r="L321" s="60">
        <v>60</v>
      </c>
      <c r="M321" s="60">
        <v>60.1</v>
      </c>
      <c r="N321" s="60">
        <v>60.2</v>
      </c>
      <c r="O321" s="60">
        <v>60.3</v>
      </c>
      <c r="P321" s="60">
        <v>60.4</v>
      </c>
      <c r="Q321" s="60">
        <v>60.5</v>
      </c>
      <c r="R321" s="60">
        <v>62.8</v>
      </c>
      <c r="S321" s="60">
        <v>65.099999999999994</v>
      </c>
      <c r="T321" s="60">
        <v>67.400000000000006</v>
      </c>
      <c r="U321" s="60">
        <v>69.7</v>
      </c>
      <c r="V321" s="60">
        <v>72</v>
      </c>
      <c r="W321" s="60">
        <v>72</v>
      </c>
      <c r="X321" s="60">
        <v>72</v>
      </c>
      <c r="Y321" s="60">
        <v>72</v>
      </c>
      <c r="Z321" s="60">
        <v>72</v>
      </c>
      <c r="AA321" s="60">
        <v>72</v>
      </c>
    </row>
    <row r="322" spans="1:27">
      <c r="A322" s="59" t="s">
        <v>83</v>
      </c>
      <c r="B322" s="60">
        <v>5388</v>
      </c>
      <c r="C322" s="60">
        <v>5390.8</v>
      </c>
      <c r="D322" s="60">
        <v>5393.6</v>
      </c>
      <c r="E322" s="60">
        <v>5396.4</v>
      </c>
      <c r="F322" s="60">
        <v>5399.2</v>
      </c>
      <c r="G322" s="60">
        <v>5402</v>
      </c>
      <c r="H322" s="60">
        <v>5404.8</v>
      </c>
      <c r="I322" s="60">
        <v>5407.6</v>
      </c>
      <c r="J322" s="60">
        <v>5410.4</v>
      </c>
      <c r="K322" s="60">
        <v>5413.2</v>
      </c>
      <c r="L322" s="60">
        <v>5416</v>
      </c>
      <c r="M322" s="60">
        <v>5388.4</v>
      </c>
      <c r="N322" s="60">
        <v>5360.8</v>
      </c>
      <c r="O322" s="60">
        <v>5333.2</v>
      </c>
      <c r="P322" s="60">
        <v>5305.6</v>
      </c>
      <c r="Q322" s="60">
        <v>5278</v>
      </c>
      <c r="R322" s="60">
        <v>5280.4</v>
      </c>
      <c r="S322" s="60">
        <v>5282.8</v>
      </c>
      <c r="T322" s="60">
        <v>5285.2</v>
      </c>
      <c r="U322" s="60">
        <v>5287.6</v>
      </c>
      <c r="V322" s="60">
        <v>5290</v>
      </c>
      <c r="W322" s="60">
        <v>5291</v>
      </c>
      <c r="X322" s="60">
        <v>5292</v>
      </c>
      <c r="Y322" s="60">
        <v>5293</v>
      </c>
      <c r="Z322" s="60">
        <v>5294</v>
      </c>
      <c r="AA322" s="60">
        <v>5295</v>
      </c>
    </row>
    <row r="323" spans="1:27">
      <c r="A323" s="59" t="s">
        <v>84</v>
      </c>
      <c r="B323" s="60">
        <v>50</v>
      </c>
      <c r="C323" s="60">
        <v>51</v>
      </c>
      <c r="D323" s="60">
        <v>52</v>
      </c>
      <c r="E323" s="60">
        <v>53</v>
      </c>
      <c r="F323" s="60">
        <v>54</v>
      </c>
      <c r="G323" s="60">
        <v>55</v>
      </c>
      <c r="H323" s="60">
        <v>56</v>
      </c>
      <c r="I323" s="60">
        <v>57</v>
      </c>
      <c r="J323" s="60">
        <v>58</v>
      </c>
      <c r="K323" s="60">
        <v>59</v>
      </c>
      <c r="L323" s="60">
        <v>60</v>
      </c>
      <c r="M323" s="60">
        <v>80</v>
      </c>
      <c r="N323" s="60">
        <v>100</v>
      </c>
      <c r="O323" s="60">
        <v>120</v>
      </c>
      <c r="P323" s="60">
        <v>140</v>
      </c>
      <c r="Q323" s="60">
        <v>160</v>
      </c>
      <c r="R323" s="60">
        <v>180</v>
      </c>
      <c r="S323" s="60">
        <v>200</v>
      </c>
      <c r="T323" s="60">
        <v>220</v>
      </c>
      <c r="U323" s="60">
        <v>240</v>
      </c>
      <c r="V323" s="60">
        <v>260</v>
      </c>
      <c r="W323" s="60">
        <v>273</v>
      </c>
      <c r="X323" s="60">
        <v>286</v>
      </c>
      <c r="Y323" s="60">
        <v>299</v>
      </c>
      <c r="Z323" s="60">
        <v>312</v>
      </c>
      <c r="AA323" s="60">
        <v>325</v>
      </c>
    </row>
    <row r="324" spans="1:27">
      <c r="A324" s="59" t="s">
        <v>85</v>
      </c>
      <c r="B324" s="60">
        <v>0</v>
      </c>
      <c r="C324" s="60">
        <v>0</v>
      </c>
      <c r="D324" s="60">
        <v>0</v>
      </c>
      <c r="E324" s="60">
        <v>0</v>
      </c>
      <c r="F324" s="60">
        <v>0</v>
      </c>
      <c r="G324" s="60">
        <v>0</v>
      </c>
      <c r="H324" s="60">
        <v>0</v>
      </c>
      <c r="I324" s="60">
        <v>0</v>
      </c>
      <c r="J324" s="60">
        <v>0</v>
      </c>
      <c r="K324" s="60">
        <v>0</v>
      </c>
      <c r="L324" s="60">
        <v>0</v>
      </c>
      <c r="M324" s="60">
        <v>0</v>
      </c>
      <c r="N324" s="60">
        <v>0</v>
      </c>
      <c r="O324" s="60">
        <v>0</v>
      </c>
      <c r="P324" s="60">
        <v>0</v>
      </c>
      <c r="Q324" s="60">
        <v>0</v>
      </c>
      <c r="R324" s="60">
        <v>0</v>
      </c>
      <c r="S324" s="60">
        <v>0</v>
      </c>
      <c r="T324" s="60">
        <v>0</v>
      </c>
      <c r="U324" s="60">
        <v>0</v>
      </c>
      <c r="V324" s="60">
        <v>0</v>
      </c>
      <c r="W324" s="60">
        <v>0</v>
      </c>
      <c r="X324" s="60">
        <v>0</v>
      </c>
      <c r="Y324" s="60">
        <v>0</v>
      </c>
      <c r="Z324" s="60">
        <v>0</v>
      </c>
      <c r="AA324" s="60">
        <v>0</v>
      </c>
    </row>
    <row r="325" spans="1:27">
      <c r="A325" s="59" t="s">
        <v>86</v>
      </c>
      <c r="B325" s="60">
        <v>118</v>
      </c>
      <c r="C325" s="60">
        <v>119.1</v>
      </c>
      <c r="D325" s="60">
        <v>120.2</v>
      </c>
      <c r="E325" s="60">
        <v>121.3</v>
      </c>
      <c r="F325" s="60">
        <v>122.4</v>
      </c>
      <c r="G325" s="60">
        <v>123.5</v>
      </c>
      <c r="H325" s="60">
        <v>124.6</v>
      </c>
      <c r="I325" s="60">
        <v>125.7</v>
      </c>
      <c r="J325" s="60">
        <v>126.8</v>
      </c>
      <c r="K325" s="60">
        <v>127.9</v>
      </c>
      <c r="L325" s="60">
        <v>129</v>
      </c>
      <c r="M325" s="60">
        <v>130</v>
      </c>
      <c r="N325" s="60">
        <v>131</v>
      </c>
      <c r="O325" s="60">
        <v>132</v>
      </c>
      <c r="P325" s="60">
        <v>133</v>
      </c>
      <c r="Q325" s="60">
        <v>134</v>
      </c>
      <c r="R325" s="60">
        <v>135.19999999999999</v>
      </c>
      <c r="S325" s="60">
        <v>136.4</v>
      </c>
      <c r="T325" s="60">
        <v>137.6</v>
      </c>
      <c r="U325" s="60">
        <v>138.80000000000001</v>
      </c>
      <c r="V325" s="60">
        <v>140</v>
      </c>
      <c r="W325" s="60">
        <v>140</v>
      </c>
      <c r="X325" s="60">
        <v>140</v>
      </c>
      <c r="Y325" s="60">
        <v>140</v>
      </c>
      <c r="Z325" s="60">
        <v>140</v>
      </c>
      <c r="AA325" s="60">
        <v>140</v>
      </c>
    </row>
    <row r="326" spans="1:27">
      <c r="A326" s="59" t="s">
        <v>87</v>
      </c>
      <c r="B326" s="60">
        <v>0.22</v>
      </c>
      <c r="C326" s="60">
        <v>0.22</v>
      </c>
      <c r="D326" s="60">
        <v>0.22</v>
      </c>
      <c r="E326" s="60">
        <v>0.22</v>
      </c>
      <c r="F326" s="60">
        <v>0.22</v>
      </c>
      <c r="G326" s="60">
        <v>0.22</v>
      </c>
      <c r="H326" s="60">
        <v>0.22</v>
      </c>
      <c r="I326" s="60">
        <v>0.22</v>
      </c>
      <c r="J326" s="60">
        <v>0.22</v>
      </c>
      <c r="K326" s="60">
        <v>0.22</v>
      </c>
      <c r="L326" s="60">
        <v>0.22</v>
      </c>
      <c r="M326" s="60">
        <v>0.22</v>
      </c>
      <c r="N326" s="60">
        <v>0.22</v>
      </c>
      <c r="O326" s="60">
        <v>0.22</v>
      </c>
      <c r="P326" s="60">
        <v>0.22</v>
      </c>
      <c r="Q326" s="60">
        <v>0.22</v>
      </c>
      <c r="R326" s="60">
        <v>0.22</v>
      </c>
      <c r="S326" s="60">
        <v>0.22</v>
      </c>
      <c r="T326" s="60">
        <v>0.22</v>
      </c>
      <c r="U326" s="60">
        <v>0.22</v>
      </c>
      <c r="V326" s="60">
        <v>0.22</v>
      </c>
      <c r="W326" s="60">
        <v>0.22</v>
      </c>
      <c r="X326" s="60">
        <v>0.22</v>
      </c>
      <c r="Y326" s="60">
        <v>0.22</v>
      </c>
      <c r="Z326" s="60">
        <v>0.22</v>
      </c>
      <c r="AA326" s="60">
        <v>0.22</v>
      </c>
    </row>
    <row r="327" spans="1:27">
      <c r="A327" s="59" t="s">
        <v>88</v>
      </c>
      <c r="B327" s="60">
        <v>0.21</v>
      </c>
      <c r="C327" s="60">
        <v>0.21</v>
      </c>
      <c r="D327" s="60">
        <v>0.21</v>
      </c>
      <c r="E327" s="60">
        <v>0.21</v>
      </c>
      <c r="F327" s="60">
        <v>0.21</v>
      </c>
      <c r="G327" s="60">
        <v>0.21</v>
      </c>
      <c r="H327" s="60">
        <v>0.21</v>
      </c>
      <c r="I327" s="60">
        <v>0.21</v>
      </c>
      <c r="J327" s="60">
        <v>0.21</v>
      </c>
      <c r="K327" s="60">
        <v>0.21</v>
      </c>
      <c r="L327" s="60">
        <v>0.21</v>
      </c>
      <c r="M327" s="60">
        <v>0.21</v>
      </c>
      <c r="N327" s="60">
        <v>0.21</v>
      </c>
      <c r="O327" s="60">
        <v>0.21</v>
      </c>
      <c r="P327" s="60">
        <v>0.21</v>
      </c>
      <c r="Q327" s="60">
        <v>0.21</v>
      </c>
      <c r="R327" s="60">
        <v>0.21</v>
      </c>
      <c r="S327" s="60">
        <v>0.21</v>
      </c>
      <c r="T327" s="60">
        <v>0.21</v>
      </c>
      <c r="U327" s="60">
        <v>0.21</v>
      </c>
      <c r="V327" s="60">
        <v>0.21</v>
      </c>
      <c r="W327" s="60">
        <v>0.21</v>
      </c>
      <c r="X327" s="60">
        <v>0.21</v>
      </c>
      <c r="Y327" s="60">
        <v>0.21</v>
      </c>
      <c r="Z327" s="60">
        <v>0.21</v>
      </c>
      <c r="AA327" s="60">
        <v>0.21</v>
      </c>
    </row>
    <row r="328" spans="1:27">
      <c r="A328" s="59" t="s">
        <v>89</v>
      </c>
      <c r="B328" s="60">
        <v>4.2</v>
      </c>
      <c r="C328" s="60">
        <v>4.2</v>
      </c>
      <c r="D328" s="60">
        <v>4.2</v>
      </c>
      <c r="E328" s="60">
        <v>4.2</v>
      </c>
      <c r="F328" s="60">
        <v>4.2</v>
      </c>
      <c r="G328" s="60">
        <v>4.2</v>
      </c>
      <c r="H328" s="60">
        <v>4.2</v>
      </c>
      <c r="I328" s="60">
        <v>4.2</v>
      </c>
      <c r="J328" s="60">
        <v>4.2</v>
      </c>
      <c r="K328" s="60">
        <v>4.2</v>
      </c>
      <c r="L328" s="60">
        <v>4.2</v>
      </c>
      <c r="M328" s="60">
        <v>4.2</v>
      </c>
      <c r="N328" s="60">
        <v>4.2</v>
      </c>
      <c r="O328" s="60">
        <v>4.2</v>
      </c>
      <c r="P328" s="60">
        <v>4.2</v>
      </c>
      <c r="Q328" s="60">
        <v>4.2</v>
      </c>
      <c r="R328" s="60">
        <v>4.2</v>
      </c>
      <c r="S328" s="60">
        <v>4.2</v>
      </c>
      <c r="T328" s="60">
        <v>4.2</v>
      </c>
      <c r="U328" s="60">
        <v>4.2</v>
      </c>
      <c r="V328" s="60">
        <v>4.2</v>
      </c>
      <c r="W328" s="60">
        <v>4.2</v>
      </c>
      <c r="X328" s="60">
        <v>4.2</v>
      </c>
      <c r="Y328" s="60">
        <v>4.2</v>
      </c>
      <c r="Z328" s="60">
        <v>4.2</v>
      </c>
      <c r="AA328" s="60">
        <v>4.2</v>
      </c>
    </row>
    <row r="329" spans="1:27">
      <c r="A329" s="59" t="s">
        <v>296</v>
      </c>
      <c r="B329" s="60">
        <v>0</v>
      </c>
      <c r="C329" s="60">
        <v>0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0</v>
      </c>
      <c r="M329" s="60">
        <v>0</v>
      </c>
      <c r="N329" s="60">
        <v>0</v>
      </c>
      <c r="O329" s="60">
        <v>0</v>
      </c>
      <c r="P329" s="60">
        <v>0</v>
      </c>
      <c r="Q329" s="60">
        <v>0</v>
      </c>
      <c r="R329" s="60">
        <v>0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0</v>
      </c>
      <c r="Z329" s="60">
        <v>0</v>
      </c>
      <c r="AA329" s="60">
        <v>0</v>
      </c>
    </row>
    <row r="330" spans="1:27">
      <c r="A330" s="59" t="s">
        <v>90</v>
      </c>
      <c r="B330" s="60">
        <v>51</v>
      </c>
      <c r="C330" s="60">
        <v>55.2</v>
      </c>
      <c r="D330" s="60">
        <v>59.4</v>
      </c>
      <c r="E330" s="60">
        <v>63.6</v>
      </c>
      <c r="F330" s="60">
        <v>67.8</v>
      </c>
      <c r="G330" s="60">
        <v>72</v>
      </c>
      <c r="H330" s="60">
        <v>76.2</v>
      </c>
      <c r="I330" s="60">
        <v>80.400000000000006</v>
      </c>
      <c r="J330" s="60">
        <v>84.6</v>
      </c>
      <c r="K330" s="60">
        <v>88.8</v>
      </c>
      <c r="L330" s="60">
        <v>93</v>
      </c>
      <c r="M330" s="60">
        <v>94.6</v>
      </c>
      <c r="N330" s="60">
        <v>96.2</v>
      </c>
      <c r="O330" s="60">
        <v>97.8</v>
      </c>
      <c r="P330" s="60">
        <v>99.4</v>
      </c>
      <c r="Q330" s="60">
        <v>101</v>
      </c>
      <c r="R330" s="60">
        <v>107.2</v>
      </c>
      <c r="S330" s="60">
        <v>113.4</v>
      </c>
      <c r="T330" s="60">
        <v>119.6</v>
      </c>
      <c r="U330" s="60">
        <v>125.8</v>
      </c>
      <c r="V330" s="60">
        <v>132</v>
      </c>
      <c r="W330" s="60">
        <v>142.6</v>
      </c>
      <c r="X330" s="60">
        <v>153.19999999999999</v>
      </c>
      <c r="Y330" s="60">
        <v>163.80000000000001</v>
      </c>
      <c r="Z330" s="60">
        <v>174.4</v>
      </c>
      <c r="AA330" s="60">
        <v>185</v>
      </c>
    </row>
    <row r="331" spans="1:27">
      <c r="A331" s="59" t="s">
        <v>91</v>
      </c>
      <c r="B331" s="60">
        <v>60</v>
      </c>
      <c r="C331" s="60">
        <v>61.2</v>
      </c>
      <c r="D331" s="60">
        <v>62.4</v>
      </c>
      <c r="E331" s="60">
        <v>63.6</v>
      </c>
      <c r="F331" s="60">
        <v>64.8</v>
      </c>
      <c r="G331" s="60">
        <v>66</v>
      </c>
      <c r="H331" s="60">
        <v>67.2</v>
      </c>
      <c r="I331" s="60">
        <v>68.400000000000006</v>
      </c>
      <c r="J331" s="60">
        <v>69.599999999999994</v>
      </c>
      <c r="K331" s="60">
        <v>70.8</v>
      </c>
      <c r="L331" s="60">
        <v>72</v>
      </c>
      <c r="M331" s="60">
        <v>74</v>
      </c>
      <c r="N331" s="60">
        <v>76</v>
      </c>
      <c r="O331" s="60">
        <v>78</v>
      </c>
      <c r="P331" s="60">
        <v>80</v>
      </c>
      <c r="Q331" s="60">
        <v>82</v>
      </c>
      <c r="R331" s="60">
        <v>84.2</v>
      </c>
      <c r="S331" s="60">
        <v>86.4</v>
      </c>
      <c r="T331" s="60">
        <v>88.6</v>
      </c>
      <c r="U331" s="60">
        <v>90.8</v>
      </c>
      <c r="V331" s="60">
        <v>93</v>
      </c>
      <c r="W331" s="60">
        <v>95.2</v>
      </c>
      <c r="X331" s="60">
        <v>97.4</v>
      </c>
      <c r="Y331" s="60">
        <v>99.6</v>
      </c>
      <c r="Z331" s="60">
        <v>101.8</v>
      </c>
      <c r="AA331" s="60">
        <v>104</v>
      </c>
    </row>
    <row r="332" spans="1:27">
      <c r="A332" s="59" t="s">
        <v>92</v>
      </c>
      <c r="B332" s="60">
        <v>0.22</v>
      </c>
      <c r="C332" s="60">
        <v>0.23</v>
      </c>
      <c r="D332" s="60">
        <v>0.25</v>
      </c>
      <c r="E332" s="60">
        <v>0.26</v>
      </c>
      <c r="F332" s="60">
        <v>0.28000000000000003</v>
      </c>
      <c r="G332" s="60">
        <v>0.28999999999999998</v>
      </c>
      <c r="H332" s="60">
        <v>0.31</v>
      </c>
      <c r="I332" s="60">
        <v>0.32</v>
      </c>
      <c r="J332" s="60">
        <v>0.34</v>
      </c>
      <c r="K332" s="60">
        <v>0.35</v>
      </c>
      <c r="L332" s="60">
        <v>0.37</v>
      </c>
      <c r="M332" s="60">
        <v>0.4</v>
      </c>
      <c r="N332" s="60">
        <v>0.44</v>
      </c>
      <c r="O332" s="60">
        <v>0.47</v>
      </c>
      <c r="P332" s="60">
        <v>0.51</v>
      </c>
      <c r="Q332" s="60">
        <v>0.54</v>
      </c>
      <c r="R332" s="60">
        <v>0.56999999999999995</v>
      </c>
      <c r="S332" s="60">
        <v>0.61</v>
      </c>
      <c r="T332" s="60">
        <v>0.64</v>
      </c>
      <c r="U332" s="60">
        <v>0.68</v>
      </c>
      <c r="V332" s="60">
        <v>0.71</v>
      </c>
      <c r="W332" s="60">
        <v>0.74</v>
      </c>
      <c r="X332" s="60">
        <v>0.78</v>
      </c>
      <c r="Y332" s="60">
        <v>0.81</v>
      </c>
      <c r="Z332" s="60">
        <v>0.85</v>
      </c>
      <c r="AA332" s="60">
        <v>0.88</v>
      </c>
    </row>
    <row r="333" spans="1:27">
      <c r="A333" s="59" t="s">
        <v>93</v>
      </c>
      <c r="B333" s="60">
        <v>0</v>
      </c>
      <c r="C333" s="60">
        <v>0</v>
      </c>
      <c r="D333" s="60">
        <v>0</v>
      </c>
      <c r="E333" s="60">
        <v>0</v>
      </c>
      <c r="F333" s="60">
        <v>0</v>
      </c>
      <c r="G333" s="60">
        <v>0</v>
      </c>
      <c r="H333" s="60">
        <v>0</v>
      </c>
      <c r="I333" s="60">
        <v>0</v>
      </c>
      <c r="J333" s="60">
        <v>0</v>
      </c>
      <c r="K333" s="60">
        <v>0</v>
      </c>
      <c r="L333" s="60">
        <v>0</v>
      </c>
      <c r="M333" s="60">
        <v>0</v>
      </c>
      <c r="N333" s="60">
        <v>0</v>
      </c>
      <c r="O333" s="60">
        <v>0</v>
      </c>
      <c r="P333" s="60">
        <v>0</v>
      </c>
      <c r="Q333" s="60">
        <v>0</v>
      </c>
      <c r="R333" s="60">
        <v>0</v>
      </c>
      <c r="S333" s="60">
        <v>0</v>
      </c>
      <c r="T333" s="60">
        <v>0</v>
      </c>
      <c r="U333" s="60">
        <v>0</v>
      </c>
      <c r="V333" s="60">
        <v>0</v>
      </c>
      <c r="W333" s="60">
        <v>0</v>
      </c>
      <c r="X333" s="60">
        <v>0</v>
      </c>
      <c r="Y333" s="60">
        <v>0</v>
      </c>
      <c r="Z333" s="60">
        <v>0</v>
      </c>
      <c r="AA333" s="60">
        <v>0</v>
      </c>
    </row>
    <row r="334" spans="1:27">
      <c r="A334" s="59" t="s">
        <v>94</v>
      </c>
      <c r="B334" s="60">
        <v>12</v>
      </c>
      <c r="C334" s="60">
        <v>12.8</v>
      </c>
      <c r="D334" s="60">
        <v>13.6</v>
      </c>
      <c r="E334" s="60">
        <v>14.4</v>
      </c>
      <c r="F334" s="60">
        <v>15.2</v>
      </c>
      <c r="G334" s="60">
        <v>16</v>
      </c>
      <c r="H334" s="60">
        <v>16.8</v>
      </c>
      <c r="I334" s="60">
        <v>17.600000000000001</v>
      </c>
      <c r="J334" s="60">
        <v>18.399999999999999</v>
      </c>
      <c r="K334" s="60">
        <v>19.2</v>
      </c>
      <c r="L334" s="60">
        <v>20</v>
      </c>
      <c r="M334" s="60">
        <v>20.8</v>
      </c>
      <c r="N334" s="60">
        <v>21.6</v>
      </c>
      <c r="O334" s="60">
        <v>22.4</v>
      </c>
      <c r="P334" s="60">
        <v>23.2</v>
      </c>
      <c r="Q334" s="60">
        <v>24</v>
      </c>
      <c r="R334" s="60">
        <v>24.8</v>
      </c>
      <c r="S334" s="60">
        <v>25.6</v>
      </c>
      <c r="T334" s="60">
        <v>26.4</v>
      </c>
      <c r="U334" s="60">
        <v>27.2</v>
      </c>
      <c r="V334" s="60">
        <v>28</v>
      </c>
      <c r="W334" s="60">
        <v>28.8</v>
      </c>
      <c r="X334" s="60">
        <v>29.6</v>
      </c>
      <c r="Y334" s="60">
        <v>30.4</v>
      </c>
      <c r="Z334" s="60">
        <v>31.2</v>
      </c>
      <c r="AA334" s="60">
        <v>32</v>
      </c>
    </row>
    <row r="335" spans="1:27">
      <c r="A335" s="59" t="s">
        <v>95</v>
      </c>
      <c r="B335" s="60">
        <v>0</v>
      </c>
      <c r="C335" s="60">
        <v>0</v>
      </c>
      <c r="D335" s="60">
        <v>0</v>
      </c>
      <c r="E335" s="60">
        <v>0</v>
      </c>
      <c r="F335" s="60">
        <v>0</v>
      </c>
      <c r="G335" s="60">
        <v>0</v>
      </c>
      <c r="H335" s="60">
        <v>0</v>
      </c>
      <c r="I335" s="60">
        <v>0</v>
      </c>
      <c r="J335" s="60">
        <v>0</v>
      </c>
      <c r="K335" s="60">
        <v>0</v>
      </c>
      <c r="L335" s="60">
        <v>0</v>
      </c>
      <c r="M335" s="60">
        <v>0</v>
      </c>
      <c r="N335" s="60">
        <v>0</v>
      </c>
      <c r="O335" s="60">
        <v>0</v>
      </c>
      <c r="P335" s="60">
        <v>0</v>
      </c>
      <c r="Q335" s="60">
        <v>0</v>
      </c>
      <c r="R335" s="60">
        <v>0</v>
      </c>
      <c r="S335" s="60">
        <v>0</v>
      </c>
      <c r="T335" s="60">
        <v>0</v>
      </c>
      <c r="U335" s="60">
        <v>0</v>
      </c>
      <c r="V335" s="60">
        <v>0</v>
      </c>
      <c r="W335" s="60">
        <v>0</v>
      </c>
      <c r="X335" s="60">
        <v>0</v>
      </c>
      <c r="Y335" s="60">
        <v>0</v>
      </c>
      <c r="Z335" s="60">
        <v>0</v>
      </c>
      <c r="AA335" s="60">
        <v>0</v>
      </c>
    </row>
    <row r="336" spans="1:27">
      <c r="A336" s="59" t="s">
        <v>96</v>
      </c>
      <c r="B336" s="60">
        <v>1453</v>
      </c>
      <c r="C336" s="60">
        <v>1459.6</v>
      </c>
      <c r="D336" s="60">
        <v>1466.2</v>
      </c>
      <c r="E336" s="60">
        <v>1472.8</v>
      </c>
      <c r="F336" s="60">
        <v>1479.4</v>
      </c>
      <c r="G336" s="60">
        <v>1486</v>
      </c>
      <c r="H336" s="60">
        <v>1492.6</v>
      </c>
      <c r="I336" s="60">
        <v>1499.2</v>
      </c>
      <c r="J336" s="60">
        <v>1505.8</v>
      </c>
      <c r="K336" s="60">
        <v>1512.4</v>
      </c>
      <c r="L336" s="60">
        <v>1519</v>
      </c>
      <c r="M336" s="60">
        <v>1528.4</v>
      </c>
      <c r="N336" s="60">
        <v>1537.8</v>
      </c>
      <c r="O336" s="60">
        <v>1547.2</v>
      </c>
      <c r="P336" s="60">
        <v>1556.6</v>
      </c>
      <c r="Q336" s="60">
        <v>1566</v>
      </c>
      <c r="R336" s="60">
        <v>1578.6</v>
      </c>
      <c r="S336" s="60">
        <v>1591.2</v>
      </c>
      <c r="T336" s="60">
        <v>1603.8</v>
      </c>
      <c r="U336" s="60">
        <v>1616.4</v>
      </c>
      <c r="V336" s="60">
        <v>1629</v>
      </c>
      <c r="W336" s="60">
        <v>1633.6</v>
      </c>
      <c r="X336" s="60">
        <v>1638.2</v>
      </c>
      <c r="Y336" s="60">
        <v>1642.8</v>
      </c>
      <c r="Z336" s="60">
        <v>1647.4</v>
      </c>
      <c r="AA336" s="60">
        <v>1652</v>
      </c>
    </row>
    <row r="337" spans="1:27">
      <c r="A337" s="59" t="s">
        <v>97</v>
      </c>
      <c r="B337" s="60">
        <v>6.4</v>
      </c>
      <c r="C337" s="60">
        <v>7.62</v>
      </c>
      <c r="D337" s="60">
        <v>8.84</v>
      </c>
      <c r="E337" s="60">
        <v>10.06</v>
      </c>
      <c r="F337" s="60">
        <v>11.28</v>
      </c>
      <c r="G337" s="60">
        <v>12.5</v>
      </c>
      <c r="H337" s="60">
        <v>13.72</v>
      </c>
      <c r="I337" s="60">
        <v>14.94</v>
      </c>
      <c r="J337" s="60">
        <v>16.16</v>
      </c>
      <c r="K337" s="60">
        <v>17.38</v>
      </c>
      <c r="L337" s="60">
        <v>18.600000000000001</v>
      </c>
      <c r="M337" s="60">
        <v>20.079999999999998</v>
      </c>
      <c r="N337" s="60">
        <v>21.56</v>
      </c>
      <c r="O337" s="60">
        <v>23.04</v>
      </c>
      <c r="P337" s="60">
        <v>24.52</v>
      </c>
      <c r="Q337" s="60">
        <v>26</v>
      </c>
      <c r="R337" s="60">
        <v>27.2</v>
      </c>
      <c r="S337" s="60">
        <v>28.4</v>
      </c>
      <c r="T337" s="60">
        <v>29.6</v>
      </c>
      <c r="U337" s="60">
        <v>30.8</v>
      </c>
      <c r="V337" s="60">
        <v>32</v>
      </c>
      <c r="W337" s="60">
        <v>33.24</v>
      </c>
      <c r="X337" s="60">
        <v>34.479999999999997</v>
      </c>
      <c r="Y337" s="60">
        <v>35.72</v>
      </c>
      <c r="Z337" s="60">
        <v>36.96</v>
      </c>
      <c r="AA337" s="60">
        <v>38.200000000000003</v>
      </c>
    </row>
    <row r="338" spans="1:27">
      <c r="A338" s="59" t="s">
        <v>98</v>
      </c>
      <c r="B338" s="60">
        <v>5716</v>
      </c>
      <c r="C338" s="60">
        <v>5861.1</v>
      </c>
      <c r="D338" s="60">
        <v>6006.2</v>
      </c>
      <c r="E338" s="60">
        <v>6151.3</v>
      </c>
      <c r="F338" s="60">
        <v>6296.4</v>
      </c>
      <c r="G338" s="60">
        <v>6441.5</v>
      </c>
      <c r="H338" s="60">
        <v>6586.6</v>
      </c>
      <c r="I338" s="60">
        <v>6731.7</v>
      </c>
      <c r="J338" s="60">
        <v>6876.8</v>
      </c>
      <c r="K338" s="60">
        <v>7021.9</v>
      </c>
      <c r="L338" s="60">
        <v>7167</v>
      </c>
      <c r="M338" s="60">
        <v>7630.8</v>
      </c>
      <c r="N338" s="60">
        <v>8094.6</v>
      </c>
      <c r="O338" s="60">
        <v>8558.4</v>
      </c>
      <c r="P338" s="60">
        <v>9022.2000000000007</v>
      </c>
      <c r="Q338" s="60">
        <v>9486</v>
      </c>
      <c r="R338" s="60">
        <v>9816.6</v>
      </c>
      <c r="S338" s="60">
        <v>10147.200000000001</v>
      </c>
      <c r="T338" s="60">
        <v>10477.799999999999</v>
      </c>
      <c r="U338" s="60">
        <v>10808.4</v>
      </c>
      <c r="V338" s="60">
        <v>11139</v>
      </c>
      <c r="W338" s="60">
        <v>11317.4</v>
      </c>
      <c r="X338" s="60">
        <v>11495.8</v>
      </c>
      <c r="Y338" s="60">
        <v>11674.2</v>
      </c>
      <c r="Z338" s="60">
        <v>11852.6</v>
      </c>
      <c r="AA338" s="60">
        <v>12031</v>
      </c>
    </row>
    <row r="339" spans="1:27">
      <c r="A339" s="59" t="s">
        <v>99</v>
      </c>
      <c r="B339" s="60">
        <v>3322</v>
      </c>
      <c r="C339" s="60">
        <v>3322</v>
      </c>
      <c r="D339" s="60">
        <v>3322</v>
      </c>
      <c r="E339" s="60">
        <v>3322</v>
      </c>
      <c r="F339" s="60">
        <v>3322</v>
      </c>
      <c r="G339" s="60">
        <v>3322</v>
      </c>
      <c r="H339" s="60">
        <v>3322</v>
      </c>
      <c r="I339" s="60">
        <v>3322</v>
      </c>
      <c r="J339" s="60">
        <v>3322</v>
      </c>
      <c r="K339" s="60">
        <v>3322</v>
      </c>
      <c r="L339" s="60">
        <v>3322</v>
      </c>
      <c r="M339" s="60">
        <v>3589.4</v>
      </c>
      <c r="N339" s="60">
        <v>3856.8</v>
      </c>
      <c r="O339" s="60">
        <v>4124.2</v>
      </c>
      <c r="P339" s="60">
        <v>4391.6000000000004</v>
      </c>
      <c r="Q339" s="60">
        <v>4659</v>
      </c>
      <c r="R339" s="60">
        <v>4687.8</v>
      </c>
      <c r="S339" s="60">
        <v>4716.6000000000004</v>
      </c>
      <c r="T339" s="60">
        <v>4745.3999999999996</v>
      </c>
      <c r="U339" s="60">
        <v>4774.2</v>
      </c>
      <c r="V339" s="60">
        <v>4803</v>
      </c>
      <c r="W339" s="60">
        <v>4831.6000000000004</v>
      </c>
      <c r="X339" s="60">
        <v>4860.2</v>
      </c>
      <c r="Y339" s="60">
        <v>4888.8</v>
      </c>
      <c r="Z339" s="60">
        <v>4917.3999999999996</v>
      </c>
      <c r="AA339" s="60">
        <v>4946</v>
      </c>
    </row>
    <row r="340" spans="1:27">
      <c r="A340" s="59" t="s">
        <v>100</v>
      </c>
      <c r="B340" s="60">
        <v>515.67999999999995</v>
      </c>
      <c r="C340" s="60">
        <v>515.67999999999995</v>
      </c>
      <c r="D340" s="60">
        <v>515.67999999999995</v>
      </c>
      <c r="E340" s="60">
        <v>515.67999999999995</v>
      </c>
      <c r="F340" s="60">
        <v>515.67999999999995</v>
      </c>
      <c r="G340" s="60">
        <v>515.67999999999995</v>
      </c>
      <c r="H340" s="60">
        <v>515.67999999999995</v>
      </c>
      <c r="I340" s="60">
        <v>515.67999999999995</v>
      </c>
      <c r="J340" s="60">
        <v>515.67999999999995</v>
      </c>
      <c r="K340" s="60">
        <v>515.67999999999995</v>
      </c>
      <c r="L340" s="60">
        <v>515.67999999999995</v>
      </c>
      <c r="M340" s="60">
        <v>600.74</v>
      </c>
      <c r="N340" s="60">
        <v>685.81</v>
      </c>
      <c r="O340" s="60">
        <v>770.87</v>
      </c>
      <c r="P340" s="60">
        <v>855.94</v>
      </c>
      <c r="Q340" s="60">
        <v>941</v>
      </c>
      <c r="R340" s="60">
        <v>941</v>
      </c>
      <c r="S340" s="60">
        <v>941</v>
      </c>
      <c r="T340" s="60">
        <v>941</v>
      </c>
      <c r="U340" s="60">
        <v>941</v>
      </c>
      <c r="V340" s="60">
        <v>941</v>
      </c>
      <c r="W340" s="60">
        <v>941</v>
      </c>
      <c r="X340" s="60">
        <v>941</v>
      </c>
      <c r="Y340" s="60">
        <v>941</v>
      </c>
      <c r="Z340" s="60">
        <v>941</v>
      </c>
      <c r="AA340" s="60">
        <v>941</v>
      </c>
    </row>
    <row r="341" spans="1:27">
      <c r="A341" s="59" t="s">
        <v>101</v>
      </c>
      <c r="B341" s="60">
        <v>15</v>
      </c>
      <c r="C341" s="60">
        <v>15</v>
      </c>
      <c r="D341" s="60">
        <v>15</v>
      </c>
      <c r="E341" s="60">
        <v>15</v>
      </c>
      <c r="F341" s="60">
        <v>15</v>
      </c>
      <c r="G341" s="60">
        <v>15</v>
      </c>
      <c r="H341" s="60">
        <v>15</v>
      </c>
      <c r="I341" s="60">
        <v>15</v>
      </c>
      <c r="J341" s="60">
        <v>15</v>
      </c>
      <c r="K341" s="60">
        <v>15</v>
      </c>
      <c r="L341" s="60">
        <v>15</v>
      </c>
      <c r="M341" s="60">
        <v>15</v>
      </c>
      <c r="N341" s="60">
        <v>15</v>
      </c>
      <c r="O341" s="60">
        <v>15</v>
      </c>
      <c r="P341" s="60">
        <v>15</v>
      </c>
      <c r="Q341" s="60">
        <v>15</v>
      </c>
      <c r="R341" s="60">
        <v>15</v>
      </c>
      <c r="S341" s="60">
        <v>15</v>
      </c>
      <c r="T341" s="60">
        <v>15</v>
      </c>
      <c r="U341" s="60">
        <v>15</v>
      </c>
      <c r="V341" s="60">
        <v>15</v>
      </c>
      <c r="W341" s="60">
        <v>15</v>
      </c>
      <c r="X341" s="60">
        <v>15</v>
      </c>
      <c r="Y341" s="60">
        <v>15</v>
      </c>
      <c r="Z341" s="60">
        <v>15</v>
      </c>
      <c r="AA341" s="60">
        <v>15</v>
      </c>
    </row>
    <row r="342" spans="1:27">
      <c r="A342" s="59" t="s">
        <v>102</v>
      </c>
      <c r="B342" s="60">
        <v>382.66</v>
      </c>
      <c r="C342" s="60">
        <v>399.65</v>
      </c>
      <c r="D342" s="60">
        <v>416.65</v>
      </c>
      <c r="E342" s="60">
        <v>433.64</v>
      </c>
      <c r="F342" s="60">
        <v>450.64</v>
      </c>
      <c r="G342" s="60">
        <v>467.63</v>
      </c>
      <c r="H342" s="60">
        <v>484.63</v>
      </c>
      <c r="I342" s="60">
        <v>501.62</v>
      </c>
      <c r="J342" s="60">
        <v>518.62</v>
      </c>
      <c r="K342" s="60">
        <v>535.61</v>
      </c>
      <c r="L342" s="60">
        <v>552.61</v>
      </c>
      <c r="M342" s="60">
        <v>564.58000000000004</v>
      </c>
      <c r="N342" s="60">
        <v>576.55999999999995</v>
      </c>
      <c r="O342" s="60">
        <v>588.54</v>
      </c>
      <c r="P342" s="60">
        <v>600.51</v>
      </c>
      <c r="Q342" s="60">
        <v>612.49</v>
      </c>
      <c r="R342" s="60">
        <v>620.84</v>
      </c>
      <c r="S342" s="60">
        <v>629.17999999999995</v>
      </c>
      <c r="T342" s="60">
        <v>637.53</v>
      </c>
      <c r="U342" s="60">
        <v>645.88</v>
      </c>
      <c r="V342" s="60">
        <v>654.23</v>
      </c>
      <c r="W342" s="60">
        <v>659.9</v>
      </c>
      <c r="X342" s="60">
        <v>665.58</v>
      </c>
      <c r="Y342" s="60">
        <v>671.26</v>
      </c>
      <c r="Z342" s="60">
        <v>676.93</v>
      </c>
      <c r="AA342" s="60">
        <v>682.61</v>
      </c>
    </row>
    <row r="343" spans="1:27">
      <c r="A343" s="59" t="s">
        <v>314</v>
      </c>
      <c r="B343" s="60">
        <v>0</v>
      </c>
      <c r="C343" s="60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0</v>
      </c>
      <c r="I343" s="60">
        <v>0</v>
      </c>
      <c r="J343" s="60">
        <v>0</v>
      </c>
      <c r="K343" s="60">
        <v>0</v>
      </c>
      <c r="L343" s="60">
        <v>0</v>
      </c>
      <c r="M343" s="60">
        <v>0</v>
      </c>
      <c r="N343" s="60">
        <v>0</v>
      </c>
      <c r="O343" s="60">
        <v>0</v>
      </c>
      <c r="P343" s="60">
        <v>0</v>
      </c>
      <c r="Q343" s="60">
        <v>0</v>
      </c>
      <c r="R343" s="60">
        <v>0</v>
      </c>
      <c r="S343" s="60">
        <v>0</v>
      </c>
      <c r="T343" s="60">
        <v>0</v>
      </c>
      <c r="U343" s="60">
        <v>0</v>
      </c>
      <c r="V343" s="60">
        <v>0</v>
      </c>
      <c r="W343" s="60">
        <v>0</v>
      </c>
      <c r="X343" s="60">
        <v>0</v>
      </c>
      <c r="Y343" s="60">
        <v>0</v>
      </c>
      <c r="Z343" s="60">
        <v>0</v>
      </c>
      <c r="AA343" s="60">
        <v>0</v>
      </c>
    </row>
    <row r="344" spans="1:27">
      <c r="A344" s="59" t="s">
        <v>103</v>
      </c>
      <c r="B344" s="60">
        <v>66</v>
      </c>
      <c r="C344" s="60">
        <v>68.2</v>
      </c>
      <c r="D344" s="60">
        <v>70.400000000000006</v>
      </c>
      <c r="E344" s="60">
        <v>72.599999999999994</v>
      </c>
      <c r="F344" s="60">
        <v>74.8</v>
      </c>
      <c r="G344" s="60">
        <v>77</v>
      </c>
      <c r="H344" s="60">
        <v>79.2</v>
      </c>
      <c r="I344" s="60">
        <v>81.400000000000006</v>
      </c>
      <c r="J344" s="60">
        <v>83.6</v>
      </c>
      <c r="K344" s="60">
        <v>85.8</v>
      </c>
      <c r="L344" s="60">
        <v>88</v>
      </c>
      <c r="M344" s="60">
        <v>88</v>
      </c>
      <c r="N344" s="60">
        <v>88</v>
      </c>
      <c r="O344" s="60">
        <v>88</v>
      </c>
      <c r="P344" s="60">
        <v>88</v>
      </c>
      <c r="Q344" s="60">
        <v>88</v>
      </c>
      <c r="R344" s="60">
        <v>88</v>
      </c>
      <c r="S344" s="60">
        <v>88</v>
      </c>
      <c r="T344" s="60">
        <v>88</v>
      </c>
      <c r="U344" s="60">
        <v>88</v>
      </c>
      <c r="V344" s="60">
        <v>88</v>
      </c>
      <c r="W344" s="60">
        <v>88.2</v>
      </c>
      <c r="X344" s="60">
        <v>88.4</v>
      </c>
      <c r="Y344" s="60">
        <v>88.6</v>
      </c>
      <c r="Z344" s="60">
        <v>88.8</v>
      </c>
      <c r="AA344" s="60">
        <v>89</v>
      </c>
    </row>
    <row r="345" spans="1:27">
      <c r="A345" s="59" t="s">
        <v>104</v>
      </c>
      <c r="B345" s="60">
        <v>547</v>
      </c>
      <c r="C345" s="60">
        <v>550.70000000000005</v>
      </c>
      <c r="D345" s="60">
        <v>554.4</v>
      </c>
      <c r="E345" s="60">
        <v>558.1</v>
      </c>
      <c r="F345" s="60">
        <v>561.79999999999995</v>
      </c>
      <c r="G345" s="60">
        <v>565.5</v>
      </c>
      <c r="H345" s="60">
        <v>569.20000000000005</v>
      </c>
      <c r="I345" s="60">
        <v>572.9</v>
      </c>
      <c r="J345" s="60">
        <v>576.6</v>
      </c>
      <c r="K345" s="60">
        <v>580.29999999999995</v>
      </c>
      <c r="L345" s="60">
        <v>584</v>
      </c>
      <c r="M345" s="60">
        <v>587.6</v>
      </c>
      <c r="N345" s="60">
        <v>591.20000000000005</v>
      </c>
      <c r="O345" s="60">
        <v>594.79999999999995</v>
      </c>
      <c r="P345" s="60">
        <v>598.4</v>
      </c>
      <c r="Q345" s="60">
        <v>602</v>
      </c>
      <c r="R345" s="60">
        <v>605.79999999999995</v>
      </c>
      <c r="S345" s="60">
        <v>609.6</v>
      </c>
      <c r="T345" s="60">
        <v>613.4</v>
      </c>
      <c r="U345" s="60">
        <v>617.20000000000005</v>
      </c>
      <c r="V345" s="60">
        <v>621</v>
      </c>
      <c r="W345" s="60">
        <v>624.6</v>
      </c>
      <c r="X345" s="60">
        <v>628.20000000000005</v>
      </c>
      <c r="Y345" s="60">
        <v>631.79999999999995</v>
      </c>
      <c r="Z345" s="60">
        <v>635.4</v>
      </c>
      <c r="AA345" s="60">
        <v>639</v>
      </c>
    </row>
    <row r="346" spans="1:27">
      <c r="A346" s="59" t="s">
        <v>105</v>
      </c>
      <c r="B346" s="60">
        <v>8.9</v>
      </c>
      <c r="C346" s="60">
        <v>8.83</v>
      </c>
      <c r="D346" s="60">
        <v>8.76</v>
      </c>
      <c r="E346" s="60">
        <v>8.69</v>
      </c>
      <c r="F346" s="60">
        <v>8.6199999999999992</v>
      </c>
      <c r="G346" s="60">
        <v>8.5500000000000007</v>
      </c>
      <c r="H346" s="60">
        <v>8.48</v>
      </c>
      <c r="I346" s="60">
        <v>8.41</v>
      </c>
      <c r="J346" s="60">
        <v>8.34</v>
      </c>
      <c r="K346" s="60">
        <v>8.27</v>
      </c>
      <c r="L346" s="60">
        <v>8.1999999999999993</v>
      </c>
      <c r="M346" s="60">
        <v>8.1999999999999993</v>
      </c>
      <c r="N346" s="60">
        <v>8.1999999999999993</v>
      </c>
      <c r="O346" s="60">
        <v>8.1999999999999993</v>
      </c>
      <c r="P346" s="60">
        <v>8.1999999999999993</v>
      </c>
      <c r="Q346" s="60">
        <v>8.1999999999999993</v>
      </c>
      <c r="R346" s="60">
        <v>8.02</v>
      </c>
      <c r="S346" s="60">
        <v>7.84</v>
      </c>
      <c r="T346" s="60">
        <v>7.66</v>
      </c>
      <c r="U346" s="60">
        <v>7.48</v>
      </c>
      <c r="V346" s="60">
        <v>7.3</v>
      </c>
      <c r="W346" s="60">
        <v>7.22</v>
      </c>
      <c r="X346" s="60">
        <v>7.14</v>
      </c>
      <c r="Y346" s="60">
        <v>7.06</v>
      </c>
      <c r="Z346" s="60">
        <v>6.98</v>
      </c>
      <c r="AA346" s="60">
        <v>6.9</v>
      </c>
    </row>
    <row r="347" spans="1:27">
      <c r="A347" s="59" t="s">
        <v>106</v>
      </c>
      <c r="B347" s="60">
        <v>10287</v>
      </c>
      <c r="C347" s="60">
        <v>10291.4</v>
      </c>
      <c r="D347" s="60">
        <v>10295.799999999999</v>
      </c>
      <c r="E347" s="60">
        <v>10300.200000000001</v>
      </c>
      <c r="F347" s="60">
        <v>10304.6</v>
      </c>
      <c r="G347" s="60">
        <v>10309</v>
      </c>
      <c r="H347" s="60">
        <v>10313.4</v>
      </c>
      <c r="I347" s="60">
        <v>10317.799999999999</v>
      </c>
      <c r="J347" s="60">
        <v>10322.200000000001</v>
      </c>
      <c r="K347" s="60">
        <v>10326.6</v>
      </c>
      <c r="L347" s="60">
        <v>10331</v>
      </c>
      <c r="M347" s="60">
        <v>10329.6</v>
      </c>
      <c r="N347" s="60">
        <v>10328.200000000001</v>
      </c>
      <c r="O347" s="60">
        <v>10326.799999999999</v>
      </c>
      <c r="P347" s="60">
        <v>10325.4</v>
      </c>
      <c r="Q347" s="60">
        <v>10324</v>
      </c>
      <c r="R347" s="60">
        <v>10317.6</v>
      </c>
      <c r="S347" s="60">
        <v>10311.200000000001</v>
      </c>
      <c r="T347" s="60">
        <v>10304.799999999999</v>
      </c>
      <c r="U347" s="60">
        <v>10298.4</v>
      </c>
      <c r="V347" s="60">
        <v>10292</v>
      </c>
      <c r="W347" s="60">
        <v>10287.6</v>
      </c>
      <c r="X347" s="60">
        <v>10283.200000000001</v>
      </c>
      <c r="Y347" s="60">
        <v>10278.799999999999</v>
      </c>
      <c r="Z347" s="60">
        <v>10274.4</v>
      </c>
      <c r="AA347" s="60">
        <v>10270</v>
      </c>
    </row>
    <row r="348" spans="1:27">
      <c r="A348" s="59" t="s">
        <v>107</v>
      </c>
      <c r="B348" s="60">
        <v>46.9</v>
      </c>
      <c r="C348" s="60">
        <v>46.9</v>
      </c>
      <c r="D348" s="60">
        <v>46.9</v>
      </c>
      <c r="E348" s="60">
        <v>46.9</v>
      </c>
      <c r="F348" s="60">
        <v>46.9</v>
      </c>
      <c r="G348" s="60">
        <v>46.9</v>
      </c>
      <c r="H348" s="60">
        <v>46.9</v>
      </c>
      <c r="I348" s="60">
        <v>46.9</v>
      </c>
      <c r="J348" s="60">
        <v>46.9</v>
      </c>
      <c r="K348" s="60">
        <v>46.9</v>
      </c>
      <c r="L348" s="60">
        <v>46.9</v>
      </c>
      <c r="M348" s="60">
        <v>46.9</v>
      </c>
      <c r="N348" s="60">
        <v>46.9</v>
      </c>
      <c r="O348" s="60">
        <v>46.9</v>
      </c>
      <c r="P348" s="60">
        <v>46.9</v>
      </c>
      <c r="Q348" s="60">
        <v>46.9</v>
      </c>
      <c r="R348" s="60">
        <v>46.9</v>
      </c>
      <c r="S348" s="60">
        <v>46.9</v>
      </c>
      <c r="T348" s="60">
        <v>46.9</v>
      </c>
      <c r="U348" s="60">
        <v>46.9</v>
      </c>
      <c r="V348" s="60">
        <v>46.9</v>
      </c>
      <c r="W348" s="60">
        <v>46.9</v>
      </c>
      <c r="X348" s="60">
        <v>46.9</v>
      </c>
      <c r="Y348" s="60">
        <v>46.9</v>
      </c>
      <c r="Z348" s="60">
        <v>46.9</v>
      </c>
      <c r="AA348" s="60">
        <v>46.9</v>
      </c>
    </row>
    <row r="349" spans="1:27">
      <c r="A349" s="59" t="s">
        <v>108</v>
      </c>
      <c r="B349" s="60"/>
      <c r="C349" s="60"/>
      <c r="D349" s="60">
        <v>1038.4000000000001</v>
      </c>
      <c r="E349" s="60">
        <v>1040.5999999999999</v>
      </c>
      <c r="F349" s="60">
        <v>1042.8</v>
      </c>
      <c r="G349" s="60">
        <v>1045</v>
      </c>
      <c r="H349" s="60">
        <v>1047.2</v>
      </c>
      <c r="I349" s="60">
        <v>1049.4000000000001</v>
      </c>
      <c r="J349" s="60">
        <v>1051.5999999999999</v>
      </c>
      <c r="K349" s="60">
        <v>1053.8</v>
      </c>
      <c r="L349" s="60">
        <v>1056</v>
      </c>
      <c r="M349" s="60">
        <v>1026.5999999999999</v>
      </c>
      <c r="N349" s="60">
        <v>997.2</v>
      </c>
      <c r="O349" s="60">
        <v>967.8</v>
      </c>
      <c r="P349" s="60">
        <v>938.4</v>
      </c>
      <c r="Q349" s="60">
        <v>909</v>
      </c>
      <c r="R349" s="60">
        <v>907.4</v>
      </c>
      <c r="S349" s="60">
        <v>905.8</v>
      </c>
      <c r="T349" s="60">
        <v>904.2</v>
      </c>
      <c r="U349" s="60">
        <v>902.6</v>
      </c>
      <c r="V349" s="60">
        <v>901</v>
      </c>
      <c r="W349" s="60">
        <v>901</v>
      </c>
      <c r="X349" s="60">
        <v>901</v>
      </c>
      <c r="Y349" s="60">
        <v>901</v>
      </c>
      <c r="Z349" s="60">
        <v>901</v>
      </c>
      <c r="AA349" s="60">
        <v>901</v>
      </c>
    </row>
    <row r="350" spans="1:27">
      <c r="A350" s="59" t="s">
        <v>109</v>
      </c>
      <c r="B350" s="60">
        <v>163</v>
      </c>
      <c r="C350" s="60">
        <v>158.69999999999999</v>
      </c>
      <c r="D350" s="60">
        <v>154.4</v>
      </c>
      <c r="E350" s="60">
        <v>150.1</v>
      </c>
      <c r="F350" s="60">
        <v>145.80000000000001</v>
      </c>
      <c r="G350" s="60">
        <v>141.5</v>
      </c>
      <c r="H350" s="60">
        <v>137.19999999999999</v>
      </c>
      <c r="I350" s="60">
        <v>132.9</v>
      </c>
      <c r="J350" s="60">
        <v>128.6</v>
      </c>
      <c r="K350" s="60">
        <v>124.3</v>
      </c>
      <c r="L350" s="60">
        <v>120</v>
      </c>
      <c r="M350" s="60">
        <v>129.19999999999999</v>
      </c>
      <c r="N350" s="60">
        <v>138.4</v>
      </c>
      <c r="O350" s="60">
        <v>147.6</v>
      </c>
      <c r="P350" s="60">
        <v>156.80000000000001</v>
      </c>
      <c r="Q350" s="60">
        <v>166</v>
      </c>
      <c r="R350" s="60">
        <v>171.4</v>
      </c>
      <c r="S350" s="60">
        <v>176.8</v>
      </c>
      <c r="T350" s="60">
        <v>182.2</v>
      </c>
      <c r="U350" s="60">
        <v>187.6</v>
      </c>
      <c r="V350" s="60">
        <v>193</v>
      </c>
      <c r="W350" s="60">
        <v>198.4</v>
      </c>
      <c r="X350" s="60">
        <v>203.8</v>
      </c>
      <c r="Y350" s="60">
        <v>209.2</v>
      </c>
      <c r="Z350" s="60">
        <v>214.6</v>
      </c>
      <c r="AA350" s="60">
        <v>220</v>
      </c>
    </row>
    <row r="351" spans="1:27">
      <c r="A351" s="59" t="s">
        <v>110</v>
      </c>
      <c r="B351" s="60">
        <v>0</v>
      </c>
      <c r="C351" s="60">
        <v>0</v>
      </c>
      <c r="D351" s="60">
        <v>0</v>
      </c>
      <c r="E351" s="60">
        <v>0</v>
      </c>
      <c r="F351" s="60">
        <v>0</v>
      </c>
      <c r="G351" s="60">
        <v>0</v>
      </c>
      <c r="H351" s="60">
        <v>0</v>
      </c>
      <c r="I351" s="60">
        <v>0</v>
      </c>
      <c r="J351" s="60">
        <v>0</v>
      </c>
      <c r="K351" s="60">
        <v>0</v>
      </c>
      <c r="L351" s="60">
        <v>0</v>
      </c>
      <c r="M351" s="60">
        <v>0</v>
      </c>
      <c r="N351" s="60">
        <v>0</v>
      </c>
      <c r="O351" s="60">
        <v>0</v>
      </c>
      <c r="P351" s="60">
        <v>0</v>
      </c>
      <c r="Q351" s="60">
        <v>0</v>
      </c>
      <c r="R351" s="60">
        <v>0</v>
      </c>
      <c r="S351" s="60">
        <v>0</v>
      </c>
      <c r="T351" s="60">
        <v>0</v>
      </c>
      <c r="U351" s="60">
        <v>0</v>
      </c>
      <c r="V351" s="60">
        <v>0</v>
      </c>
      <c r="W351" s="60">
        <v>0</v>
      </c>
      <c r="X351" s="60">
        <v>0</v>
      </c>
      <c r="Y351" s="60">
        <v>0</v>
      </c>
      <c r="Z351" s="60">
        <v>0</v>
      </c>
      <c r="AA351" s="60">
        <v>0</v>
      </c>
    </row>
    <row r="352" spans="1:27">
      <c r="A352" s="59" t="s">
        <v>111</v>
      </c>
      <c r="B352" s="60">
        <v>3.45</v>
      </c>
      <c r="C352" s="60">
        <v>3.59</v>
      </c>
      <c r="D352" s="60">
        <v>3.73</v>
      </c>
      <c r="E352" s="60">
        <v>3.87</v>
      </c>
      <c r="F352" s="60">
        <v>4.01</v>
      </c>
      <c r="G352" s="60">
        <v>4.1500000000000004</v>
      </c>
      <c r="H352" s="60">
        <v>4.29</v>
      </c>
      <c r="I352" s="60">
        <v>4.43</v>
      </c>
      <c r="J352" s="60">
        <v>4.57</v>
      </c>
      <c r="K352" s="60">
        <v>4.71</v>
      </c>
      <c r="L352" s="60">
        <v>4.8499999999999996</v>
      </c>
      <c r="M352" s="60">
        <v>4.99</v>
      </c>
      <c r="N352" s="60">
        <v>5.13</v>
      </c>
      <c r="O352" s="60">
        <v>5.27</v>
      </c>
      <c r="P352" s="60">
        <v>5.41</v>
      </c>
      <c r="Q352" s="60">
        <v>5.55</v>
      </c>
      <c r="R352" s="60">
        <v>5.69</v>
      </c>
      <c r="S352" s="60">
        <v>5.83</v>
      </c>
      <c r="T352" s="60">
        <v>5.97</v>
      </c>
      <c r="U352" s="60">
        <v>6.11</v>
      </c>
      <c r="V352" s="60">
        <v>6.25</v>
      </c>
      <c r="W352" s="60">
        <v>6.25</v>
      </c>
      <c r="X352" s="60">
        <v>6.25</v>
      </c>
      <c r="Y352" s="60">
        <v>6.25</v>
      </c>
      <c r="Z352" s="60">
        <v>6.25</v>
      </c>
      <c r="AA352" s="60">
        <v>6.25</v>
      </c>
    </row>
    <row r="353" spans="1:27">
      <c r="A353" s="59" t="s">
        <v>112</v>
      </c>
      <c r="B353" s="60"/>
      <c r="C353" s="60"/>
      <c r="D353" s="60">
        <v>50.76</v>
      </c>
      <c r="E353" s="60">
        <v>51.34</v>
      </c>
      <c r="F353" s="60">
        <v>51.92</v>
      </c>
      <c r="G353" s="60">
        <v>52.5</v>
      </c>
      <c r="H353" s="60">
        <v>53.08</v>
      </c>
      <c r="I353" s="60">
        <v>53.66</v>
      </c>
      <c r="J353" s="60">
        <v>54.24</v>
      </c>
      <c r="K353" s="60">
        <v>54.82</v>
      </c>
      <c r="L353" s="60">
        <v>55.4</v>
      </c>
      <c r="M353" s="60">
        <v>57</v>
      </c>
      <c r="N353" s="60">
        <v>58.6</v>
      </c>
      <c r="O353" s="60">
        <v>60.2</v>
      </c>
      <c r="P353" s="60">
        <v>61.8</v>
      </c>
      <c r="Q353" s="60">
        <v>63.4</v>
      </c>
      <c r="R353" s="60">
        <v>60.12</v>
      </c>
      <c r="S353" s="60">
        <v>56.84</v>
      </c>
      <c r="T353" s="60">
        <v>53.56</v>
      </c>
      <c r="U353" s="60">
        <v>50.28</v>
      </c>
      <c r="V353" s="60">
        <v>47</v>
      </c>
      <c r="W353" s="60">
        <v>47</v>
      </c>
      <c r="X353" s="60">
        <v>47</v>
      </c>
      <c r="Y353" s="60">
        <v>47</v>
      </c>
      <c r="Z353" s="60">
        <v>47</v>
      </c>
      <c r="AA353" s="60">
        <v>47</v>
      </c>
    </row>
    <row r="354" spans="1:27">
      <c r="A354" s="59" t="s">
        <v>113</v>
      </c>
      <c r="B354" s="60">
        <v>2.5</v>
      </c>
      <c r="C354" s="60">
        <v>4.13</v>
      </c>
      <c r="D354" s="60">
        <v>5.76</v>
      </c>
      <c r="E354" s="60">
        <v>7.38</v>
      </c>
      <c r="F354" s="60">
        <v>9.01</v>
      </c>
      <c r="G354" s="60">
        <v>10.64</v>
      </c>
      <c r="H354" s="60">
        <v>12.27</v>
      </c>
      <c r="I354" s="60">
        <v>13.9</v>
      </c>
      <c r="J354" s="60">
        <v>15.52</v>
      </c>
      <c r="K354" s="60">
        <v>17.149999999999999</v>
      </c>
      <c r="L354" s="60">
        <v>18.78</v>
      </c>
      <c r="M354" s="60">
        <v>20.41</v>
      </c>
      <c r="N354" s="60">
        <v>22.03</v>
      </c>
      <c r="O354" s="60">
        <v>23.66</v>
      </c>
      <c r="P354" s="60">
        <v>25.28</v>
      </c>
      <c r="Q354" s="60">
        <v>26.91</v>
      </c>
      <c r="R354" s="60">
        <v>35.53</v>
      </c>
      <c r="S354" s="60">
        <v>44.15</v>
      </c>
      <c r="T354" s="60">
        <v>52.77</v>
      </c>
      <c r="U354" s="60">
        <v>61.39</v>
      </c>
      <c r="V354" s="60">
        <v>70.010000000000005</v>
      </c>
      <c r="W354" s="60">
        <v>78.63</v>
      </c>
      <c r="X354" s="60">
        <v>87.25</v>
      </c>
      <c r="Y354" s="60">
        <v>95.87</v>
      </c>
      <c r="Z354" s="60">
        <v>104.49</v>
      </c>
      <c r="AA354" s="60">
        <v>113.11</v>
      </c>
    </row>
    <row r="355" spans="1:27">
      <c r="A355" s="59" t="s">
        <v>114</v>
      </c>
      <c r="B355" s="60"/>
      <c r="C355" s="60"/>
      <c r="D355" s="60">
        <v>721</v>
      </c>
      <c r="E355" s="60">
        <v>719.5</v>
      </c>
      <c r="F355" s="60">
        <v>718</v>
      </c>
      <c r="G355" s="60">
        <v>716.5</v>
      </c>
      <c r="H355" s="60">
        <v>715</v>
      </c>
      <c r="I355" s="60">
        <v>713.5</v>
      </c>
      <c r="J355" s="60">
        <v>712</v>
      </c>
      <c r="K355" s="60">
        <v>710.5</v>
      </c>
      <c r="L355" s="60">
        <v>709</v>
      </c>
      <c r="M355" s="60">
        <v>705.4</v>
      </c>
      <c r="N355" s="60">
        <v>701.8</v>
      </c>
      <c r="O355" s="60">
        <v>698.2</v>
      </c>
      <c r="P355" s="60">
        <v>694.6</v>
      </c>
      <c r="Q355" s="60">
        <v>691</v>
      </c>
      <c r="R355" s="60">
        <v>678.4</v>
      </c>
      <c r="S355" s="60">
        <v>665.8</v>
      </c>
      <c r="T355" s="60">
        <v>653.20000000000005</v>
      </c>
      <c r="U355" s="60">
        <v>640.6</v>
      </c>
      <c r="V355" s="60">
        <v>628</v>
      </c>
      <c r="W355" s="60">
        <v>624.79999999999995</v>
      </c>
      <c r="X355" s="60">
        <v>621.6</v>
      </c>
      <c r="Y355" s="60">
        <v>618.4</v>
      </c>
      <c r="Z355" s="60">
        <v>615.20000000000005</v>
      </c>
      <c r="AA355" s="60">
        <v>612</v>
      </c>
    </row>
    <row r="356" spans="1:27">
      <c r="A356" s="59" t="s">
        <v>115</v>
      </c>
      <c r="B356" s="60">
        <v>10.1</v>
      </c>
      <c r="C356" s="60">
        <v>10.1</v>
      </c>
      <c r="D356" s="60">
        <v>10.1</v>
      </c>
      <c r="E356" s="60">
        <v>10.1</v>
      </c>
      <c r="F356" s="60">
        <v>10.1</v>
      </c>
      <c r="G356" s="60">
        <v>10.1</v>
      </c>
      <c r="H356" s="60">
        <v>10.1</v>
      </c>
      <c r="I356" s="60">
        <v>10.1</v>
      </c>
      <c r="J356" s="60">
        <v>10.1</v>
      </c>
      <c r="K356" s="60">
        <v>10.1</v>
      </c>
      <c r="L356" s="60">
        <v>10.1</v>
      </c>
      <c r="M356" s="60">
        <v>10.1</v>
      </c>
      <c r="N356" s="60">
        <v>10.1</v>
      </c>
      <c r="O356" s="60">
        <v>10.1</v>
      </c>
      <c r="P356" s="60">
        <v>10.1</v>
      </c>
      <c r="Q356" s="60">
        <v>10.1</v>
      </c>
      <c r="R356" s="60">
        <v>10.18</v>
      </c>
      <c r="S356" s="60">
        <v>10.26</v>
      </c>
      <c r="T356" s="60">
        <v>10.34</v>
      </c>
      <c r="U356" s="60">
        <v>10.42</v>
      </c>
      <c r="V356" s="60">
        <v>10.5</v>
      </c>
      <c r="W356" s="60">
        <v>10.58</v>
      </c>
      <c r="X356" s="60">
        <v>10.66</v>
      </c>
      <c r="Y356" s="60">
        <v>10.74</v>
      </c>
      <c r="Z356" s="60">
        <v>10.82</v>
      </c>
      <c r="AA356" s="60">
        <v>10.9</v>
      </c>
    </row>
    <row r="357" spans="1:27">
      <c r="A357" s="59" t="s">
        <v>116</v>
      </c>
      <c r="B357" s="60">
        <v>6</v>
      </c>
      <c r="C357" s="60">
        <v>6.22</v>
      </c>
      <c r="D357" s="60">
        <v>6.44</v>
      </c>
      <c r="E357" s="60">
        <v>6.66</v>
      </c>
      <c r="F357" s="60">
        <v>6.88</v>
      </c>
      <c r="G357" s="60">
        <v>7.1</v>
      </c>
      <c r="H357" s="60">
        <v>7.32</v>
      </c>
      <c r="I357" s="60">
        <v>7.54</v>
      </c>
      <c r="J357" s="60">
        <v>7.76</v>
      </c>
      <c r="K357" s="60">
        <v>7.98</v>
      </c>
      <c r="L357" s="60">
        <v>8.1999999999999993</v>
      </c>
      <c r="M357" s="60">
        <v>8.42</v>
      </c>
      <c r="N357" s="60">
        <v>8.64</v>
      </c>
      <c r="O357" s="60">
        <v>8.86</v>
      </c>
      <c r="P357" s="60">
        <v>9.08</v>
      </c>
      <c r="Q357" s="60">
        <v>9.3000000000000007</v>
      </c>
      <c r="R357" s="60">
        <v>9.52</v>
      </c>
      <c r="S357" s="60">
        <v>9.74</v>
      </c>
      <c r="T357" s="60">
        <v>9.9600000000000009</v>
      </c>
      <c r="U357" s="60">
        <v>10.18</v>
      </c>
      <c r="V357" s="60">
        <v>10.4</v>
      </c>
      <c r="W357" s="60">
        <v>11.74</v>
      </c>
      <c r="X357" s="60">
        <v>13.08</v>
      </c>
      <c r="Y357" s="60">
        <v>14.42</v>
      </c>
      <c r="Z357" s="60">
        <v>15.76</v>
      </c>
      <c r="AA357" s="60">
        <v>17.100000000000001</v>
      </c>
    </row>
    <row r="358" spans="1:27">
      <c r="A358" s="59" t="s">
        <v>117</v>
      </c>
      <c r="B358" s="60">
        <v>8</v>
      </c>
      <c r="C358" s="60">
        <v>8</v>
      </c>
      <c r="D358" s="60">
        <v>8</v>
      </c>
      <c r="E358" s="60">
        <v>8</v>
      </c>
      <c r="F358" s="60">
        <v>8</v>
      </c>
      <c r="G358" s="60">
        <v>8</v>
      </c>
      <c r="H358" s="60">
        <v>8</v>
      </c>
      <c r="I358" s="60">
        <v>8</v>
      </c>
      <c r="J358" s="60">
        <v>8</v>
      </c>
      <c r="K358" s="60">
        <v>8</v>
      </c>
      <c r="L358" s="60">
        <v>8</v>
      </c>
      <c r="M358" s="60">
        <v>8</v>
      </c>
      <c r="N358" s="60">
        <v>8</v>
      </c>
      <c r="O358" s="60">
        <v>8</v>
      </c>
      <c r="P358" s="60">
        <v>8</v>
      </c>
      <c r="Q358" s="60">
        <v>8</v>
      </c>
      <c r="R358" s="60">
        <v>8</v>
      </c>
      <c r="S358" s="60">
        <v>8</v>
      </c>
      <c r="T358" s="60">
        <v>8</v>
      </c>
      <c r="U358" s="60">
        <v>8</v>
      </c>
      <c r="V358" s="60">
        <v>8</v>
      </c>
      <c r="W358" s="60">
        <v>8</v>
      </c>
      <c r="X358" s="60">
        <v>8</v>
      </c>
      <c r="Y358" s="60">
        <v>8</v>
      </c>
      <c r="Z358" s="60">
        <v>8</v>
      </c>
      <c r="AA358" s="60">
        <v>8</v>
      </c>
    </row>
    <row r="359" spans="1:27">
      <c r="A359" s="59" t="s">
        <v>118</v>
      </c>
      <c r="B359" s="60">
        <v>217</v>
      </c>
      <c r="C359" s="60">
        <v>217</v>
      </c>
      <c r="D359" s="60">
        <v>217</v>
      </c>
      <c r="E359" s="60">
        <v>217</v>
      </c>
      <c r="F359" s="60">
        <v>217</v>
      </c>
      <c r="G359" s="60">
        <v>217</v>
      </c>
      <c r="H359" s="60">
        <v>217</v>
      </c>
      <c r="I359" s="60">
        <v>217</v>
      </c>
      <c r="J359" s="60">
        <v>217</v>
      </c>
      <c r="K359" s="60">
        <v>217</v>
      </c>
      <c r="L359" s="60">
        <v>217</v>
      </c>
      <c r="M359" s="60">
        <v>217</v>
      </c>
      <c r="N359" s="60">
        <v>217</v>
      </c>
      <c r="O359" s="60">
        <v>217</v>
      </c>
      <c r="P359" s="60">
        <v>217</v>
      </c>
      <c r="Q359" s="60">
        <v>217</v>
      </c>
      <c r="R359" s="60">
        <v>217</v>
      </c>
      <c r="S359" s="60">
        <v>217</v>
      </c>
      <c r="T359" s="60">
        <v>217</v>
      </c>
      <c r="U359" s="60">
        <v>217</v>
      </c>
      <c r="V359" s="60">
        <v>217</v>
      </c>
      <c r="W359" s="60">
        <v>217</v>
      </c>
      <c r="X359" s="60">
        <v>217</v>
      </c>
      <c r="Y359" s="60">
        <v>217</v>
      </c>
      <c r="Z359" s="60">
        <v>217</v>
      </c>
      <c r="AA359" s="60">
        <v>217</v>
      </c>
    </row>
    <row r="360" spans="1:27">
      <c r="A360" s="59" t="s">
        <v>119</v>
      </c>
      <c r="B360" s="60">
        <v>0.2</v>
      </c>
      <c r="C360" s="60">
        <v>0.21</v>
      </c>
      <c r="D360" s="60">
        <v>0.22</v>
      </c>
      <c r="E360" s="60">
        <v>0.23</v>
      </c>
      <c r="F360" s="60">
        <v>0.24</v>
      </c>
      <c r="G360" s="60">
        <v>0.25</v>
      </c>
      <c r="H360" s="60">
        <v>0.26</v>
      </c>
      <c r="I360" s="60">
        <v>0.27</v>
      </c>
      <c r="J360" s="60">
        <v>0.28000000000000003</v>
      </c>
      <c r="K360" s="60">
        <v>0.28999999999999998</v>
      </c>
      <c r="L360" s="60">
        <v>0.3</v>
      </c>
      <c r="M360" s="60">
        <v>0.3</v>
      </c>
      <c r="N360" s="60">
        <v>0.3</v>
      </c>
      <c r="O360" s="60">
        <v>0.3</v>
      </c>
      <c r="P360" s="60">
        <v>0.3</v>
      </c>
      <c r="Q360" s="60">
        <v>0.3</v>
      </c>
      <c r="R360" s="60">
        <v>0.3</v>
      </c>
      <c r="S360" s="60">
        <v>0.3</v>
      </c>
      <c r="T360" s="60">
        <v>0.3</v>
      </c>
      <c r="U360" s="60">
        <v>0.3</v>
      </c>
      <c r="V360" s="60">
        <v>0.3</v>
      </c>
      <c r="W360" s="60">
        <v>0.3</v>
      </c>
      <c r="X360" s="60">
        <v>0.3</v>
      </c>
      <c r="Y360" s="60">
        <v>0.3</v>
      </c>
      <c r="Z360" s="60">
        <v>0.3</v>
      </c>
      <c r="AA360" s="60">
        <v>0.3</v>
      </c>
    </row>
    <row r="361" spans="1:27">
      <c r="A361" s="59" t="s">
        <v>120</v>
      </c>
      <c r="B361" s="60"/>
      <c r="C361" s="60"/>
      <c r="D361" s="60">
        <v>421</v>
      </c>
      <c r="E361" s="60">
        <v>426</v>
      </c>
      <c r="F361" s="60">
        <v>431</v>
      </c>
      <c r="G361" s="60">
        <v>436</v>
      </c>
      <c r="H361" s="60">
        <v>441</v>
      </c>
      <c r="I361" s="60">
        <v>446</v>
      </c>
      <c r="J361" s="60">
        <v>451</v>
      </c>
      <c r="K361" s="60">
        <v>456</v>
      </c>
      <c r="L361" s="60">
        <v>461</v>
      </c>
      <c r="M361" s="60">
        <v>467</v>
      </c>
      <c r="N361" s="60">
        <v>473</v>
      </c>
      <c r="O361" s="60">
        <v>479</v>
      </c>
      <c r="P361" s="60">
        <v>485</v>
      </c>
      <c r="Q361" s="60">
        <v>491</v>
      </c>
      <c r="R361" s="60">
        <v>498.8</v>
      </c>
      <c r="S361" s="60">
        <v>506.6</v>
      </c>
      <c r="T361" s="60">
        <v>514.4</v>
      </c>
      <c r="U361" s="60">
        <v>522.20000000000005</v>
      </c>
      <c r="V361" s="60">
        <v>530</v>
      </c>
      <c r="W361" s="60">
        <v>538</v>
      </c>
      <c r="X361" s="60">
        <v>546</v>
      </c>
      <c r="Y361" s="60">
        <v>554</v>
      </c>
      <c r="Z361" s="60">
        <v>562</v>
      </c>
      <c r="AA361" s="60">
        <v>570</v>
      </c>
    </row>
    <row r="362" spans="1:27">
      <c r="A362" s="59" t="s">
        <v>121</v>
      </c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>
        <v>28.3</v>
      </c>
      <c r="M362" s="60">
        <v>28.3</v>
      </c>
      <c r="N362" s="60">
        <v>28.3</v>
      </c>
      <c r="O362" s="60">
        <v>28.3</v>
      </c>
      <c r="P362" s="60">
        <v>28.3</v>
      </c>
      <c r="Q362" s="60">
        <v>28.3</v>
      </c>
      <c r="R362" s="60">
        <v>28.3</v>
      </c>
      <c r="S362" s="60">
        <v>28.3</v>
      </c>
      <c r="T362" s="60">
        <v>28.3</v>
      </c>
      <c r="U362" s="60">
        <v>28.3</v>
      </c>
      <c r="V362" s="60">
        <v>28.3</v>
      </c>
      <c r="W362" s="60">
        <v>28.3</v>
      </c>
      <c r="X362" s="60">
        <v>28.3</v>
      </c>
      <c r="Y362" s="60">
        <v>28.3</v>
      </c>
      <c r="Z362" s="60">
        <v>28.3</v>
      </c>
      <c r="AA362" s="60">
        <v>28.3</v>
      </c>
    </row>
    <row r="363" spans="1:27">
      <c r="A363" s="59" t="s">
        <v>122</v>
      </c>
      <c r="B363" s="60">
        <v>231</v>
      </c>
      <c r="C363" s="60">
        <v>235.1</v>
      </c>
      <c r="D363" s="60">
        <v>239.2</v>
      </c>
      <c r="E363" s="60">
        <v>243.3</v>
      </c>
      <c r="F363" s="60">
        <v>247.4</v>
      </c>
      <c r="G363" s="60">
        <v>251.5</v>
      </c>
      <c r="H363" s="60">
        <v>255.6</v>
      </c>
      <c r="I363" s="60">
        <v>259.7</v>
      </c>
      <c r="J363" s="60">
        <v>263.8</v>
      </c>
      <c r="K363" s="60">
        <v>267.89999999999998</v>
      </c>
      <c r="L363" s="60">
        <v>272</v>
      </c>
      <c r="M363" s="60">
        <v>275.60000000000002</v>
      </c>
      <c r="N363" s="60">
        <v>279.2</v>
      </c>
      <c r="O363" s="60">
        <v>282.8</v>
      </c>
      <c r="P363" s="60">
        <v>286.39999999999998</v>
      </c>
      <c r="Q363" s="60">
        <v>290</v>
      </c>
      <c r="R363" s="60">
        <v>315</v>
      </c>
      <c r="S363" s="60">
        <v>340</v>
      </c>
      <c r="T363" s="60">
        <v>365</v>
      </c>
      <c r="U363" s="60">
        <v>390</v>
      </c>
      <c r="V363" s="60">
        <v>415</v>
      </c>
      <c r="W363" s="60">
        <v>394.4</v>
      </c>
      <c r="X363" s="60">
        <v>373.8</v>
      </c>
      <c r="Y363" s="60">
        <v>353.2</v>
      </c>
      <c r="Z363" s="60">
        <v>332.6</v>
      </c>
      <c r="AA363" s="60">
        <v>312</v>
      </c>
    </row>
    <row r="364" spans="1:27">
      <c r="A364" s="59" t="s">
        <v>123</v>
      </c>
      <c r="B364" s="60">
        <v>132</v>
      </c>
      <c r="C364" s="60">
        <v>138.5</v>
      </c>
      <c r="D364" s="60">
        <v>145</v>
      </c>
      <c r="E364" s="60">
        <v>151.5</v>
      </c>
      <c r="F364" s="60">
        <v>158</v>
      </c>
      <c r="G364" s="60">
        <v>164.5</v>
      </c>
      <c r="H364" s="60">
        <v>171</v>
      </c>
      <c r="I364" s="60">
        <v>177.5</v>
      </c>
      <c r="J364" s="60">
        <v>184</v>
      </c>
      <c r="K364" s="60">
        <v>190.5</v>
      </c>
      <c r="L364" s="60">
        <v>197</v>
      </c>
      <c r="M364" s="60">
        <v>214.6</v>
      </c>
      <c r="N364" s="60">
        <v>232.2</v>
      </c>
      <c r="O364" s="60">
        <v>249.8</v>
      </c>
      <c r="P364" s="60">
        <v>267.39999999999998</v>
      </c>
      <c r="Q364" s="60">
        <v>285</v>
      </c>
      <c r="R364" s="60">
        <v>301</v>
      </c>
      <c r="S364" s="60">
        <v>317</v>
      </c>
      <c r="T364" s="60">
        <v>333</v>
      </c>
      <c r="U364" s="60">
        <v>349</v>
      </c>
      <c r="V364" s="60">
        <v>365</v>
      </c>
      <c r="W364" s="60">
        <v>375.8</v>
      </c>
      <c r="X364" s="60">
        <v>386.6</v>
      </c>
      <c r="Y364" s="60">
        <v>397.4</v>
      </c>
      <c r="Z364" s="60">
        <v>408.2</v>
      </c>
      <c r="AA364" s="60">
        <v>419</v>
      </c>
    </row>
    <row r="365" spans="1:27">
      <c r="A365" s="59" t="s">
        <v>124</v>
      </c>
      <c r="B365" s="60">
        <v>1956</v>
      </c>
      <c r="C365" s="60">
        <v>1926.3</v>
      </c>
      <c r="D365" s="60">
        <v>1896.6</v>
      </c>
      <c r="E365" s="60">
        <v>1866.9</v>
      </c>
      <c r="F365" s="60">
        <v>1837.2</v>
      </c>
      <c r="G365" s="60">
        <v>1807.5</v>
      </c>
      <c r="H365" s="60">
        <v>1777.8</v>
      </c>
      <c r="I365" s="60">
        <v>1748.1</v>
      </c>
      <c r="J365" s="60">
        <v>1718.4</v>
      </c>
      <c r="K365" s="60">
        <v>1688.7</v>
      </c>
      <c r="L365" s="60">
        <v>1659</v>
      </c>
      <c r="M365" s="60">
        <v>1641.8</v>
      </c>
      <c r="N365" s="60">
        <v>1624.6</v>
      </c>
      <c r="O365" s="60">
        <v>1607.4</v>
      </c>
      <c r="P365" s="60">
        <v>1590.2</v>
      </c>
      <c r="Q365" s="60">
        <v>1573</v>
      </c>
      <c r="R365" s="60">
        <v>1583</v>
      </c>
      <c r="S365" s="60">
        <v>1593</v>
      </c>
      <c r="T365" s="60">
        <v>1603</v>
      </c>
      <c r="U365" s="60">
        <v>1613</v>
      </c>
      <c r="V365" s="60">
        <v>1623</v>
      </c>
      <c r="W365" s="60">
        <v>1691.6</v>
      </c>
      <c r="X365" s="60">
        <v>1760.2</v>
      </c>
      <c r="Y365" s="60">
        <v>1828.8</v>
      </c>
      <c r="Z365" s="60">
        <v>1897.4</v>
      </c>
      <c r="AA365" s="60">
        <v>1966</v>
      </c>
    </row>
    <row r="366" spans="1:27">
      <c r="A366" s="59" t="s">
        <v>125</v>
      </c>
      <c r="B366" s="60">
        <v>0</v>
      </c>
      <c r="C366" s="60">
        <v>0</v>
      </c>
      <c r="D366" s="60">
        <v>0</v>
      </c>
      <c r="E366" s="60">
        <v>0</v>
      </c>
      <c r="F366" s="60">
        <v>0</v>
      </c>
      <c r="G366" s="60">
        <v>0</v>
      </c>
      <c r="H366" s="60">
        <v>0</v>
      </c>
      <c r="I366" s="60">
        <v>0</v>
      </c>
      <c r="J366" s="60">
        <v>0</v>
      </c>
      <c r="K366" s="60">
        <v>0</v>
      </c>
      <c r="L366" s="60">
        <v>0</v>
      </c>
      <c r="M366" s="60">
        <v>0</v>
      </c>
      <c r="N366" s="60">
        <v>0</v>
      </c>
      <c r="O366" s="60">
        <v>0</v>
      </c>
      <c r="P366" s="60">
        <v>0</v>
      </c>
      <c r="Q366" s="60">
        <v>0</v>
      </c>
      <c r="R366" s="60">
        <v>0</v>
      </c>
      <c r="S366" s="60">
        <v>0</v>
      </c>
      <c r="T366" s="60">
        <v>0</v>
      </c>
      <c r="U366" s="60">
        <v>0</v>
      </c>
      <c r="V366" s="60">
        <v>0</v>
      </c>
      <c r="W366" s="60">
        <v>0</v>
      </c>
      <c r="X366" s="60">
        <v>0</v>
      </c>
      <c r="Y366" s="60">
        <v>0</v>
      </c>
      <c r="Z366" s="60">
        <v>0</v>
      </c>
      <c r="AA366" s="60">
        <v>0</v>
      </c>
    </row>
    <row r="367" spans="1:27">
      <c r="A367" s="59" t="s">
        <v>126</v>
      </c>
      <c r="B367" s="60">
        <v>5</v>
      </c>
      <c r="C367" s="60">
        <v>10</v>
      </c>
      <c r="D367" s="60">
        <v>15</v>
      </c>
      <c r="E367" s="60">
        <v>20</v>
      </c>
      <c r="F367" s="60">
        <v>25</v>
      </c>
      <c r="G367" s="60">
        <v>30</v>
      </c>
      <c r="H367" s="60">
        <v>35</v>
      </c>
      <c r="I367" s="60">
        <v>40</v>
      </c>
      <c r="J367" s="60">
        <v>45</v>
      </c>
      <c r="K367" s="60">
        <v>50</v>
      </c>
      <c r="L367" s="60">
        <v>55</v>
      </c>
      <c r="M367" s="60">
        <v>85</v>
      </c>
      <c r="N367" s="60">
        <v>115</v>
      </c>
      <c r="O367" s="60">
        <v>145</v>
      </c>
      <c r="P367" s="60">
        <v>175</v>
      </c>
      <c r="Q367" s="60">
        <v>205</v>
      </c>
      <c r="R367" s="60">
        <v>270</v>
      </c>
      <c r="S367" s="60">
        <v>335</v>
      </c>
      <c r="T367" s="60">
        <v>400</v>
      </c>
      <c r="U367" s="60">
        <v>465</v>
      </c>
      <c r="V367" s="60">
        <v>530</v>
      </c>
      <c r="W367" s="60">
        <v>451</v>
      </c>
      <c r="X367" s="60">
        <v>372</v>
      </c>
      <c r="Y367" s="60">
        <v>293</v>
      </c>
      <c r="Z367" s="60">
        <v>214</v>
      </c>
      <c r="AA367" s="60">
        <v>135</v>
      </c>
    </row>
    <row r="368" spans="1:27">
      <c r="A368" s="59" t="s">
        <v>127</v>
      </c>
      <c r="B368" s="60">
        <v>0.35</v>
      </c>
      <c r="C368" s="60">
        <v>0.35</v>
      </c>
      <c r="D368" s="60">
        <v>0.35</v>
      </c>
      <c r="E368" s="60">
        <v>0.35</v>
      </c>
      <c r="F368" s="60">
        <v>0.35</v>
      </c>
      <c r="G368" s="60">
        <v>0.35</v>
      </c>
      <c r="H368" s="60">
        <v>0.35</v>
      </c>
      <c r="I368" s="60">
        <v>0.35</v>
      </c>
      <c r="J368" s="60">
        <v>0.35</v>
      </c>
      <c r="K368" s="60">
        <v>0.35</v>
      </c>
      <c r="L368" s="60">
        <v>0.35</v>
      </c>
      <c r="M368" s="60">
        <v>0.35</v>
      </c>
      <c r="N368" s="60">
        <v>0.35</v>
      </c>
      <c r="O368" s="60">
        <v>0.35</v>
      </c>
      <c r="P368" s="60">
        <v>0.35</v>
      </c>
      <c r="Q368" s="60">
        <v>0.35</v>
      </c>
      <c r="R368" s="60">
        <v>0.35</v>
      </c>
      <c r="S368" s="60">
        <v>0.35</v>
      </c>
      <c r="T368" s="60">
        <v>0.35</v>
      </c>
      <c r="U368" s="60">
        <v>0.35</v>
      </c>
      <c r="V368" s="60">
        <v>0.35</v>
      </c>
      <c r="W368" s="60">
        <v>0.35</v>
      </c>
      <c r="X368" s="60">
        <v>0.35</v>
      </c>
      <c r="Y368" s="60">
        <v>0.35</v>
      </c>
      <c r="Z368" s="60">
        <v>0.35</v>
      </c>
      <c r="AA368" s="60">
        <v>0.35</v>
      </c>
    </row>
    <row r="369" spans="1:27">
      <c r="A369" s="59" t="s">
        <v>128</v>
      </c>
      <c r="B369" s="60"/>
      <c r="C369" s="60">
        <v>4.45</v>
      </c>
      <c r="D369" s="60">
        <v>4.45</v>
      </c>
      <c r="E369" s="60">
        <v>4.45</v>
      </c>
      <c r="F369" s="60">
        <v>4.45</v>
      </c>
      <c r="G369" s="60">
        <v>4.45</v>
      </c>
      <c r="H369" s="60">
        <v>4.45</v>
      </c>
      <c r="I369" s="60">
        <v>4.45</v>
      </c>
      <c r="J369" s="60">
        <v>4.45</v>
      </c>
      <c r="K369" s="60">
        <v>4.45</v>
      </c>
      <c r="L369" s="60">
        <v>4.45</v>
      </c>
      <c r="M369" s="60">
        <v>4.45</v>
      </c>
      <c r="N369" s="60">
        <v>4.45</v>
      </c>
      <c r="O369" s="60">
        <v>4.45</v>
      </c>
      <c r="P369" s="60">
        <v>4.45</v>
      </c>
      <c r="Q369" s="60">
        <v>4.45</v>
      </c>
      <c r="R369" s="60">
        <v>4.45</v>
      </c>
      <c r="S369" s="60">
        <v>4.45</v>
      </c>
      <c r="T369" s="60">
        <v>4.45</v>
      </c>
      <c r="U369" s="60">
        <v>4.45</v>
      </c>
      <c r="V369" s="60">
        <v>4.45</v>
      </c>
      <c r="W369" s="60">
        <v>4.45</v>
      </c>
      <c r="X369" s="60">
        <v>4.45</v>
      </c>
      <c r="Y369" s="60">
        <v>4.45</v>
      </c>
      <c r="Z369" s="60">
        <v>4.45</v>
      </c>
      <c r="AA369" s="60">
        <v>4.45</v>
      </c>
    </row>
    <row r="370" spans="1:27">
      <c r="A370" s="59" t="s">
        <v>129</v>
      </c>
      <c r="B370" s="60">
        <v>2.4</v>
      </c>
      <c r="C370" s="60">
        <v>2.4</v>
      </c>
      <c r="D370" s="60">
        <v>2.4</v>
      </c>
      <c r="E370" s="60">
        <v>2.4</v>
      </c>
      <c r="F370" s="60">
        <v>2.4</v>
      </c>
      <c r="G370" s="60">
        <v>2.4</v>
      </c>
      <c r="H370" s="60">
        <v>2.4</v>
      </c>
      <c r="I370" s="60">
        <v>2.4</v>
      </c>
      <c r="J370" s="60">
        <v>2.4</v>
      </c>
      <c r="K370" s="60">
        <v>2.4</v>
      </c>
      <c r="L370" s="60">
        <v>2.4</v>
      </c>
      <c r="M370" s="60">
        <v>2.4</v>
      </c>
      <c r="N370" s="60">
        <v>2.4</v>
      </c>
      <c r="O370" s="60">
        <v>2.4</v>
      </c>
      <c r="P370" s="60">
        <v>2.4</v>
      </c>
      <c r="Q370" s="60">
        <v>2.4</v>
      </c>
      <c r="R370" s="60">
        <v>2.4</v>
      </c>
      <c r="S370" s="60">
        <v>2.4</v>
      </c>
      <c r="T370" s="60">
        <v>2.4</v>
      </c>
      <c r="U370" s="60">
        <v>2.4</v>
      </c>
      <c r="V370" s="60">
        <v>2.4</v>
      </c>
      <c r="W370" s="60">
        <v>2.4</v>
      </c>
      <c r="X370" s="60">
        <v>2.4</v>
      </c>
      <c r="Y370" s="60">
        <v>2.4</v>
      </c>
      <c r="Z370" s="60">
        <v>2.4</v>
      </c>
      <c r="AA370" s="60">
        <v>2.4</v>
      </c>
    </row>
    <row r="371" spans="1:27">
      <c r="A371" s="59" t="s">
        <v>130</v>
      </c>
      <c r="B371" s="60">
        <v>5</v>
      </c>
      <c r="C371" s="60">
        <v>5.8</v>
      </c>
      <c r="D371" s="60">
        <v>6.6</v>
      </c>
      <c r="E371" s="60">
        <v>7.4</v>
      </c>
      <c r="F371" s="60">
        <v>8.1999999999999993</v>
      </c>
      <c r="G371" s="60">
        <v>9</v>
      </c>
      <c r="H371" s="60">
        <v>9.8000000000000007</v>
      </c>
      <c r="I371" s="60">
        <v>10.6</v>
      </c>
      <c r="J371" s="60">
        <v>11.4</v>
      </c>
      <c r="K371" s="60">
        <v>12.2</v>
      </c>
      <c r="L371" s="60">
        <v>13</v>
      </c>
      <c r="M371" s="60">
        <v>13.8</v>
      </c>
      <c r="N371" s="60">
        <v>14.6</v>
      </c>
      <c r="O371" s="60">
        <v>15.4</v>
      </c>
      <c r="P371" s="60">
        <v>16.2</v>
      </c>
      <c r="Q371" s="60">
        <v>17</v>
      </c>
      <c r="R371" s="60">
        <v>17.8</v>
      </c>
      <c r="S371" s="60">
        <v>18.600000000000001</v>
      </c>
      <c r="T371" s="60">
        <v>19.399999999999999</v>
      </c>
      <c r="U371" s="60">
        <v>20.2</v>
      </c>
      <c r="V371" s="60">
        <v>21</v>
      </c>
      <c r="W371" s="60">
        <v>22.25</v>
      </c>
      <c r="X371" s="60">
        <v>23.5</v>
      </c>
      <c r="Y371" s="60">
        <v>24.75</v>
      </c>
      <c r="Z371" s="60">
        <v>26</v>
      </c>
      <c r="AA371" s="60">
        <v>27.25</v>
      </c>
    </row>
    <row r="372" spans="1:27">
      <c r="A372" s="59" t="s">
        <v>131</v>
      </c>
      <c r="B372" s="60">
        <v>17.3</v>
      </c>
      <c r="C372" s="60">
        <v>17.38</v>
      </c>
      <c r="D372" s="60">
        <v>17.46</v>
      </c>
      <c r="E372" s="60">
        <v>17.54</v>
      </c>
      <c r="F372" s="60">
        <v>17.62</v>
      </c>
      <c r="G372" s="60">
        <v>17.7</v>
      </c>
      <c r="H372" s="60">
        <v>17.78</v>
      </c>
      <c r="I372" s="60">
        <v>17.86</v>
      </c>
      <c r="J372" s="60">
        <v>17.940000000000001</v>
      </c>
      <c r="K372" s="60">
        <v>18.02</v>
      </c>
      <c r="L372" s="60">
        <v>18.100000000000001</v>
      </c>
      <c r="M372" s="60">
        <v>18.059999999999999</v>
      </c>
      <c r="N372" s="60">
        <v>18.02</v>
      </c>
      <c r="O372" s="60">
        <v>17.98</v>
      </c>
      <c r="P372" s="60">
        <v>17.940000000000001</v>
      </c>
      <c r="Q372" s="60">
        <v>17.899999999999999</v>
      </c>
      <c r="R372" s="60">
        <v>17.940000000000001</v>
      </c>
      <c r="S372" s="60">
        <v>17.98</v>
      </c>
      <c r="T372" s="60">
        <v>18.02</v>
      </c>
      <c r="U372" s="60">
        <v>18.059999999999999</v>
      </c>
      <c r="V372" s="60">
        <v>18.100000000000001</v>
      </c>
      <c r="W372" s="60">
        <v>18.14</v>
      </c>
      <c r="X372" s="60">
        <v>18.18</v>
      </c>
      <c r="Y372" s="60">
        <v>18.22</v>
      </c>
      <c r="Z372" s="60">
        <v>18.260000000000002</v>
      </c>
      <c r="AA372" s="60">
        <v>18.3</v>
      </c>
    </row>
    <row r="373" spans="1:27">
      <c r="A373" s="59" t="s">
        <v>132</v>
      </c>
      <c r="B373" s="60">
        <v>0.26</v>
      </c>
      <c r="C373" s="60">
        <v>0.28000000000000003</v>
      </c>
      <c r="D373" s="60">
        <v>0.28999999999999998</v>
      </c>
      <c r="E373" s="60">
        <v>0.31</v>
      </c>
      <c r="F373" s="60">
        <v>0.32</v>
      </c>
      <c r="G373" s="60">
        <v>0.34</v>
      </c>
      <c r="H373" s="60">
        <v>0.36</v>
      </c>
      <c r="I373" s="60">
        <v>0.37</v>
      </c>
      <c r="J373" s="60">
        <v>0.39</v>
      </c>
      <c r="K373" s="60">
        <v>0.4</v>
      </c>
      <c r="L373" s="60">
        <v>0.42</v>
      </c>
      <c r="M373" s="60">
        <v>0.48</v>
      </c>
      <c r="N373" s="60">
        <v>0.53</v>
      </c>
      <c r="O373" s="60">
        <v>0.59</v>
      </c>
      <c r="P373" s="60">
        <v>0.65</v>
      </c>
      <c r="Q373" s="60">
        <v>0.71</v>
      </c>
      <c r="R373" s="60">
        <v>0.65</v>
      </c>
      <c r="S373" s="60">
        <v>0.6</v>
      </c>
      <c r="T373" s="60">
        <v>0.55000000000000004</v>
      </c>
      <c r="U373" s="60">
        <v>0.49</v>
      </c>
      <c r="V373" s="60">
        <v>0.44</v>
      </c>
      <c r="W373" s="60">
        <v>0.44</v>
      </c>
      <c r="X373" s="60">
        <v>0.44</v>
      </c>
      <c r="Y373" s="60">
        <v>0.44</v>
      </c>
      <c r="Z373" s="60">
        <v>0.44</v>
      </c>
      <c r="AA373" s="60">
        <v>0.44</v>
      </c>
    </row>
    <row r="374" spans="1:27">
      <c r="A374" s="59" t="s">
        <v>133</v>
      </c>
      <c r="B374" s="60">
        <v>3</v>
      </c>
      <c r="C374" s="60">
        <v>6.2</v>
      </c>
      <c r="D374" s="60">
        <v>9.4</v>
      </c>
      <c r="E374" s="60">
        <v>12.6</v>
      </c>
      <c r="F374" s="60">
        <v>15.8</v>
      </c>
      <c r="G374" s="60">
        <v>19</v>
      </c>
      <c r="H374" s="60">
        <v>22.2</v>
      </c>
      <c r="I374" s="60">
        <v>25.4</v>
      </c>
      <c r="J374" s="60">
        <v>28.6</v>
      </c>
      <c r="K374" s="60">
        <v>31.8</v>
      </c>
      <c r="L374" s="60">
        <v>35</v>
      </c>
      <c r="M374" s="60">
        <v>36</v>
      </c>
      <c r="N374" s="60">
        <v>37</v>
      </c>
      <c r="O374" s="60">
        <v>38</v>
      </c>
      <c r="P374" s="60">
        <v>39</v>
      </c>
      <c r="Q374" s="60">
        <v>40</v>
      </c>
      <c r="R374" s="60">
        <v>43.8</v>
      </c>
      <c r="S374" s="60">
        <v>47.6</v>
      </c>
      <c r="T374" s="60">
        <v>51.4</v>
      </c>
      <c r="U374" s="60">
        <v>55.2</v>
      </c>
      <c r="V374" s="60">
        <v>59</v>
      </c>
      <c r="W374" s="60">
        <v>64.599999999999994</v>
      </c>
      <c r="X374" s="60">
        <v>70.2</v>
      </c>
      <c r="Y374" s="60">
        <v>75.8</v>
      </c>
      <c r="Z374" s="60">
        <v>81.400000000000006</v>
      </c>
      <c r="AA374" s="60">
        <v>87</v>
      </c>
    </row>
    <row r="375" spans="1:27">
      <c r="A375" s="59" t="s">
        <v>134</v>
      </c>
      <c r="B375" s="60"/>
      <c r="C375" s="60">
        <v>19.95</v>
      </c>
      <c r="D375" s="60">
        <v>19.649999999999999</v>
      </c>
      <c r="E375" s="60">
        <v>19.350000000000001</v>
      </c>
      <c r="F375" s="60">
        <v>19.04</v>
      </c>
      <c r="G375" s="60">
        <v>18.739999999999998</v>
      </c>
      <c r="H375" s="60">
        <v>18.440000000000001</v>
      </c>
      <c r="I375" s="60">
        <v>18.14</v>
      </c>
      <c r="J375" s="60">
        <v>17.829999999999998</v>
      </c>
      <c r="K375" s="60">
        <v>17.53</v>
      </c>
      <c r="L375" s="60">
        <v>17.23</v>
      </c>
      <c r="M375" s="60">
        <v>16.93</v>
      </c>
      <c r="N375" s="60">
        <v>16.62</v>
      </c>
      <c r="O375" s="60">
        <v>16.32</v>
      </c>
      <c r="P375" s="60">
        <v>16.02</v>
      </c>
      <c r="Q375" s="60">
        <v>15.72</v>
      </c>
      <c r="R375" s="60">
        <v>15.41</v>
      </c>
      <c r="S375" s="60">
        <v>15.11</v>
      </c>
      <c r="T375" s="60">
        <v>14.81</v>
      </c>
      <c r="U375" s="60">
        <v>14.51</v>
      </c>
      <c r="V375" s="60">
        <v>14.21</v>
      </c>
      <c r="W375" s="60">
        <v>14.21</v>
      </c>
      <c r="X375" s="60">
        <v>14.21</v>
      </c>
      <c r="Y375" s="60">
        <v>14.21</v>
      </c>
      <c r="Z375" s="60">
        <v>14.21</v>
      </c>
      <c r="AA375" s="60">
        <v>14.21</v>
      </c>
    </row>
    <row r="376" spans="1:27">
      <c r="A376" s="59" t="s">
        <v>135</v>
      </c>
      <c r="B376" s="60">
        <v>2</v>
      </c>
      <c r="C376" s="60">
        <v>2.09</v>
      </c>
      <c r="D376" s="60">
        <v>2.1800000000000002</v>
      </c>
      <c r="E376" s="60">
        <v>2.27</v>
      </c>
      <c r="F376" s="60">
        <v>2.36</v>
      </c>
      <c r="G376" s="60">
        <v>2.4500000000000002</v>
      </c>
      <c r="H376" s="60">
        <v>2.54</v>
      </c>
      <c r="I376" s="60">
        <v>2.63</v>
      </c>
      <c r="J376" s="60">
        <v>2.72</v>
      </c>
      <c r="K376" s="60">
        <v>2.81</v>
      </c>
      <c r="L376" s="60">
        <v>2.9</v>
      </c>
      <c r="M376" s="60">
        <v>2.86</v>
      </c>
      <c r="N376" s="60">
        <v>2.82</v>
      </c>
      <c r="O376" s="60">
        <v>2.78</v>
      </c>
      <c r="P376" s="60">
        <v>2.74</v>
      </c>
      <c r="Q376" s="60">
        <v>2.7</v>
      </c>
      <c r="R376" s="60">
        <v>2.3199999999999998</v>
      </c>
      <c r="S376" s="60">
        <v>1.93</v>
      </c>
      <c r="T376" s="60">
        <v>1.55</v>
      </c>
      <c r="U376" s="60">
        <v>1.1599999999999999</v>
      </c>
      <c r="V376" s="60">
        <v>0.78</v>
      </c>
      <c r="W376" s="60">
        <v>0.86</v>
      </c>
      <c r="X376" s="60">
        <v>0.95</v>
      </c>
      <c r="Y376" s="60">
        <v>1.03</v>
      </c>
      <c r="Z376" s="60">
        <v>1.1200000000000001</v>
      </c>
      <c r="AA376" s="60">
        <v>1.2</v>
      </c>
    </row>
    <row r="377" spans="1:27">
      <c r="A377" s="59" t="s">
        <v>136</v>
      </c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>
        <v>8</v>
      </c>
      <c r="S377" s="60">
        <v>8</v>
      </c>
      <c r="T377" s="60">
        <v>8</v>
      </c>
      <c r="U377" s="60">
        <v>8</v>
      </c>
      <c r="V377" s="60">
        <v>8</v>
      </c>
      <c r="W377" s="60">
        <v>8</v>
      </c>
      <c r="X377" s="60">
        <v>8</v>
      </c>
      <c r="Y377" s="60">
        <v>8</v>
      </c>
      <c r="Z377" s="60">
        <v>8</v>
      </c>
      <c r="AA377" s="60">
        <v>8</v>
      </c>
    </row>
    <row r="378" spans="1:27">
      <c r="A378" s="59" t="s">
        <v>137</v>
      </c>
      <c r="B378" s="60">
        <v>0</v>
      </c>
      <c r="C378" s="60">
        <v>0</v>
      </c>
      <c r="D378" s="60">
        <v>0</v>
      </c>
      <c r="E378" s="60">
        <v>0</v>
      </c>
      <c r="F378" s="60">
        <v>0</v>
      </c>
      <c r="G378" s="60">
        <v>0</v>
      </c>
      <c r="H378" s="60">
        <v>0</v>
      </c>
      <c r="I378" s="60">
        <v>0</v>
      </c>
      <c r="J378" s="60">
        <v>0</v>
      </c>
      <c r="K378" s="60">
        <v>0</v>
      </c>
      <c r="L378" s="60">
        <v>0</v>
      </c>
      <c r="M378" s="60">
        <v>0</v>
      </c>
      <c r="N378" s="60">
        <v>0</v>
      </c>
      <c r="O378" s="60">
        <v>0</v>
      </c>
      <c r="P378" s="60">
        <v>0</v>
      </c>
      <c r="Q378" s="60">
        <v>0</v>
      </c>
      <c r="R378" s="60">
        <v>0</v>
      </c>
      <c r="S378" s="60">
        <v>0</v>
      </c>
      <c r="T378" s="60">
        <v>0</v>
      </c>
      <c r="U378" s="60">
        <v>0</v>
      </c>
      <c r="V378" s="60">
        <v>0</v>
      </c>
      <c r="W378" s="60">
        <v>0</v>
      </c>
      <c r="X378" s="60">
        <v>0</v>
      </c>
      <c r="Y378" s="60">
        <v>0</v>
      </c>
      <c r="Z378" s="60">
        <v>0</v>
      </c>
      <c r="AA378" s="60">
        <v>0</v>
      </c>
    </row>
    <row r="379" spans="1:27">
      <c r="A379" s="59" t="s">
        <v>138</v>
      </c>
      <c r="B379" s="60">
        <v>478</v>
      </c>
      <c r="C379" s="60">
        <v>482.5</v>
      </c>
      <c r="D379" s="60">
        <v>487</v>
      </c>
      <c r="E379" s="60">
        <v>491.5</v>
      </c>
      <c r="F379" s="60">
        <v>496</v>
      </c>
      <c r="G379" s="60">
        <v>500.5</v>
      </c>
      <c r="H379" s="60">
        <v>505</v>
      </c>
      <c r="I379" s="60">
        <v>509.5</v>
      </c>
      <c r="J379" s="60">
        <v>514</v>
      </c>
      <c r="K379" s="60">
        <v>518.5</v>
      </c>
      <c r="L379" s="60">
        <v>523</v>
      </c>
      <c r="M379" s="60">
        <v>530.6</v>
      </c>
      <c r="N379" s="60">
        <v>538.20000000000005</v>
      </c>
      <c r="O379" s="60">
        <v>545.79999999999995</v>
      </c>
      <c r="P379" s="60">
        <v>553.4</v>
      </c>
      <c r="Q379" s="60">
        <v>561</v>
      </c>
      <c r="R379" s="60">
        <v>574.20000000000005</v>
      </c>
      <c r="S379" s="60">
        <v>587.4</v>
      </c>
      <c r="T379" s="60">
        <v>600.6</v>
      </c>
      <c r="U379" s="60">
        <v>613.79999999999995</v>
      </c>
      <c r="V379" s="60">
        <v>627</v>
      </c>
      <c r="W379" s="60">
        <v>642.79999999999995</v>
      </c>
      <c r="X379" s="60">
        <v>658.6</v>
      </c>
      <c r="Y379" s="60">
        <v>674.4</v>
      </c>
      <c r="Z379" s="60">
        <v>690.2</v>
      </c>
      <c r="AA379" s="60">
        <v>706</v>
      </c>
    </row>
    <row r="380" spans="1:27">
      <c r="A380" s="59" t="s">
        <v>139</v>
      </c>
      <c r="B380" s="60">
        <v>38</v>
      </c>
      <c r="C380" s="60">
        <v>38</v>
      </c>
      <c r="D380" s="60">
        <v>38</v>
      </c>
      <c r="E380" s="60">
        <v>38</v>
      </c>
      <c r="F380" s="60">
        <v>38</v>
      </c>
      <c r="G380" s="60">
        <v>38</v>
      </c>
      <c r="H380" s="60">
        <v>38</v>
      </c>
      <c r="I380" s="60">
        <v>38</v>
      </c>
      <c r="J380" s="60">
        <v>38</v>
      </c>
      <c r="K380" s="60">
        <v>38</v>
      </c>
      <c r="L380" s="60">
        <v>38</v>
      </c>
      <c r="M380" s="60">
        <v>35.200000000000003</v>
      </c>
      <c r="N380" s="60">
        <v>32.4</v>
      </c>
      <c r="O380" s="60">
        <v>29.6</v>
      </c>
      <c r="P380" s="60">
        <v>26.8</v>
      </c>
      <c r="Q380" s="60">
        <v>24</v>
      </c>
      <c r="R380" s="60">
        <v>21.6</v>
      </c>
      <c r="S380" s="60">
        <v>19.2</v>
      </c>
      <c r="T380" s="60">
        <v>16.8</v>
      </c>
      <c r="U380" s="60">
        <v>14.4</v>
      </c>
      <c r="V380" s="60">
        <v>12</v>
      </c>
      <c r="W380" s="60">
        <v>24.6</v>
      </c>
      <c r="X380" s="60">
        <v>37.200000000000003</v>
      </c>
      <c r="Y380" s="60">
        <v>49.8</v>
      </c>
      <c r="Z380" s="60">
        <v>62.4</v>
      </c>
      <c r="AA380" s="60">
        <v>75</v>
      </c>
    </row>
    <row r="381" spans="1:27">
      <c r="A381" s="59" t="s">
        <v>140</v>
      </c>
      <c r="B381" s="60">
        <v>393</v>
      </c>
      <c r="C381" s="60">
        <v>423.3</v>
      </c>
      <c r="D381" s="60">
        <v>453.6</v>
      </c>
      <c r="E381" s="60">
        <v>483.9</v>
      </c>
      <c r="F381" s="60">
        <v>514.20000000000005</v>
      </c>
      <c r="G381" s="60">
        <v>544.5</v>
      </c>
      <c r="H381" s="60">
        <v>574.79999999999995</v>
      </c>
      <c r="I381" s="60">
        <v>605.1</v>
      </c>
      <c r="J381" s="60">
        <v>635.4</v>
      </c>
      <c r="K381" s="60">
        <v>665.7</v>
      </c>
      <c r="L381" s="60">
        <v>696</v>
      </c>
      <c r="M381" s="60">
        <v>726.6</v>
      </c>
      <c r="N381" s="60">
        <v>757.2</v>
      </c>
      <c r="O381" s="60">
        <v>787.8</v>
      </c>
      <c r="P381" s="60">
        <v>818.4</v>
      </c>
      <c r="Q381" s="60">
        <v>849</v>
      </c>
      <c r="R381" s="60">
        <v>876.8</v>
      </c>
      <c r="S381" s="60">
        <v>904.6</v>
      </c>
      <c r="T381" s="60">
        <v>932.4</v>
      </c>
      <c r="U381" s="60">
        <v>960.2</v>
      </c>
      <c r="V381" s="60">
        <v>988</v>
      </c>
      <c r="W381" s="60">
        <v>979.2</v>
      </c>
      <c r="X381" s="60">
        <v>970.4</v>
      </c>
      <c r="Y381" s="60">
        <v>961.6</v>
      </c>
      <c r="Z381" s="60">
        <v>952.8</v>
      </c>
      <c r="AA381" s="60">
        <v>944</v>
      </c>
    </row>
    <row r="382" spans="1:27">
      <c r="A382" s="59" t="s">
        <v>141</v>
      </c>
      <c r="B382" s="60">
        <v>0</v>
      </c>
      <c r="C382" s="60">
        <v>0</v>
      </c>
      <c r="D382" s="60">
        <v>0</v>
      </c>
      <c r="E382" s="60">
        <v>0</v>
      </c>
      <c r="F382" s="60">
        <v>0</v>
      </c>
      <c r="G382" s="60">
        <v>0</v>
      </c>
      <c r="H382" s="60">
        <v>0</v>
      </c>
      <c r="I382" s="60">
        <v>0</v>
      </c>
      <c r="J382" s="60">
        <v>0</v>
      </c>
      <c r="K382" s="60">
        <v>0</v>
      </c>
      <c r="L382" s="60">
        <v>0</v>
      </c>
      <c r="M382" s="60">
        <v>0.01</v>
      </c>
      <c r="N382" s="60">
        <v>0.02</v>
      </c>
      <c r="O382" s="60">
        <v>0.03</v>
      </c>
      <c r="P382" s="60">
        <v>0.04</v>
      </c>
      <c r="Q382" s="60">
        <v>0.04</v>
      </c>
      <c r="R382" s="60">
        <v>0.08</v>
      </c>
      <c r="S382" s="60">
        <v>0.11</v>
      </c>
      <c r="T382" s="60">
        <v>0.14000000000000001</v>
      </c>
      <c r="U382" s="60">
        <v>0.17</v>
      </c>
      <c r="V382" s="60">
        <v>0.2</v>
      </c>
      <c r="W382" s="60">
        <v>0.21</v>
      </c>
      <c r="X382" s="60">
        <v>0.22</v>
      </c>
      <c r="Y382" s="60">
        <v>0.23</v>
      </c>
      <c r="Z382" s="60">
        <v>0.24</v>
      </c>
      <c r="AA382" s="60">
        <v>0.25</v>
      </c>
    </row>
    <row r="383" spans="1:27">
      <c r="A383" s="59" t="s">
        <v>142</v>
      </c>
      <c r="B383" s="60">
        <v>0</v>
      </c>
      <c r="C383" s="60">
        <v>0</v>
      </c>
      <c r="D383" s="60">
        <v>0</v>
      </c>
      <c r="E383" s="60">
        <v>0</v>
      </c>
      <c r="F383" s="60">
        <v>0</v>
      </c>
      <c r="G383" s="60">
        <v>0</v>
      </c>
      <c r="H383" s="60">
        <v>0</v>
      </c>
      <c r="I383" s="60">
        <v>0</v>
      </c>
      <c r="J383" s="60">
        <v>0</v>
      </c>
      <c r="K383" s="60">
        <v>0</v>
      </c>
      <c r="L383" s="60">
        <v>0</v>
      </c>
      <c r="M383" s="60">
        <v>0</v>
      </c>
      <c r="N383" s="60">
        <v>0</v>
      </c>
      <c r="O383" s="60">
        <v>0</v>
      </c>
      <c r="P383" s="60">
        <v>0</v>
      </c>
      <c r="Q383" s="60">
        <v>0</v>
      </c>
      <c r="R383" s="60">
        <v>0</v>
      </c>
      <c r="S383" s="60">
        <v>0</v>
      </c>
      <c r="T383" s="60">
        <v>0</v>
      </c>
      <c r="U383" s="60">
        <v>0</v>
      </c>
      <c r="V383" s="60">
        <v>0</v>
      </c>
      <c r="W383" s="60">
        <v>0</v>
      </c>
      <c r="X383" s="60">
        <v>0</v>
      </c>
      <c r="Y383" s="60">
        <v>0</v>
      </c>
      <c r="Z383" s="60">
        <v>0</v>
      </c>
      <c r="AA383" s="60">
        <v>0</v>
      </c>
    </row>
    <row r="384" spans="1:27">
      <c r="A384" s="59" t="s">
        <v>143</v>
      </c>
      <c r="B384" s="60">
        <v>40</v>
      </c>
      <c r="C384" s="60">
        <v>40.200000000000003</v>
      </c>
      <c r="D384" s="60">
        <v>40.4</v>
      </c>
      <c r="E384" s="60">
        <v>40.6</v>
      </c>
      <c r="F384" s="60">
        <v>40.799999999999997</v>
      </c>
      <c r="G384" s="60">
        <v>41</v>
      </c>
      <c r="H384" s="60">
        <v>41.2</v>
      </c>
      <c r="I384" s="60">
        <v>41.4</v>
      </c>
      <c r="J384" s="60">
        <v>41.6</v>
      </c>
      <c r="K384" s="60">
        <v>41.8</v>
      </c>
      <c r="L384" s="60">
        <v>42</v>
      </c>
      <c r="M384" s="60">
        <v>42.2</v>
      </c>
      <c r="N384" s="60">
        <v>42.4</v>
      </c>
      <c r="O384" s="60">
        <v>42.6</v>
      </c>
      <c r="P384" s="60">
        <v>42.8</v>
      </c>
      <c r="Q384" s="60">
        <v>43</v>
      </c>
      <c r="R384" s="60">
        <v>43</v>
      </c>
      <c r="S384" s="60">
        <v>43</v>
      </c>
      <c r="T384" s="60">
        <v>43</v>
      </c>
      <c r="U384" s="60">
        <v>43</v>
      </c>
      <c r="V384" s="60">
        <v>43</v>
      </c>
      <c r="W384" s="60">
        <v>43</v>
      </c>
      <c r="X384" s="60">
        <v>43</v>
      </c>
      <c r="Y384" s="60">
        <v>43</v>
      </c>
      <c r="Z384" s="60">
        <v>43</v>
      </c>
      <c r="AA384" s="60">
        <v>43</v>
      </c>
    </row>
    <row r="385" spans="1:27">
      <c r="A385" s="59" t="s">
        <v>144</v>
      </c>
      <c r="B385" s="60">
        <v>345</v>
      </c>
      <c r="C385" s="60">
        <v>346.5</v>
      </c>
      <c r="D385" s="60">
        <v>348</v>
      </c>
      <c r="E385" s="60">
        <v>349.5</v>
      </c>
      <c r="F385" s="60">
        <v>351</v>
      </c>
      <c r="G385" s="60">
        <v>352.5</v>
      </c>
      <c r="H385" s="60">
        <v>354</v>
      </c>
      <c r="I385" s="60">
        <v>355.5</v>
      </c>
      <c r="J385" s="60">
        <v>357</v>
      </c>
      <c r="K385" s="60">
        <v>358.5</v>
      </c>
      <c r="L385" s="60">
        <v>360</v>
      </c>
      <c r="M385" s="60">
        <v>361</v>
      </c>
      <c r="N385" s="60">
        <v>362</v>
      </c>
      <c r="O385" s="60">
        <v>363</v>
      </c>
      <c r="P385" s="60">
        <v>364</v>
      </c>
      <c r="Q385" s="60">
        <v>365</v>
      </c>
      <c r="R385" s="60">
        <v>366.6</v>
      </c>
      <c r="S385" s="60">
        <v>368.2</v>
      </c>
      <c r="T385" s="60">
        <v>369.8</v>
      </c>
      <c r="U385" s="60">
        <v>371.4</v>
      </c>
      <c r="V385" s="60">
        <v>373</v>
      </c>
      <c r="W385" s="60">
        <v>373.6</v>
      </c>
      <c r="X385" s="60">
        <v>374.2</v>
      </c>
      <c r="Y385" s="60">
        <v>374.8</v>
      </c>
      <c r="Z385" s="60">
        <v>375.4</v>
      </c>
      <c r="AA385" s="60">
        <v>376</v>
      </c>
    </row>
    <row r="386" spans="1:27">
      <c r="A386" s="59" t="s">
        <v>315</v>
      </c>
      <c r="B386" s="60">
        <v>0</v>
      </c>
      <c r="C386" s="60">
        <v>0</v>
      </c>
      <c r="D386" s="60">
        <v>0</v>
      </c>
      <c r="E386" s="60">
        <v>0</v>
      </c>
      <c r="F386" s="60">
        <v>0</v>
      </c>
      <c r="G386" s="60">
        <v>0</v>
      </c>
      <c r="H386" s="60">
        <v>0</v>
      </c>
      <c r="I386" s="60">
        <v>0</v>
      </c>
      <c r="J386" s="60">
        <v>0</v>
      </c>
      <c r="K386" s="60">
        <v>0</v>
      </c>
      <c r="L386" s="60">
        <v>0</v>
      </c>
      <c r="M386" s="60">
        <v>0</v>
      </c>
      <c r="N386" s="60">
        <v>0</v>
      </c>
      <c r="O386" s="60">
        <v>0</v>
      </c>
      <c r="P386" s="60">
        <v>0</v>
      </c>
      <c r="Q386" s="60">
        <v>0</v>
      </c>
      <c r="R386" s="60">
        <v>0</v>
      </c>
      <c r="S386" s="60">
        <v>0</v>
      </c>
      <c r="T386" s="60">
        <v>0</v>
      </c>
      <c r="U386" s="60">
        <v>0</v>
      </c>
      <c r="V386" s="60">
        <v>0</v>
      </c>
      <c r="W386" s="60">
        <v>0</v>
      </c>
      <c r="X386" s="60">
        <v>0</v>
      </c>
      <c r="Y386" s="60">
        <v>0</v>
      </c>
      <c r="Z386" s="60">
        <v>0</v>
      </c>
      <c r="AA386" s="60">
        <v>0</v>
      </c>
    </row>
    <row r="387" spans="1:27">
      <c r="A387" s="59" t="s">
        <v>145</v>
      </c>
      <c r="B387" s="60">
        <v>10</v>
      </c>
      <c r="C387" s="60">
        <v>10</v>
      </c>
      <c r="D387" s="60">
        <v>10</v>
      </c>
      <c r="E387" s="60">
        <v>10</v>
      </c>
      <c r="F387" s="60">
        <v>10</v>
      </c>
      <c r="G387" s="60">
        <v>10</v>
      </c>
      <c r="H387" s="60">
        <v>10</v>
      </c>
      <c r="I387" s="60">
        <v>10</v>
      </c>
      <c r="J387" s="60">
        <v>10</v>
      </c>
      <c r="K387" s="60">
        <v>10</v>
      </c>
      <c r="L387" s="60">
        <v>10</v>
      </c>
      <c r="M387" s="60">
        <v>10</v>
      </c>
      <c r="N387" s="60">
        <v>10</v>
      </c>
      <c r="O387" s="60">
        <v>10</v>
      </c>
      <c r="P387" s="60">
        <v>10</v>
      </c>
      <c r="Q387" s="60">
        <v>10</v>
      </c>
      <c r="R387" s="60">
        <v>10</v>
      </c>
      <c r="S387" s="60">
        <v>10</v>
      </c>
      <c r="T387" s="60">
        <v>10</v>
      </c>
      <c r="U387" s="60">
        <v>10</v>
      </c>
      <c r="V387" s="60">
        <v>10</v>
      </c>
      <c r="W387" s="60">
        <v>10</v>
      </c>
      <c r="X387" s="60">
        <v>10</v>
      </c>
      <c r="Y387" s="60">
        <v>10</v>
      </c>
      <c r="Z387" s="60">
        <v>10</v>
      </c>
      <c r="AA387" s="60">
        <v>10</v>
      </c>
    </row>
    <row r="388" spans="1:27">
      <c r="A388" s="59" t="s">
        <v>146</v>
      </c>
      <c r="B388" s="60">
        <v>1546</v>
      </c>
      <c r="C388" s="60">
        <v>1596.6</v>
      </c>
      <c r="D388" s="60">
        <v>1647.2</v>
      </c>
      <c r="E388" s="60">
        <v>1697.8</v>
      </c>
      <c r="F388" s="60">
        <v>1748.4</v>
      </c>
      <c r="G388" s="60">
        <v>1799</v>
      </c>
      <c r="H388" s="60">
        <v>1849.6</v>
      </c>
      <c r="I388" s="60">
        <v>1900.2</v>
      </c>
      <c r="J388" s="60">
        <v>1950.8</v>
      </c>
      <c r="K388" s="60">
        <v>2001.4</v>
      </c>
      <c r="L388" s="60">
        <v>2052</v>
      </c>
      <c r="M388" s="60">
        <v>2063</v>
      </c>
      <c r="N388" s="60">
        <v>2074</v>
      </c>
      <c r="O388" s="60">
        <v>2085</v>
      </c>
      <c r="P388" s="60">
        <v>2096</v>
      </c>
      <c r="Q388" s="60">
        <v>2107</v>
      </c>
      <c r="R388" s="60">
        <v>2102</v>
      </c>
      <c r="S388" s="60">
        <v>2097</v>
      </c>
      <c r="T388" s="60">
        <v>2092</v>
      </c>
      <c r="U388" s="60">
        <v>2087</v>
      </c>
      <c r="V388" s="60">
        <v>2082</v>
      </c>
      <c r="W388" s="60">
        <v>2083</v>
      </c>
      <c r="X388" s="60">
        <v>2084</v>
      </c>
      <c r="Y388" s="60">
        <v>2085</v>
      </c>
      <c r="Z388" s="60">
        <v>2086</v>
      </c>
      <c r="AA388" s="60">
        <v>2087</v>
      </c>
    </row>
    <row r="389" spans="1:27">
      <c r="A389" s="59" t="s">
        <v>147</v>
      </c>
      <c r="B389" s="60">
        <v>0.84</v>
      </c>
      <c r="C389" s="60">
        <v>0.84</v>
      </c>
      <c r="D389" s="60">
        <v>0.84</v>
      </c>
      <c r="E389" s="60">
        <v>0.84</v>
      </c>
      <c r="F389" s="60">
        <v>0.84</v>
      </c>
      <c r="G389" s="60">
        <v>0.84</v>
      </c>
      <c r="H389" s="60">
        <v>0.84</v>
      </c>
      <c r="I389" s="60">
        <v>0.84</v>
      </c>
      <c r="J389" s="60">
        <v>0.84</v>
      </c>
      <c r="K389" s="60">
        <v>0.84</v>
      </c>
      <c r="L389" s="60">
        <v>0.84</v>
      </c>
      <c r="M389" s="60">
        <v>0.84</v>
      </c>
      <c r="N389" s="60">
        <v>0.84</v>
      </c>
      <c r="O389" s="60">
        <v>0.84</v>
      </c>
      <c r="P389" s="60">
        <v>0.84</v>
      </c>
      <c r="Q389" s="60">
        <v>0.84</v>
      </c>
      <c r="R389" s="60">
        <v>19.02</v>
      </c>
      <c r="S389" s="60">
        <v>37.200000000000003</v>
      </c>
      <c r="T389" s="60">
        <v>55.38</v>
      </c>
      <c r="U389" s="60">
        <v>73.56</v>
      </c>
      <c r="V389" s="60">
        <v>91.75</v>
      </c>
      <c r="W389" s="60">
        <v>83</v>
      </c>
      <c r="X389" s="60">
        <v>74.25</v>
      </c>
      <c r="Y389" s="60">
        <v>65.5</v>
      </c>
      <c r="Z389" s="60">
        <v>56.75</v>
      </c>
      <c r="AA389" s="60">
        <v>48</v>
      </c>
    </row>
    <row r="390" spans="1:27">
      <c r="A390" s="59" t="s">
        <v>148</v>
      </c>
      <c r="B390" s="60">
        <v>48</v>
      </c>
      <c r="C390" s="60">
        <v>50.5</v>
      </c>
      <c r="D390" s="60">
        <v>53</v>
      </c>
      <c r="E390" s="60">
        <v>55.5</v>
      </c>
      <c r="F390" s="60">
        <v>58</v>
      </c>
      <c r="G390" s="60">
        <v>60.5</v>
      </c>
      <c r="H390" s="60">
        <v>63</v>
      </c>
      <c r="I390" s="60">
        <v>65.5</v>
      </c>
      <c r="J390" s="60">
        <v>68</v>
      </c>
      <c r="K390" s="60">
        <v>70.5</v>
      </c>
      <c r="L390" s="60">
        <v>73</v>
      </c>
      <c r="M390" s="60">
        <v>80.400000000000006</v>
      </c>
      <c r="N390" s="60">
        <v>87.8</v>
      </c>
      <c r="O390" s="60">
        <v>95.2</v>
      </c>
      <c r="P390" s="60">
        <v>102.6</v>
      </c>
      <c r="Q390" s="60">
        <v>110</v>
      </c>
      <c r="R390" s="60">
        <v>117.6</v>
      </c>
      <c r="S390" s="60">
        <v>125.2</v>
      </c>
      <c r="T390" s="60">
        <v>132.80000000000001</v>
      </c>
      <c r="U390" s="60">
        <v>140.4</v>
      </c>
      <c r="V390" s="60">
        <v>148</v>
      </c>
      <c r="W390" s="60">
        <v>148.4</v>
      </c>
      <c r="X390" s="60">
        <v>148.80000000000001</v>
      </c>
      <c r="Y390" s="60">
        <v>149.19999999999999</v>
      </c>
      <c r="Z390" s="60">
        <v>149.6</v>
      </c>
      <c r="AA390" s="60">
        <v>150</v>
      </c>
    </row>
    <row r="391" spans="1:27">
      <c r="A391" s="59" t="s">
        <v>149</v>
      </c>
      <c r="B391" s="60">
        <v>251</v>
      </c>
      <c r="C391" s="60">
        <v>257.5</v>
      </c>
      <c r="D391" s="60">
        <v>264</v>
      </c>
      <c r="E391" s="60">
        <v>270.5</v>
      </c>
      <c r="F391" s="60">
        <v>277</v>
      </c>
      <c r="G391" s="60">
        <v>283.5</v>
      </c>
      <c r="H391" s="60">
        <v>290</v>
      </c>
      <c r="I391" s="60">
        <v>296.5</v>
      </c>
      <c r="J391" s="60">
        <v>303</v>
      </c>
      <c r="K391" s="60">
        <v>309.5</v>
      </c>
      <c r="L391" s="60">
        <v>316</v>
      </c>
      <c r="M391" s="60">
        <v>322.60000000000002</v>
      </c>
      <c r="N391" s="60">
        <v>329.2</v>
      </c>
      <c r="O391" s="60">
        <v>335.8</v>
      </c>
      <c r="P391" s="60">
        <v>342.4</v>
      </c>
      <c r="Q391" s="60">
        <v>349</v>
      </c>
      <c r="R391" s="60">
        <v>344.8</v>
      </c>
      <c r="S391" s="60">
        <v>340.6</v>
      </c>
      <c r="T391" s="60">
        <v>336.4</v>
      </c>
      <c r="U391" s="60">
        <v>332.2</v>
      </c>
      <c r="V391" s="60">
        <v>328</v>
      </c>
      <c r="W391" s="60">
        <v>346.4</v>
      </c>
      <c r="X391" s="60">
        <v>364.8</v>
      </c>
      <c r="Y391" s="60">
        <v>383.2</v>
      </c>
      <c r="Z391" s="60">
        <v>401.6</v>
      </c>
      <c r="AA391" s="60">
        <v>420</v>
      </c>
    </row>
    <row r="392" spans="1:27">
      <c r="A392" s="59" t="s">
        <v>150</v>
      </c>
      <c r="B392" s="60">
        <v>0</v>
      </c>
      <c r="C392" s="60">
        <v>0</v>
      </c>
      <c r="D392" s="60">
        <v>0</v>
      </c>
      <c r="E392" s="60">
        <v>0</v>
      </c>
      <c r="F392" s="60">
        <v>0</v>
      </c>
      <c r="G392" s="60">
        <v>0</v>
      </c>
      <c r="H392" s="60">
        <v>0</v>
      </c>
      <c r="I392" s="60">
        <v>0</v>
      </c>
      <c r="J392" s="60">
        <v>0</v>
      </c>
      <c r="K392" s="60">
        <v>0</v>
      </c>
      <c r="L392" s="60">
        <v>0</v>
      </c>
      <c r="M392" s="60">
        <v>0</v>
      </c>
      <c r="N392" s="60">
        <v>0</v>
      </c>
      <c r="O392" s="60">
        <v>0</v>
      </c>
      <c r="P392" s="60">
        <v>0</v>
      </c>
      <c r="Q392" s="60">
        <v>0</v>
      </c>
      <c r="R392" s="60">
        <v>0.06</v>
      </c>
      <c r="S392" s="60">
        <v>0.12</v>
      </c>
      <c r="T392" s="60">
        <v>0.18</v>
      </c>
      <c r="U392" s="60">
        <v>0.24</v>
      </c>
      <c r="V392" s="60">
        <v>0.3</v>
      </c>
      <c r="W392" s="60">
        <v>0.3</v>
      </c>
      <c r="X392" s="60">
        <v>0.3</v>
      </c>
      <c r="Y392" s="60">
        <v>0.3</v>
      </c>
      <c r="Z392" s="60">
        <v>0.3</v>
      </c>
      <c r="AA392" s="60">
        <v>0.3</v>
      </c>
    </row>
    <row r="393" spans="1:27">
      <c r="A393" s="59" t="s">
        <v>151</v>
      </c>
      <c r="B393" s="60">
        <v>0</v>
      </c>
      <c r="C393" s="60">
        <v>0</v>
      </c>
      <c r="D393" s="60">
        <v>0</v>
      </c>
      <c r="E393" s="60">
        <v>0</v>
      </c>
      <c r="F393" s="60">
        <v>0</v>
      </c>
      <c r="G393" s="60">
        <v>0</v>
      </c>
      <c r="H393" s="60">
        <v>0</v>
      </c>
      <c r="I393" s="60">
        <v>0</v>
      </c>
      <c r="J393" s="60">
        <v>0</v>
      </c>
      <c r="K393" s="60">
        <v>0</v>
      </c>
      <c r="L393" s="60">
        <v>0</v>
      </c>
      <c r="M393" s="60">
        <v>0</v>
      </c>
      <c r="N393" s="60">
        <v>0</v>
      </c>
      <c r="O393" s="60">
        <v>0</v>
      </c>
      <c r="P393" s="60">
        <v>0</v>
      </c>
      <c r="Q393" s="60">
        <v>0</v>
      </c>
      <c r="R393" s="60">
        <v>0</v>
      </c>
      <c r="S393" s="60">
        <v>0</v>
      </c>
      <c r="T393" s="60">
        <v>0</v>
      </c>
      <c r="U393" s="60">
        <v>0</v>
      </c>
      <c r="V393" s="60">
        <v>0</v>
      </c>
      <c r="W393" s="60">
        <v>0</v>
      </c>
      <c r="X393" s="60">
        <v>0</v>
      </c>
      <c r="Y393" s="60">
        <v>0</v>
      </c>
      <c r="Z393" s="60">
        <v>0</v>
      </c>
      <c r="AA393" s="60">
        <v>0</v>
      </c>
    </row>
    <row r="394" spans="1:27">
      <c r="A394" s="59" t="s">
        <v>152</v>
      </c>
      <c r="B394" s="60"/>
      <c r="C394" s="60">
        <v>23.46</v>
      </c>
      <c r="D394" s="60">
        <v>23.39</v>
      </c>
      <c r="E394" s="60">
        <v>23.32</v>
      </c>
      <c r="F394" s="60">
        <v>23.25</v>
      </c>
      <c r="G394" s="60">
        <v>23.18</v>
      </c>
      <c r="H394" s="60">
        <v>23.11</v>
      </c>
      <c r="I394" s="60">
        <v>23.04</v>
      </c>
      <c r="J394" s="60">
        <v>22.97</v>
      </c>
      <c r="K394" s="60">
        <v>22.89</v>
      </c>
      <c r="L394" s="60">
        <v>22.82</v>
      </c>
      <c r="M394" s="60">
        <v>22.75</v>
      </c>
      <c r="N394" s="60">
        <v>22.68</v>
      </c>
      <c r="O394" s="60">
        <v>22.61</v>
      </c>
      <c r="P394" s="60">
        <v>22.54</v>
      </c>
      <c r="Q394" s="60">
        <v>22.47</v>
      </c>
      <c r="R394" s="60">
        <v>22.4</v>
      </c>
      <c r="S394" s="60">
        <v>22.33</v>
      </c>
      <c r="T394" s="60">
        <v>22.25</v>
      </c>
      <c r="U394" s="60">
        <v>22.18</v>
      </c>
      <c r="V394" s="60">
        <v>22.11</v>
      </c>
      <c r="W394" s="60">
        <v>22.04</v>
      </c>
      <c r="X394" s="60">
        <v>21.97</v>
      </c>
      <c r="Y394" s="60">
        <v>21.9</v>
      </c>
      <c r="Z394" s="60">
        <v>21.83</v>
      </c>
      <c r="AA394" s="60">
        <v>21.76</v>
      </c>
    </row>
    <row r="395" spans="1:27">
      <c r="A395" s="59" t="s">
        <v>153</v>
      </c>
      <c r="B395" s="60">
        <v>1089</v>
      </c>
      <c r="C395" s="60">
        <v>1112.5999999999999</v>
      </c>
      <c r="D395" s="60">
        <v>1136.2</v>
      </c>
      <c r="E395" s="60">
        <v>1159.8</v>
      </c>
      <c r="F395" s="60">
        <v>1183.4000000000001</v>
      </c>
      <c r="G395" s="60">
        <v>1207</v>
      </c>
      <c r="H395" s="60">
        <v>1230.5999999999999</v>
      </c>
      <c r="I395" s="60">
        <v>1254.2</v>
      </c>
      <c r="J395" s="60">
        <v>1277.8</v>
      </c>
      <c r="K395" s="60">
        <v>1301.4000000000001</v>
      </c>
      <c r="L395" s="60">
        <v>1325</v>
      </c>
      <c r="M395" s="60">
        <v>1340</v>
      </c>
      <c r="N395" s="60">
        <v>1355</v>
      </c>
      <c r="O395" s="60">
        <v>1370</v>
      </c>
      <c r="P395" s="60">
        <v>1385</v>
      </c>
      <c r="Q395" s="60">
        <v>1400</v>
      </c>
      <c r="R395" s="60">
        <v>1412.6</v>
      </c>
      <c r="S395" s="60">
        <v>1425.2</v>
      </c>
      <c r="T395" s="60">
        <v>1437.8</v>
      </c>
      <c r="U395" s="60">
        <v>1450.4</v>
      </c>
      <c r="V395" s="60">
        <v>1463</v>
      </c>
      <c r="W395" s="60">
        <v>1476.2</v>
      </c>
      <c r="X395" s="60">
        <v>1489.4</v>
      </c>
      <c r="Y395" s="60">
        <v>1502.6</v>
      </c>
      <c r="Z395" s="60">
        <v>1515.8</v>
      </c>
      <c r="AA395" s="60">
        <v>1529</v>
      </c>
    </row>
    <row r="396" spans="1:27">
      <c r="A396" s="59" t="s">
        <v>316</v>
      </c>
      <c r="B396" s="60">
        <v>0</v>
      </c>
      <c r="C396" s="60">
        <v>0</v>
      </c>
      <c r="D396" s="60">
        <v>0</v>
      </c>
      <c r="E396" s="60">
        <v>0</v>
      </c>
      <c r="F396" s="60">
        <v>0</v>
      </c>
      <c r="G396" s="60">
        <v>0</v>
      </c>
      <c r="H396" s="60">
        <v>0</v>
      </c>
      <c r="I396" s="60">
        <v>0</v>
      </c>
      <c r="J396" s="60">
        <v>0</v>
      </c>
      <c r="K396" s="60">
        <v>0</v>
      </c>
      <c r="L396" s="60">
        <v>0</v>
      </c>
      <c r="M396" s="60">
        <v>0</v>
      </c>
      <c r="N396" s="60">
        <v>0</v>
      </c>
      <c r="O396" s="60">
        <v>0</v>
      </c>
      <c r="P396" s="60">
        <v>0</v>
      </c>
      <c r="Q396" s="60">
        <v>0</v>
      </c>
      <c r="R396" s="60">
        <v>0</v>
      </c>
      <c r="S396" s="60">
        <v>0</v>
      </c>
      <c r="T396" s="60">
        <v>0</v>
      </c>
      <c r="U396" s="60">
        <v>0</v>
      </c>
      <c r="V396" s="60">
        <v>0</v>
      </c>
      <c r="W396" s="60">
        <v>0</v>
      </c>
      <c r="X396" s="60">
        <v>0</v>
      </c>
      <c r="Y396" s="60">
        <v>0</v>
      </c>
      <c r="Z396" s="60">
        <v>0</v>
      </c>
      <c r="AA396" s="60">
        <v>0</v>
      </c>
    </row>
    <row r="397" spans="1:27">
      <c r="A397" s="59" t="s">
        <v>154</v>
      </c>
      <c r="B397" s="60">
        <v>2</v>
      </c>
      <c r="C397" s="60">
        <v>2</v>
      </c>
      <c r="D397" s="60">
        <v>2</v>
      </c>
      <c r="E397" s="60">
        <v>2</v>
      </c>
      <c r="F397" s="60">
        <v>2</v>
      </c>
      <c r="G397" s="60">
        <v>2</v>
      </c>
      <c r="H397" s="60">
        <v>2</v>
      </c>
      <c r="I397" s="60">
        <v>2</v>
      </c>
      <c r="J397" s="60">
        <v>2</v>
      </c>
      <c r="K397" s="60">
        <v>2</v>
      </c>
      <c r="L397" s="60">
        <v>2</v>
      </c>
      <c r="M397" s="60">
        <v>2</v>
      </c>
      <c r="N397" s="60">
        <v>2</v>
      </c>
      <c r="O397" s="60">
        <v>2</v>
      </c>
      <c r="P397" s="60">
        <v>2</v>
      </c>
      <c r="Q397" s="60">
        <v>2</v>
      </c>
      <c r="R397" s="60">
        <v>2</v>
      </c>
      <c r="S397" s="60">
        <v>2</v>
      </c>
      <c r="T397" s="60">
        <v>2</v>
      </c>
      <c r="U397" s="60">
        <v>2</v>
      </c>
      <c r="V397" s="60">
        <v>2</v>
      </c>
      <c r="W397" s="60">
        <v>2</v>
      </c>
      <c r="X397" s="60">
        <v>2</v>
      </c>
      <c r="Y397" s="60">
        <v>2</v>
      </c>
      <c r="Z397" s="60">
        <v>2</v>
      </c>
      <c r="AA397" s="60">
        <v>2</v>
      </c>
    </row>
    <row r="398" spans="1:27">
      <c r="A398" s="59" t="s">
        <v>317</v>
      </c>
      <c r="B398" s="60">
        <v>48.23</v>
      </c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 spans="1:27">
      <c r="A399" s="59" t="s">
        <v>155</v>
      </c>
      <c r="B399" s="60">
        <v>234</v>
      </c>
      <c r="C399" s="60">
        <v>240.2</v>
      </c>
      <c r="D399" s="60">
        <v>246.4</v>
      </c>
      <c r="E399" s="60">
        <v>252.6</v>
      </c>
      <c r="F399" s="60">
        <v>258.8</v>
      </c>
      <c r="G399" s="60">
        <v>265</v>
      </c>
      <c r="H399" s="60">
        <v>271.2</v>
      </c>
      <c r="I399" s="60">
        <v>277.39999999999998</v>
      </c>
      <c r="J399" s="60">
        <v>283.60000000000002</v>
      </c>
      <c r="K399" s="60">
        <v>289.8</v>
      </c>
      <c r="L399" s="60">
        <v>296</v>
      </c>
      <c r="M399" s="60">
        <v>300.39999999999998</v>
      </c>
      <c r="N399" s="60">
        <v>304.8</v>
      </c>
      <c r="O399" s="60">
        <v>309.2</v>
      </c>
      <c r="P399" s="60">
        <v>313.60000000000002</v>
      </c>
      <c r="Q399" s="60">
        <v>318</v>
      </c>
      <c r="R399" s="60">
        <v>322.39999999999998</v>
      </c>
      <c r="S399" s="60">
        <v>326.8</v>
      </c>
      <c r="T399" s="60">
        <v>331.2</v>
      </c>
      <c r="U399" s="60">
        <v>335.6</v>
      </c>
      <c r="V399" s="60">
        <v>340</v>
      </c>
      <c r="W399" s="60">
        <v>344.4</v>
      </c>
      <c r="X399" s="60">
        <v>348.8</v>
      </c>
      <c r="Y399" s="60">
        <v>353.2</v>
      </c>
      <c r="Z399" s="60">
        <v>357.6</v>
      </c>
      <c r="AA399" s="60">
        <v>362</v>
      </c>
    </row>
    <row r="400" spans="1:27">
      <c r="A400" s="59" t="s">
        <v>156</v>
      </c>
      <c r="B400" s="60"/>
      <c r="C400" s="60">
        <v>0</v>
      </c>
      <c r="D400" s="60">
        <v>0</v>
      </c>
      <c r="E400" s="60">
        <v>0</v>
      </c>
      <c r="F400" s="60">
        <v>0</v>
      </c>
      <c r="G400" s="60">
        <v>0</v>
      </c>
      <c r="H400" s="60">
        <v>0</v>
      </c>
      <c r="I400" s="60">
        <v>0</v>
      </c>
      <c r="J400" s="60">
        <v>0</v>
      </c>
      <c r="K400" s="60">
        <v>0</v>
      </c>
      <c r="L400" s="60">
        <v>0</v>
      </c>
      <c r="M400" s="60">
        <v>0</v>
      </c>
      <c r="N400" s="60">
        <v>0</v>
      </c>
      <c r="O400" s="60">
        <v>0</v>
      </c>
      <c r="P400" s="60">
        <v>0</v>
      </c>
      <c r="Q400" s="60">
        <v>0</v>
      </c>
      <c r="R400" s="60">
        <v>0</v>
      </c>
      <c r="S400" s="60">
        <v>0</v>
      </c>
      <c r="T400" s="60">
        <v>0</v>
      </c>
      <c r="U400" s="60">
        <v>0</v>
      </c>
      <c r="V400" s="60">
        <v>0</v>
      </c>
      <c r="W400" s="60">
        <v>0</v>
      </c>
      <c r="X400" s="60">
        <v>0</v>
      </c>
      <c r="Y400" s="60">
        <v>0</v>
      </c>
      <c r="Z400" s="60">
        <v>0</v>
      </c>
      <c r="AA400" s="60">
        <v>0</v>
      </c>
    </row>
    <row r="401" spans="1:27">
      <c r="A401" s="59" t="s">
        <v>157</v>
      </c>
      <c r="B401" s="60">
        <v>12.5</v>
      </c>
      <c r="C401" s="60">
        <v>15.61</v>
      </c>
      <c r="D401" s="60">
        <v>18.72</v>
      </c>
      <c r="E401" s="60">
        <v>21.83</v>
      </c>
      <c r="F401" s="60">
        <v>24.94</v>
      </c>
      <c r="G401" s="60">
        <v>28.05</v>
      </c>
      <c r="H401" s="60">
        <v>31.16</v>
      </c>
      <c r="I401" s="60">
        <v>34.270000000000003</v>
      </c>
      <c r="J401" s="60">
        <v>37.380000000000003</v>
      </c>
      <c r="K401" s="60">
        <v>40.49</v>
      </c>
      <c r="L401" s="60">
        <v>43.6</v>
      </c>
      <c r="M401" s="60">
        <v>47.18</v>
      </c>
      <c r="N401" s="60">
        <v>50.76</v>
      </c>
      <c r="O401" s="60">
        <v>54.34</v>
      </c>
      <c r="P401" s="60">
        <v>57.92</v>
      </c>
      <c r="Q401" s="60">
        <v>61.5</v>
      </c>
      <c r="R401" s="60">
        <v>64.92</v>
      </c>
      <c r="S401" s="60">
        <v>68.34</v>
      </c>
      <c r="T401" s="60">
        <v>71.760000000000005</v>
      </c>
      <c r="U401" s="60">
        <v>75.180000000000007</v>
      </c>
      <c r="V401" s="60">
        <v>78.599999999999994</v>
      </c>
      <c r="W401" s="60">
        <v>78.959999999999994</v>
      </c>
      <c r="X401" s="60">
        <v>79.319999999999993</v>
      </c>
      <c r="Y401" s="60">
        <v>79.680000000000007</v>
      </c>
      <c r="Z401" s="60">
        <v>80.040000000000006</v>
      </c>
      <c r="AA401" s="60">
        <v>80.400000000000006</v>
      </c>
    </row>
    <row r="402" spans="1:27">
      <c r="A402" s="59" t="s">
        <v>158</v>
      </c>
      <c r="B402" s="60">
        <v>0</v>
      </c>
      <c r="C402" s="60">
        <v>0</v>
      </c>
      <c r="D402" s="60">
        <v>0</v>
      </c>
      <c r="E402" s="60">
        <v>0</v>
      </c>
      <c r="F402" s="60">
        <v>0</v>
      </c>
      <c r="G402" s="60">
        <v>0</v>
      </c>
      <c r="H402" s="60">
        <v>0</v>
      </c>
      <c r="I402" s="60">
        <v>0</v>
      </c>
      <c r="J402" s="60">
        <v>0</v>
      </c>
      <c r="K402" s="60">
        <v>0</v>
      </c>
      <c r="L402" s="60">
        <v>0</v>
      </c>
      <c r="M402" s="60">
        <v>0</v>
      </c>
      <c r="N402" s="60">
        <v>0</v>
      </c>
      <c r="O402" s="60">
        <v>0</v>
      </c>
      <c r="P402" s="60">
        <v>0</v>
      </c>
      <c r="Q402" s="60">
        <v>0</v>
      </c>
      <c r="R402" s="60">
        <v>0</v>
      </c>
      <c r="S402" s="60">
        <v>0</v>
      </c>
      <c r="T402" s="60">
        <v>0</v>
      </c>
      <c r="U402" s="60">
        <v>0</v>
      </c>
      <c r="V402" s="60">
        <v>0</v>
      </c>
      <c r="W402" s="60">
        <v>0</v>
      </c>
      <c r="X402" s="60">
        <v>0</v>
      </c>
      <c r="Y402" s="60">
        <v>0</v>
      </c>
      <c r="Z402" s="60">
        <v>0</v>
      </c>
      <c r="AA402" s="60">
        <v>0</v>
      </c>
    </row>
    <row r="403" spans="1:27">
      <c r="A403" s="59" t="s">
        <v>159</v>
      </c>
      <c r="B403" s="60">
        <v>23</v>
      </c>
      <c r="C403" s="60">
        <v>24.3</v>
      </c>
      <c r="D403" s="60">
        <v>25.6</v>
      </c>
      <c r="E403" s="60">
        <v>26.9</v>
      </c>
      <c r="F403" s="60">
        <v>28.2</v>
      </c>
      <c r="G403" s="60">
        <v>29.5</v>
      </c>
      <c r="H403" s="60">
        <v>30.8</v>
      </c>
      <c r="I403" s="60">
        <v>32.1</v>
      </c>
      <c r="J403" s="60">
        <v>33.4</v>
      </c>
      <c r="K403" s="60">
        <v>34.700000000000003</v>
      </c>
      <c r="L403" s="60">
        <v>36</v>
      </c>
      <c r="M403" s="60">
        <v>37.4</v>
      </c>
      <c r="N403" s="60">
        <v>38.799999999999997</v>
      </c>
      <c r="O403" s="60">
        <v>40.200000000000003</v>
      </c>
      <c r="P403" s="60">
        <v>41.6</v>
      </c>
      <c r="Q403" s="60">
        <v>43</v>
      </c>
      <c r="R403" s="60">
        <v>45.6</v>
      </c>
      <c r="S403" s="60">
        <v>48.2</v>
      </c>
      <c r="T403" s="60">
        <v>50.8</v>
      </c>
      <c r="U403" s="60">
        <v>53.4</v>
      </c>
      <c r="V403" s="60">
        <v>56</v>
      </c>
      <c r="W403" s="60">
        <v>64.400000000000006</v>
      </c>
      <c r="X403" s="60">
        <v>72.8</v>
      </c>
      <c r="Y403" s="60">
        <v>81.2</v>
      </c>
      <c r="Z403" s="60">
        <v>89.6</v>
      </c>
      <c r="AA403" s="60">
        <v>98</v>
      </c>
    </row>
    <row r="404" spans="1:27">
      <c r="A404" s="59" t="s">
        <v>160</v>
      </c>
      <c r="B404" s="60">
        <v>263</v>
      </c>
      <c r="C404" s="60">
        <v>308.2</v>
      </c>
      <c r="D404" s="60">
        <v>353.4</v>
      </c>
      <c r="E404" s="60">
        <v>398.6</v>
      </c>
      <c r="F404" s="60">
        <v>443.8</v>
      </c>
      <c r="G404" s="60">
        <v>489</v>
      </c>
      <c r="H404" s="60">
        <v>534.20000000000005</v>
      </c>
      <c r="I404" s="60">
        <v>579.4</v>
      </c>
      <c r="J404" s="60">
        <v>624.6</v>
      </c>
      <c r="K404" s="60">
        <v>669.8</v>
      </c>
      <c r="L404" s="60">
        <v>715</v>
      </c>
      <c r="M404" s="60">
        <v>722.8</v>
      </c>
      <c r="N404" s="60">
        <v>730.6</v>
      </c>
      <c r="O404" s="60">
        <v>738.4</v>
      </c>
      <c r="P404" s="60">
        <v>746.2</v>
      </c>
      <c r="Q404" s="60">
        <v>754</v>
      </c>
      <c r="R404" s="60">
        <v>801.8</v>
      </c>
      <c r="S404" s="60">
        <v>849.6</v>
      </c>
      <c r="T404" s="60">
        <v>897.4</v>
      </c>
      <c r="U404" s="60">
        <v>945.2</v>
      </c>
      <c r="V404" s="60">
        <v>993</v>
      </c>
      <c r="W404" s="60">
        <v>1025.8</v>
      </c>
      <c r="X404" s="60">
        <v>1058.5999999999999</v>
      </c>
      <c r="Y404" s="60">
        <v>1091.4000000000001</v>
      </c>
      <c r="Z404" s="60">
        <v>1124.2</v>
      </c>
      <c r="AA404" s="60">
        <v>1157</v>
      </c>
    </row>
    <row r="405" spans="1:27">
      <c r="A405" s="59" t="s">
        <v>161</v>
      </c>
      <c r="B405" s="60">
        <v>301</v>
      </c>
      <c r="C405" s="60">
        <v>303.2</v>
      </c>
      <c r="D405" s="60">
        <v>305.39999999999998</v>
      </c>
      <c r="E405" s="60">
        <v>307.60000000000002</v>
      </c>
      <c r="F405" s="60">
        <v>309.8</v>
      </c>
      <c r="G405" s="60">
        <v>312</v>
      </c>
      <c r="H405" s="60">
        <v>314.2</v>
      </c>
      <c r="I405" s="60">
        <v>316.39999999999998</v>
      </c>
      <c r="J405" s="60">
        <v>318.60000000000002</v>
      </c>
      <c r="K405" s="60">
        <v>320.8</v>
      </c>
      <c r="L405" s="60">
        <v>323</v>
      </c>
      <c r="M405" s="60">
        <v>267.8</v>
      </c>
      <c r="N405" s="60">
        <v>212.6</v>
      </c>
      <c r="O405" s="60">
        <v>157.4</v>
      </c>
      <c r="P405" s="60">
        <v>102.2</v>
      </c>
      <c r="Q405" s="60">
        <v>47</v>
      </c>
      <c r="R405" s="60">
        <v>46.6</v>
      </c>
      <c r="S405" s="60">
        <v>46.2</v>
      </c>
      <c r="T405" s="60">
        <v>45.8</v>
      </c>
      <c r="U405" s="60">
        <v>45.4</v>
      </c>
      <c r="V405" s="60">
        <v>45</v>
      </c>
      <c r="W405" s="60">
        <v>285</v>
      </c>
      <c r="X405" s="60">
        <v>525</v>
      </c>
      <c r="Y405" s="60">
        <v>765</v>
      </c>
      <c r="Z405" s="60">
        <v>1005</v>
      </c>
      <c r="AA405" s="60">
        <v>1245</v>
      </c>
    </row>
    <row r="406" spans="1:27">
      <c r="A406" s="59" t="s">
        <v>162</v>
      </c>
      <c r="B406" s="60">
        <v>0</v>
      </c>
      <c r="C406" s="60">
        <v>0</v>
      </c>
      <c r="D406" s="60">
        <v>0</v>
      </c>
      <c r="E406" s="60">
        <v>0</v>
      </c>
      <c r="F406" s="60">
        <v>0</v>
      </c>
      <c r="G406" s="60">
        <v>0</v>
      </c>
      <c r="H406" s="60">
        <v>0</v>
      </c>
      <c r="I406" s="60">
        <v>0</v>
      </c>
      <c r="J406" s="60">
        <v>0</v>
      </c>
      <c r="K406" s="60">
        <v>0</v>
      </c>
      <c r="L406" s="60">
        <v>0</v>
      </c>
      <c r="M406" s="60">
        <v>0</v>
      </c>
      <c r="N406" s="60">
        <v>0</v>
      </c>
      <c r="O406" s="60">
        <v>0</v>
      </c>
      <c r="P406" s="60">
        <v>0</v>
      </c>
      <c r="Q406" s="60">
        <v>0</v>
      </c>
      <c r="R406" s="60">
        <v>0</v>
      </c>
      <c r="S406" s="60">
        <v>0</v>
      </c>
      <c r="T406" s="60">
        <v>0</v>
      </c>
      <c r="U406" s="60">
        <v>0</v>
      </c>
      <c r="V406" s="60">
        <v>0</v>
      </c>
      <c r="W406" s="60">
        <v>0</v>
      </c>
      <c r="X406" s="60">
        <v>0</v>
      </c>
      <c r="Y406" s="60">
        <v>0</v>
      </c>
      <c r="Z406" s="60">
        <v>0</v>
      </c>
      <c r="AA406" s="60">
        <v>0</v>
      </c>
    </row>
    <row r="407" spans="1:27">
      <c r="A407" s="59" t="s">
        <v>163</v>
      </c>
      <c r="B407" s="60">
        <v>8511</v>
      </c>
      <c r="C407" s="60">
        <v>8524.4</v>
      </c>
      <c r="D407" s="60">
        <v>8537.7999999999993</v>
      </c>
      <c r="E407" s="60">
        <v>8551.2000000000007</v>
      </c>
      <c r="F407" s="60">
        <v>8564.6</v>
      </c>
      <c r="G407" s="60">
        <v>8578</v>
      </c>
      <c r="H407" s="60">
        <v>8591.4</v>
      </c>
      <c r="I407" s="60">
        <v>8604.7999999999993</v>
      </c>
      <c r="J407" s="60">
        <v>8618.2000000000007</v>
      </c>
      <c r="K407" s="60">
        <v>8631.6</v>
      </c>
      <c r="L407" s="60">
        <v>8645</v>
      </c>
      <c r="M407" s="60">
        <v>8669.4</v>
      </c>
      <c r="N407" s="60">
        <v>8693.7999999999993</v>
      </c>
      <c r="O407" s="60">
        <v>8718.2000000000007</v>
      </c>
      <c r="P407" s="60">
        <v>8742.6</v>
      </c>
      <c r="Q407" s="60">
        <v>8767</v>
      </c>
      <c r="R407" s="60">
        <v>8789</v>
      </c>
      <c r="S407" s="60">
        <v>8811</v>
      </c>
      <c r="T407" s="60">
        <v>8833</v>
      </c>
      <c r="U407" s="60">
        <v>8855</v>
      </c>
      <c r="V407" s="60">
        <v>8877</v>
      </c>
      <c r="W407" s="60">
        <v>8893</v>
      </c>
      <c r="X407" s="60">
        <v>8909</v>
      </c>
      <c r="Y407" s="60">
        <v>8925</v>
      </c>
      <c r="Z407" s="60">
        <v>8941</v>
      </c>
      <c r="AA407" s="60">
        <v>8957</v>
      </c>
    </row>
    <row r="408" spans="1:27">
      <c r="A408" s="59" t="s">
        <v>164</v>
      </c>
      <c r="B408" s="60">
        <v>802</v>
      </c>
      <c r="C408" s="60">
        <v>802</v>
      </c>
      <c r="D408" s="60">
        <v>802</v>
      </c>
      <c r="E408" s="60">
        <v>802</v>
      </c>
      <c r="F408" s="60">
        <v>802</v>
      </c>
      <c r="G408" s="60">
        <v>802</v>
      </c>
      <c r="H408" s="60">
        <v>802</v>
      </c>
      <c r="I408" s="60">
        <v>802</v>
      </c>
      <c r="J408" s="60">
        <v>802</v>
      </c>
      <c r="K408" s="60">
        <v>802</v>
      </c>
      <c r="L408" s="60">
        <v>802</v>
      </c>
      <c r="M408" s="60">
        <v>809.4</v>
      </c>
      <c r="N408" s="60">
        <v>816.8</v>
      </c>
      <c r="O408" s="60">
        <v>824.2</v>
      </c>
      <c r="P408" s="60">
        <v>831.6</v>
      </c>
      <c r="Q408" s="60">
        <v>839</v>
      </c>
      <c r="R408" s="60">
        <v>844.2</v>
      </c>
      <c r="S408" s="60">
        <v>849.4</v>
      </c>
      <c r="T408" s="60">
        <v>854.6</v>
      </c>
      <c r="U408" s="60">
        <v>859.8</v>
      </c>
      <c r="V408" s="60">
        <v>865</v>
      </c>
      <c r="W408" s="60">
        <v>870.2</v>
      </c>
      <c r="X408" s="60">
        <v>875.4</v>
      </c>
      <c r="Y408" s="60">
        <v>880.6</v>
      </c>
      <c r="Z408" s="60">
        <v>885.8</v>
      </c>
      <c r="AA408" s="60">
        <v>891</v>
      </c>
    </row>
    <row r="409" spans="1:27">
      <c r="A409" s="59" t="s">
        <v>252</v>
      </c>
      <c r="B409" s="60">
        <v>0</v>
      </c>
      <c r="C409" s="60">
        <v>0</v>
      </c>
      <c r="D409" s="60">
        <v>0</v>
      </c>
      <c r="E409" s="60">
        <v>0</v>
      </c>
      <c r="F409" s="60">
        <v>0</v>
      </c>
      <c r="G409" s="60">
        <v>0</v>
      </c>
      <c r="H409" s="60">
        <v>0</v>
      </c>
      <c r="I409" s="60">
        <v>0</v>
      </c>
      <c r="J409" s="60">
        <v>0</v>
      </c>
      <c r="K409" s="60">
        <v>0</v>
      </c>
      <c r="L409" s="60">
        <v>0</v>
      </c>
      <c r="M409" s="60">
        <v>0</v>
      </c>
      <c r="N409" s="60">
        <v>0</v>
      </c>
      <c r="O409" s="60">
        <v>0</v>
      </c>
      <c r="P409" s="60">
        <v>0</v>
      </c>
      <c r="Q409" s="60">
        <v>0</v>
      </c>
      <c r="R409" s="60">
        <v>0</v>
      </c>
      <c r="S409" s="60">
        <v>0</v>
      </c>
      <c r="T409" s="60">
        <v>0</v>
      </c>
      <c r="U409" s="60">
        <v>0</v>
      </c>
      <c r="V409" s="60">
        <v>0</v>
      </c>
      <c r="W409" s="60">
        <v>0</v>
      </c>
      <c r="X409" s="60">
        <v>0</v>
      </c>
      <c r="Y409" s="60">
        <v>0</v>
      </c>
      <c r="Z409" s="60">
        <v>0</v>
      </c>
      <c r="AA409" s="60">
        <v>0</v>
      </c>
    </row>
    <row r="410" spans="1:27">
      <c r="A410" s="59" t="s">
        <v>165</v>
      </c>
      <c r="B410" s="60">
        <v>0</v>
      </c>
      <c r="C410" s="60">
        <v>0</v>
      </c>
      <c r="D410" s="60">
        <v>0</v>
      </c>
      <c r="E410" s="60">
        <v>0</v>
      </c>
      <c r="F410" s="60">
        <v>0</v>
      </c>
      <c r="G410" s="60">
        <v>0</v>
      </c>
      <c r="H410" s="60">
        <v>0</v>
      </c>
      <c r="I410" s="60">
        <v>0</v>
      </c>
      <c r="J410" s="60">
        <v>0</v>
      </c>
      <c r="K410" s="60">
        <v>0</v>
      </c>
      <c r="L410" s="60">
        <v>0</v>
      </c>
      <c r="M410" s="60">
        <v>0</v>
      </c>
      <c r="N410" s="60">
        <v>0</v>
      </c>
      <c r="O410" s="60">
        <v>0</v>
      </c>
      <c r="P410" s="60">
        <v>0</v>
      </c>
      <c r="Q410" s="60">
        <v>0</v>
      </c>
      <c r="R410" s="60">
        <v>0</v>
      </c>
      <c r="S410" s="60">
        <v>0</v>
      </c>
      <c r="T410" s="60">
        <v>0</v>
      </c>
      <c r="U410" s="60">
        <v>0</v>
      </c>
      <c r="V410" s="60">
        <v>0</v>
      </c>
      <c r="W410" s="60">
        <v>0</v>
      </c>
      <c r="X410" s="60">
        <v>0</v>
      </c>
      <c r="Y410" s="60">
        <v>0</v>
      </c>
      <c r="Z410" s="60">
        <v>0</v>
      </c>
      <c r="AA410" s="60">
        <v>0</v>
      </c>
    </row>
    <row r="411" spans="1:27">
      <c r="A411" s="59" t="s">
        <v>258</v>
      </c>
      <c r="B411" s="60">
        <v>5</v>
      </c>
      <c r="C411" s="60">
        <v>5</v>
      </c>
      <c r="D411" s="60">
        <v>5</v>
      </c>
      <c r="E411" s="60">
        <v>5</v>
      </c>
      <c r="F411" s="60">
        <v>5</v>
      </c>
      <c r="G411" s="60">
        <v>5</v>
      </c>
      <c r="H411" s="60">
        <v>5</v>
      </c>
      <c r="I411" s="60">
        <v>5</v>
      </c>
      <c r="J411" s="60">
        <v>5</v>
      </c>
      <c r="K411" s="60">
        <v>5</v>
      </c>
      <c r="L411" s="60">
        <v>5</v>
      </c>
      <c r="M411" s="60">
        <v>5</v>
      </c>
      <c r="N411" s="60">
        <v>5</v>
      </c>
      <c r="O411" s="60">
        <v>5</v>
      </c>
      <c r="P411" s="60">
        <v>5</v>
      </c>
      <c r="Q411" s="60">
        <v>5</v>
      </c>
      <c r="R411" s="60">
        <v>5</v>
      </c>
      <c r="S411" s="60">
        <v>5</v>
      </c>
      <c r="T411" s="60">
        <v>5</v>
      </c>
      <c r="U411" s="60">
        <v>5</v>
      </c>
      <c r="V411" s="60">
        <v>5</v>
      </c>
      <c r="W411" s="60">
        <v>5</v>
      </c>
      <c r="X411" s="60">
        <v>5</v>
      </c>
      <c r="Y411" s="60">
        <v>5</v>
      </c>
      <c r="Z411" s="60">
        <v>5</v>
      </c>
      <c r="AA411" s="60">
        <v>5</v>
      </c>
    </row>
    <row r="412" spans="1:27">
      <c r="A412" s="59" t="s">
        <v>166</v>
      </c>
      <c r="B412" s="60">
        <v>1738</v>
      </c>
      <c r="C412" s="60">
        <v>1738</v>
      </c>
      <c r="D412" s="60">
        <v>1738</v>
      </c>
      <c r="E412" s="60">
        <v>1738</v>
      </c>
      <c r="F412" s="60">
        <v>1738</v>
      </c>
      <c r="G412" s="60">
        <v>1738</v>
      </c>
      <c r="H412" s="60">
        <v>1738</v>
      </c>
      <c r="I412" s="60">
        <v>1738</v>
      </c>
      <c r="J412" s="60">
        <v>1738</v>
      </c>
      <c r="K412" s="60">
        <v>1738</v>
      </c>
      <c r="L412" s="60">
        <v>1738</v>
      </c>
      <c r="M412" s="60">
        <v>1746.6</v>
      </c>
      <c r="N412" s="60">
        <v>1755.2</v>
      </c>
      <c r="O412" s="60">
        <v>1763.8</v>
      </c>
      <c r="P412" s="60">
        <v>1772.4</v>
      </c>
      <c r="Q412" s="60">
        <v>1781</v>
      </c>
      <c r="R412" s="60">
        <v>1789.4</v>
      </c>
      <c r="S412" s="60">
        <v>1797.8</v>
      </c>
      <c r="T412" s="60">
        <v>1806.2</v>
      </c>
      <c r="U412" s="60">
        <v>1814.6</v>
      </c>
      <c r="V412" s="60">
        <v>1823</v>
      </c>
      <c r="W412" s="60">
        <v>1831.6</v>
      </c>
      <c r="X412" s="60">
        <v>1840.2</v>
      </c>
      <c r="Y412" s="60">
        <v>1848.8</v>
      </c>
      <c r="Z412" s="60">
        <v>1857.4</v>
      </c>
      <c r="AA412" s="60">
        <v>1866</v>
      </c>
    </row>
    <row r="413" spans="1:27">
      <c r="A413" s="59" t="s">
        <v>167</v>
      </c>
      <c r="B413" s="60"/>
      <c r="C413" s="60"/>
      <c r="D413" s="60">
        <v>1</v>
      </c>
      <c r="E413" s="60">
        <v>1</v>
      </c>
      <c r="F413" s="60">
        <v>1</v>
      </c>
      <c r="G413" s="60">
        <v>1</v>
      </c>
      <c r="H413" s="60">
        <v>1</v>
      </c>
      <c r="I413" s="60">
        <v>1</v>
      </c>
      <c r="J413" s="60">
        <v>1</v>
      </c>
      <c r="K413" s="60">
        <v>1</v>
      </c>
      <c r="L413" s="60">
        <v>1</v>
      </c>
      <c r="M413" s="60">
        <v>1</v>
      </c>
      <c r="N413" s="60">
        <v>1</v>
      </c>
      <c r="O413" s="60">
        <v>1</v>
      </c>
      <c r="P413" s="60">
        <v>1</v>
      </c>
      <c r="Q413" s="60">
        <v>1</v>
      </c>
      <c r="R413" s="60">
        <v>1.2</v>
      </c>
      <c r="S413" s="60">
        <v>1.4</v>
      </c>
      <c r="T413" s="60">
        <v>1.6</v>
      </c>
      <c r="U413" s="60">
        <v>1.8</v>
      </c>
      <c r="V413" s="60">
        <v>2</v>
      </c>
      <c r="W413" s="60">
        <v>2</v>
      </c>
      <c r="X413" s="60">
        <v>2</v>
      </c>
      <c r="Y413" s="60">
        <v>2</v>
      </c>
      <c r="Z413" s="60">
        <v>2</v>
      </c>
      <c r="AA413" s="60">
        <v>2</v>
      </c>
    </row>
    <row r="414" spans="1:27">
      <c r="A414" s="59" t="s">
        <v>168</v>
      </c>
      <c r="B414" s="60">
        <v>528</v>
      </c>
      <c r="C414" s="60">
        <v>528</v>
      </c>
      <c r="D414" s="60">
        <v>528</v>
      </c>
      <c r="E414" s="60">
        <v>528</v>
      </c>
      <c r="F414" s="60">
        <v>528</v>
      </c>
      <c r="G414" s="60">
        <v>528</v>
      </c>
      <c r="H414" s="60">
        <v>528</v>
      </c>
      <c r="I414" s="60">
        <v>528</v>
      </c>
      <c r="J414" s="60">
        <v>528</v>
      </c>
      <c r="K414" s="60">
        <v>528</v>
      </c>
      <c r="L414" s="60">
        <v>528</v>
      </c>
      <c r="M414" s="60">
        <v>528.4</v>
      </c>
      <c r="N414" s="60">
        <v>528.79999999999995</v>
      </c>
      <c r="O414" s="60">
        <v>529.20000000000005</v>
      </c>
      <c r="P414" s="60">
        <v>529.6</v>
      </c>
      <c r="Q414" s="60">
        <v>530</v>
      </c>
      <c r="R414" s="60">
        <v>532</v>
      </c>
      <c r="S414" s="60">
        <v>534</v>
      </c>
      <c r="T414" s="60">
        <v>536</v>
      </c>
      <c r="U414" s="60">
        <v>538</v>
      </c>
      <c r="V414" s="60">
        <v>540</v>
      </c>
      <c r="W414" s="60">
        <v>545.79999999999995</v>
      </c>
      <c r="X414" s="60">
        <v>551.6</v>
      </c>
      <c r="Y414" s="60">
        <v>557.4</v>
      </c>
      <c r="Z414" s="60">
        <v>563.20000000000005</v>
      </c>
      <c r="AA414" s="60">
        <v>569</v>
      </c>
    </row>
    <row r="415" spans="1:27">
      <c r="A415" s="59" t="s">
        <v>169</v>
      </c>
      <c r="B415" s="60"/>
      <c r="C415" s="60"/>
      <c r="D415" s="60">
        <v>13193.04</v>
      </c>
      <c r="E415" s="60">
        <v>13463.96</v>
      </c>
      <c r="F415" s="60">
        <v>13734.88</v>
      </c>
      <c r="G415" s="60">
        <v>14005.8</v>
      </c>
      <c r="H415" s="60">
        <v>14276.72</v>
      </c>
      <c r="I415" s="60">
        <v>14547.64</v>
      </c>
      <c r="J415" s="60">
        <v>14818.56</v>
      </c>
      <c r="K415" s="60">
        <v>15089.48</v>
      </c>
      <c r="L415" s="60">
        <v>15360.4</v>
      </c>
      <c r="M415" s="60">
        <v>15680.82</v>
      </c>
      <c r="N415" s="60">
        <v>16001.24</v>
      </c>
      <c r="O415" s="60">
        <v>16321.66</v>
      </c>
      <c r="P415" s="60">
        <v>16642.080000000002</v>
      </c>
      <c r="Q415" s="60">
        <v>16962.5</v>
      </c>
      <c r="R415" s="60">
        <v>17492.580000000002</v>
      </c>
      <c r="S415" s="60">
        <v>18022.66</v>
      </c>
      <c r="T415" s="60">
        <v>18552.740000000002</v>
      </c>
      <c r="U415" s="60">
        <v>19082.82</v>
      </c>
      <c r="V415" s="60">
        <v>19612.900000000001</v>
      </c>
      <c r="W415" s="60">
        <v>19658.52</v>
      </c>
      <c r="X415" s="60">
        <v>19704.14</v>
      </c>
      <c r="Y415" s="60">
        <v>19749.759999999998</v>
      </c>
      <c r="Z415" s="60">
        <v>19795.38</v>
      </c>
      <c r="AA415" s="60">
        <v>19841</v>
      </c>
    </row>
    <row r="416" spans="1:27">
      <c r="A416" s="59" t="s">
        <v>170</v>
      </c>
      <c r="B416" s="60">
        <v>248</v>
      </c>
      <c r="C416" s="60">
        <v>251.4</v>
      </c>
      <c r="D416" s="60">
        <v>254.8</v>
      </c>
      <c r="E416" s="60">
        <v>258.2</v>
      </c>
      <c r="F416" s="60">
        <v>261.60000000000002</v>
      </c>
      <c r="G416" s="60">
        <v>265</v>
      </c>
      <c r="H416" s="60">
        <v>268.39999999999998</v>
      </c>
      <c r="I416" s="60">
        <v>271.8</v>
      </c>
      <c r="J416" s="60">
        <v>275.2</v>
      </c>
      <c r="K416" s="60">
        <v>278.60000000000002</v>
      </c>
      <c r="L416" s="60">
        <v>282</v>
      </c>
      <c r="M416" s="60">
        <v>290.2</v>
      </c>
      <c r="N416" s="60">
        <v>298.39999999999998</v>
      </c>
      <c r="O416" s="60">
        <v>306.60000000000002</v>
      </c>
      <c r="P416" s="60">
        <v>314.8</v>
      </c>
      <c r="Q416" s="60">
        <v>323</v>
      </c>
      <c r="R416" s="60">
        <v>335.2</v>
      </c>
      <c r="S416" s="60">
        <v>347.4</v>
      </c>
      <c r="T416" s="60">
        <v>359.6</v>
      </c>
      <c r="U416" s="60">
        <v>371.8</v>
      </c>
      <c r="V416" s="60">
        <v>384</v>
      </c>
      <c r="W416" s="60">
        <v>390.8</v>
      </c>
      <c r="X416" s="60">
        <v>397.6</v>
      </c>
      <c r="Y416" s="60">
        <v>404.4</v>
      </c>
      <c r="Z416" s="60">
        <v>411.2</v>
      </c>
      <c r="AA416" s="60">
        <v>418</v>
      </c>
    </row>
    <row r="417" spans="1:27">
      <c r="A417" s="59" t="s">
        <v>171</v>
      </c>
      <c r="B417" s="60">
        <v>0</v>
      </c>
      <c r="C417" s="60">
        <v>0</v>
      </c>
      <c r="D417" s="60">
        <v>0</v>
      </c>
      <c r="E417" s="60">
        <v>0</v>
      </c>
      <c r="F417" s="60">
        <v>0</v>
      </c>
      <c r="G417" s="60">
        <v>0</v>
      </c>
      <c r="H417" s="60">
        <v>0</v>
      </c>
      <c r="I417" s="60">
        <v>0</v>
      </c>
      <c r="J417" s="60">
        <v>0</v>
      </c>
      <c r="K417" s="60">
        <v>0</v>
      </c>
      <c r="L417" s="60">
        <v>0</v>
      </c>
      <c r="M417" s="60">
        <v>0</v>
      </c>
      <c r="N417" s="60">
        <v>0</v>
      </c>
      <c r="O417" s="60">
        <v>0</v>
      </c>
      <c r="P417" s="60">
        <v>0</v>
      </c>
      <c r="Q417" s="60">
        <v>0</v>
      </c>
      <c r="R417" s="60">
        <v>0</v>
      </c>
      <c r="S417" s="60">
        <v>0</v>
      </c>
      <c r="T417" s="60">
        <v>0</v>
      </c>
      <c r="U417" s="60">
        <v>0</v>
      </c>
      <c r="V417" s="60">
        <v>0</v>
      </c>
      <c r="W417" s="60">
        <v>0</v>
      </c>
      <c r="X417" s="60">
        <v>0</v>
      </c>
      <c r="Y417" s="60">
        <v>0</v>
      </c>
      <c r="Z417" s="60">
        <v>0</v>
      </c>
      <c r="AA417" s="60">
        <v>0</v>
      </c>
    </row>
    <row r="418" spans="1:27">
      <c r="A418" s="59" t="s">
        <v>172</v>
      </c>
      <c r="B418" s="60">
        <v>0</v>
      </c>
      <c r="C418" s="60">
        <v>0</v>
      </c>
      <c r="D418" s="60">
        <v>0</v>
      </c>
      <c r="E418" s="60">
        <v>0</v>
      </c>
      <c r="F418" s="60">
        <v>0</v>
      </c>
      <c r="G418" s="60">
        <v>0</v>
      </c>
      <c r="H418" s="60">
        <v>0</v>
      </c>
      <c r="I418" s="60">
        <v>0</v>
      </c>
      <c r="J418" s="60">
        <v>0</v>
      </c>
      <c r="K418" s="60">
        <v>0</v>
      </c>
      <c r="L418" s="60">
        <v>0</v>
      </c>
      <c r="M418" s="60">
        <v>0</v>
      </c>
      <c r="N418" s="60">
        <v>0</v>
      </c>
      <c r="O418" s="60">
        <v>0</v>
      </c>
      <c r="P418" s="60">
        <v>0</v>
      </c>
      <c r="Q418" s="60">
        <v>0</v>
      </c>
      <c r="R418" s="60">
        <v>0</v>
      </c>
      <c r="S418" s="60">
        <v>0</v>
      </c>
      <c r="T418" s="60">
        <v>0</v>
      </c>
      <c r="U418" s="60">
        <v>0</v>
      </c>
      <c r="V418" s="60">
        <v>0</v>
      </c>
      <c r="W418" s="60">
        <v>0</v>
      </c>
      <c r="X418" s="60">
        <v>0</v>
      </c>
      <c r="Y418" s="60">
        <v>0</v>
      </c>
      <c r="Z418" s="60">
        <v>0</v>
      </c>
      <c r="AA418" s="60">
        <v>0</v>
      </c>
    </row>
    <row r="419" spans="1:27">
      <c r="A419" s="59" t="s">
        <v>173</v>
      </c>
      <c r="B419" s="60">
        <v>3.15</v>
      </c>
      <c r="C419" s="60">
        <v>3.15</v>
      </c>
      <c r="D419" s="60">
        <v>3.15</v>
      </c>
      <c r="E419" s="60">
        <v>3.15</v>
      </c>
      <c r="F419" s="60">
        <v>3.15</v>
      </c>
      <c r="G419" s="60">
        <v>3.15</v>
      </c>
      <c r="H419" s="60">
        <v>3.15</v>
      </c>
      <c r="I419" s="60">
        <v>3.15</v>
      </c>
      <c r="J419" s="60">
        <v>3.15</v>
      </c>
      <c r="K419" s="60">
        <v>3.15</v>
      </c>
      <c r="L419" s="60">
        <v>3.15</v>
      </c>
      <c r="M419" s="60">
        <v>3.15</v>
      </c>
      <c r="N419" s="60">
        <v>3.15</v>
      </c>
      <c r="O419" s="60">
        <v>3.15</v>
      </c>
      <c r="P419" s="60">
        <v>3.15</v>
      </c>
      <c r="Q419" s="60">
        <v>3.15</v>
      </c>
      <c r="R419" s="60">
        <v>3.15</v>
      </c>
      <c r="S419" s="60">
        <v>3.15</v>
      </c>
      <c r="T419" s="60">
        <v>3.15</v>
      </c>
      <c r="U419" s="60">
        <v>3.15</v>
      </c>
      <c r="V419" s="60">
        <v>3.15</v>
      </c>
      <c r="W419" s="60">
        <v>3.15</v>
      </c>
      <c r="X419" s="60">
        <v>3.15</v>
      </c>
      <c r="Y419" s="60">
        <v>3.15</v>
      </c>
      <c r="Z419" s="60">
        <v>3.15</v>
      </c>
      <c r="AA419" s="60">
        <v>3.15</v>
      </c>
    </row>
    <row r="420" spans="1:27">
      <c r="A420" s="59" t="s">
        <v>174</v>
      </c>
      <c r="B420" s="60">
        <v>0</v>
      </c>
      <c r="C420" s="60">
        <v>0</v>
      </c>
      <c r="D420" s="60">
        <v>0</v>
      </c>
      <c r="E420" s="60">
        <v>0</v>
      </c>
      <c r="F420" s="60">
        <v>0</v>
      </c>
      <c r="G420" s="60">
        <v>0</v>
      </c>
      <c r="H420" s="60">
        <v>0</v>
      </c>
      <c r="I420" s="60">
        <v>0</v>
      </c>
      <c r="J420" s="60">
        <v>0</v>
      </c>
      <c r="K420" s="60">
        <v>0</v>
      </c>
      <c r="L420" s="60">
        <v>0</v>
      </c>
      <c r="M420" s="60">
        <v>0</v>
      </c>
      <c r="N420" s="60">
        <v>0</v>
      </c>
      <c r="O420" s="60">
        <v>0</v>
      </c>
      <c r="P420" s="60">
        <v>0</v>
      </c>
      <c r="Q420" s="60">
        <v>0</v>
      </c>
      <c r="R420" s="60">
        <v>0</v>
      </c>
      <c r="S420" s="60">
        <v>0</v>
      </c>
      <c r="T420" s="60">
        <v>0</v>
      </c>
      <c r="U420" s="60">
        <v>0</v>
      </c>
      <c r="V420" s="60">
        <v>0</v>
      </c>
      <c r="W420" s="60">
        <v>0</v>
      </c>
      <c r="X420" s="60">
        <v>0</v>
      </c>
      <c r="Y420" s="60">
        <v>0</v>
      </c>
      <c r="Z420" s="60">
        <v>0</v>
      </c>
      <c r="AA420" s="60">
        <v>0</v>
      </c>
    </row>
    <row r="421" spans="1:27">
      <c r="A421" s="59" t="s">
        <v>175</v>
      </c>
      <c r="B421" s="60">
        <v>0</v>
      </c>
      <c r="C421" s="60">
        <v>0</v>
      </c>
      <c r="D421" s="60">
        <v>0</v>
      </c>
      <c r="E421" s="60">
        <v>0</v>
      </c>
      <c r="F421" s="60">
        <v>0</v>
      </c>
      <c r="G421" s="60">
        <v>0</v>
      </c>
      <c r="H421" s="60">
        <v>0</v>
      </c>
      <c r="I421" s="60">
        <v>0</v>
      </c>
      <c r="J421" s="60">
        <v>0</v>
      </c>
      <c r="K421" s="60">
        <v>0</v>
      </c>
      <c r="L421" s="60">
        <v>0</v>
      </c>
      <c r="M421" s="60">
        <v>0</v>
      </c>
      <c r="N421" s="60">
        <v>0</v>
      </c>
      <c r="O421" s="60">
        <v>0</v>
      </c>
      <c r="P421" s="60">
        <v>0</v>
      </c>
      <c r="Q421" s="60">
        <v>0</v>
      </c>
      <c r="R421" s="60">
        <v>0</v>
      </c>
      <c r="S421" s="60">
        <v>0</v>
      </c>
      <c r="T421" s="60">
        <v>0</v>
      </c>
      <c r="U421" s="60">
        <v>0</v>
      </c>
      <c r="V421" s="60">
        <v>0</v>
      </c>
      <c r="W421" s="60">
        <v>0</v>
      </c>
      <c r="X421" s="60">
        <v>0</v>
      </c>
      <c r="Y421" s="60">
        <v>0</v>
      </c>
      <c r="Z421" s="60">
        <v>0</v>
      </c>
      <c r="AA421" s="60">
        <v>0</v>
      </c>
    </row>
    <row r="422" spans="1:27">
      <c r="A422" s="59" t="s">
        <v>177</v>
      </c>
      <c r="B422" s="60">
        <v>32.1</v>
      </c>
      <c r="C422" s="60">
        <v>32.1</v>
      </c>
      <c r="D422" s="60">
        <v>32.1</v>
      </c>
      <c r="E422" s="60">
        <v>32.1</v>
      </c>
      <c r="F422" s="60">
        <v>32.1</v>
      </c>
      <c r="G422" s="60">
        <v>32.1</v>
      </c>
      <c r="H422" s="60">
        <v>32.1</v>
      </c>
      <c r="I422" s="60">
        <v>32.1</v>
      </c>
      <c r="J422" s="60">
        <v>32.1</v>
      </c>
      <c r="K422" s="60">
        <v>32.1</v>
      </c>
      <c r="L422" s="60">
        <v>32.1</v>
      </c>
      <c r="M422" s="60">
        <v>32.1</v>
      </c>
      <c r="N422" s="60">
        <v>32.1</v>
      </c>
      <c r="O422" s="60">
        <v>32.1</v>
      </c>
      <c r="P422" s="60">
        <v>32.1</v>
      </c>
      <c r="Q422" s="60">
        <v>32.1</v>
      </c>
      <c r="R422" s="60">
        <v>32.1</v>
      </c>
      <c r="S422" s="60">
        <v>32.1</v>
      </c>
      <c r="T422" s="60">
        <v>32.1</v>
      </c>
      <c r="U422" s="60">
        <v>32.1</v>
      </c>
      <c r="V422" s="60">
        <v>32.1</v>
      </c>
      <c r="W422" s="60">
        <v>32.1</v>
      </c>
      <c r="X422" s="60">
        <v>32.1</v>
      </c>
      <c r="Y422" s="60">
        <v>32.1</v>
      </c>
      <c r="Z422" s="60">
        <v>32.1</v>
      </c>
      <c r="AA422" s="60">
        <v>32.1</v>
      </c>
    </row>
    <row r="423" spans="1:27">
      <c r="A423" s="59" t="s">
        <v>249</v>
      </c>
      <c r="B423" s="60">
        <v>0</v>
      </c>
      <c r="C423" s="60">
        <v>0</v>
      </c>
      <c r="D423" s="60">
        <v>0</v>
      </c>
      <c r="E423" s="60">
        <v>0</v>
      </c>
      <c r="F423" s="60">
        <v>0</v>
      </c>
      <c r="G423" s="60">
        <v>0</v>
      </c>
      <c r="H423" s="60">
        <v>0</v>
      </c>
      <c r="I423" s="60">
        <v>0</v>
      </c>
      <c r="J423" s="60">
        <v>0</v>
      </c>
      <c r="K423" s="60">
        <v>0</v>
      </c>
      <c r="L423" s="60">
        <v>0</v>
      </c>
      <c r="M423" s="60">
        <v>0</v>
      </c>
      <c r="N423" s="60">
        <v>0</v>
      </c>
      <c r="O423" s="60">
        <v>0</v>
      </c>
      <c r="P423" s="60">
        <v>0</v>
      </c>
      <c r="Q423" s="60">
        <v>0</v>
      </c>
      <c r="R423" s="60">
        <v>0</v>
      </c>
      <c r="S423" s="60">
        <v>0</v>
      </c>
      <c r="T423" s="60">
        <v>0</v>
      </c>
      <c r="U423" s="60">
        <v>0</v>
      </c>
      <c r="V423" s="60">
        <v>0</v>
      </c>
      <c r="W423" s="60">
        <v>0</v>
      </c>
      <c r="X423" s="60">
        <v>0</v>
      </c>
      <c r="Y423" s="60">
        <v>0</v>
      </c>
      <c r="Z423" s="60">
        <v>0</v>
      </c>
      <c r="AA423" s="60">
        <v>0</v>
      </c>
    </row>
    <row r="424" spans="1:27">
      <c r="A424" s="59" t="s">
        <v>178</v>
      </c>
      <c r="B424" s="60">
        <v>0</v>
      </c>
      <c r="C424" s="60">
        <v>0</v>
      </c>
      <c r="D424" s="60">
        <v>0</v>
      </c>
      <c r="E424" s="60">
        <v>0</v>
      </c>
      <c r="F424" s="60">
        <v>0</v>
      </c>
      <c r="G424" s="60">
        <v>0</v>
      </c>
      <c r="H424" s="60">
        <v>0</v>
      </c>
      <c r="I424" s="60">
        <v>0</v>
      </c>
      <c r="J424" s="60">
        <v>0</v>
      </c>
      <c r="K424" s="60">
        <v>0</v>
      </c>
      <c r="L424" s="60">
        <v>0</v>
      </c>
      <c r="M424" s="60">
        <v>0</v>
      </c>
      <c r="N424" s="60">
        <v>0</v>
      </c>
      <c r="O424" s="60">
        <v>0</v>
      </c>
      <c r="P424" s="60">
        <v>0</v>
      </c>
      <c r="Q424" s="60">
        <v>0</v>
      </c>
      <c r="R424" s="60">
        <v>0</v>
      </c>
      <c r="S424" s="60">
        <v>0</v>
      </c>
      <c r="T424" s="60">
        <v>0</v>
      </c>
      <c r="U424" s="60">
        <v>0</v>
      </c>
      <c r="V424" s="60">
        <v>0</v>
      </c>
      <c r="W424" s="60">
        <v>0</v>
      </c>
      <c r="X424" s="60">
        <v>0</v>
      </c>
      <c r="Y424" s="60">
        <v>0</v>
      </c>
      <c r="Z424" s="60">
        <v>0</v>
      </c>
      <c r="AA424" s="60">
        <v>0</v>
      </c>
    </row>
    <row r="425" spans="1:27">
      <c r="A425" s="59" t="s">
        <v>179</v>
      </c>
      <c r="B425" s="60">
        <v>0</v>
      </c>
      <c r="C425" s="60">
        <v>0</v>
      </c>
      <c r="D425" s="60">
        <v>0</v>
      </c>
      <c r="E425" s="60">
        <v>0</v>
      </c>
      <c r="F425" s="60">
        <v>0</v>
      </c>
      <c r="G425" s="60">
        <v>0</v>
      </c>
      <c r="H425" s="60">
        <v>0</v>
      </c>
      <c r="I425" s="60">
        <v>0</v>
      </c>
      <c r="J425" s="60">
        <v>0</v>
      </c>
      <c r="K425" s="60">
        <v>0</v>
      </c>
      <c r="L425" s="60">
        <v>0</v>
      </c>
      <c r="M425" s="60">
        <v>0</v>
      </c>
      <c r="N425" s="60">
        <v>0</v>
      </c>
      <c r="O425" s="60">
        <v>0</v>
      </c>
      <c r="P425" s="60">
        <v>0</v>
      </c>
      <c r="Q425" s="60">
        <v>0</v>
      </c>
      <c r="R425" s="60">
        <v>0</v>
      </c>
      <c r="S425" s="60">
        <v>0</v>
      </c>
      <c r="T425" s="60">
        <v>0</v>
      </c>
      <c r="U425" s="60">
        <v>0</v>
      </c>
      <c r="V425" s="60">
        <v>0</v>
      </c>
      <c r="W425" s="60">
        <v>0</v>
      </c>
      <c r="X425" s="60">
        <v>0</v>
      </c>
      <c r="Y425" s="60">
        <v>0</v>
      </c>
      <c r="Z425" s="60">
        <v>0</v>
      </c>
      <c r="AA425" s="60">
        <v>0</v>
      </c>
    </row>
    <row r="426" spans="1:27">
      <c r="A426" s="59" t="s">
        <v>180</v>
      </c>
      <c r="B426" s="60">
        <v>205</v>
      </c>
      <c r="C426" s="60">
        <v>215.1</v>
      </c>
      <c r="D426" s="60">
        <v>225.2</v>
      </c>
      <c r="E426" s="60">
        <v>235.3</v>
      </c>
      <c r="F426" s="60">
        <v>245.4</v>
      </c>
      <c r="G426" s="60">
        <v>255.5</v>
      </c>
      <c r="H426" s="60">
        <v>265.60000000000002</v>
      </c>
      <c r="I426" s="60">
        <v>275.7</v>
      </c>
      <c r="J426" s="60">
        <v>285.8</v>
      </c>
      <c r="K426" s="60">
        <v>295.89999999999998</v>
      </c>
      <c r="L426" s="60">
        <v>306</v>
      </c>
      <c r="M426" s="60">
        <v>326.2</v>
      </c>
      <c r="N426" s="60">
        <v>346.4</v>
      </c>
      <c r="O426" s="60">
        <v>366.6</v>
      </c>
      <c r="P426" s="60">
        <v>386.8</v>
      </c>
      <c r="Q426" s="60">
        <v>407</v>
      </c>
      <c r="R426" s="60">
        <v>418.4</v>
      </c>
      <c r="S426" s="60">
        <v>429.8</v>
      </c>
      <c r="T426" s="60">
        <v>441.2</v>
      </c>
      <c r="U426" s="60">
        <v>452.6</v>
      </c>
      <c r="V426" s="60">
        <v>464</v>
      </c>
      <c r="W426" s="60">
        <v>483.4</v>
      </c>
      <c r="X426" s="60">
        <v>502.8</v>
      </c>
      <c r="Y426" s="60">
        <v>522.20000000000005</v>
      </c>
      <c r="Z426" s="60">
        <v>541.6</v>
      </c>
      <c r="AA426" s="60">
        <v>561</v>
      </c>
    </row>
    <row r="427" spans="1:27">
      <c r="A427" s="59" t="s">
        <v>181</v>
      </c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>
        <v>67.2</v>
      </c>
      <c r="S427" s="60">
        <v>95.4</v>
      </c>
      <c r="T427" s="60">
        <v>123.6</v>
      </c>
      <c r="U427" s="60">
        <v>151.80000000000001</v>
      </c>
      <c r="V427" s="60">
        <v>180</v>
      </c>
      <c r="W427" s="60">
        <v>187</v>
      </c>
      <c r="X427" s="60">
        <v>194</v>
      </c>
      <c r="Y427" s="60">
        <v>201</v>
      </c>
      <c r="Z427" s="60">
        <v>208</v>
      </c>
      <c r="AA427" s="60">
        <v>215</v>
      </c>
    </row>
    <row r="428" spans="1:27">
      <c r="A428" s="59" t="s">
        <v>318</v>
      </c>
      <c r="B428" s="60"/>
      <c r="C428" s="60"/>
      <c r="D428" s="60">
        <v>47</v>
      </c>
      <c r="E428" s="60">
        <v>47</v>
      </c>
      <c r="F428" s="60">
        <v>47</v>
      </c>
      <c r="G428" s="60">
        <v>47</v>
      </c>
      <c r="H428" s="60">
        <v>47</v>
      </c>
      <c r="I428" s="60">
        <v>47</v>
      </c>
      <c r="J428" s="60">
        <v>47</v>
      </c>
      <c r="K428" s="60">
        <v>47</v>
      </c>
      <c r="L428" s="60">
        <v>47</v>
      </c>
      <c r="M428" s="60">
        <v>47</v>
      </c>
      <c r="N428" s="60">
        <v>47</v>
      </c>
      <c r="O428" s="60">
        <v>47</v>
      </c>
      <c r="P428" s="60">
        <v>47</v>
      </c>
      <c r="Q428" s="60">
        <v>47</v>
      </c>
      <c r="R428" s="60"/>
      <c r="S428" s="60"/>
      <c r="T428" s="60"/>
      <c r="U428" s="60"/>
      <c r="V428" s="60"/>
      <c r="W428" s="60"/>
      <c r="X428" s="60"/>
      <c r="Y428" s="60"/>
      <c r="Z428" s="60"/>
      <c r="AA428" s="60"/>
    </row>
    <row r="429" spans="1:27">
      <c r="A429" s="59" t="s">
        <v>182</v>
      </c>
      <c r="B429" s="60">
        <v>4.8</v>
      </c>
      <c r="C429" s="60">
        <v>4.8</v>
      </c>
      <c r="D429" s="60">
        <v>4.8</v>
      </c>
      <c r="E429" s="60">
        <v>4.8</v>
      </c>
      <c r="F429" s="60">
        <v>4.8</v>
      </c>
      <c r="G429" s="60">
        <v>4.8</v>
      </c>
      <c r="H429" s="60">
        <v>4.8</v>
      </c>
      <c r="I429" s="60">
        <v>4.8</v>
      </c>
      <c r="J429" s="60">
        <v>4.8</v>
      </c>
      <c r="K429" s="60">
        <v>4.8</v>
      </c>
      <c r="L429" s="60">
        <v>4.8</v>
      </c>
      <c r="M429" s="60">
        <v>4.8</v>
      </c>
      <c r="N429" s="60">
        <v>4.8</v>
      </c>
      <c r="O429" s="60">
        <v>4.8</v>
      </c>
      <c r="P429" s="60">
        <v>4.8</v>
      </c>
      <c r="Q429" s="60">
        <v>4.8</v>
      </c>
      <c r="R429" s="60">
        <v>4.8</v>
      </c>
      <c r="S429" s="60">
        <v>4.8</v>
      </c>
      <c r="T429" s="60">
        <v>4.8</v>
      </c>
      <c r="U429" s="60">
        <v>4.8</v>
      </c>
      <c r="V429" s="60">
        <v>4.8</v>
      </c>
      <c r="W429" s="60">
        <v>4.8</v>
      </c>
      <c r="X429" s="60">
        <v>4.8</v>
      </c>
      <c r="Y429" s="60">
        <v>4.8</v>
      </c>
      <c r="Z429" s="60">
        <v>4.8</v>
      </c>
      <c r="AA429" s="60">
        <v>4.8</v>
      </c>
    </row>
    <row r="430" spans="1:27">
      <c r="A430" s="59" t="s">
        <v>183</v>
      </c>
      <c r="B430" s="60">
        <v>6.7</v>
      </c>
      <c r="C430" s="60">
        <v>6.82</v>
      </c>
      <c r="D430" s="60">
        <v>6.94</v>
      </c>
      <c r="E430" s="60">
        <v>7.06</v>
      </c>
      <c r="F430" s="60">
        <v>7.18</v>
      </c>
      <c r="G430" s="60">
        <v>7.3</v>
      </c>
      <c r="H430" s="60">
        <v>7.42</v>
      </c>
      <c r="I430" s="60">
        <v>7.54</v>
      </c>
      <c r="J430" s="60">
        <v>7.66</v>
      </c>
      <c r="K430" s="60">
        <v>7.78</v>
      </c>
      <c r="L430" s="60">
        <v>7.9</v>
      </c>
      <c r="M430" s="60">
        <v>8.56</v>
      </c>
      <c r="N430" s="60">
        <v>9.2200000000000006</v>
      </c>
      <c r="O430" s="60">
        <v>9.8800000000000008</v>
      </c>
      <c r="P430" s="60">
        <v>10.54</v>
      </c>
      <c r="Q430" s="60">
        <v>11.2</v>
      </c>
      <c r="R430" s="60">
        <v>11.86</v>
      </c>
      <c r="S430" s="60">
        <v>12.52</v>
      </c>
      <c r="T430" s="60">
        <v>13.18</v>
      </c>
      <c r="U430" s="60">
        <v>13.84</v>
      </c>
      <c r="V430" s="60">
        <v>14.5</v>
      </c>
      <c r="W430" s="60">
        <v>14.88</v>
      </c>
      <c r="X430" s="60">
        <v>15.26</v>
      </c>
      <c r="Y430" s="60">
        <v>15.64</v>
      </c>
      <c r="Z430" s="60">
        <v>16.02</v>
      </c>
      <c r="AA430" s="60">
        <v>16.399999999999999</v>
      </c>
    </row>
    <row r="431" spans="1:27">
      <c r="A431" s="59" t="s">
        <v>184</v>
      </c>
      <c r="B431" s="60">
        <v>0</v>
      </c>
      <c r="C431" s="60">
        <v>0</v>
      </c>
      <c r="D431" s="60">
        <v>0</v>
      </c>
      <c r="E431" s="60">
        <v>0</v>
      </c>
      <c r="F431" s="60">
        <v>0</v>
      </c>
      <c r="G431" s="60">
        <v>0</v>
      </c>
      <c r="H431" s="60">
        <v>0</v>
      </c>
      <c r="I431" s="60">
        <v>0</v>
      </c>
      <c r="J431" s="60">
        <v>0</v>
      </c>
      <c r="K431" s="60">
        <v>0</v>
      </c>
      <c r="L431" s="60">
        <v>0</v>
      </c>
      <c r="M431" s="60">
        <v>0</v>
      </c>
      <c r="N431" s="60">
        <v>0</v>
      </c>
      <c r="O431" s="60">
        <v>0</v>
      </c>
      <c r="P431" s="60">
        <v>0</v>
      </c>
      <c r="Q431" s="60">
        <v>0</v>
      </c>
      <c r="R431" s="60">
        <v>0</v>
      </c>
      <c r="S431" s="60">
        <v>0</v>
      </c>
      <c r="T431" s="60">
        <v>0</v>
      </c>
      <c r="U431" s="60">
        <v>0</v>
      </c>
      <c r="V431" s="60">
        <v>0</v>
      </c>
      <c r="W431" s="60">
        <v>0</v>
      </c>
      <c r="X431" s="60">
        <v>0</v>
      </c>
      <c r="Y431" s="60">
        <v>0</v>
      </c>
      <c r="Z431" s="60">
        <v>0</v>
      </c>
      <c r="AA431" s="60">
        <v>0</v>
      </c>
    </row>
    <row r="432" spans="1:27">
      <c r="A432" s="59" t="s">
        <v>185</v>
      </c>
      <c r="B432" s="60"/>
      <c r="C432" s="60"/>
      <c r="D432" s="60"/>
      <c r="E432" s="60">
        <v>959.4</v>
      </c>
      <c r="F432" s="60">
        <v>959.2</v>
      </c>
      <c r="G432" s="60">
        <v>959</v>
      </c>
      <c r="H432" s="60">
        <v>958.8</v>
      </c>
      <c r="I432" s="60">
        <v>958.6</v>
      </c>
      <c r="J432" s="60">
        <v>958.4</v>
      </c>
      <c r="K432" s="60">
        <v>958.2</v>
      </c>
      <c r="L432" s="60">
        <v>958</v>
      </c>
      <c r="M432" s="60">
        <v>959.4</v>
      </c>
      <c r="N432" s="60">
        <v>960.8</v>
      </c>
      <c r="O432" s="60">
        <v>962.2</v>
      </c>
      <c r="P432" s="60">
        <v>963.6</v>
      </c>
      <c r="Q432" s="60">
        <v>965</v>
      </c>
      <c r="R432" s="60">
        <v>964.4</v>
      </c>
      <c r="S432" s="60">
        <v>963.8</v>
      </c>
      <c r="T432" s="60">
        <v>963.2</v>
      </c>
      <c r="U432" s="60">
        <v>962.6</v>
      </c>
      <c r="V432" s="60">
        <v>962</v>
      </c>
      <c r="W432" s="60">
        <v>961.6</v>
      </c>
      <c r="X432" s="60">
        <v>961.2</v>
      </c>
      <c r="Y432" s="60">
        <v>960.8</v>
      </c>
      <c r="Z432" s="60">
        <v>960.4</v>
      </c>
      <c r="AA432" s="60">
        <v>960</v>
      </c>
    </row>
    <row r="433" spans="1:27">
      <c r="A433" s="59" t="s">
        <v>186</v>
      </c>
      <c r="B433" s="60"/>
      <c r="C433" s="60"/>
      <c r="D433" s="60">
        <v>34.4</v>
      </c>
      <c r="E433" s="60">
        <v>34.6</v>
      </c>
      <c r="F433" s="60">
        <v>34.799999999999997</v>
      </c>
      <c r="G433" s="60">
        <v>35</v>
      </c>
      <c r="H433" s="60">
        <v>35.200000000000003</v>
      </c>
      <c r="I433" s="60">
        <v>35.4</v>
      </c>
      <c r="J433" s="60">
        <v>35.6</v>
      </c>
      <c r="K433" s="60">
        <v>35.799999999999997</v>
      </c>
      <c r="L433" s="60">
        <v>36</v>
      </c>
      <c r="M433" s="60">
        <v>36.200000000000003</v>
      </c>
      <c r="N433" s="60">
        <v>36.4</v>
      </c>
      <c r="O433" s="60">
        <v>36.6</v>
      </c>
      <c r="P433" s="60">
        <v>36.799999999999997</v>
      </c>
      <c r="Q433" s="60">
        <v>37</v>
      </c>
      <c r="R433" s="60">
        <v>36</v>
      </c>
      <c r="S433" s="60">
        <v>35</v>
      </c>
      <c r="T433" s="60">
        <v>34</v>
      </c>
      <c r="U433" s="60">
        <v>33</v>
      </c>
      <c r="V433" s="60">
        <v>32</v>
      </c>
      <c r="W433" s="60">
        <v>32.4</v>
      </c>
      <c r="X433" s="60">
        <v>32.799999999999997</v>
      </c>
      <c r="Y433" s="60">
        <v>33.200000000000003</v>
      </c>
      <c r="Z433" s="60">
        <v>33.6</v>
      </c>
      <c r="AA433" s="60">
        <v>34</v>
      </c>
    </row>
    <row r="434" spans="1:27">
      <c r="A434" s="59" t="s">
        <v>187</v>
      </c>
      <c r="B434" s="60">
        <v>44.4</v>
      </c>
      <c r="C434" s="60">
        <v>42.72</v>
      </c>
      <c r="D434" s="60">
        <v>41.04</v>
      </c>
      <c r="E434" s="60">
        <v>39.36</v>
      </c>
      <c r="F434" s="60">
        <v>37.68</v>
      </c>
      <c r="G434" s="60">
        <v>36</v>
      </c>
      <c r="H434" s="60">
        <v>34.32</v>
      </c>
      <c r="I434" s="60">
        <v>32.64</v>
      </c>
      <c r="J434" s="60">
        <v>30.96</v>
      </c>
      <c r="K434" s="60">
        <v>29.28</v>
      </c>
      <c r="L434" s="60">
        <v>27.6</v>
      </c>
      <c r="M434" s="60">
        <v>27.46</v>
      </c>
      <c r="N434" s="60">
        <v>27.32</v>
      </c>
      <c r="O434" s="60">
        <v>27.18</v>
      </c>
      <c r="P434" s="60">
        <v>27.04</v>
      </c>
      <c r="Q434" s="60">
        <v>26.9</v>
      </c>
      <c r="R434" s="60">
        <v>26.9</v>
      </c>
      <c r="S434" s="60">
        <v>26.9</v>
      </c>
      <c r="T434" s="60">
        <v>26.9</v>
      </c>
      <c r="U434" s="60">
        <v>26.9</v>
      </c>
      <c r="V434" s="60">
        <v>26.9</v>
      </c>
      <c r="W434" s="60">
        <v>26.9</v>
      </c>
      <c r="X434" s="60">
        <v>26.9</v>
      </c>
      <c r="Y434" s="60">
        <v>26.9</v>
      </c>
      <c r="Z434" s="60">
        <v>26.9</v>
      </c>
      <c r="AA434" s="60">
        <v>26.9</v>
      </c>
    </row>
    <row r="435" spans="1:27">
      <c r="A435" s="59" t="s">
        <v>188</v>
      </c>
      <c r="B435" s="60">
        <v>3</v>
      </c>
      <c r="C435" s="60">
        <v>3</v>
      </c>
      <c r="D435" s="60">
        <v>3</v>
      </c>
      <c r="E435" s="60">
        <v>3</v>
      </c>
      <c r="F435" s="60">
        <v>3</v>
      </c>
      <c r="G435" s="60">
        <v>3</v>
      </c>
      <c r="H435" s="60">
        <v>3</v>
      </c>
      <c r="I435" s="60">
        <v>3</v>
      </c>
      <c r="J435" s="60">
        <v>3</v>
      </c>
      <c r="K435" s="60">
        <v>3</v>
      </c>
      <c r="L435" s="60">
        <v>3</v>
      </c>
      <c r="M435" s="60">
        <v>3</v>
      </c>
      <c r="N435" s="60">
        <v>3</v>
      </c>
      <c r="O435" s="60">
        <v>3</v>
      </c>
      <c r="P435" s="60">
        <v>3</v>
      </c>
      <c r="Q435" s="60">
        <v>3</v>
      </c>
      <c r="R435" s="60">
        <v>3</v>
      </c>
      <c r="S435" s="60">
        <v>3</v>
      </c>
      <c r="T435" s="60">
        <v>3</v>
      </c>
      <c r="U435" s="60">
        <v>3</v>
      </c>
      <c r="V435" s="60">
        <v>3</v>
      </c>
      <c r="W435" s="60">
        <v>3</v>
      </c>
      <c r="X435" s="60">
        <v>3</v>
      </c>
      <c r="Y435" s="60">
        <v>3</v>
      </c>
      <c r="Z435" s="60">
        <v>3</v>
      </c>
      <c r="AA435" s="60">
        <v>3</v>
      </c>
    </row>
    <row r="436" spans="1:27">
      <c r="A436" s="59" t="s">
        <v>189</v>
      </c>
      <c r="B436" s="60">
        <v>1626</v>
      </c>
      <c r="C436" s="60">
        <v>1635.8</v>
      </c>
      <c r="D436" s="60">
        <v>1645.6</v>
      </c>
      <c r="E436" s="60">
        <v>1655.4</v>
      </c>
      <c r="F436" s="60">
        <v>1665.2</v>
      </c>
      <c r="G436" s="60">
        <v>1675</v>
      </c>
      <c r="H436" s="60">
        <v>1684.8</v>
      </c>
      <c r="I436" s="60">
        <v>1694.6</v>
      </c>
      <c r="J436" s="60">
        <v>1704.4</v>
      </c>
      <c r="K436" s="60">
        <v>1714.2</v>
      </c>
      <c r="L436" s="60">
        <v>1724</v>
      </c>
      <c r="M436" s="60">
        <v>1729.2</v>
      </c>
      <c r="N436" s="60">
        <v>1734.4</v>
      </c>
      <c r="O436" s="60">
        <v>1739.6</v>
      </c>
      <c r="P436" s="60">
        <v>1744.8</v>
      </c>
      <c r="Q436" s="60">
        <v>1750</v>
      </c>
      <c r="R436" s="60">
        <v>1752.6</v>
      </c>
      <c r="S436" s="60">
        <v>1755.2</v>
      </c>
      <c r="T436" s="60">
        <v>1757.8</v>
      </c>
      <c r="U436" s="60">
        <v>1760.4</v>
      </c>
      <c r="V436" s="60">
        <v>1763</v>
      </c>
      <c r="W436" s="60">
        <v>1763</v>
      </c>
      <c r="X436" s="60">
        <v>1763</v>
      </c>
      <c r="Y436" s="60">
        <v>1763</v>
      </c>
      <c r="Z436" s="60">
        <v>1763</v>
      </c>
      <c r="AA436" s="60">
        <v>1763</v>
      </c>
    </row>
    <row r="437" spans="1:27">
      <c r="A437" s="59" t="s">
        <v>190</v>
      </c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>
        <v>0</v>
      </c>
      <c r="X437" s="60">
        <v>0</v>
      </c>
      <c r="Y437" s="60">
        <v>0</v>
      </c>
      <c r="Z437" s="60">
        <v>0</v>
      </c>
      <c r="AA437" s="60">
        <v>0</v>
      </c>
    </row>
    <row r="438" spans="1:27">
      <c r="A438" s="59" t="s">
        <v>191</v>
      </c>
      <c r="B438" s="60">
        <v>2036.53</v>
      </c>
      <c r="C438" s="60">
        <v>2083.2600000000002</v>
      </c>
      <c r="D438" s="60">
        <v>2129.9899999999998</v>
      </c>
      <c r="E438" s="60">
        <v>2176.73</v>
      </c>
      <c r="F438" s="60">
        <v>2223.46</v>
      </c>
      <c r="G438" s="60">
        <v>2270.19</v>
      </c>
      <c r="H438" s="60">
        <v>2316.92</v>
      </c>
      <c r="I438" s="60">
        <v>2363.65</v>
      </c>
      <c r="J438" s="60">
        <v>2410.39</v>
      </c>
      <c r="K438" s="60">
        <v>2457.12</v>
      </c>
      <c r="L438" s="60">
        <v>2503.85</v>
      </c>
      <c r="M438" s="60">
        <v>2512.85</v>
      </c>
      <c r="N438" s="60">
        <v>2521.85</v>
      </c>
      <c r="O438" s="60">
        <v>2530.85</v>
      </c>
      <c r="P438" s="60">
        <v>2539.85</v>
      </c>
      <c r="Q438" s="60">
        <v>2548.85</v>
      </c>
      <c r="R438" s="60">
        <v>2615.39</v>
      </c>
      <c r="S438" s="60">
        <v>2681.93</v>
      </c>
      <c r="T438" s="60">
        <v>2748.47</v>
      </c>
      <c r="U438" s="60">
        <v>2815.01</v>
      </c>
      <c r="V438" s="60">
        <v>2881.55</v>
      </c>
      <c r="W438" s="60">
        <v>2886.94</v>
      </c>
      <c r="X438" s="60">
        <v>2892.33</v>
      </c>
      <c r="Y438" s="60">
        <v>2897.72</v>
      </c>
      <c r="Z438" s="60">
        <v>2903.11</v>
      </c>
      <c r="AA438" s="60">
        <v>2908.5</v>
      </c>
    </row>
    <row r="439" spans="1:27">
      <c r="A439" s="59" t="s">
        <v>192</v>
      </c>
      <c r="B439" s="60">
        <v>258</v>
      </c>
      <c r="C439" s="60">
        <v>255.6</v>
      </c>
      <c r="D439" s="60">
        <v>253.2</v>
      </c>
      <c r="E439" s="60">
        <v>250.8</v>
      </c>
      <c r="F439" s="60">
        <v>248.4</v>
      </c>
      <c r="G439" s="60">
        <v>246</v>
      </c>
      <c r="H439" s="60">
        <v>243.6</v>
      </c>
      <c r="I439" s="60">
        <v>241.2</v>
      </c>
      <c r="J439" s="60">
        <v>238.8</v>
      </c>
      <c r="K439" s="60">
        <v>236.4</v>
      </c>
      <c r="L439" s="60">
        <v>234</v>
      </c>
      <c r="M439" s="60">
        <v>226.2</v>
      </c>
      <c r="N439" s="60">
        <v>218.4</v>
      </c>
      <c r="O439" s="60">
        <v>210.6</v>
      </c>
      <c r="P439" s="60">
        <v>202.8</v>
      </c>
      <c r="Q439" s="60">
        <v>195</v>
      </c>
      <c r="R439" s="60">
        <v>197</v>
      </c>
      <c r="S439" s="60">
        <v>199</v>
      </c>
      <c r="T439" s="60">
        <v>201</v>
      </c>
      <c r="U439" s="60">
        <v>203</v>
      </c>
      <c r="V439" s="60">
        <v>205</v>
      </c>
      <c r="W439" s="60">
        <v>207</v>
      </c>
      <c r="X439" s="60">
        <v>209</v>
      </c>
      <c r="Y439" s="60">
        <v>211</v>
      </c>
      <c r="Z439" s="60">
        <v>213</v>
      </c>
      <c r="AA439" s="60">
        <v>215</v>
      </c>
    </row>
    <row r="440" spans="1:27">
      <c r="A440" s="59" t="s">
        <v>193</v>
      </c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>
        <v>5976.42</v>
      </c>
      <c r="X440" s="60">
        <v>6012.57</v>
      </c>
      <c r="Y440" s="60">
        <v>6048.73</v>
      </c>
      <c r="Z440" s="60">
        <v>6084.88</v>
      </c>
      <c r="AA440" s="60">
        <v>6121.03</v>
      </c>
    </row>
    <row r="441" spans="1:27">
      <c r="A441" s="59" t="s">
        <v>319</v>
      </c>
      <c r="B441" s="60">
        <v>5424</v>
      </c>
      <c r="C441" s="60">
        <v>5445.5</v>
      </c>
      <c r="D441" s="60">
        <v>5467</v>
      </c>
      <c r="E441" s="60">
        <v>5488.5</v>
      </c>
      <c r="F441" s="60">
        <v>5510</v>
      </c>
      <c r="G441" s="60">
        <v>5531.5</v>
      </c>
      <c r="H441" s="60">
        <v>5553</v>
      </c>
      <c r="I441" s="60">
        <v>5574.5</v>
      </c>
      <c r="J441" s="60">
        <v>5596</v>
      </c>
      <c r="K441" s="60">
        <v>5617.5</v>
      </c>
      <c r="L441" s="60">
        <v>5639</v>
      </c>
      <c r="M441" s="60">
        <v>5682</v>
      </c>
      <c r="N441" s="60">
        <v>5725</v>
      </c>
      <c r="O441" s="60">
        <v>5768</v>
      </c>
      <c r="P441" s="60">
        <v>5811</v>
      </c>
      <c r="Q441" s="60">
        <v>5854</v>
      </c>
      <c r="R441" s="60">
        <v>5871.25</v>
      </c>
      <c r="S441" s="60">
        <v>5888.51</v>
      </c>
      <c r="T441" s="60">
        <v>5905.76</v>
      </c>
      <c r="U441" s="60">
        <v>5923.02</v>
      </c>
      <c r="V441" s="60">
        <v>5940.27</v>
      </c>
      <c r="W441" s="60"/>
      <c r="X441" s="60"/>
      <c r="Y441" s="60"/>
      <c r="Z441" s="60"/>
      <c r="AA441" s="60"/>
    </row>
    <row r="442" spans="1:27">
      <c r="A442" s="59" t="s">
        <v>194</v>
      </c>
      <c r="B442" s="60">
        <v>13</v>
      </c>
      <c r="C442" s="60">
        <v>13</v>
      </c>
      <c r="D442" s="60">
        <v>13</v>
      </c>
      <c r="E442" s="60">
        <v>13</v>
      </c>
      <c r="F442" s="60">
        <v>13</v>
      </c>
      <c r="G442" s="60">
        <v>13</v>
      </c>
      <c r="H442" s="60">
        <v>13</v>
      </c>
      <c r="I442" s="60">
        <v>13</v>
      </c>
      <c r="J442" s="60">
        <v>13</v>
      </c>
      <c r="K442" s="60">
        <v>13</v>
      </c>
      <c r="L442" s="60">
        <v>13</v>
      </c>
      <c r="M442" s="60">
        <v>13</v>
      </c>
      <c r="N442" s="60">
        <v>13</v>
      </c>
      <c r="O442" s="60">
        <v>13</v>
      </c>
      <c r="P442" s="60">
        <v>13</v>
      </c>
      <c r="Q442" s="60">
        <v>13</v>
      </c>
      <c r="R442" s="60">
        <v>13</v>
      </c>
      <c r="S442" s="60">
        <v>13</v>
      </c>
      <c r="T442" s="60">
        <v>13</v>
      </c>
      <c r="U442" s="60">
        <v>13</v>
      </c>
      <c r="V442" s="60">
        <v>13</v>
      </c>
      <c r="W442" s="60">
        <v>13</v>
      </c>
      <c r="X442" s="60">
        <v>13</v>
      </c>
      <c r="Y442" s="60">
        <v>13</v>
      </c>
      <c r="Z442" s="60">
        <v>13</v>
      </c>
      <c r="AA442" s="60">
        <v>13</v>
      </c>
    </row>
    <row r="443" spans="1:27">
      <c r="A443" s="59" t="s">
        <v>196</v>
      </c>
      <c r="B443" s="60">
        <v>7399</v>
      </c>
      <c r="C443" s="60">
        <v>7643</v>
      </c>
      <c r="D443" s="60">
        <v>7887</v>
      </c>
      <c r="E443" s="60">
        <v>8131</v>
      </c>
      <c r="F443" s="60">
        <v>8375</v>
      </c>
      <c r="G443" s="60">
        <v>8619</v>
      </c>
      <c r="H443" s="60">
        <v>8863</v>
      </c>
      <c r="I443" s="60">
        <v>9107</v>
      </c>
      <c r="J443" s="60">
        <v>9351</v>
      </c>
      <c r="K443" s="60">
        <v>9595</v>
      </c>
      <c r="L443" s="60">
        <v>9839</v>
      </c>
      <c r="M443" s="60">
        <v>10091</v>
      </c>
      <c r="N443" s="60">
        <v>10343</v>
      </c>
      <c r="O443" s="60">
        <v>10595</v>
      </c>
      <c r="P443" s="60">
        <v>10847</v>
      </c>
      <c r="Q443" s="60">
        <v>11099</v>
      </c>
      <c r="R443" s="60">
        <v>11392</v>
      </c>
      <c r="S443" s="60">
        <v>11685</v>
      </c>
      <c r="T443" s="60">
        <v>11978</v>
      </c>
      <c r="U443" s="60">
        <v>12271</v>
      </c>
      <c r="V443" s="60">
        <v>12564</v>
      </c>
      <c r="W443" s="60">
        <v>12798.6</v>
      </c>
      <c r="X443" s="60">
        <v>13033.2</v>
      </c>
      <c r="Y443" s="60">
        <v>13267.8</v>
      </c>
      <c r="Z443" s="60">
        <v>13502.4</v>
      </c>
      <c r="AA443" s="60">
        <v>13737</v>
      </c>
    </row>
    <row r="444" spans="1:27">
      <c r="A444" s="59" t="s">
        <v>197</v>
      </c>
      <c r="B444" s="60">
        <v>157</v>
      </c>
      <c r="C444" s="60">
        <v>157.6</v>
      </c>
      <c r="D444" s="60">
        <v>158.19999999999999</v>
      </c>
      <c r="E444" s="60">
        <v>158.80000000000001</v>
      </c>
      <c r="F444" s="60">
        <v>159.4</v>
      </c>
      <c r="G444" s="60">
        <v>160</v>
      </c>
      <c r="H444" s="60">
        <v>160.6</v>
      </c>
      <c r="I444" s="60">
        <v>161.19999999999999</v>
      </c>
      <c r="J444" s="60">
        <v>161.80000000000001</v>
      </c>
      <c r="K444" s="60">
        <v>162.4</v>
      </c>
      <c r="L444" s="60">
        <v>163</v>
      </c>
      <c r="M444" s="60">
        <v>163.80000000000001</v>
      </c>
      <c r="N444" s="60">
        <v>164.6</v>
      </c>
      <c r="O444" s="60">
        <v>165.4</v>
      </c>
      <c r="P444" s="60">
        <v>166.2</v>
      </c>
      <c r="Q444" s="60">
        <v>167</v>
      </c>
      <c r="R444" s="60">
        <v>167.4</v>
      </c>
      <c r="S444" s="60">
        <v>167.8</v>
      </c>
      <c r="T444" s="60">
        <v>168.2</v>
      </c>
      <c r="U444" s="60">
        <v>168.6</v>
      </c>
      <c r="V444" s="60">
        <v>169</v>
      </c>
      <c r="W444" s="60">
        <v>169.6</v>
      </c>
      <c r="X444" s="60">
        <v>170.2</v>
      </c>
      <c r="Y444" s="60">
        <v>170.8</v>
      </c>
      <c r="Z444" s="60">
        <v>171.4</v>
      </c>
      <c r="AA444" s="60">
        <v>172</v>
      </c>
    </row>
    <row r="445" spans="1:27">
      <c r="A445" s="59" t="s">
        <v>198</v>
      </c>
      <c r="B445" s="60">
        <v>174.68</v>
      </c>
      <c r="C445" s="60">
        <v>180.63</v>
      </c>
      <c r="D445" s="60">
        <v>186.58</v>
      </c>
      <c r="E445" s="60">
        <v>192.53</v>
      </c>
      <c r="F445" s="60">
        <v>198.48</v>
      </c>
      <c r="G445" s="60">
        <v>204.44</v>
      </c>
      <c r="H445" s="60">
        <v>210.39</v>
      </c>
      <c r="I445" s="60">
        <v>216.34</v>
      </c>
      <c r="J445" s="60">
        <v>222.29</v>
      </c>
      <c r="K445" s="60">
        <v>228.24</v>
      </c>
      <c r="L445" s="60">
        <v>234.19</v>
      </c>
      <c r="M445" s="60">
        <v>240.14</v>
      </c>
      <c r="N445" s="60">
        <v>246.09</v>
      </c>
      <c r="O445" s="60">
        <v>252.05</v>
      </c>
      <c r="P445" s="60">
        <v>258</v>
      </c>
      <c r="Q445" s="60">
        <v>263.95</v>
      </c>
      <c r="R445" s="60">
        <v>269.89999999999998</v>
      </c>
      <c r="S445" s="60">
        <v>275.85000000000002</v>
      </c>
      <c r="T445" s="60">
        <v>281.81</v>
      </c>
      <c r="U445" s="60">
        <v>287.76</v>
      </c>
      <c r="V445" s="60">
        <v>293.70999999999998</v>
      </c>
      <c r="W445" s="60">
        <v>293.70999999999998</v>
      </c>
      <c r="X445" s="60">
        <v>293.70999999999998</v>
      </c>
      <c r="Y445" s="60">
        <v>293.70999999999998</v>
      </c>
      <c r="Z445" s="60">
        <v>293.70999999999998</v>
      </c>
      <c r="AA445" s="60">
        <v>293.70999999999998</v>
      </c>
    </row>
    <row r="446" spans="1:27">
      <c r="A446" s="59" t="s">
        <v>199</v>
      </c>
      <c r="B446" s="60"/>
      <c r="C446" s="60"/>
      <c r="D446" s="60">
        <v>99.4</v>
      </c>
      <c r="E446" s="60">
        <v>99.6</v>
      </c>
      <c r="F446" s="60">
        <v>99.8</v>
      </c>
      <c r="G446" s="60">
        <v>100</v>
      </c>
      <c r="H446" s="60">
        <v>100.2</v>
      </c>
      <c r="I446" s="60">
        <v>100.4</v>
      </c>
      <c r="J446" s="60">
        <v>100.6</v>
      </c>
      <c r="K446" s="60">
        <v>100.8</v>
      </c>
      <c r="L446" s="60">
        <v>101</v>
      </c>
      <c r="M446" s="60">
        <v>101</v>
      </c>
      <c r="N446" s="60">
        <v>101</v>
      </c>
      <c r="O446" s="60">
        <v>101</v>
      </c>
      <c r="P446" s="60">
        <v>101</v>
      </c>
      <c r="Q446" s="60">
        <v>101</v>
      </c>
      <c r="R446" s="60">
        <v>101</v>
      </c>
      <c r="S446" s="60">
        <v>101</v>
      </c>
      <c r="T446" s="60">
        <v>101</v>
      </c>
      <c r="U446" s="60">
        <v>101</v>
      </c>
      <c r="V446" s="60">
        <v>101</v>
      </c>
      <c r="W446" s="60">
        <v>101.4</v>
      </c>
      <c r="X446" s="60">
        <v>101.8</v>
      </c>
      <c r="Y446" s="60">
        <v>102.2</v>
      </c>
      <c r="Z446" s="60">
        <v>102.6</v>
      </c>
      <c r="AA446" s="60">
        <v>103</v>
      </c>
    </row>
    <row r="447" spans="1:27">
      <c r="A447" s="59" t="s">
        <v>200</v>
      </c>
      <c r="B447" s="60">
        <v>2668</v>
      </c>
      <c r="C447" s="60">
        <v>2712.3</v>
      </c>
      <c r="D447" s="60">
        <v>2756.6</v>
      </c>
      <c r="E447" s="60">
        <v>2800.9</v>
      </c>
      <c r="F447" s="60">
        <v>2845.2</v>
      </c>
      <c r="G447" s="60">
        <v>2889.5</v>
      </c>
      <c r="H447" s="60">
        <v>2933.8</v>
      </c>
      <c r="I447" s="60">
        <v>2978.1</v>
      </c>
      <c r="J447" s="60">
        <v>3022.4</v>
      </c>
      <c r="K447" s="60">
        <v>3066.7</v>
      </c>
      <c r="L447" s="60">
        <v>3111</v>
      </c>
      <c r="M447" s="60">
        <v>3177.6</v>
      </c>
      <c r="N447" s="60">
        <v>3244.2</v>
      </c>
      <c r="O447" s="60">
        <v>3310.8</v>
      </c>
      <c r="P447" s="60">
        <v>3377.4</v>
      </c>
      <c r="Q447" s="60">
        <v>3444</v>
      </c>
      <c r="R447" s="60">
        <v>3552.4</v>
      </c>
      <c r="S447" s="60">
        <v>3660.8</v>
      </c>
      <c r="T447" s="60">
        <v>3769.2</v>
      </c>
      <c r="U447" s="60">
        <v>3877.6</v>
      </c>
      <c r="V447" s="60">
        <v>3986</v>
      </c>
      <c r="W447" s="60">
        <v>3986</v>
      </c>
      <c r="X447" s="60">
        <v>3986</v>
      </c>
      <c r="Y447" s="60">
        <v>3986</v>
      </c>
      <c r="Z447" s="60">
        <v>3986</v>
      </c>
      <c r="AA447" s="60">
        <v>3986</v>
      </c>
    </row>
    <row r="448" spans="1:27">
      <c r="A448" s="59" t="s">
        <v>201</v>
      </c>
      <c r="B448" s="60"/>
      <c r="C448" s="60"/>
      <c r="D448" s="60">
        <v>105</v>
      </c>
      <c r="E448" s="60">
        <v>105</v>
      </c>
      <c r="F448" s="60">
        <v>105</v>
      </c>
      <c r="G448" s="60">
        <v>105</v>
      </c>
      <c r="H448" s="60">
        <v>105</v>
      </c>
      <c r="I448" s="60">
        <v>105</v>
      </c>
      <c r="J448" s="60">
        <v>105</v>
      </c>
      <c r="K448" s="60">
        <v>105</v>
      </c>
      <c r="L448" s="60">
        <v>105</v>
      </c>
      <c r="M448" s="60">
        <v>105</v>
      </c>
      <c r="N448" s="60">
        <v>105</v>
      </c>
      <c r="O448" s="60">
        <v>105</v>
      </c>
      <c r="P448" s="60">
        <v>105</v>
      </c>
      <c r="Q448" s="60">
        <v>105</v>
      </c>
      <c r="R448" s="60">
        <v>105</v>
      </c>
      <c r="S448" s="60">
        <v>105</v>
      </c>
      <c r="T448" s="60">
        <v>105</v>
      </c>
      <c r="U448" s="60">
        <v>105</v>
      </c>
      <c r="V448" s="60">
        <v>105</v>
      </c>
      <c r="W448" s="60">
        <v>105</v>
      </c>
      <c r="X448" s="60">
        <v>105</v>
      </c>
      <c r="Y448" s="60">
        <v>105</v>
      </c>
      <c r="Z448" s="60">
        <v>105</v>
      </c>
      <c r="AA448" s="60">
        <v>105</v>
      </c>
    </row>
    <row r="449" spans="1:27">
      <c r="A449" s="59" t="s">
        <v>202</v>
      </c>
      <c r="B449" s="60">
        <v>29</v>
      </c>
      <c r="C449" s="60">
        <v>30.4</v>
      </c>
      <c r="D449" s="60">
        <v>31.8</v>
      </c>
      <c r="E449" s="60">
        <v>33.200000000000003</v>
      </c>
      <c r="F449" s="60">
        <v>34.6</v>
      </c>
      <c r="G449" s="60">
        <v>36</v>
      </c>
      <c r="H449" s="60">
        <v>37.4</v>
      </c>
      <c r="I449" s="60">
        <v>38.799999999999997</v>
      </c>
      <c r="J449" s="60">
        <v>40.200000000000003</v>
      </c>
      <c r="K449" s="60">
        <v>41.6</v>
      </c>
      <c r="L449" s="60">
        <v>43</v>
      </c>
      <c r="M449" s="60">
        <v>43</v>
      </c>
      <c r="N449" s="60">
        <v>43</v>
      </c>
      <c r="O449" s="60">
        <v>43</v>
      </c>
      <c r="P449" s="60">
        <v>43</v>
      </c>
      <c r="Q449" s="60">
        <v>43</v>
      </c>
      <c r="R449" s="60">
        <v>43</v>
      </c>
      <c r="S449" s="60">
        <v>43</v>
      </c>
      <c r="T449" s="60">
        <v>43</v>
      </c>
      <c r="U449" s="60">
        <v>43</v>
      </c>
      <c r="V449" s="60">
        <v>43</v>
      </c>
      <c r="W449" s="60">
        <v>43</v>
      </c>
      <c r="X449" s="60">
        <v>43</v>
      </c>
      <c r="Y449" s="60">
        <v>43</v>
      </c>
      <c r="Z449" s="60">
        <v>43</v>
      </c>
      <c r="AA449" s="60">
        <v>43</v>
      </c>
    </row>
    <row r="450" spans="1:27">
      <c r="A450" s="59" t="s">
        <v>203</v>
      </c>
      <c r="B450" s="60">
        <v>24</v>
      </c>
      <c r="C450" s="60">
        <v>25</v>
      </c>
      <c r="D450" s="60">
        <v>26</v>
      </c>
      <c r="E450" s="60">
        <v>27</v>
      </c>
      <c r="F450" s="60">
        <v>28</v>
      </c>
      <c r="G450" s="60">
        <v>29</v>
      </c>
      <c r="H450" s="60">
        <v>30</v>
      </c>
      <c r="I450" s="60">
        <v>31</v>
      </c>
      <c r="J450" s="60">
        <v>32</v>
      </c>
      <c r="K450" s="60">
        <v>33</v>
      </c>
      <c r="L450" s="60">
        <v>34</v>
      </c>
      <c r="M450" s="60">
        <v>34.799999999999997</v>
      </c>
      <c r="N450" s="60">
        <v>35.6</v>
      </c>
      <c r="O450" s="60">
        <v>36.4</v>
      </c>
      <c r="P450" s="60">
        <v>37.200000000000003</v>
      </c>
      <c r="Q450" s="60">
        <v>38</v>
      </c>
      <c r="R450" s="60">
        <v>38.799999999999997</v>
      </c>
      <c r="S450" s="60">
        <v>39.6</v>
      </c>
      <c r="T450" s="60">
        <v>40.4</v>
      </c>
      <c r="U450" s="60">
        <v>41.2</v>
      </c>
      <c r="V450" s="60">
        <v>42</v>
      </c>
      <c r="W450" s="60">
        <v>42.8</v>
      </c>
      <c r="X450" s="60">
        <v>43.6</v>
      </c>
      <c r="Y450" s="60">
        <v>44.4</v>
      </c>
      <c r="Z450" s="60">
        <v>45.2</v>
      </c>
      <c r="AA450" s="60">
        <v>46</v>
      </c>
    </row>
    <row r="451" spans="1:27">
      <c r="A451" s="59" t="s">
        <v>204</v>
      </c>
      <c r="B451" s="60">
        <v>0</v>
      </c>
      <c r="C451" s="60">
        <v>0</v>
      </c>
      <c r="D451" s="60">
        <v>0</v>
      </c>
      <c r="E451" s="60">
        <v>0</v>
      </c>
      <c r="F451" s="60">
        <v>0</v>
      </c>
      <c r="G451" s="60">
        <v>0</v>
      </c>
      <c r="H451" s="60">
        <v>0</v>
      </c>
      <c r="I451" s="60">
        <v>0</v>
      </c>
      <c r="J451" s="60">
        <v>0</v>
      </c>
      <c r="K451" s="60">
        <v>0</v>
      </c>
      <c r="L451" s="60">
        <v>0</v>
      </c>
      <c r="M451" s="60">
        <v>0</v>
      </c>
      <c r="N451" s="60">
        <v>0</v>
      </c>
      <c r="O451" s="60">
        <v>0</v>
      </c>
      <c r="P451" s="60">
        <v>0</v>
      </c>
      <c r="Q451" s="60">
        <v>0</v>
      </c>
      <c r="R451" s="60">
        <v>0</v>
      </c>
      <c r="S451" s="60">
        <v>0</v>
      </c>
      <c r="T451" s="60">
        <v>0</v>
      </c>
      <c r="U451" s="60">
        <v>0</v>
      </c>
      <c r="V451" s="60">
        <v>0</v>
      </c>
      <c r="W451" s="60">
        <v>0</v>
      </c>
      <c r="X451" s="60">
        <v>0</v>
      </c>
      <c r="Y451" s="60">
        <v>0</v>
      </c>
      <c r="Z451" s="60">
        <v>0</v>
      </c>
      <c r="AA451" s="60">
        <v>0</v>
      </c>
    </row>
    <row r="452" spans="1:27">
      <c r="A452" s="59" t="s">
        <v>205</v>
      </c>
      <c r="B452" s="60">
        <v>1</v>
      </c>
      <c r="C452" s="60">
        <v>1</v>
      </c>
      <c r="D452" s="60">
        <v>1</v>
      </c>
      <c r="E452" s="60">
        <v>1</v>
      </c>
      <c r="F452" s="60">
        <v>1</v>
      </c>
      <c r="G452" s="60">
        <v>1</v>
      </c>
      <c r="H452" s="60">
        <v>1</v>
      </c>
      <c r="I452" s="60">
        <v>1</v>
      </c>
      <c r="J452" s="60">
        <v>1</v>
      </c>
      <c r="K452" s="60">
        <v>1</v>
      </c>
      <c r="L452" s="60">
        <v>1</v>
      </c>
      <c r="M452" s="60">
        <v>1</v>
      </c>
      <c r="N452" s="60">
        <v>1</v>
      </c>
      <c r="O452" s="60">
        <v>1</v>
      </c>
      <c r="P452" s="60">
        <v>1</v>
      </c>
      <c r="Q452" s="60">
        <v>1</v>
      </c>
      <c r="R452" s="60">
        <v>1</v>
      </c>
      <c r="S452" s="60">
        <v>1</v>
      </c>
      <c r="T452" s="60">
        <v>1</v>
      </c>
      <c r="U452" s="60">
        <v>1</v>
      </c>
      <c r="V452" s="60">
        <v>1</v>
      </c>
      <c r="W452" s="60">
        <v>1</v>
      </c>
      <c r="X452" s="60">
        <v>1</v>
      </c>
      <c r="Y452" s="60">
        <v>1</v>
      </c>
      <c r="Z452" s="60">
        <v>1</v>
      </c>
      <c r="AA452" s="60">
        <v>1</v>
      </c>
    </row>
    <row r="453" spans="1:27">
      <c r="A453" s="59" t="s">
        <v>206</v>
      </c>
      <c r="B453" s="60">
        <v>15</v>
      </c>
      <c r="C453" s="60">
        <v>15.1</v>
      </c>
      <c r="D453" s="60">
        <v>15.2</v>
      </c>
      <c r="E453" s="60">
        <v>15.3</v>
      </c>
      <c r="F453" s="60">
        <v>15.4</v>
      </c>
      <c r="G453" s="60">
        <v>15.5</v>
      </c>
      <c r="H453" s="60">
        <v>15.6</v>
      </c>
      <c r="I453" s="60">
        <v>15.7</v>
      </c>
      <c r="J453" s="60">
        <v>15.8</v>
      </c>
      <c r="K453" s="60">
        <v>15.9</v>
      </c>
      <c r="L453" s="60">
        <v>16</v>
      </c>
      <c r="M453" s="60">
        <v>16.2</v>
      </c>
      <c r="N453" s="60">
        <v>16.399999999999999</v>
      </c>
      <c r="O453" s="60">
        <v>16.600000000000001</v>
      </c>
      <c r="P453" s="60">
        <v>16.8</v>
      </c>
      <c r="Q453" s="60">
        <v>17</v>
      </c>
      <c r="R453" s="60">
        <v>17.2</v>
      </c>
      <c r="S453" s="60">
        <v>17.399999999999999</v>
      </c>
      <c r="T453" s="60">
        <v>17.600000000000001</v>
      </c>
      <c r="U453" s="60">
        <v>17.8</v>
      </c>
      <c r="V453" s="60">
        <v>18</v>
      </c>
      <c r="W453" s="60">
        <v>16.649999999999999</v>
      </c>
      <c r="X453" s="60">
        <v>15.3</v>
      </c>
      <c r="Y453" s="60">
        <v>13.95</v>
      </c>
      <c r="Z453" s="60">
        <v>12.6</v>
      </c>
      <c r="AA453" s="60">
        <v>11.24</v>
      </c>
    </row>
    <row r="454" spans="1:27">
      <c r="A454" s="59" t="s">
        <v>207</v>
      </c>
      <c r="B454" s="60">
        <v>293</v>
      </c>
      <c r="C454" s="60">
        <v>315.60000000000002</v>
      </c>
      <c r="D454" s="60">
        <v>338.2</v>
      </c>
      <c r="E454" s="60">
        <v>360.8</v>
      </c>
      <c r="F454" s="60">
        <v>383.4</v>
      </c>
      <c r="G454" s="60">
        <v>406</v>
      </c>
      <c r="H454" s="60">
        <v>428.6</v>
      </c>
      <c r="I454" s="60">
        <v>451.2</v>
      </c>
      <c r="J454" s="60">
        <v>473.8</v>
      </c>
      <c r="K454" s="60">
        <v>496.4</v>
      </c>
      <c r="L454" s="60">
        <v>519</v>
      </c>
      <c r="M454" s="60">
        <v>534.6</v>
      </c>
      <c r="N454" s="60">
        <v>550.20000000000005</v>
      </c>
      <c r="O454" s="60">
        <v>565.79999999999995</v>
      </c>
      <c r="P454" s="60">
        <v>581.4</v>
      </c>
      <c r="Q454" s="60">
        <v>597</v>
      </c>
      <c r="R454" s="60">
        <v>612.4</v>
      </c>
      <c r="S454" s="60">
        <v>627.79999999999995</v>
      </c>
      <c r="T454" s="60">
        <v>643.20000000000005</v>
      </c>
      <c r="U454" s="60">
        <v>658.6</v>
      </c>
      <c r="V454" s="60">
        <v>674</v>
      </c>
      <c r="W454" s="60">
        <v>684.2</v>
      </c>
      <c r="X454" s="60">
        <v>694.4</v>
      </c>
      <c r="Y454" s="60">
        <v>704.6</v>
      </c>
      <c r="Z454" s="60">
        <v>714.8</v>
      </c>
      <c r="AA454" s="60">
        <v>725</v>
      </c>
    </row>
    <row r="455" spans="1:27">
      <c r="A455" s="59" t="s">
        <v>208</v>
      </c>
      <c r="B455" s="60">
        <v>1495</v>
      </c>
      <c r="C455" s="60">
        <v>1540.7</v>
      </c>
      <c r="D455" s="60">
        <v>1586.4</v>
      </c>
      <c r="E455" s="60">
        <v>1632.1</v>
      </c>
      <c r="F455" s="60">
        <v>1677.8</v>
      </c>
      <c r="G455" s="60">
        <v>1723.5</v>
      </c>
      <c r="H455" s="60">
        <v>1769.2</v>
      </c>
      <c r="I455" s="60">
        <v>1814.9</v>
      </c>
      <c r="J455" s="60">
        <v>1860.6</v>
      </c>
      <c r="K455" s="60">
        <v>1906.3</v>
      </c>
      <c r="L455" s="60">
        <v>1952</v>
      </c>
      <c r="M455" s="60">
        <v>2000</v>
      </c>
      <c r="N455" s="60">
        <v>2048</v>
      </c>
      <c r="O455" s="60">
        <v>2096</v>
      </c>
      <c r="P455" s="60">
        <v>2144</v>
      </c>
      <c r="Q455" s="60">
        <v>2192</v>
      </c>
      <c r="R455" s="60">
        <v>2321.6</v>
      </c>
      <c r="S455" s="60">
        <v>2451.1999999999998</v>
      </c>
      <c r="T455" s="60">
        <v>2580.8000000000002</v>
      </c>
      <c r="U455" s="60">
        <v>2710.4</v>
      </c>
      <c r="V455" s="60">
        <v>2840</v>
      </c>
      <c r="W455" s="60">
        <v>2949.2</v>
      </c>
      <c r="X455" s="60">
        <v>3058.4</v>
      </c>
      <c r="Y455" s="60">
        <v>3167.6</v>
      </c>
      <c r="Z455" s="60">
        <v>3276.8</v>
      </c>
      <c r="AA455" s="60">
        <v>3386</v>
      </c>
    </row>
    <row r="456" spans="1:27">
      <c r="A456" s="59" t="s">
        <v>209</v>
      </c>
      <c r="B456" s="60"/>
      <c r="C456" s="60"/>
      <c r="D456" s="60">
        <v>0</v>
      </c>
      <c r="E456" s="60">
        <v>0</v>
      </c>
      <c r="F456" s="60">
        <v>0</v>
      </c>
      <c r="G456" s="60">
        <v>0</v>
      </c>
      <c r="H456" s="60">
        <v>0</v>
      </c>
      <c r="I456" s="60">
        <v>0</v>
      </c>
      <c r="J456" s="60">
        <v>0</v>
      </c>
      <c r="K456" s="60">
        <v>0</v>
      </c>
      <c r="L456" s="60">
        <v>0</v>
      </c>
      <c r="M456" s="60">
        <v>0</v>
      </c>
      <c r="N456" s="60">
        <v>0</v>
      </c>
      <c r="O456" s="60">
        <v>0</v>
      </c>
      <c r="P456" s="60">
        <v>0</v>
      </c>
      <c r="Q456" s="60">
        <v>0</v>
      </c>
      <c r="R456" s="60">
        <v>0</v>
      </c>
      <c r="S456" s="60">
        <v>0</v>
      </c>
      <c r="T456" s="60">
        <v>0</v>
      </c>
      <c r="U456" s="60">
        <v>0</v>
      </c>
      <c r="V456" s="60">
        <v>0</v>
      </c>
      <c r="W456" s="60">
        <v>0</v>
      </c>
      <c r="X456" s="60">
        <v>0</v>
      </c>
      <c r="Y456" s="60">
        <v>0</v>
      </c>
      <c r="Z456" s="60">
        <v>0</v>
      </c>
      <c r="AA456" s="60">
        <v>0</v>
      </c>
    </row>
    <row r="457" spans="1:27">
      <c r="A457" s="59" t="s">
        <v>210</v>
      </c>
      <c r="B457" s="60">
        <v>0</v>
      </c>
      <c r="C457" s="60">
        <v>0</v>
      </c>
      <c r="D457" s="60">
        <v>0</v>
      </c>
      <c r="E457" s="60">
        <v>0</v>
      </c>
      <c r="F457" s="60">
        <v>0</v>
      </c>
      <c r="G457" s="60">
        <v>0</v>
      </c>
      <c r="H457" s="60">
        <v>0</v>
      </c>
      <c r="I457" s="60">
        <v>0</v>
      </c>
      <c r="J457" s="60">
        <v>0</v>
      </c>
      <c r="K457" s="60">
        <v>0</v>
      </c>
      <c r="L457" s="60">
        <v>0</v>
      </c>
      <c r="M457" s="60">
        <v>0</v>
      </c>
      <c r="N457" s="60">
        <v>0</v>
      </c>
      <c r="O457" s="60">
        <v>0</v>
      </c>
      <c r="P457" s="60">
        <v>0</v>
      </c>
      <c r="Q457" s="60">
        <v>0</v>
      </c>
      <c r="R457" s="60">
        <v>0</v>
      </c>
      <c r="S457" s="60">
        <v>0</v>
      </c>
      <c r="T457" s="60">
        <v>0</v>
      </c>
      <c r="U457" s="60">
        <v>0</v>
      </c>
      <c r="V457" s="60">
        <v>0</v>
      </c>
      <c r="W457" s="60">
        <v>0</v>
      </c>
      <c r="X457" s="60">
        <v>0</v>
      </c>
      <c r="Y457" s="60">
        <v>0</v>
      </c>
      <c r="Z457" s="60">
        <v>0</v>
      </c>
      <c r="AA457" s="60">
        <v>0</v>
      </c>
    </row>
    <row r="458" spans="1:27">
      <c r="A458" s="59" t="s">
        <v>211</v>
      </c>
      <c r="B458" s="60">
        <v>0</v>
      </c>
      <c r="C458" s="60">
        <v>0</v>
      </c>
      <c r="D458" s="60">
        <v>0</v>
      </c>
      <c r="E458" s="60">
        <v>0</v>
      </c>
      <c r="F458" s="60">
        <v>0</v>
      </c>
      <c r="G458" s="60">
        <v>0</v>
      </c>
      <c r="H458" s="60">
        <v>0</v>
      </c>
      <c r="I458" s="60">
        <v>0</v>
      </c>
      <c r="J458" s="60">
        <v>0</v>
      </c>
      <c r="K458" s="60">
        <v>0</v>
      </c>
      <c r="L458" s="60">
        <v>0</v>
      </c>
      <c r="M458" s="60">
        <v>0</v>
      </c>
      <c r="N458" s="60">
        <v>0</v>
      </c>
      <c r="O458" s="60">
        <v>0</v>
      </c>
      <c r="P458" s="60">
        <v>0</v>
      </c>
      <c r="Q458" s="60">
        <v>0</v>
      </c>
      <c r="R458" s="60">
        <v>0</v>
      </c>
      <c r="S458" s="60">
        <v>0</v>
      </c>
      <c r="T458" s="60">
        <v>0</v>
      </c>
      <c r="U458" s="60">
        <v>0</v>
      </c>
      <c r="V458" s="60">
        <v>0</v>
      </c>
      <c r="W458" s="60">
        <v>0</v>
      </c>
      <c r="X458" s="60">
        <v>0</v>
      </c>
      <c r="Y458" s="60">
        <v>0</v>
      </c>
      <c r="Z458" s="60">
        <v>0</v>
      </c>
      <c r="AA458" s="60">
        <v>0</v>
      </c>
    </row>
    <row r="459" spans="1:27">
      <c r="A459" s="59" t="s">
        <v>212</v>
      </c>
      <c r="B459" s="60">
        <v>34</v>
      </c>
      <c r="C459" s="60">
        <v>33.799999999999997</v>
      </c>
      <c r="D459" s="60">
        <v>33.6</v>
      </c>
      <c r="E459" s="60">
        <v>33.4</v>
      </c>
      <c r="F459" s="60">
        <v>33.200000000000003</v>
      </c>
      <c r="G459" s="60">
        <v>33</v>
      </c>
      <c r="H459" s="60">
        <v>32.799999999999997</v>
      </c>
      <c r="I459" s="60">
        <v>32.6</v>
      </c>
      <c r="J459" s="60">
        <v>32.4</v>
      </c>
      <c r="K459" s="60">
        <v>32.200000000000003</v>
      </c>
      <c r="L459" s="60">
        <v>32</v>
      </c>
      <c r="M459" s="60">
        <v>31.8</v>
      </c>
      <c r="N459" s="60">
        <v>31.6</v>
      </c>
      <c r="O459" s="60">
        <v>31.4</v>
      </c>
      <c r="P459" s="60">
        <v>31.2</v>
      </c>
      <c r="Q459" s="60">
        <v>31</v>
      </c>
      <c r="R459" s="60">
        <v>35.799999999999997</v>
      </c>
      <c r="S459" s="60">
        <v>40.6</v>
      </c>
      <c r="T459" s="60">
        <v>45.4</v>
      </c>
      <c r="U459" s="60">
        <v>50.2</v>
      </c>
      <c r="V459" s="60">
        <v>55</v>
      </c>
      <c r="W459" s="60">
        <v>56</v>
      </c>
      <c r="X459" s="60">
        <v>57</v>
      </c>
      <c r="Y459" s="60">
        <v>58</v>
      </c>
      <c r="Z459" s="60">
        <v>59</v>
      </c>
      <c r="AA459" s="60">
        <v>60</v>
      </c>
    </row>
    <row r="460" spans="1:27">
      <c r="A460" s="59" t="s">
        <v>213</v>
      </c>
      <c r="B460" s="60"/>
      <c r="C460" s="60"/>
      <c r="D460" s="60">
        <v>4660.6000000000004</v>
      </c>
      <c r="E460" s="60">
        <v>4672.3999999999996</v>
      </c>
      <c r="F460" s="60">
        <v>4684.2</v>
      </c>
      <c r="G460" s="60">
        <v>4696</v>
      </c>
      <c r="H460" s="60">
        <v>4707.8</v>
      </c>
      <c r="I460" s="60">
        <v>4719.6000000000004</v>
      </c>
      <c r="J460" s="60">
        <v>4731.3999999999996</v>
      </c>
      <c r="K460" s="60">
        <v>4743.2</v>
      </c>
      <c r="L460" s="60">
        <v>4755</v>
      </c>
      <c r="M460" s="60">
        <v>4761.3999999999996</v>
      </c>
      <c r="N460" s="60">
        <v>4767.8</v>
      </c>
      <c r="O460" s="60">
        <v>4774.2</v>
      </c>
      <c r="P460" s="60">
        <v>4780.6000000000004</v>
      </c>
      <c r="Q460" s="60">
        <v>4787</v>
      </c>
      <c r="R460" s="60">
        <v>4793.2</v>
      </c>
      <c r="S460" s="60">
        <v>4799.3999999999996</v>
      </c>
      <c r="T460" s="60">
        <v>4805.6000000000004</v>
      </c>
      <c r="U460" s="60">
        <v>4811.8</v>
      </c>
      <c r="V460" s="60">
        <v>4818</v>
      </c>
      <c r="W460" s="60">
        <v>4826.3999999999996</v>
      </c>
      <c r="X460" s="60">
        <v>4834.8</v>
      </c>
      <c r="Y460" s="60">
        <v>4843.2</v>
      </c>
      <c r="Z460" s="60">
        <v>4851.6000000000004</v>
      </c>
      <c r="AA460" s="60">
        <v>4860</v>
      </c>
    </row>
    <row r="461" spans="1:27">
      <c r="A461" s="59" t="s">
        <v>214</v>
      </c>
      <c r="B461" s="60">
        <v>245</v>
      </c>
      <c r="C461" s="60">
        <v>251.5</v>
      </c>
      <c r="D461" s="60">
        <v>258</v>
      </c>
      <c r="E461" s="60">
        <v>264.5</v>
      </c>
      <c r="F461" s="60">
        <v>271</v>
      </c>
      <c r="G461" s="60">
        <v>277.5</v>
      </c>
      <c r="H461" s="60">
        <v>284</v>
      </c>
      <c r="I461" s="60">
        <v>290.5</v>
      </c>
      <c r="J461" s="60">
        <v>297</v>
      </c>
      <c r="K461" s="60">
        <v>303.5</v>
      </c>
      <c r="L461" s="60">
        <v>310</v>
      </c>
      <c r="M461" s="60">
        <v>310.39999999999998</v>
      </c>
      <c r="N461" s="60">
        <v>310.8</v>
      </c>
      <c r="O461" s="60">
        <v>311.2</v>
      </c>
      <c r="P461" s="60">
        <v>311.60000000000002</v>
      </c>
      <c r="Q461" s="60">
        <v>312</v>
      </c>
      <c r="R461" s="60">
        <v>313.06</v>
      </c>
      <c r="S461" s="60">
        <v>314.12</v>
      </c>
      <c r="T461" s="60">
        <v>315.18</v>
      </c>
      <c r="U461" s="60">
        <v>316.24</v>
      </c>
      <c r="V461" s="60">
        <v>317.3</v>
      </c>
      <c r="W461" s="60">
        <v>318.36</v>
      </c>
      <c r="X461" s="60">
        <v>319.42</v>
      </c>
      <c r="Y461" s="60">
        <v>320.48</v>
      </c>
      <c r="Z461" s="60">
        <v>321.54000000000002</v>
      </c>
      <c r="AA461" s="60">
        <v>322.60000000000002</v>
      </c>
    </row>
    <row r="462" spans="1:27">
      <c r="A462" s="59" t="s">
        <v>215</v>
      </c>
      <c r="B462" s="60">
        <v>2716</v>
      </c>
      <c r="C462" s="60">
        <v>2716</v>
      </c>
      <c r="D462" s="60">
        <v>2716</v>
      </c>
      <c r="E462" s="60">
        <v>2716</v>
      </c>
      <c r="F462" s="60">
        <v>2716</v>
      </c>
      <c r="G462" s="60">
        <v>2716</v>
      </c>
      <c r="H462" s="60">
        <v>2716</v>
      </c>
      <c r="I462" s="60">
        <v>2716</v>
      </c>
      <c r="J462" s="60">
        <v>2716</v>
      </c>
      <c r="K462" s="60">
        <v>2716</v>
      </c>
      <c r="L462" s="60">
        <v>2716</v>
      </c>
      <c r="M462" s="60">
        <v>2716</v>
      </c>
      <c r="N462" s="60">
        <v>2716</v>
      </c>
      <c r="O462" s="60">
        <v>2716</v>
      </c>
      <c r="P462" s="60">
        <v>2716</v>
      </c>
      <c r="Q462" s="60">
        <v>2716</v>
      </c>
      <c r="R462" s="60">
        <v>2716</v>
      </c>
      <c r="S462" s="60">
        <v>2716</v>
      </c>
      <c r="T462" s="60">
        <v>2716</v>
      </c>
      <c r="U462" s="60">
        <v>2716</v>
      </c>
      <c r="V462" s="60">
        <v>2716</v>
      </c>
      <c r="W462" s="60">
        <v>2716</v>
      </c>
      <c r="X462" s="60">
        <v>2716</v>
      </c>
      <c r="Y462" s="60">
        <v>2716</v>
      </c>
      <c r="Z462" s="60">
        <v>2716</v>
      </c>
      <c r="AA462" s="60">
        <v>2716</v>
      </c>
    </row>
    <row r="463" spans="1:27">
      <c r="A463" s="59" t="s">
        <v>216</v>
      </c>
      <c r="B463" s="60">
        <v>150</v>
      </c>
      <c r="C463" s="60">
        <v>155</v>
      </c>
      <c r="D463" s="60">
        <v>160</v>
      </c>
      <c r="E463" s="60">
        <v>165</v>
      </c>
      <c r="F463" s="60">
        <v>170</v>
      </c>
      <c r="G463" s="60">
        <v>175</v>
      </c>
      <c r="H463" s="60">
        <v>180</v>
      </c>
      <c r="I463" s="60">
        <v>185</v>
      </c>
      <c r="J463" s="60">
        <v>190</v>
      </c>
      <c r="K463" s="60">
        <v>195</v>
      </c>
      <c r="L463" s="60">
        <v>200</v>
      </c>
      <c r="M463" s="60">
        <v>206</v>
      </c>
      <c r="N463" s="60">
        <v>212</v>
      </c>
      <c r="O463" s="60">
        <v>218</v>
      </c>
      <c r="P463" s="60">
        <v>224</v>
      </c>
      <c r="Q463" s="60">
        <v>230</v>
      </c>
      <c r="R463" s="60">
        <v>232</v>
      </c>
      <c r="S463" s="60">
        <v>234</v>
      </c>
      <c r="T463" s="60">
        <v>236</v>
      </c>
      <c r="U463" s="60">
        <v>238</v>
      </c>
      <c r="V463" s="60">
        <v>240</v>
      </c>
      <c r="W463" s="60">
        <v>250</v>
      </c>
      <c r="X463" s="60">
        <v>260</v>
      </c>
      <c r="Y463" s="60">
        <v>270</v>
      </c>
      <c r="Z463" s="60">
        <v>280</v>
      </c>
      <c r="AA463" s="60">
        <v>290</v>
      </c>
    </row>
    <row r="464" spans="1:27">
      <c r="A464" s="59" t="s">
        <v>251</v>
      </c>
      <c r="B464" s="60">
        <v>17938</v>
      </c>
      <c r="C464" s="60">
        <v>18400.2</v>
      </c>
      <c r="D464" s="60">
        <v>18862.400000000001</v>
      </c>
      <c r="E464" s="60">
        <v>19324.599999999999</v>
      </c>
      <c r="F464" s="60">
        <v>19786.8</v>
      </c>
      <c r="G464" s="60">
        <v>20249</v>
      </c>
      <c r="H464" s="60">
        <v>20711.2</v>
      </c>
      <c r="I464" s="60">
        <v>21173.4</v>
      </c>
      <c r="J464" s="60">
        <v>21635.599999999999</v>
      </c>
      <c r="K464" s="60">
        <v>22097.8</v>
      </c>
      <c r="L464" s="60">
        <v>22560</v>
      </c>
      <c r="M464" s="60">
        <v>22933</v>
      </c>
      <c r="N464" s="60">
        <v>23306</v>
      </c>
      <c r="O464" s="60">
        <v>23679</v>
      </c>
      <c r="P464" s="60">
        <v>24052</v>
      </c>
      <c r="Q464" s="60">
        <v>24425</v>
      </c>
      <c r="R464" s="60">
        <v>24652.799999999999</v>
      </c>
      <c r="S464" s="60">
        <v>24880.6</v>
      </c>
      <c r="T464" s="60">
        <v>25108.400000000001</v>
      </c>
      <c r="U464" s="60">
        <v>25336.2</v>
      </c>
      <c r="V464" s="60">
        <v>25564</v>
      </c>
      <c r="W464" s="60">
        <v>25724</v>
      </c>
      <c r="X464" s="60">
        <v>25884</v>
      </c>
      <c r="Y464" s="60">
        <v>26044</v>
      </c>
      <c r="Z464" s="60">
        <v>26204</v>
      </c>
      <c r="AA464" s="60">
        <v>26364</v>
      </c>
    </row>
    <row r="465" spans="1:27">
      <c r="A465" s="59" t="s">
        <v>303</v>
      </c>
      <c r="B465" s="60">
        <v>0</v>
      </c>
      <c r="C465" s="60">
        <v>0</v>
      </c>
      <c r="D465" s="60">
        <v>0</v>
      </c>
      <c r="E465" s="60">
        <v>0</v>
      </c>
      <c r="F465" s="60">
        <v>0</v>
      </c>
      <c r="G465" s="60">
        <v>0</v>
      </c>
      <c r="H465" s="60">
        <v>0</v>
      </c>
      <c r="I465" s="60">
        <v>0</v>
      </c>
      <c r="J465" s="60">
        <v>0</v>
      </c>
      <c r="K465" s="60">
        <v>0</v>
      </c>
      <c r="L465" s="60">
        <v>0</v>
      </c>
      <c r="M465" s="60">
        <v>0</v>
      </c>
      <c r="N465" s="60">
        <v>0</v>
      </c>
      <c r="O465" s="60">
        <v>0</v>
      </c>
      <c r="P465" s="60">
        <v>0</v>
      </c>
      <c r="Q465" s="60">
        <v>0</v>
      </c>
      <c r="R465" s="60">
        <v>0</v>
      </c>
      <c r="S465" s="60">
        <v>0</v>
      </c>
      <c r="T465" s="60">
        <v>0</v>
      </c>
      <c r="U465" s="60">
        <v>0</v>
      </c>
      <c r="V465" s="60">
        <v>0</v>
      </c>
      <c r="W465" s="60">
        <v>0</v>
      </c>
      <c r="X465" s="60">
        <v>0</v>
      </c>
      <c r="Y465" s="60">
        <v>0</v>
      </c>
      <c r="Z465" s="60">
        <v>0</v>
      </c>
      <c r="AA465" s="60">
        <v>0</v>
      </c>
    </row>
    <row r="466" spans="1:27">
      <c r="A466" s="59" t="s">
        <v>217</v>
      </c>
      <c r="B466" s="60">
        <v>201</v>
      </c>
      <c r="C466" s="60">
        <v>243.8</v>
      </c>
      <c r="D466" s="60">
        <v>286.60000000000002</v>
      </c>
      <c r="E466" s="60">
        <v>329.4</v>
      </c>
      <c r="F466" s="60">
        <v>372.2</v>
      </c>
      <c r="G466" s="60">
        <v>415</v>
      </c>
      <c r="H466" s="60">
        <v>457.8</v>
      </c>
      <c r="I466" s="60">
        <v>500.6</v>
      </c>
      <c r="J466" s="60">
        <v>543.4</v>
      </c>
      <c r="K466" s="60">
        <v>586.20000000000005</v>
      </c>
      <c r="L466" s="60">
        <v>629</v>
      </c>
      <c r="M466" s="60">
        <v>659.6</v>
      </c>
      <c r="N466" s="60">
        <v>690.2</v>
      </c>
      <c r="O466" s="60">
        <v>720.8</v>
      </c>
      <c r="P466" s="60">
        <v>751.4</v>
      </c>
      <c r="Q466" s="60">
        <v>782</v>
      </c>
      <c r="R466" s="60">
        <v>821.4</v>
      </c>
      <c r="S466" s="60">
        <v>860.8</v>
      </c>
      <c r="T466" s="60">
        <v>900.2</v>
      </c>
      <c r="U466" s="60">
        <v>939.6</v>
      </c>
      <c r="V466" s="60">
        <v>979</v>
      </c>
      <c r="W466" s="60">
        <v>995.6</v>
      </c>
      <c r="X466" s="60">
        <v>1012.2</v>
      </c>
      <c r="Y466" s="60">
        <v>1028.8</v>
      </c>
      <c r="Z466" s="60">
        <v>1045.4000000000001</v>
      </c>
      <c r="AA466" s="60">
        <v>1062</v>
      </c>
    </row>
    <row r="467" spans="1:27">
      <c r="A467" s="59" t="s">
        <v>320</v>
      </c>
      <c r="B467" s="60">
        <v>21567.8</v>
      </c>
      <c r="C467" s="60">
        <v>21901.1</v>
      </c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</row>
    <row r="468" spans="1:27">
      <c r="A468" s="59" t="s">
        <v>218</v>
      </c>
      <c r="B468" s="60"/>
      <c r="C468" s="60"/>
      <c r="D468" s="60">
        <v>255.2</v>
      </c>
      <c r="E468" s="60">
        <v>281.3</v>
      </c>
      <c r="F468" s="60">
        <v>307.39999999999998</v>
      </c>
      <c r="G468" s="60">
        <v>333.5</v>
      </c>
      <c r="H468" s="60">
        <v>359.6</v>
      </c>
      <c r="I468" s="60">
        <v>385.7</v>
      </c>
      <c r="J468" s="60">
        <v>411.8</v>
      </c>
      <c r="K468" s="60">
        <v>437.9</v>
      </c>
      <c r="L468" s="60">
        <v>464</v>
      </c>
      <c r="M468" s="60">
        <v>490</v>
      </c>
      <c r="N468" s="60">
        <v>516</v>
      </c>
      <c r="O468" s="60">
        <v>542</v>
      </c>
      <c r="P468" s="60">
        <v>568</v>
      </c>
      <c r="Q468" s="60">
        <v>594</v>
      </c>
      <c r="R468" s="60">
        <v>602.20000000000005</v>
      </c>
      <c r="S468" s="60">
        <v>610.4</v>
      </c>
      <c r="T468" s="60">
        <v>618.6</v>
      </c>
      <c r="U468" s="60">
        <v>626.79999999999995</v>
      </c>
      <c r="V468" s="60">
        <v>635</v>
      </c>
      <c r="W468" s="60">
        <v>668.3</v>
      </c>
      <c r="X468" s="60">
        <v>701.6</v>
      </c>
      <c r="Y468" s="60">
        <v>734.9</v>
      </c>
      <c r="Z468" s="60">
        <v>768.2</v>
      </c>
      <c r="AA468" s="60">
        <v>801.5</v>
      </c>
    </row>
    <row r="469" spans="1:27">
      <c r="A469" s="59" t="s">
        <v>219</v>
      </c>
      <c r="B469" s="60">
        <v>0</v>
      </c>
      <c r="C469" s="60">
        <v>0</v>
      </c>
      <c r="D469" s="60">
        <v>0</v>
      </c>
      <c r="E469" s="60">
        <v>0</v>
      </c>
      <c r="F469" s="60">
        <v>0</v>
      </c>
      <c r="G469" s="60">
        <v>0</v>
      </c>
      <c r="H469" s="60">
        <v>0</v>
      </c>
      <c r="I469" s="60">
        <v>0</v>
      </c>
      <c r="J469" s="60">
        <v>0</v>
      </c>
      <c r="K469" s="60">
        <v>0</v>
      </c>
      <c r="L469" s="60">
        <v>0</v>
      </c>
      <c r="M469" s="60">
        <v>0</v>
      </c>
      <c r="N469" s="60">
        <v>0</v>
      </c>
      <c r="O469" s="60">
        <v>0</v>
      </c>
      <c r="P469" s="60">
        <v>0</v>
      </c>
      <c r="Q469" s="60">
        <v>0</v>
      </c>
      <c r="R469" s="60">
        <v>0</v>
      </c>
      <c r="S469" s="60">
        <v>0</v>
      </c>
      <c r="T469" s="60">
        <v>0</v>
      </c>
      <c r="U469" s="60">
        <v>0</v>
      </c>
      <c r="V469" s="60">
        <v>0</v>
      </c>
      <c r="W469" s="60">
        <v>0</v>
      </c>
      <c r="X469" s="60">
        <v>0</v>
      </c>
      <c r="Y469" s="60">
        <v>0</v>
      </c>
      <c r="Z469" s="60">
        <v>0</v>
      </c>
      <c r="AA469" s="60">
        <v>0</v>
      </c>
    </row>
    <row r="470" spans="1:27">
      <c r="A470" s="59" t="s">
        <v>220</v>
      </c>
      <c r="B470" s="60">
        <v>557</v>
      </c>
      <c r="C470" s="60">
        <v>557</v>
      </c>
      <c r="D470" s="60">
        <v>557</v>
      </c>
      <c r="E470" s="60">
        <v>557</v>
      </c>
      <c r="F470" s="60">
        <v>557</v>
      </c>
      <c r="G470" s="60">
        <v>557</v>
      </c>
      <c r="H470" s="60">
        <v>557</v>
      </c>
      <c r="I470" s="60">
        <v>557</v>
      </c>
      <c r="J470" s="60">
        <v>557</v>
      </c>
      <c r="K470" s="60">
        <v>557</v>
      </c>
      <c r="L470" s="60">
        <v>557</v>
      </c>
      <c r="M470" s="60">
        <v>557</v>
      </c>
      <c r="N470" s="60">
        <v>557</v>
      </c>
      <c r="O470" s="60">
        <v>557</v>
      </c>
      <c r="P470" s="60">
        <v>557</v>
      </c>
      <c r="Q470" s="60">
        <v>557</v>
      </c>
      <c r="R470" s="60">
        <v>557</v>
      </c>
      <c r="S470" s="60">
        <v>557</v>
      </c>
      <c r="T470" s="60">
        <v>557</v>
      </c>
      <c r="U470" s="60">
        <v>557</v>
      </c>
      <c r="V470" s="60">
        <v>557</v>
      </c>
      <c r="W470" s="60">
        <v>557</v>
      </c>
      <c r="X470" s="60">
        <v>557</v>
      </c>
      <c r="Y470" s="60">
        <v>557</v>
      </c>
      <c r="Z470" s="60">
        <v>557</v>
      </c>
      <c r="AA470" s="60">
        <v>557</v>
      </c>
    </row>
    <row r="471" spans="1:27">
      <c r="A471" s="59" t="s">
        <v>221</v>
      </c>
      <c r="B471" s="60">
        <v>967</v>
      </c>
      <c r="C471" s="60">
        <v>1075.5</v>
      </c>
      <c r="D471" s="60">
        <v>1184</v>
      </c>
      <c r="E471" s="60">
        <v>1292.5</v>
      </c>
      <c r="F471" s="60">
        <v>1401</v>
      </c>
      <c r="G471" s="60">
        <v>1509.5</v>
      </c>
      <c r="H471" s="60">
        <v>1618</v>
      </c>
      <c r="I471" s="60">
        <v>1726.5</v>
      </c>
      <c r="J471" s="60">
        <v>1835</v>
      </c>
      <c r="K471" s="60">
        <v>1943.5</v>
      </c>
      <c r="L471" s="60">
        <v>2052</v>
      </c>
      <c r="M471" s="60">
        <v>2183.4</v>
      </c>
      <c r="N471" s="60">
        <v>2314.8000000000002</v>
      </c>
      <c r="O471" s="60">
        <v>2446.1999999999998</v>
      </c>
      <c r="P471" s="60">
        <v>2577.6</v>
      </c>
      <c r="Q471" s="60">
        <v>2709</v>
      </c>
      <c r="R471" s="60">
        <v>2931.8</v>
      </c>
      <c r="S471" s="60">
        <v>3154.6</v>
      </c>
      <c r="T471" s="60">
        <v>3377.4</v>
      </c>
      <c r="U471" s="60">
        <v>3600.2</v>
      </c>
      <c r="V471" s="60">
        <v>3823</v>
      </c>
      <c r="W471" s="60">
        <v>3791</v>
      </c>
      <c r="X471" s="60">
        <v>3759</v>
      </c>
      <c r="Y471" s="60">
        <v>3727</v>
      </c>
      <c r="Z471" s="60">
        <v>3695</v>
      </c>
      <c r="AA471" s="60">
        <v>3663</v>
      </c>
    </row>
    <row r="472" spans="1:27">
      <c r="A472" s="59" t="s">
        <v>223</v>
      </c>
      <c r="B472" s="60">
        <v>0.12</v>
      </c>
      <c r="C472" s="60">
        <v>0.14000000000000001</v>
      </c>
      <c r="D472" s="60">
        <v>0.15</v>
      </c>
      <c r="E472" s="60">
        <v>0.17</v>
      </c>
      <c r="F472" s="60">
        <v>0.18</v>
      </c>
      <c r="G472" s="60">
        <v>0.2</v>
      </c>
      <c r="H472" s="60">
        <v>0.22</v>
      </c>
      <c r="I472" s="60">
        <v>0.23</v>
      </c>
      <c r="J472" s="60">
        <v>0.25</v>
      </c>
      <c r="K472" s="60">
        <v>0.26</v>
      </c>
      <c r="L472" s="60">
        <v>0.28000000000000003</v>
      </c>
      <c r="M472" s="60">
        <v>0.3</v>
      </c>
      <c r="N472" s="60">
        <v>0.31</v>
      </c>
      <c r="O472" s="60">
        <v>0.33</v>
      </c>
      <c r="P472" s="60">
        <v>0.34</v>
      </c>
      <c r="Q472" s="60">
        <v>0.36</v>
      </c>
      <c r="R472" s="60">
        <v>0.38</v>
      </c>
      <c r="S472" s="60">
        <v>0.4</v>
      </c>
      <c r="T472" s="60">
        <v>0.41</v>
      </c>
      <c r="U472" s="60">
        <v>0.43</v>
      </c>
      <c r="V472" s="60">
        <v>0.45</v>
      </c>
      <c r="W472" s="60">
        <v>0.47</v>
      </c>
      <c r="X472" s="60">
        <v>0.48</v>
      </c>
      <c r="Y472" s="60">
        <v>0.5</v>
      </c>
      <c r="Z472" s="60">
        <v>0.51</v>
      </c>
      <c r="AA472" s="60">
        <v>0.53</v>
      </c>
    </row>
    <row r="473" spans="1:27">
      <c r="A473" s="59" t="s">
        <v>304</v>
      </c>
      <c r="B473" s="60">
        <v>0</v>
      </c>
      <c r="C473" s="60">
        <v>0</v>
      </c>
      <c r="D473" s="60">
        <v>0</v>
      </c>
      <c r="E473" s="60">
        <v>0</v>
      </c>
      <c r="F473" s="60">
        <v>0</v>
      </c>
      <c r="G473" s="60">
        <v>0</v>
      </c>
      <c r="H473" s="60">
        <v>0</v>
      </c>
      <c r="I473" s="60">
        <v>0</v>
      </c>
      <c r="J473" s="60">
        <v>0</v>
      </c>
      <c r="K473" s="60">
        <v>0</v>
      </c>
      <c r="L473" s="60">
        <v>0</v>
      </c>
      <c r="M473" s="60">
        <v>0</v>
      </c>
      <c r="N473" s="60">
        <v>0</v>
      </c>
      <c r="O473" s="60">
        <v>0</v>
      </c>
      <c r="P473" s="60">
        <v>0</v>
      </c>
      <c r="Q473" s="60">
        <v>0</v>
      </c>
      <c r="R473" s="60">
        <v>0</v>
      </c>
      <c r="S473" s="60">
        <v>0</v>
      </c>
      <c r="T473" s="60">
        <v>0</v>
      </c>
      <c r="U473" s="60">
        <v>0</v>
      </c>
      <c r="V473" s="60">
        <v>0</v>
      </c>
      <c r="W473" s="60">
        <v>0</v>
      </c>
      <c r="X473" s="60">
        <v>0</v>
      </c>
      <c r="Y473" s="60">
        <v>0</v>
      </c>
      <c r="Z473" s="60">
        <v>0</v>
      </c>
      <c r="AA473" s="60">
        <v>0</v>
      </c>
    </row>
    <row r="474" spans="1:27">
      <c r="A474" s="59" t="s">
        <v>224</v>
      </c>
      <c r="B474" s="60">
        <v>0</v>
      </c>
      <c r="C474" s="60">
        <v>0</v>
      </c>
      <c r="D474" s="60">
        <v>0</v>
      </c>
      <c r="E474" s="60">
        <v>0</v>
      </c>
      <c r="F474" s="60">
        <v>0</v>
      </c>
      <c r="G474" s="60">
        <v>0</v>
      </c>
      <c r="H474" s="60">
        <v>0</v>
      </c>
      <c r="I474" s="60">
        <v>0</v>
      </c>
      <c r="J474" s="60">
        <v>0</v>
      </c>
      <c r="K474" s="60">
        <v>0</v>
      </c>
      <c r="L474" s="60">
        <v>0</v>
      </c>
      <c r="M474" s="60">
        <v>0</v>
      </c>
      <c r="N474" s="60">
        <v>0</v>
      </c>
      <c r="O474" s="60">
        <v>0</v>
      </c>
      <c r="P474" s="60">
        <v>0</v>
      </c>
      <c r="Q474" s="60">
        <v>0</v>
      </c>
      <c r="R474" s="60">
        <v>0</v>
      </c>
      <c r="S474" s="60">
        <v>0</v>
      </c>
      <c r="T474" s="60">
        <v>0</v>
      </c>
      <c r="U474" s="60">
        <v>0</v>
      </c>
      <c r="V474" s="60">
        <v>0</v>
      </c>
      <c r="W474" s="60">
        <v>0</v>
      </c>
      <c r="X474" s="60">
        <v>0</v>
      </c>
      <c r="Y474" s="60">
        <v>0</v>
      </c>
      <c r="Z474" s="60">
        <v>0</v>
      </c>
      <c r="AA474" s="60">
        <v>0</v>
      </c>
    </row>
    <row r="475" spans="1:27">
      <c r="A475" s="59" t="s">
        <v>321</v>
      </c>
      <c r="B475" s="60">
        <v>1325</v>
      </c>
      <c r="C475" s="60">
        <v>1319.3</v>
      </c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</row>
    <row r="476" spans="1:27">
      <c r="A476" s="59" t="s">
        <v>225</v>
      </c>
      <c r="B476" s="60">
        <v>60</v>
      </c>
      <c r="C476" s="60">
        <v>60</v>
      </c>
      <c r="D476" s="60">
        <v>60</v>
      </c>
      <c r="E476" s="60">
        <v>60</v>
      </c>
      <c r="F476" s="60">
        <v>60</v>
      </c>
      <c r="G476" s="60">
        <v>60</v>
      </c>
      <c r="H476" s="60">
        <v>60</v>
      </c>
      <c r="I476" s="60">
        <v>60</v>
      </c>
      <c r="J476" s="60">
        <v>60</v>
      </c>
      <c r="K476" s="60">
        <v>60</v>
      </c>
      <c r="L476" s="60">
        <v>60</v>
      </c>
      <c r="M476" s="60">
        <v>60</v>
      </c>
      <c r="N476" s="60">
        <v>60</v>
      </c>
      <c r="O476" s="60">
        <v>60</v>
      </c>
      <c r="P476" s="60">
        <v>60</v>
      </c>
      <c r="Q476" s="60">
        <v>60</v>
      </c>
      <c r="R476" s="60">
        <v>60.4</v>
      </c>
      <c r="S476" s="60">
        <v>60.8</v>
      </c>
      <c r="T476" s="60">
        <v>61.2</v>
      </c>
      <c r="U476" s="60">
        <v>61.6</v>
      </c>
      <c r="V476" s="60">
        <v>62</v>
      </c>
      <c r="W476" s="60">
        <v>62.4</v>
      </c>
      <c r="X476" s="60">
        <v>62.8</v>
      </c>
      <c r="Y476" s="60">
        <v>63.2</v>
      </c>
      <c r="Z476" s="60">
        <v>63.6</v>
      </c>
      <c r="AA476" s="60">
        <v>64</v>
      </c>
    </row>
    <row r="477" spans="1:27">
      <c r="A477" s="59" t="s">
        <v>226</v>
      </c>
      <c r="B477" s="60">
        <v>154</v>
      </c>
      <c r="C477" s="60">
        <v>150.6</v>
      </c>
      <c r="D477" s="60">
        <v>147.19999999999999</v>
      </c>
      <c r="E477" s="60">
        <v>143.80000000000001</v>
      </c>
      <c r="F477" s="60">
        <v>140.4</v>
      </c>
      <c r="G477" s="60">
        <v>137</v>
      </c>
      <c r="H477" s="60">
        <v>133.6</v>
      </c>
      <c r="I477" s="60">
        <v>130.19999999999999</v>
      </c>
      <c r="J477" s="60">
        <v>126.8</v>
      </c>
      <c r="K477" s="60">
        <v>123.4</v>
      </c>
      <c r="L477" s="60">
        <v>120</v>
      </c>
      <c r="M477" s="60">
        <v>117.6</v>
      </c>
      <c r="N477" s="60">
        <v>115.2</v>
      </c>
      <c r="O477" s="60">
        <v>112.8</v>
      </c>
      <c r="P477" s="60">
        <v>110.4</v>
      </c>
      <c r="Q477" s="60">
        <v>108</v>
      </c>
      <c r="R477" s="60">
        <v>103.8</v>
      </c>
      <c r="S477" s="60">
        <v>99.6</v>
      </c>
      <c r="T477" s="60">
        <v>95.4</v>
      </c>
      <c r="U477" s="60">
        <v>91.2</v>
      </c>
      <c r="V477" s="60">
        <v>87</v>
      </c>
      <c r="W477" s="60">
        <v>87</v>
      </c>
      <c r="X477" s="60">
        <v>87</v>
      </c>
      <c r="Y477" s="60">
        <v>87</v>
      </c>
      <c r="Z477" s="60">
        <v>87</v>
      </c>
      <c r="AA477" s="60">
        <v>87</v>
      </c>
    </row>
  </sheetData>
  <mergeCells count="2">
    <mergeCell ref="A1:AA1"/>
    <mergeCell ref="A240:AA24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0"/>
  <dimension ref="A1:G183"/>
  <sheetViews>
    <sheetView workbookViewId="0">
      <selection activeCell="L15" sqref="L15"/>
    </sheetView>
  </sheetViews>
  <sheetFormatPr defaultColWidth="10.85546875" defaultRowHeight="15"/>
  <cols>
    <col min="1" max="1" width="18.140625" style="52" customWidth="1"/>
    <col min="2" max="16384" width="10.85546875" style="52"/>
  </cols>
  <sheetData>
    <row r="1" spans="1:7">
      <c r="A1" s="48" t="s">
        <v>286</v>
      </c>
      <c r="B1" s="48" t="s">
        <v>253</v>
      </c>
      <c r="C1" s="48" t="s">
        <v>287</v>
      </c>
      <c r="D1" s="48" t="s">
        <v>288</v>
      </c>
      <c r="E1" s="48" t="s">
        <v>289</v>
      </c>
      <c r="F1" s="51"/>
      <c r="G1" s="51"/>
    </row>
    <row r="2" spans="1:7">
      <c r="A2" s="48"/>
      <c r="B2" s="48" t="s">
        <v>290</v>
      </c>
      <c r="C2" s="48"/>
      <c r="D2" s="48" t="s">
        <v>290</v>
      </c>
      <c r="E2" s="48" t="s">
        <v>290</v>
      </c>
      <c r="F2" s="51"/>
      <c r="G2" s="51"/>
    </row>
    <row r="3" spans="1:7">
      <c r="A3" s="49" t="s">
        <v>6</v>
      </c>
      <c r="B3" s="50">
        <v>21</v>
      </c>
      <c r="C3" s="50">
        <v>16</v>
      </c>
      <c r="D3" s="48"/>
      <c r="E3" s="48"/>
      <c r="F3" s="51"/>
      <c r="G3" s="51"/>
    </row>
    <row r="4" spans="1:7">
      <c r="A4" s="49" t="s">
        <v>7</v>
      </c>
      <c r="B4" s="50">
        <v>76</v>
      </c>
      <c r="C4" s="50">
        <v>99</v>
      </c>
      <c r="D4" s="50">
        <v>19</v>
      </c>
      <c r="E4" s="50">
        <v>57</v>
      </c>
      <c r="F4" s="51"/>
      <c r="G4" s="51"/>
    </row>
    <row r="5" spans="1:7">
      <c r="A5" s="49" t="s">
        <v>8</v>
      </c>
      <c r="B5" s="50">
        <v>89</v>
      </c>
      <c r="C5" s="50">
        <v>46</v>
      </c>
      <c r="D5" s="50">
        <v>30</v>
      </c>
      <c r="E5" s="50">
        <v>59</v>
      </c>
      <c r="F5" s="51"/>
      <c r="G5" s="51"/>
    </row>
    <row r="6" spans="1:7">
      <c r="A6" s="49" t="s">
        <v>9</v>
      </c>
      <c r="B6" s="50">
        <v>2</v>
      </c>
      <c r="C6" s="50">
        <v>104</v>
      </c>
      <c r="D6" s="50">
        <v>0</v>
      </c>
      <c r="E6" s="50">
        <v>2</v>
      </c>
      <c r="F6" s="51"/>
      <c r="G6" s="51"/>
    </row>
    <row r="7" spans="1:7">
      <c r="A7" s="49" t="s">
        <v>11</v>
      </c>
      <c r="B7" s="50">
        <v>2241</v>
      </c>
      <c r="C7" s="50">
        <v>39</v>
      </c>
      <c r="D7" s="48"/>
      <c r="E7" s="48"/>
      <c r="F7" s="51"/>
      <c r="G7" s="51"/>
    </row>
    <row r="8" spans="1:7">
      <c r="A8" s="49" t="s">
        <v>13</v>
      </c>
      <c r="B8" s="50">
        <v>2667</v>
      </c>
      <c r="C8" s="50">
        <v>98</v>
      </c>
      <c r="D8" s="50">
        <v>435</v>
      </c>
      <c r="E8" s="50">
        <v>2232</v>
      </c>
      <c r="F8" s="51"/>
      <c r="G8" s="51"/>
    </row>
    <row r="9" spans="1:7">
      <c r="A9" s="49" t="s">
        <v>14</v>
      </c>
      <c r="B9" s="50">
        <v>41</v>
      </c>
      <c r="C9" s="50">
        <v>123</v>
      </c>
      <c r="D9" s="48"/>
      <c r="E9" s="48"/>
      <c r="F9" s="51"/>
      <c r="G9" s="51"/>
    </row>
    <row r="10" spans="1:7">
      <c r="A10" s="49" t="s">
        <v>17</v>
      </c>
      <c r="B10" s="50">
        <v>1155</v>
      </c>
      <c r="C10" s="50">
        <v>299</v>
      </c>
      <c r="D10" s="50">
        <v>927</v>
      </c>
      <c r="E10" s="50">
        <v>228</v>
      </c>
      <c r="F10" s="51"/>
      <c r="G10" s="51"/>
    </row>
    <row r="11" spans="1:7">
      <c r="A11" s="49" t="s">
        <v>18</v>
      </c>
      <c r="B11" s="50">
        <v>149</v>
      </c>
      <c r="C11" s="50">
        <v>131</v>
      </c>
      <c r="D11" s="48"/>
      <c r="E11" s="48"/>
      <c r="F11" s="51"/>
      <c r="G11" s="51"/>
    </row>
    <row r="12" spans="1:7">
      <c r="A12" s="49" t="s">
        <v>21</v>
      </c>
      <c r="B12" s="50">
        <v>86</v>
      </c>
      <c r="C12" s="50">
        <v>60</v>
      </c>
      <c r="D12" s="50">
        <v>0</v>
      </c>
      <c r="E12" s="50">
        <v>86</v>
      </c>
      <c r="F12" s="51"/>
      <c r="G12" s="51"/>
    </row>
    <row r="13" spans="1:7">
      <c r="A13" s="49" t="s">
        <v>23</v>
      </c>
      <c r="B13" s="50">
        <v>1669</v>
      </c>
      <c r="C13" s="50">
        <v>193</v>
      </c>
      <c r="D13" s="50">
        <v>1116</v>
      </c>
      <c r="E13" s="50">
        <v>554</v>
      </c>
      <c r="F13" s="51"/>
      <c r="G13" s="51"/>
    </row>
    <row r="14" spans="1:7">
      <c r="A14" s="49" t="s">
        <v>24</v>
      </c>
      <c r="B14" s="50">
        <v>188</v>
      </c>
      <c r="C14" s="50">
        <v>275</v>
      </c>
      <c r="D14" s="50">
        <v>91</v>
      </c>
      <c r="E14" s="50">
        <v>97</v>
      </c>
      <c r="F14" s="51"/>
      <c r="G14" s="51"/>
    </row>
    <row r="15" spans="1:7">
      <c r="A15" s="49" t="s">
        <v>25</v>
      </c>
      <c r="B15" s="50">
        <v>222</v>
      </c>
      <c r="C15" s="50">
        <v>162</v>
      </c>
      <c r="D15" s="48"/>
      <c r="E15" s="48"/>
      <c r="F15" s="51"/>
      <c r="G15" s="51"/>
    </row>
    <row r="16" spans="1:7">
      <c r="A16" s="49" t="s">
        <v>26</v>
      </c>
      <c r="B16" s="50">
        <v>152</v>
      </c>
      <c r="C16" s="50">
        <v>35</v>
      </c>
      <c r="D16" s="50">
        <v>0</v>
      </c>
      <c r="E16" s="50">
        <v>152</v>
      </c>
      <c r="F16" s="51"/>
      <c r="G16" s="51"/>
    </row>
    <row r="17" spans="1:7">
      <c r="A17" s="49" t="s">
        <v>27</v>
      </c>
      <c r="B17" s="50">
        <v>510</v>
      </c>
      <c r="C17" s="50">
        <v>185</v>
      </c>
      <c r="D17" s="50">
        <v>102</v>
      </c>
      <c r="E17" s="50">
        <v>408</v>
      </c>
      <c r="F17" s="51"/>
      <c r="G17" s="51"/>
    </row>
    <row r="18" spans="1:7">
      <c r="A18" s="49" t="s">
        <v>28</v>
      </c>
      <c r="B18" s="50">
        <v>4133</v>
      </c>
      <c r="C18" s="50">
        <v>75</v>
      </c>
      <c r="D18" s="50">
        <v>0</v>
      </c>
      <c r="E18" s="50">
        <v>4133</v>
      </c>
      <c r="F18" s="51"/>
      <c r="G18" s="51"/>
    </row>
    <row r="19" spans="1:7">
      <c r="A19" s="49" t="s">
        <v>29</v>
      </c>
      <c r="B19" s="50">
        <v>358</v>
      </c>
      <c r="C19" s="50">
        <v>164</v>
      </c>
      <c r="D19" s="50">
        <v>135</v>
      </c>
      <c r="E19" s="50">
        <v>223</v>
      </c>
      <c r="F19" s="51"/>
      <c r="G19" s="51"/>
    </row>
    <row r="20" spans="1:7">
      <c r="A20" s="49" t="s">
        <v>30</v>
      </c>
      <c r="B20" s="50">
        <v>725</v>
      </c>
      <c r="C20" s="50">
        <v>67</v>
      </c>
      <c r="D20" s="50">
        <v>0</v>
      </c>
      <c r="E20" s="50">
        <v>725</v>
      </c>
      <c r="F20" s="51"/>
      <c r="G20" s="51"/>
    </row>
    <row r="21" spans="1:7">
      <c r="A21" s="49" t="s">
        <v>31</v>
      </c>
      <c r="B21" s="50">
        <v>96745</v>
      </c>
      <c r="C21" s="50">
        <v>196</v>
      </c>
      <c r="D21" s="50">
        <v>379</v>
      </c>
      <c r="E21" s="50">
        <v>96367</v>
      </c>
      <c r="F21" s="51"/>
      <c r="G21" s="51"/>
    </row>
    <row r="22" spans="1:7">
      <c r="A22" s="49" t="s">
        <v>34</v>
      </c>
      <c r="B22" s="50">
        <v>73</v>
      </c>
      <c r="C22" s="50">
        <v>192</v>
      </c>
      <c r="D22" s="48"/>
      <c r="E22" s="50">
        <v>73</v>
      </c>
      <c r="F22" s="51"/>
      <c r="G22" s="51"/>
    </row>
    <row r="23" spans="1:7">
      <c r="A23" s="49" t="s">
        <v>35</v>
      </c>
      <c r="B23" s="50">
        <v>699</v>
      </c>
      <c r="C23" s="50">
        <v>183</v>
      </c>
      <c r="D23" s="50">
        <v>315</v>
      </c>
      <c r="E23" s="50">
        <v>384</v>
      </c>
      <c r="F23" s="51"/>
      <c r="G23" s="51"/>
    </row>
    <row r="24" spans="1:7">
      <c r="A24" s="49" t="s">
        <v>36</v>
      </c>
      <c r="B24" s="50">
        <v>225</v>
      </c>
      <c r="C24" s="50">
        <v>42</v>
      </c>
      <c r="D24" s="50">
        <v>0</v>
      </c>
      <c r="E24" s="50">
        <v>225</v>
      </c>
      <c r="F24" s="51"/>
      <c r="G24" s="51"/>
    </row>
    <row r="25" spans="1:7">
      <c r="A25" s="49" t="s">
        <v>37</v>
      </c>
      <c r="B25" s="50">
        <v>33</v>
      </c>
      <c r="C25" s="50">
        <v>120</v>
      </c>
      <c r="D25" s="48"/>
      <c r="E25" s="48"/>
      <c r="F25" s="51"/>
      <c r="G25" s="51"/>
    </row>
    <row r="26" spans="1:7">
      <c r="A26" s="49" t="s">
        <v>38</v>
      </c>
      <c r="B26" s="50">
        <v>13</v>
      </c>
      <c r="C26" s="50">
        <v>144</v>
      </c>
      <c r="D26" s="50">
        <v>1</v>
      </c>
      <c r="E26" s="50">
        <v>12</v>
      </c>
      <c r="F26" s="51"/>
      <c r="G26" s="51"/>
    </row>
    <row r="27" spans="1:7">
      <c r="A27" s="49" t="s">
        <v>39</v>
      </c>
      <c r="B27" s="50">
        <v>893</v>
      </c>
      <c r="C27" s="50">
        <v>94</v>
      </c>
      <c r="D27" s="48"/>
      <c r="E27" s="48"/>
      <c r="F27" s="51"/>
      <c r="G27" s="51"/>
    </row>
    <row r="28" spans="1:7">
      <c r="A28" s="49" t="s">
        <v>40</v>
      </c>
      <c r="B28" s="50">
        <v>5802</v>
      </c>
      <c r="C28" s="50">
        <v>308</v>
      </c>
      <c r="D28" s="50">
        <v>0</v>
      </c>
      <c r="E28" s="50">
        <v>5802</v>
      </c>
      <c r="F28" s="51"/>
      <c r="G28" s="51"/>
    </row>
    <row r="29" spans="1:7">
      <c r="A29" s="49" t="s">
        <v>43</v>
      </c>
      <c r="B29" s="50">
        <v>3751</v>
      </c>
      <c r="C29" s="50">
        <v>169</v>
      </c>
      <c r="D29" s="50">
        <v>0</v>
      </c>
      <c r="E29" s="50">
        <v>3751</v>
      </c>
      <c r="F29" s="51"/>
      <c r="G29" s="51"/>
    </row>
    <row r="30" spans="1:7">
      <c r="A30" s="49" t="s">
        <v>44</v>
      </c>
      <c r="B30" s="50">
        <v>89</v>
      </c>
      <c r="C30" s="50">
        <v>18</v>
      </c>
      <c r="D30" s="48"/>
      <c r="E30" s="48"/>
      <c r="F30" s="51"/>
      <c r="G30" s="51"/>
    </row>
    <row r="31" spans="1:7">
      <c r="A31" s="49" t="s">
        <v>45</v>
      </c>
      <c r="B31" s="50">
        <v>3316</v>
      </c>
      <c r="C31" s="50">
        <v>187</v>
      </c>
      <c r="D31" s="50">
        <v>426</v>
      </c>
      <c r="E31" s="50">
        <v>2890</v>
      </c>
      <c r="F31" s="51"/>
      <c r="G31" s="51"/>
    </row>
    <row r="32" spans="1:7">
      <c r="A32" s="49" t="s">
        <v>46</v>
      </c>
      <c r="B32" s="50">
        <v>16002</v>
      </c>
      <c r="C32" s="50">
        <v>77</v>
      </c>
      <c r="D32" s="50">
        <v>6561</v>
      </c>
      <c r="E32" s="50">
        <v>9441</v>
      </c>
      <c r="F32" s="51"/>
      <c r="G32" s="51"/>
    </row>
    <row r="33" spans="1:7">
      <c r="A33" s="49" t="s">
        <v>50</v>
      </c>
      <c r="B33" s="50">
        <v>3</v>
      </c>
      <c r="C33" s="50">
        <v>85</v>
      </c>
      <c r="D33" s="48"/>
      <c r="E33" s="48"/>
      <c r="F33" s="51"/>
      <c r="G33" s="51"/>
    </row>
    <row r="34" spans="1:7">
      <c r="A34" s="49" t="s">
        <v>51</v>
      </c>
      <c r="B34" s="50">
        <v>4523</v>
      </c>
      <c r="C34" s="50">
        <v>203</v>
      </c>
      <c r="D34" s="48"/>
      <c r="E34" s="48"/>
      <c r="F34" s="51"/>
      <c r="G34" s="51"/>
    </row>
    <row r="35" spans="1:7">
      <c r="A35" s="49" t="s">
        <v>53</v>
      </c>
      <c r="B35" s="50">
        <v>696</v>
      </c>
      <c r="C35" s="50">
        <v>253</v>
      </c>
      <c r="D35" s="50">
        <v>0</v>
      </c>
      <c r="E35" s="50">
        <v>696</v>
      </c>
      <c r="F35" s="51"/>
      <c r="G35" s="51"/>
    </row>
    <row r="36" spans="1:7">
      <c r="A36" s="49" t="s">
        <v>292</v>
      </c>
      <c r="B36" s="50">
        <v>2626</v>
      </c>
      <c r="C36" s="50">
        <v>252</v>
      </c>
      <c r="D36" s="48"/>
      <c r="E36" s="48"/>
      <c r="F36" s="51"/>
      <c r="G36" s="51"/>
    </row>
    <row r="37" spans="1:7">
      <c r="A37" s="49" t="s">
        <v>55</v>
      </c>
      <c r="B37" s="50">
        <v>415</v>
      </c>
      <c r="C37" s="50">
        <v>216</v>
      </c>
      <c r="D37" s="50">
        <v>54</v>
      </c>
      <c r="E37" s="50">
        <v>361</v>
      </c>
      <c r="F37" s="51"/>
      <c r="G37" s="51"/>
    </row>
    <row r="38" spans="1:7">
      <c r="A38" s="49" t="s">
        <v>56</v>
      </c>
      <c r="B38" s="50">
        <v>213</v>
      </c>
      <c r="C38" s="50">
        <v>67</v>
      </c>
      <c r="D38" s="50">
        <v>29</v>
      </c>
      <c r="E38" s="50">
        <v>184</v>
      </c>
      <c r="F38" s="51"/>
      <c r="G38" s="51"/>
    </row>
    <row r="39" spans="1:7">
      <c r="A39" s="49" t="s">
        <v>58</v>
      </c>
      <c r="B39" s="50">
        <v>11</v>
      </c>
      <c r="C39" s="50">
        <v>64</v>
      </c>
      <c r="D39" s="50">
        <v>11</v>
      </c>
      <c r="E39" s="49" t="s">
        <v>291</v>
      </c>
      <c r="F39" s="51"/>
      <c r="G39" s="51"/>
    </row>
    <row r="40" spans="1:7">
      <c r="A40" s="53" t="s">
        <v>59</v>
      </c>
      <c r="B40" s="54">
        <v>791</v>
      </c>
      <c r="C40" s="54">
        <v>297</v>
      </c>
      <c r="D40" s="54">
        <v>642</v>
      </c>
      <c r="E40" s="54">
        <v>149</v>
      </c>
      <c r="F40" s="51"/>
      <c r="G40" s="51"/>
    </row>
    <row r="41" spans="1:7">
      <c r="A41" s="53" t="s">
        <v>293</v>
      </c>
      <c r="B41" s="54">
        <v>319</v>
      </c>
      <c r="C41" s="54">
        <v>63</v>
      </c>
      <c r="D41" s="54">
        <v>170</v>
      </c>
      <c r="E41" s="54">
        <v>149</v>
      </c>
      <c r="F41" s="51"/>
      <c r="G41" s="51"/>
    </row>
    <row r="42" spans="1:7">
      <c r="A42" s="53" t="s">
        <v>294</v>
      </c>
      <c r="B42" s="51"/>
      <c r="C42" s="51"/>
      <c r="D42" s="51"/>
      <c r="E42" s="51"/>
      <c r="F42" s="51"/>
      <c r="G42" s="51"/>
    </row>
    <row r="43" spans="1:7">
      <c r="A43" s="53" t="s">
        <v>61</v>
      </c>
      <c r="B43" s="54">
        <v>35115</v>
      </c>
      <c r="C43" s="54">
        <v>230</v>
      </c>
      <c r="D43" s="51"/>
      <c r="E43" s="51"/>
      <c r="F43" s="51"/>
      <c r="G43" s="51"/>
    </row>
    <row r="44" spans="1:7">
      <c r="A44" s="53" t="s">
        <v>62</v>
      </c>
      <c r="B44" s="54">
        <v>120</v>
      </c>
      <c r="C44" s="54">
        <v>196</v>
      </c>
      <c r="D44" s="54">
        <v>54</v>
      </c>
      <c r="E44" s="54">
        <v>67</v>
      </c>
      <c r="F44" s="51"/>
      <c r="G44" s="51"/>
    </row>
    <row r="45" spans="1:7">
      <c r="A45" s="53" t="s">
        <v>63</v>
      </c>
      <c r="B45" s="53" t="s">
        <v>291</v>
      </c>
      <c r="C45" s="54">
        <v>32</v>
      </c>
      <c r="D45" s="51"/>
      <c r="E45" s="51"/>
      <c r="F45" s="51"/>
      <c r="G45" s="51"/>
    </row>
    <row r="46" spans="1:7">
      <c r="A46" s="53" t="s">
        <v>65</v>
      </c>
      <c r="B46" s="54">
        <v>119</v>
      </c>
      <c r="C46" s="54">
        <v>60</v>
      </c>
      <c r="D46" s="54">
        <v>22</v>
      </c>
      <c r="E46" s="54">
        <v>98</v>
      </c>
      <c r="F46" s="51"/>
      <c r="G46" s="51"/>
    </row>
    <row r="47" spans="1:7">
      <c r="A47" s="53" t="s">
        <v>66</v>
      </c>
      <c r="B47" s="54">
        <v>3013</v>
      </c>
      <c r="C47" s="54">
        <v>240</v>
      </c>
      <c r="D47" s="51"/>
      <c r="E47" s="51"/>
      <c r="F47" s="51"/>
      <c r="G47" s="51"/>
    </row>
    <row r="48" spans="1:7">
      <c r="A48" s="53" t="s">
        <v>67</v>
      </c>
      <c r="B48" s="54">
        <v>9</v>
      </c>
      <c r="C48" s="54">
        <v>120</v>
      </c>
      <c r="D48" s="54">
        <v>0</v>
      </c>
      <c r="E48" s="54">
        <v>0</v>
      </c>
      <c r="F48" s="51"/>
      <c r="G48" s="51"/>
    </row>
    <row r="49" spans="1:7">
      <c r="A49" s="53" t="s">
        <v>69</v>
      </c>
      <c r="B49" s="54">
        <v>258</v>
      </c>
      <c r="C49" s="54">
        <v>165</v>
      </c>
      <c r="D49" s="54">
        <v>0</v>
      </c>
      <c r="E49" s="54">
        <v>258</v>
      </c>
      <c r="F49" s="51"/>
      <c r="G49" s="51"/>
    </row>
    <row r="50" spans="1:7">
      <c r="A50" s="53" t="s">
        <v>71</v>
      </c>
      <c r="B50" s="54">
        <v>476</v>
      </c>
      <c r="C50" s="54">
        <v>213</v>
      </c>
      <c r="D50" s="54">
        <v>257</v>
      </c>
      <c r="E50" s="54">
        <v>220</v>
      </c>
      <c r="F50" s="51"/>
      <c r="G50" s="51"/>
    </row>
    <row r="51" spans="1:7">
      <c r="A51" s="53" t="s">
        <v>72</v>
      </c>
      <c r="B51" s="54">
        <v>251</v>
      </c>
      <c r="C51" s="54">
        <v>20</v>
      </c>
      <c r="D51" s="51"/>
      <c r="E51" s="51"/>
      <c r="F51" s="51"/>
      <c r="G51" s="51"/>
    </row>
    <row r="52" spans="1:7">
      <c r="A52" s="53" t="s">
        <v>295</v>
      </c>
      <c r="B52" s="54">
        <v>0</v>
      </c>
      <c r="C52" s="51"/>
      <c r="D52" s="54">
        <v>0</v>
      </c>
      <c r="E52" s="54">
        <v>0</v>
      </c>
      <c r="F52" s="51"/>
      <c r="G52" s="51"/>
    </row>
    <row r="53" spans="1:7">
      <c r="A53" s="53" t="s">
        <v>74</v>
      </c>
      <c r="B53" s="54">
        <v>0</v>
      </c>
      <c r="C53" s="54">
        <v>0</v>
      </c>
      <c r="D53" s="54">
        <v>0</v>
      </c>
      <c r="E53" s="54">
        <v>0</v>
      </c>
      <c r="F53" s="51"/>
      <c r="G53" s="51"/>
    </row>
    <row r="54" spans="1:7">
      <c r="A54" s="53" t="s">
        <v>76</v>
      </c>
      <c r="B54" s="54">
        <v>2320</v>
      </c>
      <c r="C54" s="54">
        <v>104</v>
      </c>
      <c r="D54" s="54">
        <v>1851</v>
      </c>
      <c r="E54" s="54">
        <v>469</v>
      </c>
      <c r="F54" s="51"/>
      <c r="G54" s="51"/>
    </row>
    <row r="55" spans="1:7">
      <c r="A55" s="53" t="s">
        <v>77</v>
      </c>
      <c r="B55" s="54">
        <v>2935</v>
      </c>
      <c r="C55" s="54">
        <v>173</v>
      </c>
      <c r="D55" s="54">
        <v>1043</v>
      </c>
      <c r="E55" s="54">
        <v>1892</v>
      </c>
      <c r="F55" s="51"/>
      <c r="G55" s="51"/>
    </row>
    <row r="56" spans="1:7">
      <c r="A56" s="53" t="s">
        <v>78</v>
      </c>
      <c r="B56" s="54">
        <v>2846</v>
      </c>
      <c r="C56" s="54">
        <v>350</v>
      </c>
      <c r="D56" s="54">
        <v>0</v>
      </c>
      <c r="E56" s="54">
        <v>2846</v>
      </c>
      <c r="F56" s="51"/>
      <c r="G56" s="51"/>
    </row>
    <row r="57" spans="1:7">
      <c r="A57" s="53" t="s">
        <v>80</v>
      </c>
      <c r="B57" s="54">
        <v>5405</v>
      </c>
      <c r="C57" s="54">
        <v>235</v>
      </c>
      <c r="D57" s="54">
        <v>0</v>
      </c>
      <c r="E57" s="54">
        <v>5405</v>
      </c>
      <c r="F57" s="51"/>
      <c r="G57" s="51"/>
    </row>
    <row r="58" spans="1:7">
      <c r="A58" s="53" t="s">
        <v>81</v>
      </c>
      <c r="B58" s="54">
        <v>18</v>
      </c>
      <c r="C58" s="54">
        <v>37</v>
      </c>
      <c r="D58" s="51"/>
      <c r="E58" s="51"/>
      <c r="F58" s="51"/>
      <c r="G58" s="51"/>
    </row>
    <row r="59" spans="1:7">
      <c r="A59" s="53" t="s">
        <v>82</v>
      </c>
      <c r="B59" s="54">
        <v>455</v>
      </c>
      <c r="C59" s="54">
        <v>161</v>
      </c>
      <c r="D59" s="54">
        <v>124</v>
      </c>
      <c r="E59" s="54">
        <v>330</v>
      </c>
      <c r="F59" s="51"/>
      <c r="G59" s="51"/>
    </row>
    <row r="60" spans="1:7">
      <c r="A60" s="53" t="s">
        <v>83</v>
      </c>
      <c r="B60" s="54">
        <v>3663</v>
      </c>
      <c r="C60" s="54">
        <v>321</v>
      </c>
      <c r="D60" s="54">
        <v>2242</v>
      </c>
      <c r="E60" s="54">
        <v>1421</v>
      </c>
      <c r="F60" s="51"/>
      <c r="G60" s="51"/>
    </row>
    <row r="61" spans="1:7">
      <c r="A61" s="53" t="s">
        <v>84</v>
      </c>
      <c r="B61" s="54">
        <v>378</v>
      </c>
      <c r="C61" s="54">
        <v>40</v>
      </c>
      <c r="D61" s="51"/>
      <c r="E61" s="51"/>
      <c r="F61" s="51"/>
      <c r="G61" s="51"/>
    </row>
    <row r="62" spans="1:7">
      <c r="A62" s="53" t="s">
        <v>85</v>
      </c>
      <c r="B62" s="54">
        <v>0</v>
      </c>
      <c r="C62" s="51"/>
      <c r="D62" s="54">
        <v>0</v>
      </c>
      <c r="E62" s="54">
        <v>0</v>
      </c>
      <c r="F62" s="51"/>
      <c r="G62" s="51"/>
    </row>
    <row r="63" spans="1:7">
      <c r="A63" s="53" t="s">
        <v>86</v>
      </c>
      <c r="B63" s="54">
        <v>193</v>
      </c>
      <c r="C63" s="54">
        <v>48</v>
      </c>
      <c r="D63" s="54">
        <v>83</v>
      </c>
      <c r="E63" s="54">
        <v>110</v>
      </c>
      <c r="F63" s="51"/>
      <c r="G63" s="51"/>
    </row>
    <row r="64" spans="1:7">
      <c r="A64" s="53" t="s">
        <v>87</v>
      </c>
      <c r="B64" s="54">
        <v>0</v>
      </c>
      <c r="C64" s="54">
        <v>0</v>
      </c>
      <c r="D64" s="54">
        <v>0</v>
      </c>
      <c r="E64" s="54">
        <v>0</v>
      </c>
      <c r="F64" s="51"/>
      <c r="G64" s="51"/>
    </row>
    <row r="65" spans="1:7">
      <c r="A65" s="53" t="s">
        <v>89</v>
      </c>
      <c r="B65" s="54">
        <v>26</v>
      </c>
      <c r="C65" s="54">
        <v>368</v>
      </c>
      <c r="D65" s="53" t="s">
        <v>291</v>
      </c>
      <c r="E65" s="54">
        <v>26</v>
      </c>
      <c r="F65" s="51"/>
      <c r="G65" s="51"/>
    </row>
    <row r="66" spans="1:7">
      <c r="A66" s="53" t="s">
        <v>296</v>
      </c>
      <c r="B66" s="54">
        <v>2</v>
      </c>
      <c r="C66" s="54">
        <v>67</v>
      </c>
      <c r="D66" s="54">
        <v>0</v>
      </c>
      <c r="E66" s="54">
        <v>2</v>
      </c>
      <c r="F66" s="51"/>
      <c r="G66" s="51"/>
    </row>
    <row r="67" spans="1:7">
      <c r="A67" s="53" t="s">
        <v>90</v>
      </c>
      <c r="B67" s="54">
        <v>461</v>
      </c>
      <c r="C67" s="54">
        <v>130</v>
      </c>
      <c r="D67" s="54">
        <v>49</v>
      </c>
      <c r="E67" s="54">
        <v>412</v>
      </c>
      <c r="F67" s="51"/>
      <c r="G67" s="51"/>
    </row>
    <row r="68" spans="1:7">
      <c r="A68" s="53" t="s">
        <v>91</v>
      </c>
      <c r="B68" s="54">
        <v>492</v>
      </c>
      <c r="C68" s="54">
        <v>77</v>
      </c>
      <c r="D68" s="51"/>
      <c r="E68" s="51"/>
      <c r="F68" s="51"/>
      <c r="G68" s="51"/>
    </row>
    <row r="69" spans="1:7">
      <c r="A69" s="53" t="s">
        <v>92</v>
      </c>
      <c r="B69" s="54">
        <v>59</v>
      </c>
      <c r="C69" s="54">
        <v>30</v>
      </c>
      <c r="D69" s="51"/>
      <c r="E69" s="51"/>
      <c r="F69" s="51"/>
      <c r="G69" s="51"/>
    </row>
    <row r="70" spans="1:7">
      <c r="A70" s="53" t="s">
        <v>93</v>
      </c>
      <c r="B70" s="54">
        <v>2991</v>
      </c>
      <c r="C70" s="54">
        <v>181</v>
      </c>
      <c r="D70" s="54">
        <v>0</v>
      </c>
      <c r="E70" s="54">
        <v>2991</v>
      </c>
      <c r="F70" s="51"/>
      <c r="G70" s="51"/>
    </row>
    <row r="71" spans="1:7">
      <c r="A71" s="53" t="s">
        <v>94</v>
      </c>
      <c r="B71" s="54">
        <v>6</v>
      </c>
      <c r="C71" s="54">
        <v>66</v>
      </c>
      <c r="D71" s="54">
        <v>2</v>
      </c>
      <c r="E71" s="54">
        <v>5</v>
      </c>
      <c r="F71" s="51"/>
      <c r="G71" s="51"/>
    </row>
    <row r="72" spans="1:7">
      <c r="A72" s="53" t="s">
        <v>297</v>
      </c>
      <c r="B72" s="54">
        <v>0</v>
      </c>
      <c r="C72" s="51"/>
      <c r="D72" s="54">
        <v>0</v>
      </c>
      <c r="E72" s="54">
        <v>0</v>
      </c>
      <c r="F72" s="51"/>
      <c r="G72" s="51"/>
    </row>
    <row r="73" spans="1:7">
      <c r="A73" s="53" t="s">
        <v>95</v>
      </c>
      <c r="B73" s="54">
        <v>556</v>
      </c>
      <c r="C73" s="54">
        <v>121</v>
      </c>
      <c r="D73" s="54">
        <v>154</v>
      </c>
      <c r="E73" s="54">
        <v>402</v>
      </c>
      <c r="F73" s="51"/>
      <c r="G73" s="51"/>
    </row>
    <row r="74" spans="1:7">
      <c r="A74" s="53" t="s">
        <v>96</v>
      </c>
      <c r="B74" s="54">
        <v>377</v>
      </c>
      <c r="C74" s="54">
        <v>182</v>
      </c>
      <c r="D74" s="54">
        <v>55</v>
      </c>
      <c r="E74" s="54">
        <v>322</v>
      </c>
      <c r="F74" s="51"/>
      <c r="G74" s="51"/>
    </row>
    <row r="75" spans="1:7">
      <c r="A75" s="53" t="s">
        <v>97</v>
      </c>
      <c r="B75" s="54">
        <v>1</v>
      </c>
      <c r="C75" s="54">
        <v>10</v>
      </c>
      <c r="D75" s="53" t="s">
        <v>291</v>
      </c>
      <c r="E75" s="53" t="s">
        <v>291</v>
      </c>
      <c r="F75" s="51"/>
      <c r="G75" s="51"/>
    </row>
    <row r="76" spans="1:7">
      <c r="A76" s="53" t="s">
        <v>98</v>
      </c>
      <c r="B76" s="54">
        <v>5167</v>
      </c>
      <c r="C76" s="54">
        <v>73</v>
      </c>
      <c r="D76" s="54">
        <v>517</v>
      </c>
      <c r="E76" s="54">
        <v>4650</v>
      </c>
      <c r="F76" s="51"/>
      <c r="G76" s="51"/>
    </row>
    <row r="77" spans="1:7">
      <c r="A77" s="53" t="s">
        <v>99</v>
      </c>
      <c r="B77" s="54">
        <v>10227</v>
      </c>
      <c r="C77" s="54">
        <v>112</v>
      </c>
      <c r="D77" s="54">
        <v>0</v>
      </c>
      <c r="E77" s="54">
        <v>10227</v>
      </c>
      <c r="F77" s="51"/>
      <c r="G77" s="51"/>
    </row>
    <row r="78" spans="1:7">
      <c r="A78" s="53" t="s">
        <v>100</v>
      </c>
      <c r="B78" s="54">
        <v>394</v>
      </c>
      <c r="C78" s="54">
        <v>37</v>
      </c>
      <c r="D78" s="54">
        <v>39</v>
      </c>
      <c r="E78" s="54">
        <v>354</v>
      </c>
      <c r="F78" s="51"/>
      <c r="G78" s="51"/>
    </row>
    <row r="79" spans="1:7">
      <c r="A79" s="53" t="s">
        <v>102</v>
      </c>
      <c r="B79" s="54">
        <v>117</v>
      </c>
      <c r="C79" s="54">
        <v>155</v>
      </c>
      <c r="D79" s="54">
        <v>97</v>
      </c>
      <c r="E79" s="54">
        <v>20</v>
      </c>
      <c r="F79" s="51"/>
      <c r="G79" s="51"/>
    </row>
    <row r="80" spans="1:7">
      <c r="A80" s="53" t="s">
        <v>103</v>
      </c>
      <c r="B80" s="54">
        <v>6</v>
      </c>
      <c r="C80" s="54">
        <v>36</v>
      </c>
      <c r="D80" s="54">
        <v>3</v>
      </c>
      <c r="E80" s="54">
        <v>3</v>
      </c>
      <c r="F80" s="51"/>
      <c r="G80" s="51"/>
    </row>
    <row r="81" spans="1:7">
      <c r="A81" s="53" t="s">
        <v>104</v>
      </c>
      <c r="B81" s="54">
        <v>1385</v>
      </c>
      <c r="C81" s="54">
        <v>149</v>
      </c>
      <c r="D81" s="54">
        <v>544</v>
      </c>
      <c r="E81" s="54">
        <v>841</v>
      </c>
      <c r="F81" s="51"/>
      <c r="G81" s="51"/>
    </row>
    <row r="82" spans="1:7">
      <c r="A82" s="53" t="s">
        <v>105</v>
      </c>
      <c r="B82" s="54">
        <v>52</v>
      </c>
      <c r="C82" s="54">
        <v>154</v>
      </c>
      <c r="D82" s="53" t="s">
        <v>291</v>
      </c>
      <c r="E82" s="54">
        <v>51</v>
      </c>
      <c r="F82" s="51"/>
      <c r="G82" s="51"/>
    </row>
    <row r="83" spans="1:7">
      <c r="A83" s="53" t="s">
        <v>107</v>
      </c>
      <c r="B83" s="54">
        <v>3</v>
      </c>
      <c r="C83" s="54">
        <v>30</v>
      </c>
      <c r="D83" s="51"/>
      <c r="E83" s="51"/>
      <c r="F83" s="51"/>
      <c r="G83" s="51"/>
    </row>
    <row r="84" spans="1:7">
      <c r="A84" s="53" t="s">
        <v>108</v>
      </c>
      <c r="B84" s="54">
        <v>364</v>
      </c>
      <c r="C84" s="54">
        <v>110</v>
      </c>
      <c r="D84" s="54">
        <v>239</v>
      </c>
      <c r="E84" s="54">
        <v>125</v>
      </c>
      <c r="F84" s="51"/>
      <c r="G84" s="51"/>
    </row>
    <row r="85" spans="1:7">
      <c r="A85" s="53" t="s">
        <v>109</v>
      </c>
      <c r="B85" s="54">
        <v>836</v>
      </c>
      <c r="C85" s="54">
        <v>189</v>
      </c>
      <c r="D85" s="54">
        <v>62</v>
      </c>
      <c r="E85" s="54">
        <v>774</v>
      </c>
      <c r="F85" s="51"/>
      <c r="G85" s="51"/>
    </row>
    <row r="86" spans="1:7">
      <c r="A86" s="53" t="s">
        <v>112</v>
      </c>
      <c r="B86" s="54">
        <v>48</v>
      </c>
      <c r="C86" s="54">
        <v>75</v>
      </c>
      <c r="D86" s="54">
        <v>39</v>
      </c>
      <c r="E86" s="54">
        <v>9</v>
      </c>
      <c r="F86" s="51"/>
      <c r="G86" s="51"/>
    </row>
    <row r="87" spans="1:7">
      <c r="A87" s="53" t="s">
        <v>298</v>
      </c>
      <c r="B87" s="54">
        <v>920</v>
      </c>
      <c r="C87" s="54">
        <v>49</v>
      </c>
      <c r="D87" s="54">
        <v>9</v>
      </c>
      <c r="E87" s="54">
        <v>911</v>
      </c>
      <c r="F87" s="51"/>
      <c r="G87" s="51"/>
    </row>
    <row r="88" spans="1:7">
      <c r="A88" s="53" t="s">
        <v>114</v>
      </c>
      <c r="B88" s="54">
        <v>665</v>
      </c>
      <c r="C88" s="54">
        <v>198</v>
      </c>
      <c r="D88" s="54">
        <v>356</v>
      </c>
      <c r="E88" s="54">
        <v>309</v>
      </c>
      <c r="F88" s="51"/>
      <c r="G88" s="51"/>
    </row>
    <row r="89" spans="1:7">
      <c r="A89" s="53" t="s">
        <v>115</v>
      </c>
      <c r="B89" s="54">
        <v>5</v>
      </c>
      <c r="C89" s="54">
        <v>39</v>
      </c>
      <c r="D89" s="54">
        <v>4</v>
      </c>
      <c r="E89" s="54">
        <v>2</v>
      </c>
      <c r="F89" s="51"/>
      <c r="G89" s="51"/>
    </row>
    <row r="90" spans="1:7">
      <c r="A90" s="53" t="s">
        <v>116</v>
      </c>
      <c r="B90" s="54">
        <v>3</v>
      </c>
      <c r="C90" s="54">
        <v>65</v>
      </c>
      <c r="D90" s="51"/>
      <c r="E90" s="51"/>
      <c r="F90" s="51"/>
      <c r="G90" s="51"/>
    </row>
    <row r="91" spans="1:7">
      <c r="A91" s="53" t="s">
        <v>117</v>
      </c>
      <c r="B91" s="54">
        <v>660</v>
      </c>
      <c r="C91" s="54">
        <v>158</v>
      </c>
      <c r="D91" s="51"/>
      <c r="E91" s="51"/>
      <c r="F91" s="51"/>
      <c r="G91" s="51"/>
    </row>
    <row r="92" spans="1:7">
      <c r="A92" s="53" t="s">
        <v>118</v>
      </c>
      <c r="B92" s="54">
        <v>8</v>
      </c>
      <c r="C92" s="54">
        <v>36</v>
      </c>
      <c r="D92" s="51"/>
      <c r="E92" s="51"/>
      <c r="F92" s="51"/>
      <c r="G92" s="51"/>
    </row>
    <row r="93" spans="1:7">
      <c r="A93" s="53" t="s">
        <v>119</v>
      </c>
      <c r="B93" s="54">
        <v>2</v>
      </c>
      <c r="C93" s="54">
        <v>254</v>
      </c>
      <c r="D93" s="51"/>
      <c r="E93" s="51"/>
      <c r="F93" s="51"/>
      <c r="G93" s="51"/>
    </row>
    <row r="94" spans="1:7">
      <c r="A94" s="53" t="s">
        <v>120</v>
      </c>
      <c r="B94" s="54">
        <v>515</v>
      </c>
      <c r="C94" s="54">
        <v>236</v>
      </c>
      <c r="D94" s="54">
        <v>301</v>
      </c>
      <c r="E94" s="54">
        <v>214</v>
      </c>
      <c r="F94" s="51"/>
      <c r="G94" s="51"/>
    </row>
    <row r="95" spans="1:7">
      <c r="A95" s="53" t="s">
        <v>121</v>
      </c>
      <c r="B95" s="54">
        <v>26</v>
      </c>
      <c r="C95" s="54">
        <v>299</v>
      </c>
      <c r="D95" s="54">
        <v>8</v>
      </c>
      <c r="E95" s="54">
        <v>18</v>
      </c>
      <c r="F95" s="51"/>
      <c r="G95" s="51"/>
    </row>
    <row r="96" spans="1:7">
      <c r="A96" s="53" t="s">
        <v>122</v>
      </c>
      <c r="B96" s="54">
        <v>2133</v>
      </c>
      <c r="C96" s="54">
        <v>171</v>
      </c>
      <c r="D96" s="51"/>
      <c r="E96" s="51"/>
      <c r="F96" s="51"/>
      <c r="G96" s="51"/>
    </row>
    <row r="97" spans="1:7">
      <c r="A97" s="53" t="s">
        <v>123</v>
      </c>
      <c r="B97" s="54">
        <v>345</v>
      </c>
      <c r="C97" s="54">
        <v>110</v>
      </c>
      <c r="D97" s="51"/>
      <c r="E97" s="51"/>
      <c r="F97" s="51"/>
      <c r="G97" s="51"/>
    </row>
    <row r="98" spans="1:7">
      <c r="A98" s="53" t="s">
        <v>124</v>
      </c>
      <c r="B98" s="54">
        <v>5034</v>
      </c>
      <c r="C98" s="54">
        <v>227</v>
      </c>
      <c r="D98" s="54">
        <v>0</v>
      </c>
      <c r="E98" s="54">
        <v>5034</v>
      </c>
      <c r="F98" s="51"/>
      <c r="G98" s="51"/>
    </row>
    <row r="99" spans="1:7">
      <c r="A99" s="53" t="s">
        <v>126</v>
      </c>
      <c r="B99" s="54">
        <v>93</v>
      </c>
      <c r="C99" s="54">
        <v>20</v>
      </c>
      <c r="D99" s="54">
        <v>0</v>
      </c>
      <c r="E99" s="54">
        <v>93</v>
      </c>
      <c r="F99" s="51"/>
      <c r="G99" s="51"/>
    </row>
    <row r="100" spans="1:7">
      <c r="A100" s="53" t="s">
        <v>127</v>
      </c>
      <c r="B100" s="53" t="s">
        <v>291</v>
      </c>
      <c r="C100" s="54">
        <v>231</v>
      </c>
      <c r="D100" s="51"/>
      <c r="E100" s="51"/>
      <c r="F100" s="51"/>
      <c r="G100" s="51"/>
    </row>
    <row r="101" spans="1:7">
      <c r="A101" s="53" t="s">
        <v>128</v>
      </c>
      <c r="B101" s="54">
        <v>2</v>
      </c>
      <c r="C101" s="54">
        <v>162</v>
      </c>
      <c r="D101" s="54">
        <v>0</v>
      </c>
      <c r="E101" s="54">
        <v>2</v>
      </c>
      <c r="F101" s="51"/>
      <c r="G101" s="51"/>
    </row>
    <row r="102" spans="1:7">
      <c r="A102" s="53" t="s">
        <v>129</v>
      </c>
      <c r="B102" s="54">
        <v>15</v>
      </c>
      <c r="C102" s="54">
        <v>311</v>
      </c>
      <c r="D102" s="54">
        <v>0</v>
      </c>
      <c r="E102" s="54">
        <v>15</v>
      </c>
      <c r="F102" s="51"/>
      <c r="G102" s="51"/>
    </row>
    <row r="103" spans="1:7">
      <c r="A103" s="53" t="s">
        <v>130</v>
      </c>
      <c r="B103" s="54">
        <v>4</v>
      </c>
      <c r="C103" s="54">
        <v>20</v>
      </c>
      <c r="D103" s="54">
        <v>0</v>
      </c>
      <c r="E103" s="54">
        <v>4</v>
      </c>
      <c r="F103" s="51"/>
      <c r="G103" s="51"/>
    </row>
    <row r="104" spans="1:7">
      <c r="A104" s="53" t="s">
        <v>131</v>
      </c>
      <c r="B104" s="54">
        <v>3</v>
      </c>
      <c r="C104" s="54">
        <v>86</v>
      </c>
      <c r="D104" s="54">
        <v>1</v>
      </c>
      <c r="E104" s="54">
        <v>2</v>
      </c>
      <c r="F104" s="51"/>
      <c r="G104" s="51"/>
    </row>
    <row r="105" spans="1:7">
      <c r="A105" s="53" t="s">
        <v>133</v>
      </c>
      <c r="B105" s="54">
        <v>4727</v>
      </c>
      <c r="C105" s="54">
        <v>72</v>
      </c>
      <c r="D105" s="54">
        <v>1870</v>
      </c>
      <c r="E105" s="54">
        <v>2857</v>
      </c>
      <c r="F105" s="51"/>
      <c r="G105" s="51"/>
    </row>
    <row r="106" spans="1:7">
      <c r="A106" s="53" t="s">
        <v>134</v>
      </c>
      <c r="B106" s="54">
        <v>18</v>
      </c>
      <c r="C106" s="54">
        <v>272</v>
      </c>
      <c r="D106" s="54">
        <v>0</v>
      </c>
      <c r="E106" s="54">
        <v>18</v>
      </c>
      <c r="F106" s="51"/>
      <c r="G106" s="51"/>
    </row>
    <row r="107" spans="1:7">
      <c r="A107" s="53" t="s">
        <v>247</v>
      </c>
      <c r="B107" s="54">
        <v>0</v>
      </c>
      <c r="C107" s="51"/>
      <c r="D107" s="54">
        <v>0</v>
      </c>
      <c r="E107" s="54">
        <v>0</v>
      </c>
      <c r="F107" s="51"/>
      <c r="G107" s="51"/>
    </row>
    <row r="108" spans="1:7">
      <c r="A108" s="53" t="s">
        <v>135</v>
      </c>
      <c r="B108" s="54">
        <v>1406</v>
      </c>
      <c r="C108" s="54">
        <v>112</v>
      </c>
      <c r="D108" s="54">
        <v>1309</v>
      </c>
      <c r="E108" s="54">
        <v>97</v>
      </c>
      <c r="F108" s="51"/>
      <c r="G108" s="51"/>
    </row>
    <row r="109" spans="1:7">
      <c r="A109" s="53" t="s">
        <v>136</v>
      </c>
      <c r="B109" s="54">
        <v>121</v>
      </c>
      <c r="C109" s="54">
        <v>147</v>
      </c>
      <c r="D109" s="54">
        <v>49</v>
      </c>
      <c r="E109" s="54">
        <v>73</v>
      </c>
      <c r="F109" s="51"/>
      <c r="G109" s="51"/>
    </row>
    <row r="110" spans="1:7">
      <c r="A110" s="53" t="s">
        <v>138</v>
      </c>
      <c r="B110" s="54">
        <v>154</v>
      </c>
      <c r="C110" s="54">
        <v>27</v>
      </c>
      <c r="D110" s="54">
        <v>52</v>
      </c>
      <c r="E110" s="54">
        <v>102</v>
      </c>
      <c r="F110" s="51"/>
      <c r="G110" s="51"/>
    </row>
    <row r="111" spans="1:7">
      <c r="A111" s="53" t="s">
        <v>139</v>
      </c>
      <c r="B111" s="54">
        <v>1377</v>
      </c>
      <c r="C111" s="54">
        <v>36</v>
      </c>
      <c r="D111" s="51"/>
      <c r="E111" s="51"/>
      <c r="F111" s="51"/>
      <c r="G111" s="51"/>
    </row>
    <row r="112" spans="1:7">
      <c r="A112" s="53" t="s">
        <v>140</v>
      </c>
      <c r="B112" s="54">
        <v>1342</v>
      </c>
      <c r="C112" s="54">
        <v>46</v>
      </c>
      <c r="D112" s="51"/>
      <c r="E112" s="51"/>
      <c r="F112" s="51"/>
      <c r="G112" s="51"/>
    </row>
    <row r="113" spans="1:7">
      <c r="A113" s="53" t="s">
        <v>141</v>
      </c>
      <c r="B113" s="54">
        <v>166</v>
      </c>
      <c r="C113" s="54">
        <v>24</v>
      </c>
      <c r="D113" s="51"/>
      <c r="E113" s="51"/>
      <c r="F113" s="51"/>
      <c r="G113" s="51"/>
    </row>
    <row r="114" spans="1:7">
      <c r="A114" s="53" t="s">
        <v>142</v>
      </c>
      <c r="B114" s="54">
        <v>0</v>
      </c>
      <c r="C114" s="51"/>
      <c r="D114" s="54">
        <v>0</v>
      </c>
      <c r="E114" s="54">
        <v>0</v>
      </c>
      <c r="F114" s="51"/>
      <c r="G114" s="51"/>
    </row>
    <row r="115" spans="1:7">
      <c r="A115" s="53" t="s">
        <v>143</v>
      </c>
      <c r="B115" s="54">
        <v>647</v>
      </c>
      <c r="C115" s="54">
        <v>178</v>
      </c>
      <c r="D115" s="51"/>
      <c r="E115" s="51"/>
      <c r="F115" s="51"/>
      <c r="G115" s="51"/>
    </row>
    <row r="116" spans="1:7">
      <c r="A116" s="53" t="s">
        <v>144</v>
      </c>
      <c r="B116" s="54">
        <v>81</v>
      </c>
      <c r="C116" s="54">
        <v>215</v>
      </c>
      <c r="D116" s="54">
        <v>41</v>
      </c>
      <c r="E116" s="54">
        <v>41</v>
      </c>
      <c r="F116" s="51"/>
      <c r="G116" s="51"/>
    </row>
    <row r="117" spans="1:7">
      <c r="A117" s="53" t="s">
        <v>145</v>
      </c>
      <c r="B117" s="54">
        <v>53</v>
      </c>
      <c r="C117" s="54">
        <v>64</v>
      </c>
      <c r="D117" s="51"/>
      <c r="E117" s="51"/>
      <c r="F117" s="51"/>
      <c r="G117" s="51"/>
    </row>
    <row r="118" spans="1:7">
      <c r="A118" s="53" t="s">
        <v>146</v>
      </c>
      <c r="B118" s="54">
        <v>3975</v>
      </c>
      <c r="C118" s="54">
        <v>392</v>
      </c>
      <c r="D118" s="54">
        <v>1131</v>
      </c>
      <c r="E118" s="54">
        <v>2844</v>
      </c>
      <c r="F118" s="51"/>
      <c r="G118" s="51"/>
    </row>
    <row r="119" spans="1:7">
      <c r="A119" s="53" t="s">
        <v>147</v>
      </c>
      <c r="B119" s="54">
        <v>482</v>
      </c>
      <c r="C119" s="54">
        <v>155</v>
      </c>
      <c r="D119" s="54">
        <v>14</v>
      </c>
      <c r="E119" s="54">
        <v>467</v>
      </c>
      <c r="F119" s="51"/>
      <c r="G119" s="51"/>
    </row>
    <row r="120" spans="1:7">
      <c r="A120" s="53" t="s">
        <v>148</v>
      </c>
      <c r="B120" s="54">
        <v>11</v>
      </c>
      <c r="C120" s="54">
        <v>10</v>
      </c>
      <c r="D120" s="51"/>
      <c r="E120" s="51"/>
      <c r="F120" s="51"/>
      <c r="G120" s="51"/>
    </row>
    <row r="121" spans="1:7">
      <c r="A121" s="53" t="s">
        <v>149</v>
      </c>
      <c r="B121" s="54">
        <v>936</v>
      </c>
      <c r="C121" s="54">
        <v>134</v>
      </c>
      <c r="D121" s="54">
        <v>0</v>
      </c>
      <c r="E121" s="54">
        <v>936</v>
      </c>
      <c r="F121" s="51"/>
      <c r="G121" s="51"/>
    </row>
    <row r="122" spans="1:7">
      <c r="A122" s="53" t="s">
        <v>152</v>
      </c>
      <c r="B122" s="54">
        <v>1</v>
      </c>
      <c r="C122" s="54">
        <v>48</v>
      </c>
      <c r="D122" s="54">
        <v>0</v>
      </c>
      <c r="E122" s="54">
        <v>1</v>
      </c>
      <c r="F122" s="51"/>
      <c r="G122" s="51"/>
    </row>
    <row r="123" spans="1:7">
      <c r="A123" s="53" t="s">
        <v>153</v>
      </c>
      <c r="B123" s="54">
        <v>1157</v>
      </c>
      <c r="C123" s="54">
        <v>96</v>
      </c>
      <c r="D123" s="54">
        <v>841</v>
      </c>
      <c r="E123" s="54">
        <v>316</v>
      </c>
      <c r="F123" s="51"/>
      <c r="G123" s="51"/>
    </row>
    <row r="124" spans="1:7">
      <c r="A124" s="53" t="s">
        <v>155</v>
      </c>
      <c r="B124" s="54">
        <v>135</v>
      </c>
      <c r="C124" s="54">
        <v>92</v>
      </c>
      <c r="D124" s="54">
        <v>113</v>
      </c>
      <c r="E124" s="54">
        <v>22</v>
      </c>
      <c r="F124" s="51"/>
      <c r="G124" s="51"/>
    </row>
    <row r="125" spans="1:7">
      <c r="A125" s="53" t="s">
        <v>156</v>
      </c>
      <c r="B125" s="54">
        <v>8</v>
      </c>
      <c r="C125" s="54">
        <v>190</v>
      </c>
      <c r="D125" s="54">
        <v>0</v>
      </c>
      <c r="E125" s="54">
        <v>8</v>
      </c>
      <c r="F125" s="51"/>
      <c r="G125" s="51"/>
    </row>
    <row r="126" spans="1:7">
      <c r="A126" s="53" t="s">
        <v>157</v>
      </c>
      <c r="B126" s="54">
        <v>751</v>
      </c>
      <c r="C126" s="54">
        <v>163</v>
      </c>
      <c r="D126" s="53" t="s">
        <v>291</v>
      </c>
      <c r="E126" s="54">
        <v>751</v>
      </c>
      <c r="F126" s="51"/>
      <c r="G126" s="51"/>
    </row>
    <row r="127" spans="1:7">
      <c r="A127" s="53" t="s">
        <v>158</v>
      </c>
      <c r="B127" s="54">
        <v>5195</v>
      </c>
      <c r="C127" s="54">
        <v>155</v>
      </c>
      <c r="D127" s="54">
        <v>0</v>
      </c>
      <c r="E127" s="54">
        <v>5195</v>
      </c>
      <c r="F127" s="51"/>
      <c r="G127" s="51"/>
    </row>
    <row r="128" spans="1:7">
      <c r="A128" s="53" t="s">
        <v>160</v>
      </c>
      <c r="B128" s="54">
        <v>8891</v>
      </c>
      <c r="C128" s="54">
        <v>120</v>
      </c>
      <c r="D128" s="51"/>
      <c r="E128" s="51"/>
      <c r="F128" s="51"/>
      <c r="G128" s="51"/>
    </row>
    <row r="129" spans="1:7">
      <c r="A129" s="53" t="s">
        <v>161</v>
      </c>
      <c r="B129" s="54">
        <v>1298</v>
      </c>
      <c r="C129" s="54">
        <v>161</v>
      </c>
      <c r="D129" s="54">
        <v>28</v>
      </c>
      <c r="E129" s="54">
        <v>1270</v>
      </c>
      <c r="F129" s="51"/>
      <c r="G129" s="51"/>
    </row>
    <row r="130" spans="1:7">
      <c r="A130" s="53" t="s">
        <v>163</v>
      </c>
      <c r="B130" s="54">
        <v>2540</v>
      </c>
      <c r="C130" s="54">
        <v>269</v>
      </c>
      <c r="D130" s="54">
        <v>1751</v>
      </c>
      <c r="E130" s="54">
        <v>789</v>
      </c>
      <c r="F130" s="51"/>
      <c r="G130" s="51"/>
    </row>
    <row r="131" spans="1:7">
      <c r="A131" s="53" t="s">
        <v>252</v>
      </c>
      <c r="B131" s="54">
        <v>43</v>
      </c>
      <c r="C131" s="54">
        <v>88</v>
      </c>
      <c r="D131" s="53" t="s">
        <v>291</v>
      </c>
      <c r="E131" s="54">
        <v>43</v>
      </c>
      <c r="F131" s="51"/>
      <c r="G131" s="51"/>
    </row>
    <row r="132" spans="1:7">
      <c r="A132" s="53" t="s">
        <v>165</v>
      </c>
      <c r="B132" s="54">
        <v>0</v>
      </c>
      <c r="C132" s="51"/>
      <c r="D132" s="54">
        <v>0</v>
      </c>
      <c r="E132" s="54">
        <v>0</v>
      </c>
      <c r="F132" s="51"/>
      <c r="G132" s="51"/>
    </row>
    <row r="133" spans="1:7">
      <c r="A133" s="53" t="s">
        <v>166</v>
      </c>
      <c r="B133" s="54">
        <v>918</v>
      </c>
      <c r="C133" s="54">
        <v>148</v>
      </c>
      <c r="D133" s="54">
        <v>552</v>
      </c>
      <c r="E133" s="54">
        <v>366</v>
      </c>
      <c r="F133" s="51"/>
      <c r="G133" s="51"/>
    </row>
    <row r="134" spans="1:7">
      <c r="A134" s="53" t="s">
        <v>167</v>
      </c>
      <c r="B134" s="54">
        <v>50</v>
      </c>
      <c r="C134" s="54">
        <v>123</v>
      </c>
      <c r="D134" s="54">
        <v>1</v>
      </c>
      <c r="E134" s="54">
        <v>49</v>
      </c>
      <c r="F134" s="51"/>
      <c r="G134" s="51"/>
    </row>
    <row r="135" spans="1:7">
      <c r="A135" s="53" t="s">
        <v>283</v>
      </c>
      <c r="B135" s="54">
        <v>17</v>
      </c>
      <c r="C135" s="54">
        <v>195</v>
      </c>
      <c r="D135" s="53" t="s">
        <v>291</v>
      </c>
      <c r="E135" s="54">
        <v>17</v>
      </c>
      <c r="F135" s="51"/>
      <c r="G135" s="51"/>
    </row>
    <row r="136" spans="1:7">
      <c r="A136" s="53" t="s">
        <v>168</v>
      </c>
      <c r="B136" s="54">
        <v>1930</v>
      </c>
      <c r="C136" s="54">
        <v>281</v>
      </c>
      <c r="D136" s="54">
        <v>609</v>
      </c>
      <c r="E136" s="54">
        <v>1321</v>
      </c>
      <c r="F136" s="51"/>
      <c r="G136" s="51"/>
    </row>
    <row r="137" spans="1:7">
      <c r="A137" s="53" t="s">
        <v>169</v>
      </c>
      <c r="B137" s="54">
        <v>81488</v>
      </c>
      <c r="C137" s="54">
        <v>100</v>
      </c>
      <c r="D137" s="54">
        <v>57536</v>
      </c>
      <c r="E137" s="54">
        <v>23952</v>
      </c>
      <c r="F137" s="51"/>
      <c r="G137" s="51"/>
    </row>
    <row r="138" spans="1:7">
      <c r="A138" s="53" t="s">
        <v>170</v>
      </c>
      <c r="B138" s="54">
        <v>85</v>
      </c>
      <c r="C138" s="54">
        <v>177</v>
      </c>
      <c r="D138" s="51"/>
      <c r="E138" s="51"/>
      <c r="F138" s="51"/>
      <c r="G138" s="51"/>
    </row>
    <row r="139" spans="1:7">
      <c r="A139" s="53" t="s">
        <v>173</v>
      </c>
      <c r="B139" s="54">
        <v>7</v>
      </c>
      <c r="C139" s="54">
        <v>352</v>
      </c>
      <c r="D139" s="51"/>
      <c r="E139" s="54">
        <v>7</v>
      </c>
      <c r="F139" s="51"/>
      <c r="G139" s="51"/>
    </row>
    <row r="140" spans="1:7">
      <c r="A140" s="53" t="s">
        <v>299</v>
      </c>
      <c r="B140" s="54">
        <v>0</v>
      </c>
      <c r="C140" s="51"/>
      <c r="D140" s="54">
        <v>0</v>
      </c>
      <c r="E140" s="54">
        <v>0</v>
      </c>
      <c r="F140" s="51"/>
      <c r="G140" s="51"/>
    </row>
    <row r="141" spans="1:7">
      <c r="A141" s="53" t="s">
        <v>249</v>
      </c>
      <c r="B141" s="54">
        <v>0</v>
      </c>
      <c r="C141" s="51"/>
      <c r="D141" s="54">
        <v>0</v>
      </c>
      <c r="E141" s="54">
        <v>0</v>
      </c>
      <c r="F141" s="51"/>
      <c r="G141" s="51"/>
    </row>
    <row r="142" spans="1:7">
      <c r="A142" s="53" t="s">
        <v>178</v>
      </c>
      <c r="B142" s="54">
        <v>7</v>
      </c>
      <c r="C142" s="54">
        <v>125</v>
      </c>
      <c r="D142" s="54">
        <v>0</v>
      </c>
      <c r="E142" s="54">
        <v>7</v>
      </c>
      <c r="F142" s="51"/>
      <c r="G142" s="51"/>
    </row>
    <row r="143" spans="1:7">
      <c r="A143" s="53" t="s">
        <v>179</v>
      </c>
      <c r="B143" s="54">
        <v>8</v>
      </c>
      <c r="C143" s="54">
        <v>8</v>
      </c>
      <c r="D143" s="54">
        <v>3</v>
      </c>
      <c r="E143" s="54">
        <v>5</v>
      </c>
      <c r="F143" s="51"/>
      <c r="G143" s="51"/>
    </row>
    <row r="144" spans="1:7">
      <c r="A144" s="53" t="s">
        <v>180</v>
      </c>
      <c r="B144" s="54">
        <v>308</v>
      </c>
      <c r="C144" s="54">
        <v>37</v>
      </c>
      <c r="D144" s="54">
        <v>0</v>
      </c>
      <c r="E144" s="54">
        <v>308</v>
      </c>
      <c r="F144" s="51"/>
      <c r="G144" s="51"/>
    </row>
    <row r="145" spans="1:7">
      <c r="A145" s="53" t="s">
        <v>181</v>
      </c>
      <c r="B145" s="54">
        <v>418</v>
      </c>
      <c r="C145" s="54">
        <v>154</v>
      </c>
      <c r="D145" s="54">
        <v>48</v>
      </c>
      <c r="E145" s="54">
        <v>370</v>
      </c>
      <c r="F145" s="51"/>
      <c r="G145" s="51"/>
    </row>
    <row r="146" spans="1:7">
      <c r="A146" s="53" t="s">
        <v>182</v>
      </c>
      <c r="B146" s="54">
        <v>3</v>
      </c>
      <c r="C146" s="54">
        <v>74</v>
      </c>
      <c r="D146" s="51"/>
      <c r="E146" s="51"/>
      <c r="F146" s="51"/>
      <c r="G146" s="51"/>
    </row>
    <row r="147" spans="1:7">
      <c r="A147" s="53" t="s">
        <v>183</v>
      </c>
      <c r="B147" s="54">
        <v>121</v>
      </c>
      <c r="C147" s="54">
        <v>40</v>
      </c>
      <c r="D147" s="51"/>
      <c r="E147" s="51"/>
      <c r="F147" s="51"/>
      <c r="G147" s="51"/>
    </row>
    <row r="148" spans="1:7">
      <c r="A148" s="53" t="s">
        <v>185</v>
      </c>
      <c r="B148" s="54">
        <v>532</v>
      </c>
      <c r="C148" s="54">
        <v>274</v>
      </c>
      <c r="D148" s="54">
        <v>240</v>
      </c>
      <c r="E148" s="54">
        <v>292</v>
      </c>
      <c r="F148" s="51"/>
      <c r="G148" s="51"/>
    </row>
    <row r="149" spans="1:7">
      <c r="A149" s="53" t="s">
        <v>186</v>
      </c>
      <c r="B149" s="54">
        <v>432</v>
      </c>
      <c r="C149" s="54">
        <v>346</v>
      </c>
      <c r="D149" s="54">
        <v>197</v>
      </c>
      <c r="E149" s="54">
        <v>234</v>
      </c>
      <c r="F149" s="51"/>
      <c r="G149" s="51"/>
    </row>
    <row r="150" spans="1:7">
      <c r="A150" s="53" t="s">
        <v>187</v>
      </c>
      <c r="B150" s="54">
        <v>208</v>
      </c>
      <c r="C150" s="54">
        <v>95</v>
      </c>
      <c r="D150" s="51"/>
      <c r="E150" s="51"/>
      <c r="F150" s="51"/>
      <c r="G150" s="51"/>
    </row>
    <row r="151" spans="1:7">
      <c r="A151" s="53" t="s">
        <v>188</v>
      </c>
      <c r="B151" s="54">
        <v>159</v>
      </c>
      <c r="C151" s="54">
        <v>25</v>
      </c>
      <c r="D151" s="54">
        <v>109</v>
      </c>
      <c r="E151" s="54">
        <v>50</v>
      </c>
      <c r="F151" s="51"/>
      <c r="G151" s="51"/>
    </row>
    <row r="152" spans="1:7">
      <c r="A152" s="53" t="s">
        <v>189</v>
      </c>
      <c r="B152" s="54">
        <v>670</v>
      </c>
      <c r="C152" s="54">
        <v>73</v>
      </c>
      <c r="D152" s="51"/>
      <c r="E152" s="51"/>
      <c r="F152" s="51"/>
      <c r="G152" s="51"/>
    </row>
    <row r="153" spans="1:7">
      <c r="A153" s="53" t="s">
        <v>191</v>
      </c>
      <c r="B153" s="54">
        <v>1212</v>
      </c>
      <c r="C153" s="54">
        <v>66</v>
      </c>
      <c r="D153" s="54">
        <v>635</v>
      </c>
      <c r="E153" s="54">
        <v>577</v>
      </c>
      <c r="F153" s="51"/>
      <c r="G153" s="51"/>
    </row>
    <row r="154" spans="1:7">
      <c r="A154" s="53" t="s">
        <v>192</v>
      </c>
      <c r="B154" s="54">
        <v>46</v>
      </c>
      <c r="C154" s="54">
        <v>22</v>
      </c>
      <c r="D154" s="51"/>
      <c r="E154" s="51"/>
      <c r="F154" s="51"/>
      <c r="G154" s="51"/>
    </row>
    <row r="155" spans="1:7">
      <c r="A155" s="53" t="s">
        <v>193</v>
      </c>
      <c r="B155" s="54">
        <v>1378</v>
      </c>
      <c r="C155" s="54">
        <v>72</v>
      </c>
      <c r="D155" s="51"/>
      <c r="E155" s="54">
        <v>1378</v>
      </c>
      <c r="F155" s="51"/>
      <c r="G155" s="51"/>
    </row>
    <row r="156" spans="1:7">
      <c r="A156" s="53" t="s">
        <v>194</v>
      </c>
      <c r="B156" s="54">
        <v>3816</v>
      </c>
      <c r="C156" s="54">
        <v>249</v>
      </c>
      <c r="D156" s="54">
        <v>0</v>
      </c>
      <c r="E156" s="54">
        <v>3816</v>
      </c>
      <c r="F156" s="51"/>
      <c r="G156" s="51"/>
    </row>
    <row r="157" spans="1:7">
      <c r="A157" s="53" t="s">
        <v>300</v>
      </c>
      <c r="B157" s="54">
        <v>0</v>
      </c>
      <c r="C157" s="51"/>
      <c r="D157" s="54">
        <v>0</v>
      </c>
      <c r="E157" s="54">
        <v>0</v>
      </c>
      <c r="F157" s="51"/>
      <c r="G157" s="51"/>
    </row>
    <row r="158" spans="1:7">
      <c r="A158" s="53" t="s">
        <v>195</v>
      </c>
      <c r="B158" s="54">
        <v>19</v>
      </c>
      <c r="C158" s="54">
        <v>32</v>
      </c>
      <c r="D158" s="54">
        <v>8</v>
      </c>
      <c r="E158" s="54">
        <v>11</v>
      </c>
      <c r="F158" s="51"/>
      <c r="G158" s="51"/>
    </row>
    <row r="159" spans="1:7">
      <c r="A159" s="53" t="s">
        <v>196</v>
      </c>
      <c r="B159" s="54">
        <v>2989</v>
      </c>
      <c r="C159" s="54">
        <v>106</v>
      </c>
      <c r="D159" s="54">
        <v>2481</v>
      </c>
      <c r="E159" s="54">
        <v>507</v>
      </c>
      <c r="F159" s="51"/>
      <c r="G159" s="51"/>
    </row>
    <row r="160" spans="1:7">
      <c r="A160" s="53" t="s">
        <v>197</v>
      </c>
      <c r="B160" s="54">
        <v>442</v>
      </c>
      <c r="C160" s="54">
        <v>352</v>
      </c>
      <c r="D160" s="54">
        <v>298</v>
      </c>
      <c r="E160" s="54">
        <v>144</v>
      </c>
      <c r="F160" s="51"/>
      <c r="G160" s="51"/>
    </row>
    <row r="161" spans="1:7">
      <c r="A161" s="53" t="s">
        <v>199</v>
      </c>
      <c r="B161" s="54">
        <v>5</v>
      </c>
      <c r="C161" s="54">
        <v>13</v>
      </c>
      <c r="D161" s="51"/>
      <c r="E161" s="51"/>
      <c r="F161" s="51"/>
      <c r="G161" s="51"/>
    </row>
    <row r="162" spans="1:7">
      <c r="A162" s="53" t="s">
        <v>200</v>
      </c>
      <c r="B162" s="54">
        <v>1506</v>
      </c>
      <c r="C162" s="54">
        <v>92</v>
      </c>
      <c r="D162" s="51"/>
      <c r="E162" s="51"/>
      <c r="F162" s="51"/>
      <c r="G162" s="51"/>
    </row>
    <row r="163" spans="1:7">
      <c r="A163" s="53" t="s">
        <v>301</v>
      </c>
      <c r="B163" s="53"/>
      <c r="C163" s="53"/>
      <c r="D163" s="53"/>
      <c r="E163" s="51"/>
      <c r="F163" s="51"/>
      <c r="G163" s="51"/>
    </row>
    <row r="164" spans="1:7">
      <c r="A164" s="53" t="s">
        <v>302</v>
      </c>
      <c r="B164" s="54">
        <v>76</v>
      </c>
      <c r="C164" s="54">
        <v>77</v>
      </c>
      <c r="D164" s="54">
        <v>8</v>
      </c>
      <c r="E164" s="54">
        <v>69</v>
      </c>
      <c r="F164" s="51"/>
      <c r="G164" s="51"/>
    </row>
    <row r="165" spans="1:7">
      <c r="A165" s="53" t="s">
        <v>204</v>
      </c>
      <c r="B165" s="54">
        <v>0</v>
      </c>
      <c r="C165" s="51"/>
      <c r="D165" s="54">
        <v>0</v>
      </c>
      <c r="E165" s="54">
        <v>0</v>
      </c>
      <c r="F165" s="51"/>
      <c r="G165" s="51"/>
    </row>
    <row r="166" spans="1:7">
      <c r="A166" s="53" t="s">
        <v>205</v>
      </c>
      <c r="B166" s="54">
        <v>1</v>
      </c>
      <c r="C166" s="54">
        <v>156</v>
      </c>
      <c r="D166" s="51"/>
      <c r="E166" s="51"/>
      <c r="F166" s="51"/>
      <c r="G166" s="51"/>
    </row>
    <row r="167" spans="1:7">
      <c r="A167" s="53" t="s">
        <v>207</v>
      </c>
      <c r="B167" s="54">
        <v>27</v>
      </c>
      <c r="C167" s="54">
        <v>26</v>
      </c>
      <c r="D167" s="54">
        <v>17</v>
      </c>
      <c r="E167" s="54">
        <v>11</v>
      </c>
      <c r="F167" s="51"/>
      <c r="G167" s="51"/>
    </row>
    <row r="168" spans="1:7">
      <c r="A168" s="53" t="s">
        <v>208</v>
      </c>
      <c r="B168" s="54">
        <v>1506</v>
      </c>
      <c r="C168" s="54">
        <v>129</v>
      </c>
      <c r="D168" s="54">
        <v>991</v>
      </c>
      <c r="E168" s="54">
        <v>515</v>
      </c>
      <c r="F168" s="51"/>
      <c r="G168" s="51"/>
    </row>
    <row r="169" spans="1:7">
      <c r="A169" s="53" t="s">
        <v>209</v>
      </c>
      <c r="B169" s="54">
        <v>15</v>
      </c>
      <c r="C169" s="54">
        <v>4</v>
      </c>
      <c r="D169" s="51"/>
      <c r="E169" s="51"/>
      <c r="F169" s="51"/>
      <c r="G169" s="51"/>
    </row>
    <row r="170" spans="1:7">
      <c r="A170" s="53" t="s">
        <v>212</v>
      </c>
      <c r="B170" s="54">
        <v>92</v>
      </c>
      <c r="C170" s="54">
        <v>44</v>
      </c>
      <c r="D170" s="54">
        <v>5</v>
      </c>
      <c r="E170" s="54">
        <v>87</v>
      </c>
      <c r="F170" s="51"/>
      <c r="G170" s="51"/>
    </row>
    <row r="171" spans="1:7">
      <c r="A171" s="53" t="s">
        <v>213</v>
      </c>
      <c r="B171" s="54">
        <v>2196</v>
      </c>
      <c r="C171" s="54">
        <v>227</v>
      </c>
      <c r="D171" s="54">
        <v>1086</v>
      </c>
      <c r="E171" s="54">
        <v>1110</v>
      </c>
      <c r="F171" s="51"/>
      <c r="G171" s="51"/>
    </row>
    <row r="172" spans="1:7">
      <c r="A172" s="53" t="s">
        <v>214</v>
      </c>
      <c r="B172" s="54">
        <v>16</v>
      </c>
      <c r="C172" s="54">
        <v>49</v>
      </c>
      <c r="D172" s="51"/>
      <c r="E172" s="51"/>
      <c r="F172" s="51"/>
      <c r="G172" s="51"/>
    </row>
    <row r="173" spans="1:7">
      <c r="A173" s="53" t="s">
        <v>215</v>
      </c>
      <c r="B173" s="54">
        <v>652</v>
      </c>
      <c r="C173" s="54">
        <v>207</v>
      </c>
      <c r="D173" s="54">
        <v>396</v>
      </c>
      <c r="E173" s="54">
        <v>256</v>
      </c>
      <c r="F173" s="51"/>
      <c r="G173" s="51"/>
    </row>
    <row r="174" spans="1:7">
      <c r="A174" s="53" t="s">
        <v>216</v>
      </c>
      <c r="B174" s="54">
        <v>3333</v>
      </c>
      <c r="C174" s="54">
        <v>72</v>
      </c>
      <c r="D174" s="54">
        <v>572</v>
      </c>
      <c r="E174" s="54">
        <v>2761</v>
      </c>
      <c r="F174" s="51"/>
      <c r="G174" s="51"/>
    </row>
    <row r="175" spans="1:7">
      <c r="A175" s="53" t="s">
        <v>251</v>
      </c>
      <c r="B175" s="54">
        <v>40699</v>
      </c>
      <c r="C175" s="54">
        <v>131</v>
      </c>
      <c r="D175" s="54">
        <v>23282</v>
      </c>
      <c r="E175" s="54">
        <v>17416</v>
      </c>
      <c r="F175" s="51"/>
      <c r="G175" s="51"/>
    </row>
    <row r="176" spans="1:7">
      <c r="A176" s="53" t="s">
        <v>303</v>
      </c>
      <c r="B176" s="54">
        <v>1</v>
      </c>
      <c r="C176" s="54">
        <v>33</v>
      </c>
      <c r="D176" s="54">
        <v>0</v>
      </c>
      <c r="E176" s="54">
        <v>1</v>
      </c>
      <c r="F176" s="51"/>
      <c r="G176" s="51"/>
    </row>
    <row r="177" spans="1:7">
      <c r="A177" s="53" t="s">
        <v>217</v>
      </c>
      <c r="B177" s="54">
        <v>131</v>
      </c>
      <c r="C177" s="54">
        <v>71</v>
      </c>
      <c r="D177" s="54">
        <v>2</v>
      </c>
      <c r="E177" s="54">
        <v>129</v>
      </c>
      <c r="F177" s="51"/>
      <c r="G177" s="51"/>
    </row>
    <row r="178" spans="1:7">
      <c r="A178" s="53" t="s">
        <v>218</v>
      </c>
      <c r="B178" s="54">
        <v>55</v>
      </c>
      <c r="C178" s="54">
        <v>17</v>
      </c>
      <c r="D178" s="54">
        <v>15</v>
      </c>
      <c r="E178" s="54">
        <v>40</v>
      </c>
      <c r="F178" s="51"/>
      <c r="G178" s="51"/>
    </row>
    <row r="179" spans="1:7">
      <c r="A179" s="53" t="s">
        <v>221</v>
      </c>
      <c r="B179" s="54">
        <v>878</v>
      </c>
      <c r="C179" s="54">
        <v>59</v>
      </c>
      <c r="D179" s="51"/>
      <c r="E179" s="51"/>
      <c r="F179" s="51"/>
      <c r="G179" s="51"/>
    </row>
    <row r="180" spans="1:7">
      <c r="A180" s="53" t="s">
        <v>223</v>
      </c>
      <c r="B180" s="54">
        <v>1</v>
      </c>
      <c r="C180" s="54">
        <v>137</v>
      </c>
      <c r="D180" s="53" t="s">
        <v>291</v>
      </c>
      <c r="E180" s="54">
        <v>1</v>
      </c>
      <c r="F180" s="51"/>
      <c r="G180" s="51"/>
    </row>
    <row r="181" spans="1:7">
      <c r="A181" s="53" t="s">
        <v>304</v>
      </c>
      <c r="B181" s="54">
        <v>26</v>
      </c>
      <c r="C181" s="54">
        <v>37</v>
      </c>
      <c r="D181" s="54">
        <v>0</v>
      </c>
      <c r="E181" s="54">
        <v>26</v>
      </c>
      <c r="F181" s="51"/>
      <c r="G181" s="51"/>
    </row>
    <row r="182" spans="1:7">
      <c r="A182" s="53" t="s">
        <v>224</v>
      </c>
      <c r="B182" s="54">
        <v>5</v>
      </c>
      <c r="C182" s="54">
        <v>9</v>
      </c>
      <c r="D182" s="51"/>
      <c r="E182" s="51"/>
      <c r="F182" s="51"/>
      <c r="G182" s="51"/>
    </row>
    <row r="183" spans="1:7">
      <c r="A183" s="53" t="s">
        <v>225</v>
      </c>
      <c r="B183" s="54">
        <v>2709</v>
      </c>
      <c r="C183" s="54">
        <v>56</v>
      </c>
      <c r="D183" s="51"/>
      <c r="E183" s="51"/>
      <c r="F183" s="51"/>
      <c r="G183" s="5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8"/>
  <dimension ref="A1:AA223"/>
  <sheetViews>
    <sheetView workbookViewId="0">
      <selection activeCell="I27" sqref="I26:I27"/>
    </sheetView>
  </sheetViews>
  <sheetFormatPr defaultColWidth="11.42578125" defaultRowHeight="15"/>
  <cols>
    <col min="1" max="1" width="27.42578125" customWidth="1"/>
    <col min="15" max="15" width="41.140625" bestFit="1" customWidth="1"/>
  </cols>
  <sheetData>
    <row r="1" spans="1:27">
      <c r="A1" s="11" t="s">
        <v>0</v>
      </c>
      <c r="B1">
        <v>2010</v>
      </c>
      <c r="C1">
        <v>2020</v>
      </c>
      <c r="D1">
        <v>2030</v>
      </c>
      <c r="E1">
        <v>2040</v>
      </c>
      <c r="F1">
        <v>2050</v>
      </c>
      <c r="G1">
        <v>2060</v>
      </c>
      <c r="H1">
        <v>2070</v>
      </c>
      <c r="I1">
        <v>2080</v>
      </c>
      <c r="J1">
        <v>2090</v>
      </c>
      <c r="K1">
        <v>2100</v>
      </c>
      <c r="O1" t="s">
        <v>261</v>
      </c>
      <c r="P1" t="s">
        <v>262</v>
      </c>
      <c r="Q1">
        <v>2005</v>
      </c>
      <c r="R1">
        <v>2010</v>
      </c>
      <c r="S1">
        <v>2020</v>
      </c>
      <c r="T1">
        <v>2030</v>
      </c>
      <c r="U1">
        <v>2040</v>
      </c>
      <c r="V1">
        <v>2050</v>
      </c>
      <c r="W1">
        <v>2060</v>
      </c>
      <c r="X1">
        <v>2070</v>
      </c>
      <c r="Y1">
        <v>2080</v>
      </c>
      <c r="Z1">
        <v>2090</v>
      </c>
      <c r="AA1">
        <v>2100</v>
      </c>
    </row>
    <row r="2" spans="1:27">
      <c r="A2" s="5" t="s">
        <v>6</v>
      </c>
      <c r="B2">
        <f>IFERROR(VLOOKUP($A2,$O$2:$AA$199,4,FALSE),0)</f>
        <v>31.411742895821874</v>
      </c>
      <c r="C2">
        <f>IFERROR(VLOOKUP($A2,$O$2:$AA$199,5,FALSE),0)</f>
        <v>39.24746864591102</v>
      </c>
      <c r="D2">
        <f>IFERROR(VLOOKUP($A2,$O$2:$AA$199,6,FALSE),0)</f>
        <v>46.593993202871452</v>
      </c>
      <c r="E2">
        <f>IFERROR(VLOOKUP($A2,$O$2:$AA$199,7,FALSE),0)</f>
        <v>52.874222605238586</v>
      </c>
      <c r="F2">
        <f>IFERROR(VLOOKUP($A2,$O$2:$AA$199,8,FALSE),0)</f>
        <v>57.1785688842225</v>
      </c>
      <c r="G2">
        <f>IFERROR(VLOOKUP($A2,$O$2:$AA$199,9,FALSE),0)</f>
        <v>59.473692363621218</v>
      </c>
      <c r="H2">
        <f>IFERROR(VLOOKUP($A2,$O$2:$AA$199,10,FALSE),0)</f>
        <v>60.456784585588558</v>
      </c>
      <c r="I2">
        <f>IFERROR(VLOOKUP($A2,$O$2:$AA$199,11,FALSE),0)</f>
        <v>60.347245688253963</v>
      </c>
      <c r="J2">
        <f>IFERROR(VLOOKUP($A2,$O$2:$AA$199,12,FALSE),0)</f>
        <v>59.335348293123104</v>
      </c>
      <c r="K2">
        <f>IFERROR(VLOOKUP($A2,$O$2:$AA$199,13,FALSE),0)</f>
        <v>57.594229478705515</v>
      </c>
      <c r="O2" t="s">
        <v>6</v>
      </c>
      <c r="P2" t="s">
        <v>264</v>
      </c>
      <c r="R2">
        <v>31.411742895821874</v>
      </c>
      <c r="S2">
        <v>39.24746864591102</v>
      </c>
      <c r="T2">
        <v>46.593993202871452</v>
      </c>
      <c r="U2">
        <v>52.874222605238586</v>
      </c>
      <c r="V2">
        <v>57.1785688842225</v>
      </c>
      <c r="W2">
        <v>59.473692363621218</v>
      </c>
      <c r="X2">
        <v>60.456784585588558</v>
      </c>
      <c r="Y2">
        <v>60.347245688253963</v>
      </c>
      <c r="Z2">
        <v>59.335348293123104</v>
      </c>
      <c r="AA2">
        <v>57.594229478705515</v>
      </c>
    </row>
    <row r="3" spans="1:27">
      <c r="A3" s="5" t="s">
        <v>7</v>
      </c>
      <c r="B3">
        <f t="shared" ref="B3:B66" si="0">IFERROR(VLOOKUP($A3,$O$2:$AA$199,4,FALSE),0)</f>
        <v>3.2042839999999977</v>
      </c>
      <c r="C3">
        <f t="shared" ref="C3:C66" si="1">IFERROR(VLOOKUP($A3,$O$2:$AA$199,5,FALSE),0)</f>
        <v>3.2162565468739772</v>
      </c>
      <c r="D3">
        <f t="shared" ref="D3:D66" si="2">IFERROR(VLOOKUP($A3,$O$2:$AA$199,6,FALSE),0)</f>
        <v>3.1477115282320689</v>
      </c>
      <c r="E3">
        <f t="shared" ref="E3:E66" si="3">IFERROR(VLOOKUP($A3,$O$2:$AA$199,7,FALSE),0)</f>
        <v>3.0530151278501703</v>
      </c>
      <c r="F3">
        <f t="shared" ref="F3:F66" si="4">IFERROR(VLOOKUP($A3,$O$2:$AA$199,8,FALSE),0)</f>
        <v>2.9346898861381736</v>
      </c>
      <c r="G3">
        <f t="shared" ref="G3:G66" si="5">IFERROR(VLOOKUP($A3,$O$2:$AA$199,9,FALSE),0)</f>
        <v>2.7795070599932568</v>
      </c>
      <c r="H3">
        <f t="shared" ref="H3:H66" si="6">IFERROR(VLOOKUP($A3,$O$2:$AA$199,10,FALSE),0)</f>
        <v>2.5795045922807076</v>
      </c>
      <c r="I3">
        <f t="shared" ref="I3:I66" si="7">IFERROR(VLOOKUP($A3,$O$2:$AA$199,11,FALSE),0)</f>
        <v>2.3335453795901406</v>
      </c>
      <c r="J3">
        <f t="shared" ref="J3:J66" si="8">IFERROR(VLOOKUP($A3,$O$2:$AA$199,12,FALSE),0)</f>
        <v>2.0276329430882929</v>
      </c>
      <c r="K3">
        <f t="shared" ref="K3:K66" si="9">IFERROR(VLOOKUP($A3,$O$2:$AA$199,13,FALSE),0)</f>
        <v>1.7009853597860627</v>
      </c>
      <c r="O3" t="s">
        <v>7</v>
      </c>
      <c r="P3" t="s">
        <v>264</v>
      </c>
      <c r="R3">
        <v>3.2042839999999977</v>
      </c>
      <c r="S3">
        <v>3.2162565468739772</v>
      </c>
      <c r="T3">
        <v>3.1477115282320689</v>
      </c>
      <c r="U3">
        <v>3.0530151278501703</v>
      </c>
      <c r="V3">
        <v>2.9346898861381736</v>
      </c>
      <c r="W3">
        <v>2.7795070599932568</v>
      </c>
      <c r="X3">
        <v>2.5795045922807076</v>
      </c>
      <c r="Y3">
        <v>2.3335453795901406</v>
      </c>
      <c r="Z3">
        <v>2.0276329430882929</v>
      </c>
      <c r="AA3">
        <v>1.7009853597860627</v>
      </c>
    </row>
    <row r="4" spans="1:27">
      <c r="A4" s="5" t="s">
        <v>8</v>
      </c>
      <c r="B4">
        <f t="shared" si="0"/>
        <v>35.468207999999997</v>
      </c>
      <c r="C4">
        <f t="shared" si="1"/>
        <v>39.864686246883622</v>
      </c>
      <c r="D4">
        <f t="shared" si="2"/>
        <v>42.6373496651862</v>
      </c>
      <c r="E4">
        <f t="shared" si="3"/>
        <v>44.294207527381438</v>
      </c>
      <c r="F4">
        <f t="shared" si="4"/>
        <v>44.888793615548096</v>
      </c>
      <c r="G4">
        <f t="shared" si="5"/>
        <v>44.106635342691995</v>
      </c>
      <c r="H4">
        <f t="shared" si="6"/>
        <v>42.276181071227569</v>
      </c>
      <c r="I4">
        <f t="shared" si="7"/>
        <v>39.735238004046138</v>
      </c>
      <c r="J4">
        <f t="shared" si="8"/>
        <v>36.785529017375055</v>
      </c>
      <c r="K4">
        <f t="shared" si="9"/>
        <v>33.579621203117014</v>
      </c>
      <c r="O4" t="s">
        <v>8</v>
      </c>
      <c r="P4" t="s">
        <v>264</v>
      </c>
      <c r="R4">
        <v>35.468207999999997</v>
      </c>
      <c r="S4">
        <v>39.864686246883622</v>
      </c>
      <c r="T4">
        <v>42.6373496651862</v>
      </c>
      <c r="U4">
        <v>44.294207527381438</v>
      </c>
      <c r="V4">
        <v>44.888793615548096</v>
      </c>
      <c r="W4">
        <v>44.106635342691995</v>
      </c>
      <c r="X4">
        <v>42.276181071227569</v>
      </c>
      <c r="Y4">
        <v>39.735238004046138</v>
      </c>
      <c r="Z4">
        <v>36.785529017375055</v>
      </c>
      <c r="AA4">
        <v>33.579621203117014</v>
      </c>
    </row>
    <row r="5" spans="1:27">
      <c r="A5" s="5" t="s">
        <v>9</v>
      </c>
      <c r="B5">
        <f t="shared" si="0"/>
        <v>0</v>
      </c>
      <c r="C5">
        <f t="shared" si="1"/>
        <v>0</v>
      </c>
      <c r="D5">
        <f t="shared" si="2"/>
        <v>0</v>
      </c>
      <c r="E5">
        <f t="shared" si="3"/>
        <v>0</v>
      </c>
      <c r="F5">
        <f t="shared" si="4"/>
        <v>0</v>
      </c>
      <c r="G5">
        <f t="shared" si="5"/>
        <v>0</v>
      </c>
      <c r="H5">
        <f t="shared" si="6"/>
        <v>0</v>
      </c>
      <c r="I5">
        <f t="shared" si="7"/>
        <v>0</v>
      </c>
      <c r="J5">
        <f t="shared" si="8"/>
        <v>0</v>
      </c>
      <c r="K5">
        <f t="shared" si="9"/>
        <v>0</v>
      </c>
      <c r="O5" t="s">
        <v>11</v>
      </c>
      <c r="P5" t="s">
        <v>264</v>
      </c>
      <c r="R5">
        <v>19.08191200000001</v>
      </c>
      <c r="S5">
        <v>24.634816346734191</v>
      </c>
      <c r="T5">
        <v>30.013947561056135</v>
      </c>
      <c r="U5">
        <v>34.784528265198226</v>
      </c>
      <c r="V5">
        <v>38.646173625038116</v>
      </c>
      <c r="W5">
        <v>41.473895375921273</v>
      </c>
      <c r="X5">
        <v>43.244856766984583</v>
      </c>
      <c r="Y5">
        <v>43.902524791935207</v>
      </c>
      <c r="Z5">
        <v>43.487564239034285</v>
      </c>
      <c r="AA5">
        <v>42.105048556445034</v>
      </c>
    </row>
    <row r="6" spans="1:27">
      <c r="A6" s="5" t="s">
        <v>10</v>
      </c>
      <c r="B6">
        <f t="shared" si="0"/>
        <v>0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4"/>
        <v>0</v>
      </c>
      <c r="G6">
        <f t="shared" si="5"/>
        <v>0</v>
      </c>
      <c r="H6">
        <f t="shared" si="6"/>
        <v>0</v>
      </c>
      <c r="I6">
        <f t="shared" si="7"/>
        <v>0</v>
      </c>
      <c r="J6">
        <f t="shared" si="8"/>
        <v>0</v>
      </c>
      <c r="K6">
        <f t="shared" si="9"/>
        <v>0</v>
      </c>
      <c r="O6" t="s">
        <v>13</v>
      </c>
      <c r="P6" t="s">
        <v>264</v>
      </c>
      <c r="R6">
        <v>40.412376000000009</v>
      </c>
      <c r="S6">
        <v>42.929507726291924</v>
      </c>
      <c r="T6">
        <v>44.252460498553688</v>
      </c>
      <c r="U6">
        <v>44.756344173190726</v>
      </c>
      <c r="V6">
        <v>44.321514106073622</v>
      </c>
      <c r="W6">
        <v>43.102606759584503</v>
      </c>
      <c r="X6">
        <v>41.317695037646516</v>
      </c>
      <c r="Y6">
        <v>39.014492226090255</v>
      </c>
      <c r="Z6">
        <v>35.960783502056451</v>
      </c>
      <c r="AA6">
        <v>32.413520635093512</v>
      </c>
    </row>
    <row r="7" spans="1:27">
      <c r="A7" s="5" t="s">
        <v>11</v>
      </c>
      <c r="B7">
        <f t="shared" si="0"/>
        <v>19.08191200000001</v>
      </c>
      <c r="C7">
        <f t="shared" si="1"/>
        <v>24.634816346734191</v>
      </c>
      <c r="D7">
        <f t="shared" si="2"/>
        <v>30.013947561056135</v>
      </c>
      <c r="E7">
        <f t="shared" si="3"/>
        <v>34.784528265198226</v>
      </c>
      <c r="F7">
        <f t="shared" si="4"/>
        <v>38.646173625038116</v>
      </c>
      <c r="G7">
        <f t="shared" si="5"/>
        <v>41.473895375921273</v>
      </c>
      <c r="H7">
        <f t="shared" si="6"/>
        <v>43.244856766984583</v>
      </c>
      <c r="I7">
        <f t="shared" si="7"/>
        <v>43.902524791935207</v>
      </c>
      <c r="J7">
        <f t="shared" si="8"/>
        <v>43.487564239034285</v>
      </c>
      <c r="K7">
        <f t="shared" si="9"/>
        <v>42.105048556445034</v>
      </c>
      <c r="O7" t="s">
        <v>14</v>
      </c>
      <c r="P7" t="s">
        <v>264</v>
      </c>
      <c r="R7">
        <v>3.0920719999999995</v>
      </c>
      <c r="S7">
        <v>2.9734818936647112</v>
      </c>
      <c r="T7">
        <v>2.7438956853560943</v>
      </c>
      <c r="U7">
        <v>2.4950008070589225</v>
      </c>
      <c r="V7">
        <v>2.2128634186164895</v>
      </c>
      <c r="W7">
        <v>1.9238055034781507</v>
      </c>
      <c r="X7">
        <v>1.6682382600898127</v>
      </c>
      <c r="Y7">
        <v>1.4370606067119236</v>
      </c>
      <c r="Z7">
        <v>1.2286758140086971</v>
      </c>
      <c r="AA7">
        <v>1.0447093182907021</v>
      </c>
    </row>
    <row r="8" spans="1:27">
      <c r="A8" s="5" t="s">
        <v>12</v>
      </c>
      <c r="B8">
        <f t="shared" si="0"/>
        <v>0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6"/>
        <v>0</v>
      </c>
      <c r="I8">
        <f t="shared" si="7"/>
        <v>0</v>
      </c>
      <c r="J8">
        <f t="shared" si="8"/>
        <v>0</v>
      </c>
      <c r="K8">
        <f t="shared" si="9"/>
        <v>0</v>
      </c>
      <c r="O8" t="s">
        <v>16</v>
      </c>
      <c r="P8" t="s">
        <v>264</v>
      </c>
      <c r="R8">
        <v>22.268383999999987</v>
      </c>
      <c r="S8">
        <v>26.844877796861759</v>
      </c>
      <c r="T8">
        <v>32.34037885404944</v>
      </c>
      <c r="U8">
        <v>38.02542697801848</v>
      </c>
      <c r="V8">
        <v>44.221797738332455</v>
      </c>
      <c r="W8">
        <v>50.657343812246111</v>
      </c>
      <c r="X8">
        <v>56.426565636430141</v>
      </c>
      <c r="Y8">
        <v>61.200926188728403</v>
      </c>
      <c r="Z8">
        <v>64.491869872121129</v>
      </c>
      <c r="AA8">
        <v>66.448901552831543</v>
      </c>
    </row>
    <row r="9" spans="1:27">
      <c r="A9" s="5" t="s">
        <v>13</v>
      </c>
      <c r="B9">
        <f t="shared" si="0"/>
        <v>40.412376000000009</v>
      </c>
      <c r="C9">
        <f t="shared" si="1"/>
        <v>42.929507726291924</v>
      </c>
      <c r="D9">
        <f t="shared" si="2"/>
        <v>44.252460498553688</v>
      </c>
      <c r="E9">
        <f t="shared" si="3"/>
        <v>44.756344173190726</v>
      </c>
      <c r="F9">
        <f t="shared" si="4"/>
        <v>44.321514106073622</v>
      </c>
      <c r="G9">
        <f t="shared" si="5"/>
        <v>43.102606759584503</v>
      </c>
      <c r="H9">
        <f t="shared" si="6"/>
        <v>41.317695037646516</v>
      </c>
      <c r="I9">
        <f t="shared" si="7"/>
        <v>39.014492226090255</v>
      </c>
      <c r="J9">
        <f t="shared" si="8"/>
        <v>35.960783502056451</v>
      </c>
      <c r="K9">
        <f t="shared" si="9"/>
        <v>32.413520635093512</v>
      </c>
      <c r="O9" t="s">
        <v>17</v>
      </c>
      <c r="P9" t="s">
        <v>264</v>
      </c>
      <c r="R9">
        <v>8.3936439746464941</v>
      </c>
      <c r="S9">
        <v>8.8685815191445467</v>
      </c>
      <c r="T9">
        <v>9.4972478200521149</v>
      </c>
      <c r="U9">
        <v>10.135985993186269</v>
      </c>
      <c r="V9">
        <v>10.836205015309798</v>
      </c>
      <c r="W9">
        <v>11.535173479513983</v>
      </c>
      <c r="X9">
        <v>12.033943893864173</v>
      </c>
      <c r="Y9">
        <v>12.343164493458097</v>
      </c>
      <c r="Z9">
        <v>12.439089838258507</v>
      </c>
      <c r="AA9">
        <v>12.354206437080656</v>
      </c>
    </row>
    <row r="10" spans="1:27">
      <c r="A10" s="5" t="s">
        <v>14</v>
      </c>
      <c r="B10">
        <f t="shared" si="0"/>
        <v>3.0920719999999995</v>
      </c>
      <c r="C10">
        <f t="shared" si="1"/>
        <v>2.9734818936647112</v>
      </c>
      <c r="D10">
        <f t="shared" si="2"/>
        <v>2.7438956853560943</v>
      </c>
      <c r="E10">
        <f t="shared" si="3"/>
        <v>2.4950008070589225</v>
      </c>
      <c r="F10">
        <f t="shared" si="4"/>
        <v>2.2128634186164895</v>
      </c>
      <c r="G10">
        <f t="shared" si="5"/>
        <v>1.9238055034781507</v>
      </c>
      <c r="H10">
        <f t="shared" si="6"/>
        <v>1.6682382600898127</v>
      </c>
      <c r="I10">
        <f t="shared" si="7"/>
        <v>1.4370606067119236</v>
      </c>
      <c r="J10">
        <f t="shared" si="8"/>
        <v>1.2286758140086971</v>
      </c>
      <c r="K10">
        <f t="shared" si="9"/>
        <v>1.0447093182907021</v>
      </c>
      <c r="O10" t="s">
        <v>18</v>
      </c>
      <c r="P10" t="s">
        <v>264</v>
      </c>
      <c r="R10">
        <v>9.1877829999999872</v>
      </c>
      <c r="S10">
        <v>10.051395420195709</v>
      </c>
      <c r="T10">
        <v>10.459384702315914</v>
      </c>
      <c r="U10">
        <v>10.654885098791661</v>
      </c>
      <c r="V10">
        <v>10.547649413049109</v>
      </c>
      <c r="W10">
        <v>10.195633117646585</v>
      </c>
      <c r="X10">
        <v>9.6843145848082539</v>
      </c>
      <c r="Y10">
        <v>8.9655653122810932</v>
      </c>
      <c r="Z10">
        <v>8.1335196947971991</v>
      </c>
      <c r="AA10">
        <v>7.3322798102950291</v>
      </c>
    </row>
    <row r="11" spans="1:27">
      <c r="A11" s="5" t="s">
        <v>15</v>
      </c>
      <c r="B11">
        <f t="shared" si="0"/>
        <v>0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4"/>
        <v>0</v>
      </c>
      <c r="G11">
        <f t="shared" si="5"/>
        <v>0</v>
      </c>
      <c r="H11">
        <f t="shared" si="6"/>
        <v>0</v>
      </c>
      <c r="I11">
        <f t="shared" si="7"/>
        <v>0</v>
      </c>
      <c r="J11">
        <f t="shared" si="8"/>
        <v>0</v>
      </c>
      <c r="K11">
        <f t="shared" si="9"/>
        <v>0</v>
      </c>
      <c r="O11" t="s">
        <v>19</v>
      </c>
      <c r="P11" t="s">
        <v>264</v>
      </c>
      <c r="R11">
        <v>0.34287699999999982</v>
      </c>
      <c r="S11">
        <v>0.3866433669304532</v>
      </c>
      <c r="T11">
        <v>0.42437214445741772</v>
      </c>
      <c r="U11">
        <v>0.45364802681780464</v>
      </c>
      <c r="V11">
        <v>0.4719256488975061</v>
      </c>
      <c r="W11">
        <v>0.47745533714623678</v>
      </c>
      <c r="X11">
        <v>0.46891875604856748</v>
      </c>
      <c r="Y11">
        <v>0.44843067853413171</v>
      </c>
      <c r="Z11">
        <v>0.41617349193575959</v>
      </c>
      <c r="AA11">
        <v>0.37311413595494192</v>
      </c>
    </row>
    <row r="12" spans="1:27">
      <c r="A12" s="5" t="s">
        <v>16</v>
      </c>
      <c r="B12">
        <f t="shared" si="0"/>
        <v>22.268383999999987</v>
      </c>
      <c r="C12">
        <f t="shared" si="1"/>
        <v>26.844877796861759</v>
      </c>
      <c r="D12">
        <f t="shared" si="2"/>
        <v>32.34037885404944</v>
      </c>
      <c r="E12">
        <f t="shared" si="3"/>
        <v>38.02542697801848</v>
      </c>
      <c r="F12">
        <f t="shared" si="4"/>
        <v>44.221797738332455</v>
      </c>
      <c r="G12">
        <f t="shared" si="5"/>
        <v>50.657343812246111</v>
      </c>
      <c r="H12">
        <f t="shared" si="6"/>
        <v>56.426565636430141</v>
      </c>
      <c r="I12">
        <f t="shared" si="7"/>
        <v>61.200926188728403</v>
      </c>
      <c r="J12">
        <f t="shared" si="8"/>
        <v>64.491869872121129</v>
      </c>
      <c r="K12">
        <f t="shared" si="9"/>
        <v>66.448901552831543</v>
      </c>
      <c r="O12" t="s">
        <v>20</v>
      </c>
      <c r="P12" t="s">
        <v>264</v>
      </c>
      <c r="R12">
        <v>1.2618350000000003</v>
      </c>
      <c r="S12">
        <v>1.9562055078959804</v>
      </c>
      <c r="T12">
        <v>2.5235003587930915</v>
      </c>
      <c r="U12">
        <v>3.0516668437460295</v>
      </c>
      <c r="V12">
        <v>3.4718398122113343</v>
      </c>
      <c r="W12">
        <v>3.7470117362404789</v>
      </c>
      <c r="X12">
        <v>3.8734316439026233</v>
      </c>
      <c r="Y12">
        <v>3.8387796592543593</v>
      </c>
      <c r="Z12">
        <v>3.674840038605856</v>
      </c>
      <c r="AA12">
        <v>3.3928808381649875</v>
      </c>
    </row>
    <row r="13" spans="1:27">
      <c r="A13" s="5" t="s">
        <v>17</v>
      </c>
      <c r="B13">
        <f t="shared" si="0"/>
        <v>8.3936439746464941</v>
      </c>
      <c r="C13">
        <f t="shared" si="1"/>
        <v>8.8685815191445467</v>
      </c>
      <c r="D13">
        <f t="shared" si="2"/>
        <v>9.4972478200521149</v>
      </c>
      <c r="E13">
        <f t="shared" si="3"/>
        <v>10.135985993186269</v>
      </c>
      <c r="F13">
        <f t="shared" si="4"/>
        <v>10.836205015309798</v>
      </c>
      <c r="G13">
        <f t="shared" si="5"/>
        <v>11.535173479513983</v>
      </c>
      <c r="H13">
        <f t="shared" si="6"/>
        <v>12.033943893864173</v>
      </c>
      <c r="I13">
        <f t="shared" si="7"/>
        <v>12.343164493458097</v>
      </c>
      <c r="J13">
        <f t="shared" si="8"/>
        <v>12.439089838258507</v>
      </c>
      <c r="K13">
        <f t="shared" si="9"/>
        <v>12.354206437080656</v>
      </c>
      <c r="O13" t="s">
        <v>21</v>
      </c>
      <c r="P13" t="s">
        <v>264</v>
      </c>
      <c r="R13">
        <v>148.69213100000007</v>
      </c>
      <c r="S13">
        <v>162.57506253826</v>
      </c>
      <c r="T13">
        <v>170.95650210683422</v>
      </c>
      <c r="U13">
        <v>173.7444164231884</v>
      </c>
      <c r="V13">
        <v>171.09832715230976</v>
      </c>
      <c r="W13">
        <v>163.88035311466808</v>
      </c>
      <c r="X13">
        <v>153.9353464230939</v>
      </c>
      <c r="Y13">
        <v>142.19841180354842</v>
      </c>
      <c r="Z13">
        <v>129.35016694702441</v>
      </c>
      <c r="AA13">
        <v>116.17557666508353</v>
      </c>
    </row>
    <row r="14" spans="1:27">
      <c r="A14" s="5" t="s">
        <v>18</v>
      </c>
      <c r="B14">
        <f t="shared" si="0"/>
        <v>9.1877829999999872</v>
      </c>
      <c r="C14">
        <f t="shared" si="1"/>
        <v>10.051395420195709</v>
      </c>
      <c r="D14">
        <f t="shared" si="2"/>
        <v>10.459384702315914</v>
      </c>
      <c r="E14">
        <f t="shared" si="3"/>
        <v>10.654885098791661</v>
      </c>
      <c r="F14">
        <f t="shared" si="4"/>
        <v>10.547649413049109</v>
      </c>
      <c r="G14">
        <f t="shared" si="5"/>
        <v>10.195633117646585</v>
      </c>
      <c r="H14">
        <f t="shared" si="6"/>
        <v>9.6843145848082539</v>
      </c>
      <c r="I14">
        <f t="shared" si="7"/>
        <v>8.9655653122810932</v>
      </c>
      <c r="J14">
        <f t="shared" si="8"/>
        <v>8.1335196947971991</v>
      </c>
      <c r="K14">
        <f t="shared" si="9"/>
        <v>7.3322798102950291</v>
      </c>
      <c r="O14" t="s">
        <v>22</v>
      </c>
      <c r="P14" t="s">
        <v>264</v>
      </c>
      <c r="R14">
        <v>0.27333099999999999</v>
      </c>
      <c r="S14">
        <v>0.27729338951725768</v>
      </c>
      <c r="T14">
        <v>0.27691254290707917</v>
      </c>
      <c r="U14">
        <v>0.2709241260298218</v>
      </c>
      <c r="V14">
        <v>0.25869125846580915</v>
      </c>
      <c r="W14">
        <v>0.24196136484581088</v>
      </c>
      <c r="X14">
        <v>0.22270523240483858</v>
      </c>
      <c r="Y14">
        <v>0.20116712814251511</v>
      </c>
      <c r="Z14">
        <v>0.17648819389566658</v>
      </c>
      <c r="AA14">
        <v>0.14962447431667225</v>
      </c>
    </row>
    <row r="15" spans="1:27">
      <c r="A15" s="5" t="s">
        <v>19</v>
      </c>
      <c r="B15">
        <f t="shared" si="0"/>
        <v>0.34287699999999982</v>
      </c>
      <c r="C15">
        <f t="shared" si="1"/>
        <v>0.3866433669304532</v>
      </c>
      <c r="D15">
        <f t="shared" si="2"/>
        <v>0.42437214445741772</v>
      </c>
      <c r="E15">
        <f t="shared" si="3"/>
        <v>0.45364802681780464</v>
      </c>
      <c r="F15">
        <f t="shared" si="4"/>
        <v>0.4719256488975061</v>
      </c>
      <c r="G15">
        <f t="shared" si="5"/>
        <v>0.47745533714623678</v>
      </c>
      <c r="H15">
        <f t="shared" si="6"/>
        <v>0.46891875604856748</v>
      </c>
      <c r="I15">
        <f t="shared" si="7"/>
        <v>0.44843067853413171</v>
      </c>
      <c r="J15">
        <f t="shared" si="8"/>
        <v>0.41617349193575959</v>
      </c>
      <c r="K15">
        <f t="shared" si="9"/>
        <v>0.37311413595494192</v>
      </c>
      <c r="O15" t="s">
        <v>23</v>
      </c>
      <c r="P15" t="s">
        <v>264</v>
      </c>
      <c r="R15">
        <v>9.5954210000000053</v>
      </c>
      <c r="S15">
        <v>9.2217975242186654</v>
      </c>
      <c r="T15">
        <v>8.8148089580384923</v>
      </c>
      <c r="U15">
        <v>8.432547105404856</v>
      </c>
      <c r="V15">
        <v>7.999256779019488</v>
      </c>
      <c r="W15">
        <v>7.4935888454866166</v>
      </c>
      <c r="X15">
        <v>6.9317207046640323</v>
      </c>
      <c r="Y15">
        <v>6.3117769543282822</v>
      </c>
      <c r="Z15">
        <v>5.6601642237767669</v>
      </c>
      <c r="AA15">
        <v>4.9760679072418679</v>
      </c>
    </row>
    <row r="16" spans="1:27">
      <c r="A16" s="5" t="s">
        <v>20</v>
      </c>
      <c r="B16">
        <f t="shared" si="0"/>
        <v>1.2618350000000003</v>
      </c>
      <c r="C16">
        <f t="shared" si="1"/>
        <v>1.9562055078959804</v>
      </c>
      <c r="D16">
        <f t="shared" si="2"/>
        <v>2.5235003587930915</v>
      </c>
      <c r="E16">
        <f t="shared" si="3"/>
        <v>3.0516668437460295</v>
      </c>
      <c r="F16">
        <f t="shared" si="4"/>
        <v>3.4718398122113343</v>
      </c>
      <c r="G16">
        <f t="shared" si="5"/>
        <v>3.7470117362404789</v>
      </c>
      <c r="H16">
        <f t="shared" si="6"/>
        <v>3.8734316439026233</v>
      </c>
      <c r="I16">
        <f t="shared" si="7"/>
        <v>3.8387796592543593</v>
      </c>
      <c r="J16">
        <f t="shared" si="8"/>
        <v>3.674840038605856</v>
      </c>
      <c r="K16">
        <f t="shared" si="9"/>
        <v>3.3928808381649875</v>
      </c>
      <c r="O16" t="s">
        <v>24</v>
      </c>
      <c r="P16" t="s">
        <v>264</v>
      </c>
      <c r="R16">
        <v>10.712065999999997</v>
      </c>
      <c r="S16">
        <v>11.514945055612532</v>
      </c>
      <c r="T16">
        <v>12.559023430382844</v>
      </c>
      <c r="U16">
        <v>13.67725462046787</v>
      </c>
      <c r="V16">
        <v>14.896388001032081</v>
      </c>
      <c r="W16">
        <v>16.200044548470636</v>
      </c>
      <c r="X16">
        <v>17.415153585112602</v>
      </c>
      <c r="Y16">
        <v>18.440066821500057</v>
      </c>
      <c r="Z16">
        <v>19.265909028824492</v>
      </c>
      <c r="AA16">
        <v>19.830747370925284</v>
      </c>
    </row>
    <row r="17" spans="1:27">
      <c r="A17" s="5" t="s">
        <v>21</v>
      </c>
      <c r="B17">
        <f t="shared" si="0"/>
        <v>148.69213100000007</v>
      </c>
      <c r="C17">
        <f t="shared" si="1"/>
        <v>162.57506253826</v>
      </c>
      <c r="D17">
        <f t="shared" si="2"/>
        <v>170.95650210683422</v>
      </c>
      <c r="E17">
        <f t="shared" si="3"/>
        <v>173.7444164231884</v>
      </c>
      <c r="F17">
        <f t="shared" si="4"/>
        <v>171.09832715230976</v>
      </c>
      <c r="G17">
        <f t="shared" si="5"/>
        <v>163.88035311466808</v>
      </c>
      <c r="H17">
        <f t="shared" si="6"/>
        <v>153.9353464230939</v>
      </c>
      <c r="I17">
        <f t="shared" si="7"/>
        <v>142.19841180354842</v>
      </c>
      <c r="J17">
        <f t="shared" si="8"/>
        <v>129.35016694702441</v>
      </c>
      <c r="K17">
        <f t="shared" si="9"/>
        <v>116.17557666508353</v>
      </c>
      <c r="O17" t="s">
        <v>25</v>
      </c>
      <c r="P17" t="s">
        <v>264</v>
      </c>
      <c r="R17">
        <v>0.31162699999999988</v>
      </c>
      <c r="S17">
        <v>0.35264175751826715</v>
      </c>
      <c r="T17">
        <v>0.36533818282810021</v>
      </c>
      <c r="U17">
        <v>0.3626360524686984</v>
      </c>
      <c r="V17">
        <v>0.34795729616119608</v>
      </c>
      <c r="W17">
        <v>0.32500751863146821</v>
      </c>
      <c r="X17">
        <v>0.29981283168273343</v>
      </c>
      <c r="Y17">
        <v>0.27559516666666156</v>
      </c>
      <c r="Z17">
        <v>0.25190291104055124</v>
      </c>
      <c r="AA17">
        <v>0.22778538768839163</v>
      </c>
    </row>
    <row r="18" spans="1:27">
      <c r="A18" s="5" t="s">
        <v>22</v>
      </c>
      <c r="B18">
        <f t="shared" si="0"/>
        <v>0.27333099999999999</v>
      </c>
      <c r="C18">
        <f t="shared" si="1"/>
        <v>0.27729338951725768</v>
      </c>
      <c r="D18">
        <f t="shared" si="2"/>
        <v>0.27691254290707917</v>
      </c>
      <c r="E18">
        <f t="shared" si="3"/>
        <v>0.2709241260298218</v>
      </c>
      <c r="F18">
        <f t="shared" si="4"/>
        <v>0.25869125846580915</v>
      </c>
      <c r="G18">
        <f t="shared" si="5"/>
        <v>0.24196136484581088</v>
      </c>
      <c r="H18">
        <f t="shared" si="6"/>
        <v>0.22270523240483858</v>
      </c>
      <c r="I18">
        <f t="shared" si="7"/>
        <v>0.20116712814251511</v>
      </c>
      <c r="J18">
        <f t="shared" si="8"/>
        <v>0.17648819389566658</v>
      </c>
      <c r="K18">
        <f t="shared" si="9"/>
        <v>0.14962447431667225</v>
      </c>
      <c r="O18" t="s">
        <v>26</v>
      </c>
      <c r="P18" t="s">
        <v>264</v>
      </c>
      <c r="R18">
        <v>8.849891999999997</v>
      </c>
      <c r="S18">
        <v>11.282041628110846</v>
      </c>
      <c r="T18">
        <v>13.622974724912291</v>
      </c>
      <c r="U18">
        <v>15.726403024104519</v>
      </c>
      <c r="V18">
        <v>17.412505174521097</v>
      </c>
      <c r="W18">
        <v>18.621174524642353</v>
      </c>
      <c r="X18">
        <v>19.365861936089754</v>
      </c>
      <c r="Y18">
        <v>19.611888755193807</v>
      </c>
      <c r="Z18">
        <v>19.373292652387367</v>
      </c>
      <c r="AA18">
        <v>18.709850791741498</v>
      </c>
    </row>
    <row r="19" spans="1:27">
      <c r="A19" s="5" t="s">
        <v>23</v>
      </c>
      <c r="B19">
        <f t="shared" si="0"/>
        <v>9.5954210000000053</v>
      </c>
      <c r="C19">
        <f t="shared" si="1"/>
        <v>9.2217975242186654</v>
      </c>
      <c r="D19">
        <f t="shared" si="2"/>
        <v>8.8148089580384923</v>
      </c>
      <c r="E19">
        <f t="shared" si="3"/>
        <v>8.432547105404856</v>
      </c>
      <c r="F19">
        <f t="shared" si="4"/>
        <v>7.999256779019488</v>
      </c>
      <c r="G19">
        <f t="shared" si="5"/>
        <v>7.4935888454866166</v>
      </c>
      <c r="H19">
        <f t="shared" si="6"/>
        <v>6.9317207046640323</v>
      </c>
      <c r="I19">
        <f t="shared" si="7"/>
        <v>6.3117769543282822</v>
      </c>
      <c r="J19">
        <f t="shared" si="8"/>
        <v>5.6601642237767669</v>
      </c>
      <c r="K19">
        <f t="shared" si="9"/>
        <v>4.9760679072418679</v>
      </c>
      <c r="O19" t="s">
        <v>27</v>
      </c>
      <c r="P19" t="s">
        <v>264</v>
      </c>
      <c r="R19">
        <v>0.72594000000000014</v>
      </c>
      <c r="S19">
        <v>0.86600231458290389</v>
      </c>
      <c r="T19">
        <v>0.99778327063340921</v>
      </c>
      <c r="U19">
        <v>1.1093184932333329</v>
      </c>
      <c r="V19">
        <v>1.1940579921085206</v>
      </c>
      <c r="W19">
        <v>1.2425518578012764</v>
      </c>
      <c r="X19">
        <v>1.246201406620888</v>
      </c>
      <c r="Y19">
        <v>1.2049184388775309</v>
      </c>
      <c r="Z19">
        <v>1.1302649028875107</v>
      </c>
      <c r="AA19">
        <v>1.0339924100144677</v>
      </c>
    </row>
    <row r="20" spans="1:27">
      <c r="A20" s="5" t="s">
        <v>24</v>
      </c>
      <c r="B20">
        <f t="shared" si="0"/>
        <v>10.712065999999997</v>
      </c>
      <c r="C20">
        <f t="shared" si="1"/>
        <v>11.514945055612532</v>
      </c>
      <c r="D20">
        <f t="shared" si="2"/>
        <v>12.559023430382844</v>
      </c>
      <c r="E20">
        <f t="shared" si="3"/>
        <v>13.67725462046787</v>
      </c>
      <c r="F20">
        <f t="shared" si="4"/>
        <v>14.896388001032081</v>
      </c>
      <c r="G20">
        <f t="shared" si="5"/>
        <v>16.200044548470636</v>
      </c>
      <c r="H20">
        <f t="shared" si="6"/>
        <v>17.415153585112602</v>
      </c>
      <c r="I20">
        <f t="shared" si="7"/>
        <v>18.440066821500057</v>
      </c>
      <c r="J20">
        <f t="shared" si="8"/>
        <v>19.265909028824492</v>
      </c>
      <c r="K20">
        <f t="shared" si="9"/>
        <v>19.830747370925284</v>
      </c>
      <c r="O20" t="s">
        <v>28</v>
      </c>
      <c r="P20" t="s">
        <v>264</v>
      </c>
      <c r="R20">
        <v>9.9298490000000008</v>
      </c>
      <c r="S20">
        <v>10.965247479272438</v>
      </c>
      <c r="T20">
        <v>11.474495298156343</v>
      </c>
      <c r="U20">
        <v>11.59867422948173</v>
      </c>
      <c r="V20">
        <v>11.357972277578906</v>
      </c>
      <c r="W20">
        <v>10.841642880226274</v>
      </c>
      <c r="X20">
        <v>10.224071078394557</v>
      </c>
      <c r="Y20">
        <v>9.5589082308814959</v>
      </c>
      <c r="Z20">
        <v>8.8579002888818827</v>
      </c>
      <c r="AA20">
        <v>8.1650984481110349</v>
      </c>
    </row>
    <row r="21" spans="1:27">
      <c r="A21" s="5" t="s">
        <v>25</v>
      </c>
      <c r="B21">
        <f t="shared" si="0"/>
        <v>0.31162699999999988</v>
      </c>
      <c r="C21">
        <f t="shared" si="1"/>
        <v>0.35264175751826715</v>
      </c>
      <c r="D21">
        <f t="shared" si="2"/>
        <v>0.36533818282810021</v>
      </c>
      <c r="E21">
        <f t="shared" si="3"/>
        <v>0.3626360524686984</v>
      </c>
      <c r="F21">
        <f t="shared" si="4"/>
        <v>0.34795729616119608</v>
      </c>
      <c r="G21">
        <f t="shared" si="5"/>
        <v>0.32500751863146821</v>
      </c>
      <c r="H21">
        <f t="shared" si="6"/>
        <v>0.29981283168273343</v>
      </c>
      <c r="I21">
        <f t="shared" si="7"/>
        <v>0.27559516666666156</v>
      </c>
      <c r="J21">
        <f t="shared" si="8"/>
        <v>0.25190291104055124</v>
      </c>
      <c r="K21">
        <f t="shared" si="9"/>
        <v>0.22778538768839163</v>
      </c>
      <c r="O21" t="s">
        <v>29</v>
      </c>
      <c r="P21" t="s">
        <v>264</v>
      </c>
      <c r="R21">
        <v>3.7601490000979116</v>
      </c>
      <c r="S21">
        <v>3.7112009166335893</v>
      </c>
      <c r="T21">
        <v>3.6088329450703163</v>
      </c>
      <c r="U21">
        <v>3.4653944332957725</v>
      </c>
      <c r="V21">
        <v>3.2705839407268344</v>
      </c>
      <c r="W21">
        <v>3.0300810918212626</v>
      </c>
      <c r="X21">
        <v>2.7546153155732926</v>
      </c>
      <c r="Y21">
        <v>2.4569531304366681</v>
      </c>
      <c r="Z21">
        <v>2.1305915314126325</v>
      </c>
      <c r="AA21">
        <v>1.7998914201411027</v>
      </c>
    </row>
    <row r="22" spans="1:27">
      <c r="A22" s="5" t="s">
        <v>26</v>
      </c>
      <c r="B22">
        <f t="shared" si="0"/>
        <v>8.849891999999997</v>
      </c>
      <c r="C22">
        <f t="shared" si="1"/>
        <v>11.282041628110846</v>
      </c>
      <c r="D22">
        <f t="shared" si="2"/>
        <v>13.622974724912291</v>
      </c>
      <c r="E22">
        <f t="shared" si="3"/>
        <v>15.726403024104519</v>
      </c>
      <c r="F22">
        <f t="shared" si="4"/>
        <v>17.412505174521097</v>
      </c>
      <c r="G22">
        <f t="shared" si="5"/>
        <v>18.621174524642353</v>
      </c>
      <c r="H22">
        <f t="shared" si="6"/>
        <v>19.365861936089754</v>
      </c>
      <c r="I22">
        <f t="shared" si="7"/>
        <v>19.611888755193807</v>
      </c>
      <c r="J22">
        <f t="shared" si="8"/>
        <v>19.373292652387367</v>
      </c>
      <c r="K22">
        <f t="shared" si="9"/>
        <v>18.709850791741498</v>
      </c>
      <c r="O22" t="s">
        <v>30</v>
      </c>
      <c r="P22" t="s">
        <v>264</v>
      </c>
      <c r="R22">
        <v>2.0069449999999995</v>
      </c>
      <c r="S22">
        <v>2.2326626842590538</v>
      </c>
      <c r="T22">
        <v>2.4200761813170075</v>
      </c>
      <c r="U22">
        <v>2.5730979316572591</v>
      </c>
      <c r="V22">
        <v>2.6982465905783881</v>
      </c>
      <c r="W22">
        <v>2.7688751223640442</v>
      </c>
      <c r="X22">
        <v>2.7559118681728503</v>
      </c>
      <c r="Y22">
        <v>2.6672828142962182</v>
      </c>
      <c r="Z22">
        <v>2.5166044986636158</v>
      </c>
      <c r="AA22">
        <v>2.3211090467823201</v>
      </c>
    </row>
    <row r="23" spans="1:27">
      <c r="A23" s="5" t="s">
        <v>27</v>
      </c>
      <c r="B23">
        <f t="shared" si="0"/>
        <v>0.72594000000000014</v>
      </c>
      <c r="C23">
        <f t="shared" si="1"/>
        <v>0.86600231458290389</v>
      </c>
      <c r="D23">
        <f t="shared" si="2"/>
        <v>0.99778327063340921</v>
      </c>
      <c r="E23">
        <f t="shared" si="3"/>
        <v>1.1093184932333329</v>
      </c>
      <c r="F23">
        <f t="shared" si="4"/>
        <v>1.1940579921085206</v>
      </c>
      <c r="G23">
        <f t="shared" si="5"/>
        <v>1.2425518578012764</v>
      </c>
      <c r="H23">
        <f t="shared" si="6"/>
        <v>1.246201406620888</v>
      </c>
      <c r="I23">
        <f t="shared" si="7"/>
        <v>1.2049184388775309</v>
      </c>
      <c r="J23">
        <f t="shared" si="8"/>
        <v>1.1302649028875107</v>
      </c>
      <c r="K23">
        <f t="shared" si="9"/>
        <v>1.0339924100144677</v>
      </c>
      <c r="O23" t="s">
        <v>31</v>
      </c>
      <c r="P23" t="s">
        <v>264</v>
      </c>
      <c r="R23">
        <v>194.94646999999998</v>
      </c>
      <c r="S23">
        <v>207.99110794702227</v>
      </c>
      <c r="T23">
        <v>215.01996905673377</v>
      </c>
      <c r="U23">
        <v>216.62523701390938</v>
      </c>
      <c r="V23">
        <v>213.07659184580933</v>
      </c>
      <c r="W23">
        <v>204.58861124903245</v>
      </c>
      <c r="X23">
        <v>192.20529443845183</v>
      </c>
      <c r="Y23">
        <v>177.00902574754102</v>
      </c>
      <c r="Z23">
        <v>159.27220094816747</v>
      </c>
      <c r="AA23">
        <v>139.10223053227722</v>
      </c>
    </row>
    <row r="24" spans="1:27">
      <c r="A24" s="5" t="s">
        <v>28</v>
      </c>
      <c r="B24">
        <f t="shared" si="0"/>
        <v>9.9298490000000008</v>
      </c>
      <c r="C24">
        <f t="shared" si="1"/>
        <v>10.965247479272438</v>
      </c>
      <c r="D24">
        <f t="shared" si="2"/>
        <v>11.474495298156343</v>
      </c>
      <c r="E24">
        <f t="shared" si="3"/>
        <v>11.59867422948173</v>
      </c>
      <c r="F24">
        <f t="shared" si="4"/>
        <v>11.357972277578906</v>
      </c>
      <c r="G24">
        <f t="shared" si="5"/>
        <v>10.841642880226274</v>
      </c>
      <c r="H24">
        <f t="shared" si="6"/>
        <v>10.224071078394557</v>
      </c>
      <c r="I24">
        <f t="shared" si="7"/>
        <v>9.5589082308814959</v>
      </c>
      <c r="J24">
        <f t="shared" si="8"/>
        <v>8.8579002888818827</v>
      </c>
      <c r="K24">
        <f t="shared" si="9"/>
        <v>8.1650984481110349</v>
      </c>
      <c r="O24" t="s">
        <v>34</v>
      </c>
      <c r="P24" t="s">
        <v>264</v>
      </c>
      <c r="R24">
        <v>0.39891999999999983</v>
      </c>
      <c r="S24">
        <v>0.45705125798332075</v>
      </c>
      <c r="T24">
        <v>0.50294556795262879</v>
      </c>
      <c r="U24">
        <v>0.53672090884864865</v>
      </c>
      <c r="V24">
        <v>0.55986577638571122</v>
      </c>
      <c r="W24">
        <v>0.56830138291245813</v>
      </c>
      <c r="X24">
        <v>0.56084200275675378</v>
      </c>
      <c r="Y24">
        <v>0.53674111561573679</v>
      </c>
      <c r="Z24">
        <v>0.49773635793670035</v>
      </c>
      <c r="AA24">
        <v>0.4454880079780561</v>
      </c>
    </row>
    <row r="25" spans="1:27">
      <c r="A25" s="5" t="s">
        <v>29</v>
      </c>
      <c r="B25">
        <f t="shared" si="0"/>
        <v>3.7601490000979116</v>
      </c>
      <c r="C25">
        <f t="shared" si="1"/>
        <v>3.7112009166335893</v>
      </c>
      <c r="D25">
        <f t="shared" si="2"/>
        <v>3.6088329450703163</v>
      </c>
      <c r="E25">
        <f t="shared" si="3"/>
        <v>3.4653944332957725</v>
      </c>
      <c r="F25">
        <f t="shared" si="4"/>
        <v>3.2705839407268344</v>
      </c>
      <c r="G25">
        <f t="shared" si="5"/>
        <v>3.0300810918212626</v>
      </c>
      <c r="H25">
        <f t="shared" si="6"/>
        <v>2.7546153155732926</v>
      </c>
      <c r="I25">
        <f t="shared" si="7"/>
        <v>2.4569531304366681</v>
      </c>
      <c r="J25">
        <f t="shared" si="8"/>
        <v>2.1305915314126325</v>
      </c>
      <c r="K25">
        <f t="shared" si="9"/>
        <v>1.7998914201411027</v>
      </c>
      <c r="O25" t="s">
        <v>35</v>
      </c>
      <c r="P25" t="s">
        <v>264</v>
      </c>
      <c r="R25">
        <v>7.4943319999999991</v>
      </c>
      <c r="S25">
        <v>7.0558800037684337</v>
      </c>
      <c r="T25">
        <v>6.7546667969154077</v>
      </c>
      <c r="U25">
        <v>6.541481170366275</v>
      </c>
      <c r="V25">
        <v>6.3344453903171338</v>
      </c>
      <c r="W25">
        <v>6.0861391565994554</v>
      </c>
      <c r="X25">
        <v>5.7428360966822494</v>
      </c>
      <c r="Y25">
        <v>5.3047469237611056</v>
      </c>
      <c r="Z25">
        <v>4.7997160427917294</v>
      </c>
      <c r="AA25">
        <v>4.2198247875250638</v>
      </c>
    </row>
    <row r="26" spans="1:27">
      <c r="A26" s="5" t="s">
        <v>30</v>
      </c>
      <c r="B26">
        <f t="shared" si="0"/>
        <v>2.0069449999999995</v>
      </c>
      <c r="C26">
        <f t="shared" si="1"/>
        <v>2.2326626842590538</v>
      </c>
      <c r="D26">
        <f t="shared" si="2"/>
        <v>2.4200761813170075</v>
      </c>
      <c r="E26">
        <f t="shared" si="3"/>
        <v>2.5730979316572591</v>
      </c>
      <c r="F26">
        <f t="shared" si="4"/>
        <v>2.6982465905783881</v>
      </c>
      <c r="G26">
        <f t="shared" si="5"/>
        <v>2.7688751223640442</v>
      </c>
      <c r="H26">
        <f t="shared" si="6"/>
        <v>2.7559118681728503</v>
      </c>
      <c r="I26">
        <f t="shared" si="7"/>
        <v>2.6672828142962182</v>
      </c>
      <c r="J26">
        <f t="shared" si="8"/>
        <v>2.5166044986636158</v>
      </c>
      <c r="K26">
        <f t="shared" si="9"/>
        <v>2.3211090467823201</v>
      </c>
      <c r="O26" t="s">
        <v>36</v>
      </c>
      <c r="P26" t="s">
        <v>264</v>
      </c>
      <c r="R26">
        <v>16.468714000000006</v>
      </c>
      <c r="S26">
        <v>20.764196372818041</v>
      </c>
      <c r="T26">
        <v>24.810913032542835</v>
      </c>
      <c r="U26">
        <v>28.484334199125602</v>
      </c>
      <c r="V26">
        <v>31.293090095366782</v>
      </c>
      <c r="W26">
        <v>33.108417007516884</v>
      </c>
      <c r="X26">
        <v>34.217303179442325</v>
      </c>
      <c r="Y26">
        <v>34.726778223853692</v>
      </c>
      <c r="Z26">
        <v>34.723504017770836</v>
      </c>
      <c r="AA26">
        <v>34.266127050576848</v>
      </c>
    </row>
    <row r="27" spans="1:27">
      <c r="A27" s="5" t="s">
        <v>31</v>
      </c>
      <c r="B27">
        <f t="shared" si="0"/>
        <v>194.94646999999998</v>
      </c>
      <c r="C27">
        <f t="shared" si="1"/>
        <v>207.99110794702227</v>
      </c>
      <c r="D27">
        <f t="shared" si="2"/>
        <v>215.01996905673377</v>
      </c>
      <c r="E27">
        <f t="shared" si="3"/>
        <v>216.62523701390938</v>
      </c>
      <c r="F27">
        <f t="shared" si="4"/>
        <v>213.07659184580933</v>
      </c>
      <c r="G27">
        <f t="shared" si="5"/>
        <v>204.58861124903245</v>
      </c>
      <c r="H27">
        <f t="shared" si="6"/>
        <v>192.20529443845183</v>
      </c>
      <c r="I27">
        <f t="shared" si="7"/>
        <v>177.00902574754102</v>
      </c>
      <c r="J27">
        <f t="shared" si="8"/>
        <v>159.27220094816747</v>
      </c>
      <c r="K27">
        <f t="shared" si="9"/>
        <v>139.10223053227722</v>
      </c>
      <c r="O27" t="s">
        <v>37</v>
      </c>
      <c r="P27" t="s">
        <v>264</v>
      </c>
      <c r="R27">
        <v>8.3822444656684443</v>
      </c>
      <c r="S27">
        <v>10.902680707620005</v>
      </c>
      <c r="T27">
        <v>13.213398304474802</v>
      </c>
      <c r="U27">
        <v>15.185170630197762</v>
      </c>
      <c r="V27">
        <v>16.822382291536854</v>
      </c>
      <c r="W27">
        <v>17.9103952640071</v>
      </c>
      <c r="X27">
        <v>18.385996333702131</v>
      </c>
      <c r="Y27">
        <v>18.28167880531085</v>
      </c>
      <c r="Z27">
        <v>17.689596881418009</v>
      </c>
      <c r="AA27">
        <v>16.738360079843513</v>
      </c>
    </row>
    <row r="28" spans="1:27">
      <c r="A28" s="5" t="s">
        <v>32</v>
      </c>
      <c r="B28">
        <f t="shared" si="0"/>
        <v>0</v>
      </c>
      <c r="C28">
        <f t="shared" si="1"/>
        <v>0</v>
      </c>
      <c r="D28">
        <f t="shared" si="2"/>
        <v>0</v>
      </c>
      <c r="E28">
        <f t="shared" si="3"/>
        <v>0</v>
      </c>
      <c r="F28">
        <f t="shared" si="4"/>
        <v>0</v>
      </c>
      <c r="G28">
        <f t="shared" si="5"/>
        <v>0</v>
      </c>
      <c r="H28">
        <f t="shared" si="6"/>
        <v>0</v>
      </c>
      <c r="I28">
        <f t="shared" si="7"/>
        <v>0</v>
      </c>
      <c r="J28">
        <f t="shared" si="8"/>
        <v>0</v>
      </c>
      <c r="K28">
        <f t="shared" si="9"/>
        <v>0</v>
      </c>
      <c r="O28" t="s">
        <v>39</v>
      </c>
      <c r="P28" t="s">
        <v>264</v>
      </c>
      <c r="R28">
        <v>14.138255000114109</v>
      </c>
      <c r="S28">
        <v>15.145623179227297</v>
      </c>
      <c r="T28">
        <v>15.337670785815488</v>
      </c>
      <c r="U28">
        <v>15.039353898927704</v>
      </c>
      <c r="V28">
        <v>14.344404064517848</v>
      </c>
      <c r="W28">
        <v>13.355695321013613</v>
      </c>
      <c r="X28">
        <v>12.275373867340852</v>
      </c>
      <c r="Y28">
        <v>11.149853856103141</v>
      </c>
      <c r="Z28">
        <v>10.05438760871831</v>
      </c>
      <c r="AA28">
        <v>9.0758274075963055</v>
      </c>
    </row>
    <row r="29" spans="1:27">
      <c r="A29" s="5" t="s">
        <v>33</v>
      </c>
      <c r="B29">
        <f t="shared" si="0"/>
        <v>0</v>
      </c>
      <c r="C29">
        <f t="shared" si="1"/>
        <v>0</v>
      </c>
      <c r="D29">
        <f t="shared" si="2"/>
        <v>0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0</v>
      </c>
      <c r="I29">
        <f t="shared" si="7"/>
        <v>0</v>
      </c>
      <c r="J29">
        <f t="shared" si="8"/>
        <v>0</v>
      </c>
      <c r="K29">
        <f t="shared" si="9"/>
        <v>0</v>
      </c>
      <c r="O29" t="s">
        <v>40</v>
      </c>
      <c r="P29" t="s">
        <v>264</v>
      </c>
      <c r="R29">
        <v>19.598888999999993</v>
      </c>
      <c r="S29">
        <v>23.135669343839098</v>
      </c>
      <c r="T29">
        <v>26.126195905816065</v>
      </c>
      <c r="U29">
        <v>28.535661655883146</v>
      </c>
      <c r="V29">
        <v>30.138636779556524</v>
      </c>
      <c r="W29">
        <v>30.989028892498666</v>
      </c>
      <c r="X29">
        <v>31.1697822696812</v>
      </c>
      <c r="Y29">
        <v>30.670245381616404</v>
      </c>
      <c r="Z29">
        <v>29.569629839616972</v>
      </c>
      <c r="AA29">
        <v>27.97691166701167</v>
      </c>
    </row>
    <row r="30" spans="1:27">
      <c r="A30" s="5" t="s">
        <v>34</v>
      </c>
      <c r="B30">
        <f t="shared" si="0"/>
        <v>0.39891999999999983</v>
      </c>
      <c r="C30">
        <f t="shared" si="1"/>
        <v>0.45705125798332075</v>
      </c>
      <c r="D30">
        <f t="shared" si="2"/>
        <v>0.50294556795262879</v>
      </c>
      <c r="E30">
        <f t="shared" si="3"/>
        <v>0.53672090884864865</v>
      </c>
      <c r="F30">
        <f t="shared" si="4"/>
        <v>0.55986577638571122</v>
      </c>
      <c r="G30">
        <f t="shared" si="5"/>
        <v>0.56830138291245813</v>
      </c>
      <c r="H30">
        <f t="shared" si="6"/>
        <v>0.56084200275675378</v>
      </c>
      <c r="I30">
        <f t="shared" si="7"/>
        <v>0.53674111561573679</v>
      </c>
      <c r="J30">
        <f t="shared" si="8"/>
        <v>0.49773635793670035</v>
      </c>
      <c r="K30">
        <f t="shared" si="9"/>
        <v>0.4454880079780561</v>
      </c>
      <c r="O30" t="s">
        <v>41</v>
      </c>
      <c r="P30" t="s">
        <v>264</v>
      </c>
      <c r="R30">
        <v>34.016593000000007</v>
      </c>
      <c r="S30">
        <v>38.876431159210973</v>
      </c>
      <c r="T30">
        <v>45.107034620686001</v>
      </c>
      <c r="U30">
        <v>51.576162126372765</v>
      </c>
      <c r="V30">
        <v>58.817357902248872</v>
      </c>
      <c r="W30">
        <v>66.597391257016852</v>
      </c>
      <c r="X30">
        <v>73.927319576353767</v>
      </c>
      <c r="Y30">
        <v>80.334976450891972</v>
      </c>
      <c r="Z30">
        <v>85.101069154606776</v>
      </c>
      <c r="AA30">
        <v>88.100750009034584</v>
      </c>
    </row>
    <row r="31" spans="1:27">
      <c r="A31" s="5" t="s">
        <v>35</v>
      </c>
      <c r="B31">
        <f t="shared" si="0"/>
        <v>7.4943319999999991</v>
      </c>
      <c r="C31">
        <f t="shared" si="1"/>
        <v>7.0558800037684337</v>
      </c>
      <c r="D31">
        <f t="shared" si="2"/>
        <v>6.7546667969154077</v>
      </c>
      <c r="E31">
        <f t="shared" si="3"/>
        <v>6.541481170366275</v>
      </c>
      <c r="F31">
        <f t="shared" si="4"/>
        <v>6.3344453903171338</v>
      </c>
      <c r="G31">
        <f t="shared" si="5"/>
        <v>6.0861391565994554</v>
      </c>
      <c r="H31">
        <f t="shared" si="6"/>
        <v>5.7428360966822494</v>
      </c>
      <c r="I31">
        <f t="shared" si="7"/>
        <v>5.3047469237611056</v>
      </c>
      <c r="J31">
        <f t="shared" si="8"/>
        <v>4.7997160427917294</v>
      </c>
      <c r="K31">
        <f t="shared" si="9"/>
        <v>4.2198247875250638</v>
      </c>
      <c r="O31" t="s">
        <v>43</v>
      </c>
      <c r="P31" t="s">
        <v>264</v>
      </c>
      <c r="R31">
        <v>4.4010510000000016</v>
      </c>
      <c r="S31">
        <v>5.1398236588799033</v>
      </c>
      <c r="T31">
        <v>5.8119907174494401</v>
      </c>
      <c r="U31">
        <v>6.3361293552186844</v>
      </c>
      <c r="V31">
        <v>6.664970136718626</v>
      </c>
      <c r="W31">
        <v>6.8189370158072187</v>
      </c>
      <c r="X31">
        <v>6.8130143279034128</v>
      </c>
      <c r="Y31">
        <v>6.6529324724699839</v>
      </c>
      <c r="Z31">
        <v>6.3667013805351127</v>
      </c>
      <c r="AA31">
        <v>5.9878754513403818</v>
      </c>
    </row>
    <row r="32" spans="1:27">
      <c r="A32" s="5" t="s">
        <v>36</v>
      </c>
      <c r="B32">
        <f t="shared" si="0"/>
        <v>16.468714000000006</v>
      </c>
      <c r="C32">
        <f t="shared" si="1"/>
        <v>20.764196372818041</v>
      </c>
      <c r="D32">
        <f t="shared" si="2"/>
        <v>24.810913032542835</v>
      </c>
      <c r="E32">
        <f t="shared" si="3"/>
        <v>28.484334199125602</v>
      </c>
      <c r="F32">
        <f t="shared" si="4"/>
        <v>31.293090095366782</v>
      </c>
      <c r="G32">
        <f t="shared" si="5"/>
        <v>33.108417007516884</v>
      </c>
      <c r="H32">
        <f t="shared" si="6"/>
        <v>34.217303179442325</v>
      </c>
      <c r="I32">
        <f t="shared" si="7"/>
        <v>34.726778223853692</v>
      </c>
      <c r="J32">
        <f t="shared" si="8"/>
        <v>34.723504017770836</v>
      </c>
      <c r="K32">
        <f t="shared" si="9"/>
        <v>34.266127050576848</v>
      </c>
      <c r="O32" t="s">
        <v>44</v>
      </c>
      <c r="P32" t="s">
        <v>264</v>
      </c>
      <c r="R32">
        <v>11.227207999999999</v>
      </c>
      <c r="S32">
        <v>14.13527218804801</v>
      </c>
      <c r="T32">
        <v>16.965812714105237</v>
      </c>
      <c r="U32">
        <v>19.435990233363317</v>
      </c>
      <c r="V32">
        <v>21.272626101149072</v>
      </c>
      <c r="W32">
        <v>22.48334876259533</v>
      </c>
      <c r="X32">
        <v>23.224382722261574</v>
      </c>
      <c r="Y32">
        <v>23.54240540319508</v>
      </c>
      <c r="Z32">
        <v>23.471667534470793</v>
      </c>
      <c r="AA32">
        <v>23.033975295553926</v>
      </c>
    </row>
    <row r="33" spans="1:27">
      <c r="A33" s="5" t="s">
        <v>37</v>
      </c>
      <c r="B33">
        <f t="shared" si="0"/>
        <v>8.3822444656684443</v>
      </c>
      <c r="C33">
        <f t="shared" si="1"/>
        <v>10.902680707620005</v>
      </c>
      <c r="D33">
        <f t="shared" si="2"/>
        <v>13.213398304474802</v>
      </c>
      <c r="E33">
        <f t="shared" si="3"/>
        <v>15.185170630197762</v>
      </c>
      <c r="F33">
        <f t="shared" si="4"/>
        <v>16.822382291536854</v>
      </c>
      <c r="G33">
        <f t="shared" si="5"/>
        <v>17.9103952640071</v>
      </c>
      <c r="H33">
        <f t="shared" si="6"/>
        <v>18.385996333702131</v>
      </c>
      <c r="I33">
        <f t="shared" si="7"/>
        <v>18.28167880531085</v>
      </c>
      <c r="J33">
        <f t="shared" si="8"/>
        <v>17.689596881418009</v>
      </c>
      <c r="K33">
        <f t="shared" si="9"/>
        <v>16.738360079843513</v>
      </c>
      <c r="O33" t="s">
        <v>45</v>
      </c>
      <c r="P33" t="s">
        <v>264</v>
      </c>
      <c r="R33">
        <v>17.113687999999975</v>
      </c>
      <c r="S33">
        <v>18.409279968712266</v>
      </c>
      <c r="T33">
        <v>19.224165272484711</v>
      </c>
      <c r="U33">
        <v>19.570761966418079</v>
      </c>
      <c r="V33">
        <v>19.443898256211533</v>
      </c>
      <c r="W33">
        <v>18.899221790462839</v>
      </c>
      <c r="X33">
        <v>18.015351367336851</v>
      </c>
      <c r="Y33">
        <v>16.728339920162295</v>
      </c>
      <c r="Z33">
        <v>15.07161605966018</v>
      </c>
      <c r="AA33">
        <v>13.066744999289341</v>
      </c>
    </row>
    <row r="34" spans="1:27">
      <c r="A34" s="5" t="s">
        <v>38</v>
      </c>
      <c r="B34">
        <f t="shared" si="0"/>
        <v>0</v>
      </c>
      <c r="C34">
        <f t="shared" si="1"/>
        <v>0</v>
      </c>
      <c r="D34">
        <f t="shared" si="2"/>
        <v>0</v>
      </c>
      <c r="E34">
        <f t="shared" si="3"/>
        <v>0</v>
      </c>
      <c r="F34">
        <f t="shared" si="4"/>
        <v>0</v>
      </c>
      <c r="G34">
        <f t="shared" si="5"/>
        <v>0</v>
      </c>
      <c r="H34">
        <f t="shared" si="6"/>
        <v>0</v>
      </c>
      <c r="I34">
        <f t="shared" si="7"/>
        <v>0</v>
      </c>
      <c r="J34">
        <f t="shared" si="8"/>
        <v>0</v>
      </c>
      <c r="K34">
        <f t="shared" si="9"/>
        <v>0</v>
      </c>
      <c r="O34" t="s">
        <v>46</v>
      </c>
      <c r="P34" t="s">
        <v>264</v>
      </c>
      <c r="R34">
        <v>1341.3351520000015</v>
      </c>
      <c r="S34">
        <v>1370.9503136509377</v>
      </c>
      <c r="T34">
        <v>1359.1884232473219</v>
      </c>
      <c r="U34">
        <v>1308.6929401168402</v>
      </c>
      <c r="V34">
        <v>1224.5219928458362</v>
      </c>
      <c r="W34">
        <v>1117.584553586832</v>
      </c>
      <c r="X34">
        <v>999.73686771357006</v>
      </c>
      <c r="Y34">
        <v>880.9937183694002</v>
      </c>
      <c r="Z34">
        <v>762.38492579235083</v>
      </c>
      <c r="AA34">
        <v>644.55780683703108</v>
      </c>
    </row>
    <row r="35" spans="1:27">
      <c r="A35" s="5" t="s">
        <v>39</v>
      </c>
      <c r="B35">
        <f t="shared" si="0"/>
        <v>14.138255000114109</v>
      </c>
      <c r="C35">
        <f t="shared" si="1"/>
        <v>15.145623179227297</v>
      </c>
      <c r="D35">
        <f t="shared" si="2"/>
        <v>15.337670785815488</v>
      </c>
      <c r="E35">
        <f t="shared" si="3"/>
        <v>15.039353898927704</v>
      </c>
      <c r="F35">
        <f t="shared" si="4"/>
        <v>14.344404064517848</v>
      </c>
      <c r="G35">
        <f t="shared" si="5"/>
        <v>13.355695321013613</v>
      </c>
      <c r="H35">
        <f t="shared" si="6"/>
        <v>12.275373867340852</v>
      </c>
      <c r="I35">
        <f t="shared" si="7"/>
        <v>11.149853856103141</v>
      </c>
      <c r="J35">
        <f t="shared" si="8"/>
        <v>10.05438760871831</v>
      </c>
      <c r="K35">
        <f t="shared" si="9"/>
        <v>9.0758274075963055</v>
      </c>
      <c r="O35" t="s">
        <v>49</v>
      </c>
      <c r="P35" t="s">
        <v>264</v>
      </c>
      <c r="R35">
        <v>46.294840999999963</v>
      </c>
      <c r="S35">
        <v>51.411083166433066</v>
      </c>
      <c r="T35">
        <v>54.897781966771561</v>
      </c>
      <c r="U35">
        <v>56.980839224721727</v>
      </c>
      <c r="V35">
        <v>57.540068526213034</v>
      </c>
      <c r="W35">
        <v>56.773458680562292</v>
      </c>
      <c r="X35">
        <v>54.974251225767752</v>
      </c>
      <c r="Y35">
        <v>52.311695952666582</v>
      </c>
      <c r="Z35">
        <v>48.700964817142172</v>
      </c>
      <c r="AA35">
        <v>44.068441250341742</v>
      </c>
    </row>
    <row r="36" spans="1:27">
      <c r="A36" s="5" t="s">
        <v>40</v>
      </c>
      <c r="B36">
        <f t="shared" si="0"/>
        <v>19.598888999999993</v>
      </c>
      <c r="C36">
        <f t="shared" si="1"/>
        <v>23.135669343839098</v>
      </c>
      <c r="D36">
        <f t="shared" si="2"/>
        <v>26.126195905816065</v>
      </c>
      <c r="E36">
        <f t="shared" si="3"/>
        <v>28.535661655883146</v>
      </c>
      <c r="F36">
        <f t="shared" si="4"/>
        <v>30.138636779556524</v>
      </c>
      <c r="G36">
        <f t="shared" si="5"/>
        <v>30.989028892498666</v>
      </c>
      <c r="H36">
        <f t="shared" si="6"/>
        <v>31.1697822696812</v>
      </c>
      <c r="I36">
        <f t="shared" si="7"/>
        <v>30.670245381616404</v>
      </c>
      <c r="J36">
        <f t="shared" si="8"/>
        <v>29.569629839616972</v>
      </c>
      <c r="K36">
        <f t="shared" si="9"/>
        <v>27.97691166701167</v>
      </c>
      <c r="O36" t="s">
        <v>50</v>
      </c>
      <c r="P36" t="s">
        <v>264</v>
      </c>
      <c r="R36">
        <v>0.73475000000000024</v>
      </c>
      <c r="S36">
        <v>0.85592338519793898</v>
      </c>
      <c r="T36">
        <v>0.92675529165062309</v>
      </c>
      <c r="U36">
        <v>0.97086189752382224</v>
      </c>
      <c r="V36">
        <v>0.96967325083306244</v>
      </c>
      <c r="W36">
        <v>0.9388933111870349</v>
      </c>
      <c r="X36">
        <v>0.89938373156892826</v>
      </c>
      <c r="Y36">
        <v>0.85026642589488721</v>
      </c>
      <c r="Z36">
        <v>0.79204750714247263</v>
      </c>
      <c r="AA36">
        <v>0.72986360805763051</v>
      </c>
    </row>
    <row r="37" spans="1:27">
      <c r="A37" s="5" t="s">
        <v>41</v>
      </c>
      <c r="B37">
        <f t="shared" si="0"/>
        <v>34.016593000000007</v>
      </c>
      <c r="C37">
        <f t="shared" si="1"/>
        <v>38.876431159210973</v>
      </c>
      <c r="D37">
        <f t="shared" si="2"/>
        <v>45.107034620686001</v>
      </c>
      <c r="E37">
        <f t="shared" si="3"/>
        <v>51.576162126372765</v>
      </c>
      <c r="F37">
        <f t="shared" si="4"/>
        <v>58.817357902248872</v>
      </c>
      <c r="G37">
        <f t="shared" si="5"/>
        <v>66.597391257016852</v>
      </c>
      <c r="H37">
        <f t="shared" si="6"/>
        <v>73.927319576353767</v>
      </c>
      <c r="I37">
        <f t="shared" si="7"/>
        <v>80.334976450891972</v>
      </c>
      <c r="J37">
        <f t="shared" si="8"/>
        <v>85.101069154606776</v>
      </c>
      <c r="K37">
        <f t="shared" si="9"/>
        <v>88.100750009034584</v>
      </c>
      <c r="O37" t="s">
        <v>51</v>
      </c>
      <c r="P37" t="s">
        <v>264</v>
      </c>
      <c r="R37">
        <v>4.0428990000000011</v>
      </c>
      <c r="S37">
        <v>5.0032723464045219</v>
      </c>
      <c r="T37">
        <v>5.916472277716827</v>
      </c>
      <c r="U37">
        <v>6.7190383195744197</v>
      </c>
      <c r="V37">
        <v>7.3340822707423481</v>
      </c>
      <c r="W37">
        <v>7.7487362164974609</v>
      </c>
      <c r="X37">
        <v>7.9457554319554031</v>
      </c>
      <c r="Y37">
        <v>7.916195618133993</v>
      </c>
      <c r="Z37">
        <v>7.6831568061942548</v>
      </c>
      <c r="AA37">
        <v>7.2777649765797632</v>
      </c>
    </row>
    <row r="38" spans="1:27">
      <c r="A38" s="5" t="s">
        <v>42</v>
      </c>
      <c r="B38">
        <f t="shared" si="0"/>
        <v>0</v>
      </c>
      <c r="C38">
        <f t="shared" si="1"/>
        <v>0</v>
      </c>
      <c r="D38">
        <f t="shared" si="2"/>
        <v>0</v>
      </c>
      <c r="E38">
        <f t="shared" si="3"/>
        <v>0</v>
      </c>
      <c r="F38">
        <f t="shared" si="4"/>
        <v>0</v>
      </c>
      <c r="G38">
        <f t="shared" si="5"/>
        <v>0</v>
      </c>
      <c r="H38">
        <f t="shared" si="6"/>
        <v>0</v>
      </c>
      <c r="I38">
        <f t="shared" si="7"/>
        <v>0</v>
      </c>
      <c r="J38">
        <f t="shared" si="8"/>
        <v>0</v>
      </c>
      <c r="K38">
        <f t="shared" si="9"/>
        <v>0</v>
      </c>
      <c r="O38" t="s">
        <v>53</v>
      </c>
      <c r="P38" t="s">
        <v>264</v>
      </c>
      <c r="R38">
        <v>4.658887</v>
      </c>
      <c r="S38">
        <v>5.2906388814426473</v>
      </c>
      <c r="T38">
        <v>5.8221296987083671</v>
      </c>
      <c r="U38">
        <v>6.2305038300507407</v>
      </c>
      <c r="V38">
        <v>6.473901689492723</v>
      </c>
      <c r="W38">
        <v>6.5497485766956149</v>
      </c>
      <c r="X38">
        <v>6.4473582818567055</v>
      </c>
      <c r="Y38">
        <v>6.1561854720343154</v>
      </c>
      <c r="Z38">
        <v>5.6525950401805405</v>
      </c>
      <c r="AA38">
        <v>4.9759619307468999</v>
      </c>
    </row>
    <row r="39" spans="1:27">
      <c r="A39" s="5" t="s">
        <v>43</v>
      </c>
      <c r="B39">
        <f t="shared" si="0"/>
        <v>4.4010510000000016</v>
      </c>
      <c r="C39">
        <f t="shared" si="1"/>
        <v>5.1398236588799033</v>
      </c>
      <c r="D39">
        <f t="shared" si="2"/>
        <v>5.8119907174494401</v>
      </c>
      <c r="E39">
        <f t="shared" si="3"/>
        <v>6.3361293552186844</v>
      </c>
      <c r="F39">
        <f t="shared" si="4"/>
        <v>6.664970136718626</v>
      </c>
      <c r="G39">
        <f t="shared" si="5"/>
        <v>6.8189370158072187</v>
      </c>
      <c r="H39">
        <f t="shared" si="6"/>
        <v>6.8130143279034128</v>
      </c>
      <c r="I39">
        <f t="shared" si="7"/>
        <v>6.6529324724699839</v>
      </c>
      <c r="J39">
        <f t="shared" si="8"/>
        <v>6.3667013805351127</v>
      </c>
      <c r="K39">
        <f t="shared" si="9"/>
        <v>5.9878754513403818</v>
      </c>
      <c r="O39" t="s">
        <v>263</v>
      </c>
      <c r="P39" t="s">
        <v>264</v>
      </c>
      <c r="R39">
        <v>19.737800000000011</v>
      </c>
      <c r="S39">
        <v>22.279631965405006</v>
      </c>
      <c r="T39">
        <v>23.854757670403661</v>
      </c>
      <c r="U39">
        <v>24.703330094853158</v>
      </c>
      <c r="V39">
        <v>24.760436076394189</v>
      </c>
      <c r="W39">
        <v>24.220940432451815</v>
      </c>
      <c r="X39">
        <v>23.467838732562704</v>
      </c>
      <c r="Y39">
        <v>22.536822825009001</v>
      </c>
      <c r="Z39">
        <v>21.445031264248819</v>
      </c>
      <c r="AA39">
        <v>20.236976364964484</v>
      </c>
    </row>
    <row r="40" spans="1:27">
      <c r="A40" s="5" t="s">
        <v>44</v>
      </c>
      <c r="B40">
        <f t="shared" si="0"/>
        <v>11.227207999999999</v>
      </c>
      <c r="C40">
        <f t="shared" si="1"/>
        <v>14.13527218804801</v>
      </c>
      <c r="D40">
        <f t="shared" si="2"/>
        <v>16.965812714105237</v>
      </c>
      <c r="E40">
        <f t="shared" si="3"/>
        <v>19.435990233363317</v>
      </c>
      <c r="F40">
        <f t="shared" si="4"/>
        <v>21.272626101149072</v>
      </c>
      <c r="G40">
        <f t="shared" si="5"/>
        <v>22.48334876259533</v>
      </c>
      <c r="H40">
        <f t="shared" si="6"/>
        <v>23.224382722261574</v>
      </c>
      <c r="I40">
        <f t="shared" si="7"/>
        <v>23.54240540319508</v>
      </c>
      <c r="J40">
        <f t="shared" si="8"/>
        <v>23.471667534470793</v>
      </c>
      <c r="K40">
        <f t="shared" si="9"/>
        <v>23.033975295553926</v>
      </c>
      <c r="O40" t="s">
        <v>55</v>
      </c>
      <c r="P40" t="s">
        <v>264</v>
      </c>
      <c r="R40">
        <v>4.4033300000000031</v>
      </c>
      <c r="S40">
        <v>4.3417221294875032</v>
      </c>
      <c r="T40">
        <v>4.2728751963923344</v>
      </c>
      <c r="U40">
        <v>4.198669520409223</v>
      </c>
      <c r="V40">
        <v>4.0911337062905897</v>
      </c>
      <c r="W40">
        <v>3.9392574673875242</v>
      </c>
      <c r="X40">
        <v>3.7266742661223637</v>
      </c>
      <c r="Y40">
        <v>3.4441834723626021</v>
      </c>
      <c r="Z40">
        <v>3.0769989207990291</v>
      </c>
      <c r="AA40">
        <v>2.6601069708701788</v>
      </c>
    </row>
    <row r="41" spans="1:27">
      <c r="A41" s="5" t="s">
        <v>45</v>
      </c>
      <c r="B41">
        <f t="shared" si="0"/>
        <v>17.113687999999975</v>
      </c>
      <c r="C41">
        <f t="shared" si="1"/>
        <v>18.409279968712266</v>
      </c>
      <c r="D41">
        <f t="shared" si="2"/>
        <v>19.224165272484711</v>
      </c>
      <c r="E41">
        <f t="shared" si="3"/>
        <v>19.570761966418079</v>
      </c>
      <c r="F41">
        <f t="shared" si="4"/>
        <v>19.443898256211533</v>
      </c>
      <c r="G41">
        <f t="shared" si="5"/>
        <v>18.899221790462839</v>
      </c>
      <c r="H41">
        <f t="shared" si="6"/>
        <v>18.015351367336851</v>
      </c>
      <c r="I41">
        <f t="shared" si="7"/>
        <v>16.728339920162295</v>
      </c>
      <c r="J41">
        <f t="shared" si="8"/>
        <v>15.07161605966018</v>
      </c>
      <c r="K41">
        <f t="shared" si="9"/>
        <v>13.066744999289341</v>
      </c>
      <c r="O41" t="s">
        <v>56</v>
      </c>
      <c r="P41" t="s">
        <v>264</v>
      </c>
      <c r="R41">
        <v>11.257979000000001</v>
      </c>
      <c r="S41">
        <v>10.937018867379491</v>
      </c>
      <c r="T41">
        <v>10.29372350132174</v>
      </c>
      <c r="U41">
        <v>9.4631695638776812</v>
      </c>
      <c r="V41">
        <v>8.4625984425685719</v>
      </c>
      <c r="W41">
        <v>7.3198422145282356</v>
      </c>
      <c r="X41">
        <v>6.1764131750244369</v>
      </c>
      <c r="Y41">
        <v>5.1336373468424226</v>
      </c>
      <c r="Z41">
        <v>4.193600012476697</v>
      </c>
      <c r="AA41">
        <v>3.328921553463434</v>
      </c>
    </row>
    <row r="42" spans="1:27">
      <c r="A42" s="5" t="s">
        <v>46</v>
      </c>
      <c r="B42">
        <f t="shared" si="0"/>
        <v>1341.3351520000015</v>
      </c>
      <c r="C42">
        <f t="shared" si="1"/>
        <v>1370.9503136509377</v>
      </c>
      <c r="D42">
        <f t="shared" si="2"/>
        <v>1359.1884232473219</v>
      </c>
      <c r="E42">
        <f t="shared" si="3"/>
        <v>1308.6929401168402</v>
      </c>
      <c r="F42">
        <f t="shared" si="4"/>
        <v>1224.5219928458362</v>
      </c>
      <c r="G42">
        <f t="shared" si="5"/>
        <v>1117.584553586832</v>
      </c>
      <c r="H42">
        <f t="shared" si="6"/>
        <v>999.73686771357006</v>
      </c>
      <c r="I42">
        <f t="shared" si="7"/>
        <v>880.9937183694002</v>
      </c>
      <c r="J42">
        <f t="shared" si="8"/>
        <v>762.38492579235083</v>
      </c>
      <c r="K42">
        <f t="shared" si="9"/>
        <v>644.55780683703108</v>
      </c>
      <c r="O42" t="s">
        <v>58</v>
      </c>
      <c r="P42" t="s">
        <v>264</v>
      </c>
      <c r="R42">
        <v>1.1036469999999994</v>
      </c>
      <c r="S42">
        <v>1.2628495086006757</v>
      </c>
      <c r="T42">
        <v>1.4200513402012029</v>
      </c>
      <c r="U42">
        <v>1.5542521495438073</v>
      </c>
      <c r="V42">
        <v>1.663299291932532</v>
      </c>
      <c r="W42">
        <v>1.7276393887423818</v>
      </c>
      <c r="X42">
        <v>1.7313926159243906</v>
      </c>
      <c r="Y42">
        <v>1.6598619579247744</v>
      </c>
      <c r="Z42">
        <v>1.5134589767860871</v>
      </c>
      <c r="AA42">
        <v>1.3199235482393874</v>
      </c>
    </row>
    <row r="43" spans="1:27">
      <c r="A43" s="5" t="s">
        <v>47</v>
      </c>
      <c r="B43">
        <f t="shared" si="0"/>
        <v>0</v>
      </c>
      <c r="C43">
        <f t="shared" si="1"/>
        <v>0</v>
      </c>
      <c r="D43">
        <f t="shared" si="2"/>
        <v>0</v>
      </c>
      <c r="E43">
        <f t="shared" si="3"/>
        <v>0</v>
      </c>
      <c r="F43">
        <f t="shared" si="4"/>
        <v>0</v>
      </c>
      <c r="G43">
        <f t="shared" si="5"/>
        <v>0</v>
      </c>
      <c r="H43">
        <f t="shared" si="6"/>
        <v>0</v>
      </c>
      <c r="I43">
        <f t="shared" si="7"/>
        <v>0</v>
      </c>
      <c r="J43">
        <f t="shared" si="8"/>
        <v>0</v>
      </c>
      <c r="K43">
        <f t="shared" si="9"/>
        <v>0</v>
      </c>
      <c r="O43" t="s">
        <v>59</v>
      </c>
      <c r="P43" t="s">
        <v>264</v>
      </c>
      <c r="R43">
        <v>10.492959999999997</v>
      </c>
      <c r="S43">
        <v>11.213676247481908</v>
      </c>
      <c r="T43">
        <v>12.030876499827144</v>
      </c>
      <c r="U43">
        <v>12.819362023737424</v>
      </c>
      <c r="V43">
        <v>13.782001786681425</v>
      </c>
      <c r="W43">
        <v>14.763003513621996</v>
      </c>
      <c r="X43">
        <v>15.528717036510979</v>
      </c>
      <c r="Y43">
        <v>16.06358042404786</v>
      </c>
      <c r="Z43">
        <v>16.394591273989736</v>
      </c>
      <c r="AA43">
        <v>16.553038155662879</v>
      </c>
    </row>
    <row r="44" spans="1:27">
      <c r="A44" s="5" t="s">
        <v>48</v>
      </c>
      <c r="B44">
        <f t="shared" si="0"/>
        <v>0</v>
      </c>
      <c r="C44">
        <f t="shared" si="1"/>
        <v>0</v>
      </c>
      <c r="D44">
        <f t="shared" si="2"/>
        <v>0</v>
      </c>
      <c r="E44">
        <f t="shared" si="3"/>
        <v>0</v>
      </c>
      <c r="F44">
        <f t="shared" si="4"/>
        <v>0</v>
      </c>
      <c r="G44">
        <f t="shared" si="5"/>
        <v>0</v>
      </c>
      <c r="H44">
        <f t="shared" si="6"/>
        <v>0</v>
      </c>
      <c r="I44">
        <f t="shared" si="7"/>
        <v>0</v>
      </c>
      <c r="J44">
        <f t="shared" si="8"/>
        <v>0</v>
      </c>
      <c r="K44">
        <f t="shared" si="9"/>
        <v>0</v>
      </c>
      <c r="O44" t="s">
        <v>61</v>
      </c>
      <c r="P44" t="s">
        <v>264</v>
      </c>
      <c r="R44">
        <v>65.965795</v>
      </c>
      <c r="S44">
        <v>83.852912340991665</v>
      </c>
      <c r="T44">
        <v>101.57857232806197</v>
      </c>
      <c r="U44">
        <v>117.24141225026376</v>
      </c>
      <c r="V44">
        <v>129.59743286726399</v>
      </c>
      <c r="W44">
        <v>138.4456795085712</v>
      </c>
      <c r="X44">
        <v>144.04824702851838</v>
      </c>
      <c r="Y44">
        <v>146.35461104746082</v>
      </c>
      <c r="Z44">
        <v>145.61819931470816</v>
      </c>
      <c r="AA44">
        <v>142.15891345951479</v>
      </c>
    </row>
    <row r="45" spans="1:27">
      <c r="A45" s="5" t="s">
        <v>49</v>
      </c>
      <c r="B45">
        <f t="shared" si="0"/>
        <v>46.294840999999963</v>
      </c>
      <c r="C45">
        <f t="shared" si="1"/>
        <v>51.411083166433066</v>
      </c>
      <c r="D45">
        <f t="shared" si="2"/>
        <v>54.897781966771561</v>
      </c>
      <c r="E45">
        <f t="shared" si="3"/>
        <v>56.980839224721727</v>
      </c>
      <c r="F45">
        <f t="shared" si="4"/>
        <v>57.540068526213034</v>
      </c>
      <c r="G45">
        <f t="shared" si="5"/>
        <v>56.773458680562292</v>
      </c>
      <c r="H45">
        <f t="shared" si="6"/>
        <v>54.974251225767752</v>
      </c>
      <c r="I45">
        <f t="shared" si="7"/>
        <v>52.311695952666582</v>
      </c>
      <c r="J45">
        <f t="shared" si="8"/>
        <v>48.700964817142172</v>
      </c>
      <c r="K45">
        <f t="shared" si="9"/>
        <v>44.068441250341742</v>
      </c>
      <c r="O45" t="s">
        <v>62</v>
      </c>
      <c r="P45" t="s">
        <v>264</v>
      </c>
      <c r="R45">
        <v>5.5501420000000037</v>
      </c>
      <c r="S45">
        <v>5.9300959827885151</v>
      </c>
      <c r="T45">
        <v>6.4893823599267328</v>
      </c>
      <c r="U45">
        <v>7.0920749437807729</v>
      </c>
      <c r="V45">
        <v>7.7847036334418434</v>
      </c>
      <c r="W45">
        <v>8.5984453390949174</v>
      </c>
      <c r="X45">
        <v>9.4365259642382942</v>
      </c>
      <c r="Y45">
        <v>10.264693497990651</v>
      </c>
      <c r="Z45">
        <v>11.067483142814456</v>
      </c>
      <c r="AA45">
        <v>11.755686167796128</v>
      </c>
    </row>
    <row r="46" spans="1:27">
      <c r="A46" s="5" t="s">
        <v>50</v>
      </c>
      <c r="B46">
        <f t="shared" si="0"/>
        <v>0.73475000000000024</v>
      </c>
      <c r="C46">
        <f t="shared" si="1"/>
        <v>0.85592338519793898</v>
      </c>
      <c r="D46">
        <f t="shared" si="2"/>
        <v>0.92675529165062309</v>
      </c>
      <c r="E46">
        <f t="shared" si="3"/>
        <v>0.97086189752382224</v>
      </c>
      <c r="F46">
        <f t="shared" si="4"/>
        <v>0.96967325083306244</v>
      </c>
      <c r="G46">
        <f t="shared" si="5"/>
        <v>0.9388933111870349</v>
      </c>
      <c r="H46">
        <f t="shared" si="6"/>
        <v>0.89938373156892826</v>
      </c>
      <c r="I46">
        <f t="shared" si="7"/>
        <v>0.85026642589488721</v>
      </c>
      <c r="J46">
        <f t="shared" si="8"/>
        <v>0.79204750714247263</v>
      </c>
      <c r="K46">
        <f t="shared" si="9"/>
        <v>0.72986360805763051</v>
      </c>
      <c r="O46" t="s">
        <v>63</v>
      </c>
      <c r="P46" t="s">
        <v>264</v>
      </c>
      <c r="R46">
        <v>0.88871600000000039</v>
      </c>
      <c r="S46">
        <v>1.0325547869872556</v>
      </c>
      <c r="T46">
        <v>1.1458794318904288</v>
      </c>
      <c r="U46">
        <v>1.2280007475752037</v>
      </c>
      <c r="V46">
        <v>1.2789558627711239</v>
      </c>
      <c r="W46">
        <v>1.2952490115897859</v>
      </c>
      <c r="X46">
        <v>1.2819490513367984</v>
      </c>
      <c r="Y46">
        <v>1.2418647886469465</v>
      </c>
      <c r="Z46">
        <v>1.1806700795632286</v>
      </c>
      <c r="AA46">
        <v>1.1051709209307514</v>
      </c>
    </row>
    <row r="47" spans="1:27">
      <c r="A47" s="5" t="s">
        <v>51</v>
      </c>
      <c r="B47">
        <f t="shared" si="0"/>
        <v>4.0428990000000011</v>
      </c>
      <c r="C47">
        <f t="shared" si="1"/>
        <v>5.0032723464045219</v>
      </c>
      <c r="D47">
        <f t="shared" si="2"/>
        <v>5.916472277716827</v>
      </c>
      <c r="E47">
        <f t="shared" si="3"/>
        <v>6.7190383195744197</v>
      </c>
      <c r="F47">
        <f t="shared" si="4"/>
        <v>7.3340822707423481</v>
      </c>
      <c r="G47">
        <f t="shared" si="5"/>
        <v>7.7487362164974609</v>
      </c>
      <c r="H47">
        <f t="shared" si="6"/>
        <v>7.9457554319554031</v>
      </c>
      <c r="I47">
        <f t="shared" si="7"/>
        <v>7.916195618133993</v>
      </c>
      <c r="J47">
        <f t="shared" si="8"/>
        <v>7.6831568061942548</v>
      </c>
      <c r="K47">
        <f t="shared" si="9"/>
        <v>7.2777649765797632</v>
      </c>
      <c r="O47" t="s">
        <v>65</v>
      </c>
      <c r="P47" t="s">
        <v>264</v>
      </c>
      <c r="R47">
        <v>9.9273199999999999</v>
      </c>
      <c r="S47">
        <v>10.80249143890263</v>
      </c>
      <c r="T47">
        <v>11.233090351634841</v>
      </c>
      <c r="U47">
        <v>11.324887009944502</v>
      </c>
      <c r="V47">
        <v>11.102004111169224</v>
      </c>
      <c r="W47">
        <v>10.633528425180979</v>
      </c>
      <c r="X47">
        <v>10.041725191253008</v>
      </c>
      <c r="Y47">
        <v>9.3813367357912423</v>
      </c>
      <c r="Z47">
        <v>8.6718525512055464</v>
      </c>
      <c r="AA47">
        <v>7.8568923064937</v>
      </c>
    </row>
    <row r="48" spans="1:27">
      <c r="A48" s="5" t="s">
        <v>52</v>
      </c>
      <c r="B48">
        <f t="shared" si="0"/>
        <v>0</v>
      </c>
      <c r="C48">
        <f t="shared" si="1"/>
        <v>0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0</v>
      </c>
      <c r="H48">
        <f t="shared" si="6"/>
        <v>0</v>
      </c>
      <c r="I48">
        <f t="shared" si="7"/>
        <v>0</v>
      </c>
      <c r="J48">
        <f t="shared" si="8"/>
        <v>0</v>
      </c>
      <c r="K48">
        <f t="shared" si="9"/>
        <v>0</v>
      </c>
      <c r="O48" t="s">
        <v>66</v>
      </c>
      <c r="P48" t="s">
        <v>264</v>
      </c>
      <c r="R48">
        <v>14.464739000000003</v>
      </c>
      <c r="S48">
        <v>16.018997245405163</v>
      </c>
      <c r="T48">
        <v>16.99617940492087</v>
      </c>
      <c r="U48">
        <v>17.511155157315109</v>
      </c>
      <c r="V48">
        <v>17.553054032972724</v>
      </c>
      <c r="W48">
        <v>17.191346062172268</v>
      </c>
      <c r="X48">
        <v>16.55774208117009</v>
      </c>
      <c r="Y48">
        <v>15.707905636448412</v>
      </c>
      <c r="Z48">
        <v>14.557263446298577</v>
      </c>
      <c r="AA48">
        <v>13.124426782567756</v>
      </c>
    </row>
    <row r="49" spans="1:27">
      <c r="A49" s="5" t="s">
        <v>53</v>
      </c>
      <c r="B49">
        <f t="shared" si="0"/>
        <v>4.658887</v>
      </c>
      <c r="C49">
        <f t="shared" si="1"/>
        <v>5.2906388814426473</v>
      </c>
      <c r="D49">
        <f t="shared" si="2"/>
        <v>5.8221296987083671</v>
      </c>
      <c r="E49">
        <f t="shared" si="3"/>
        <v>6.2305038300507407</v>
      </c>
      <c r="F49">
        <f t="shared" si="4"/>
        <v>6.473901689492723</v>
      </c>
      <c r="G49">
        <f t="shared" si="5"/>
        <v>6.5497485766956149</v>
      </c>
      <c r="H49">
        <f t="shared" si="6"/>
        <v>6.4473582818567055</v>
      </c>
      <c r="I49">
        <f t="shared" si="7"/>
        <v>6.1561854720343154</v>
      </c>
      <c r="J49">
        <f t="shared" si="8"/>
        <v>5.6525950401805405</v>
      </c>
      <c r="K49">
        <f t="shared" si="9"/>
        <v>4.9759619307468999</v>
      </c>
      <c r="O49" t="s">
        <v>67</v>
      </c>
      <c r="P49" t="s">
        <v>264</v>
      </c>
      <c r="R49">
        <v>81.121077</v>
      </c>
      <c r="S49">
        <v>93.152296307615529</v>
      </c>
      <c r="T49">
        <v>101.70995761400522</v>
      </c>
      <c r="U49">
        <v>107.76693081681992</v>
      </c>
      <c r="V49">
        <v>110.9606862587801</v>
      </c>
      <c r="W49">
        <v>111.45740247760372</v>
      </c>
      <c r="X49">
        <v>109.80912794706283</v>
      </c>
      <c r="Y49">
        <v>105.9461608650367</v>
      </c>
      <c r="Z49">
        <v>100.3560735905738</v>
      </c>
      <c r="AA49">
        <v>93.583062939836978</v>
      </c>
    </row>
    <row r="50" spans="1:27">
      <c r="A50" s="5" t="s">
        <v>54</v>
      </c>
      <c r="B50">
        <f t="shared" si="0"/>
        <v>0</v>
      </c>
      <c r="C50">
        <f t="shared" si="1"/>
        <v>0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0</v>
      </c>
      <c r="H50">
        <f t="shared" si="6"/>
        <v>0</v>
      </c>
      <c r="I50">
        <f t="shared" si="7"/>
        <v>0</v>
      </c>
      <c r="J50">
        <f t="shared" si="8"/>
        <v>0</v>
      </c>
      <c r="K50">
        <f t="shared" si="9"/>
        <v>0</v>
      </c>
      <c r="O50" t="s">
        <v>68</v>
      </c>
      <c r="P50" t="s">
        <v>264</v>
      </c>
      <c r="R50">
        <v>6.1929930000000022</v>
      </c>
      <c r="S50">
        <v>6.1175514022587132</v>
      </c>
      <c r="T50">
        <v>5.5903965489146508</v>
      </c>
      <c r="U50">
        <v>4.9390414773758948</v>
      </c>
      <c r="V50">
        <v>4.2158494984587236</v>
      </c>
      <c r="W50">
        <v>3.4840949793872218</v>
      </c>
      <c r="X50">
        <v>2.8741373886570947</v>
      </c>
      <c r="Y50">
        <v>2.4008980709807646</v>
      </c>
      <c r="Z50">
        <v>2.0324250127148802</v>
      </c>
      <c r="AA50">
        <v>1.7334157753840509</v>
      </c>
    </row>
    <row r="51" spans="1:27">
      <c r="A51" s="5" t="s">
        <v>55</v>
      </c>
      <c r="B51">
        <f t="shared" si="0"/>
        <v>4.4033300000000031</v>
      </c>
      <c r="C51">
        <f t="shared" si="1"/>
        <v>4.3417221294875032</v>
      </c>
      <c r="D51">
        <f t="shared" si="2"/>
        <v>4.2728751963923344</v>
      </c>
      <c r="E51">
        <f t="shared" si="3"/>
        <v>4.198669520409223</v>
      </c>
      <c r="F51">
        <f t="shared" si="4"/>
        <v>4.0911337062905897</v>
      </c>
      <c r="G51">
        <f t="shared" si="5"/>
        <v>3.9392574673875242</v>
      </c>
      <c r="H51">
        <f t="shared" si="6"/>
        <v>3.7266742661223637</v>
      </c>
      <c r="I51">
        <f t="shared" si="7"/>
        <v>3.4441834723626021</v>
      </c>
      <c r="J51">
        <f t="shared" si="8"/>
        <v>3.0769989207990291</v>
      </c>
      <c r="K51">
        <f t="shared" si="9"/>
        <v>2.6601069708701788</v>
      </c>
      <c r="O51" t="s">
        <v>69</v>
      </c>
      <c r="P51" t="s">
        <v>264</v>
      </c>
      <c r="R51">
        <v>0.70040099999999994</v>
      </c>
      <c r="S51">
        <v>0.89153852600814321</v>
      </c>
      <c r="T51">
        <v>1.0872928108672837</v>
      </c>
      <c r="U51">
        <v>1.2618409973604605</v>
      </c>
      <c r="V51">
        <v>1.4037465090939434</v>
      </c>
      <c r="W51">
        <v>1.5129588123041795</v>
      </c>
      <c r="X51">
        <v>1.5796556794938053</v>
      </c>
      <c r="Y51">
        <v>1.5945836311180248</v>
      </c>
      <c r="Z51">
        <v>1.5631491779714735</v>
      </c>
      <c r="AA51">
        <v>1.4937534754030768</v>
      </c>
    </row>
    <row r="52" spans="1:27">
      <c r="A52" s="5" t="s">
        <v>56</v>
      </c>
      <c r="B52">
        <f t="shared" si="0"/>
        <v>11.257979000000001</v>
      </c>
      <c r="C52">
        <f t="shared" si="1"/>
        <v>10.937018867379491</v>
      </c>
      <c r="D52">
        <f t="shared" si="2"/>
        <v>10.29372350132174</v>
      </c>
      <c r="E52">
        <f t="shared" si="3"/>
        <v>9.4631695638776812</v>
      </c>
      <c r="F52">
        <f t="shared" si="4"/>
        <v>8.4625984425685719</v>
      </c>
      <c r="G52">
        <f t="shared" si="5"/>
        <v>7.3198422145282356</v>
      </c>
      <c r="H52">
        <f t="shared" si="6"/>
        <v>6.1764131750244369</v>
      </c>
      <c r="I52">
        <f t="shared" si="7"/>
        <v>5.1336373468424226</v>
      </c>
      <c r="J52">
        <f t="shared" si="8"/>
        <v>4.193600012476697</v>
      </c>
      <c r="K52">
        <f t="shared" si="9"/>
        <v>3.328921553463434</v>
      </c>
      <c r="O52" t="s">
        <v>70</v>
      </c>
      <c r="P52" t="s">
        <v>264</v>
      </c>
      <c r="R52">
        <v>5.253676000000004</v>
      </c>
      <c r="S52">
        <v>6.7676936851387275</v>
      </c>
      <c r="T52">
        <v>8.1366650686028414</v>
      </c>
      <c r="U52">
        <v>9.4118001611426099</v>
      </c>
      <c r="V52">
        <v>10.420806001330805</v>
      </c>
      <c r="W52">
        <v>11.087722758543672</v>
      </c>
      <c r="X52">
        <v>11.440991648721127</v>
      </c>
      <c r="Y52">
        <v>11.467124433802905</v>
      </c>
      <c r="Z52">
        <v>11.209266304375175</v>
      </c>
      <c r="AA52">
        <v>10.708896544572275</v>
      </c>
    </row>
    <row r="53" spans="1:27">
      <c r="A53" s="5" t="s">
        <v>57</v>
      </c>
      <c r="B53">
        <f t="shared" si="0"/>
        <v>0</v>
      </c>
      <c r="C53">
        <f t="shared" si="1"/>
        <v>0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0</v>
      </c>
      <c r="H53">
        <f t="shared" si="6"/>
        <v>0</v>
      </c>
      <c r="I53">
        <f t="shared" si="7"/>
        <v>0</v>
      </c>
      <c r="J53">
        <f t="shared" si="8"/>
        <v>0</v>
      </c>
      <c r="K53">
        <f t="shared" si="9"/>
        <v>0</v>
      </c>
      <c r="O53" t="s">
        <v>71</v>
      </c>
      <c r="P53" t="s">
        <v>264</v>
      </c>
      <c r="R53">
        <v>1.3411400000000007</v>
      </c>
      <c r="S53">
        <v>1.3417635519927564</v>
      </c>
      <c r="T53">
        <v>1.3516659146899324</v>
      </c>
      <c r="U53">
        <v>1.3805296988174656</v>
      </c>
      <c r="V53">
        <v>1.4337306365535365</v>
      </c>
      <c r="W53">
        <v>1.49192253667471</v>
      </c>
      <c r="X53">
        <v>1.5523324014435718</v>
      </c>
      <c r="Y53">
        <v>1.6170584725767074</v>
      </c>
      <c r="Z53">
        <v>1.669438086522933</v>
      </c>
      <c r="AA53">
        <v>1.714626896139972</v>
      </c>
    </row>
    <row r="54" spans="1:27">
      <c r="A54" s="5" t="s">
        <v>58</v>
      </c>
      <c r="B54">
        <f t="shared" si="0"/>
        <v>1.1036469999999994</v>
      </c>
      <c r="C54">
        <f t="shared" si="1"/>
        <v>1.2628495086006757</v>
      </c>
      <c r="D54">
        <f t="shared" si="2"/>
        <v>1.4200513402012029</v>
      </c>
      <c r="E54">
        <f t="shared" si="3"/>
        <v>1.5542521495438073</v>
      </c>
      <c r="F54">
        <f t="shared" si="4"/>
        <v>1.663299291932532</v>
      </c>
      <c r="G54">
        <f t="shared" si="5"/>
        <v>1.7276393887423818</v>
      </c>
      <c r="H54">
        <f t="shared" si="6"/>
        <v>1.7313926159243906</v>
      </c>
      <c r="I54">
        <f t="shared" si="7"/>
        <v>1.6598619579247744</v>
      </c>
      <c r="J54">
        <f t="shared" si="8"/>
        <v>1.5134589767860871</v>
      </c>
      <c r="K54">
        <f t="shared" si="9"/>
        <v>1.3199235482393874</v>
      </c>
      <c r="O54" t="s">
        <v>72</v>
      </c>
      <c r="P54" t="s">
        <v>264</v>
      </c>
      <c r="R54">
        <v>82.949539735610387</v>
      </c>
      <c r="S54">
        <v>100.59082916234789</v>
      </c>
      <c r="T54">
        <v>116.30496889223187</v>
      </c>
      <c r="U54">
        <v>128.4144645142905</v>
      </c>
      <c r="V54">
        <v>137.15217284216808</v>
      </c>
      <c r="W54">
        <v>142.43258828962203</v>
      </c>
      <c r="X54">
        <v>144.46971659712975</v>
      </c>
      <c r="Y54">
        <v>143.39933259608571</v>
      </c>
      <c r="Z54">
        <v>139.36427646988264</v>
      </c>
      <c r="AA54">
        <v>132.89859387324853</v>
      </c>
    </row>
    <row r="55" spans="1:27">
      <c r="A55" s="5" t="s">
        <v>59</v>
      </c>
      <c r="B55">
        <f t="shared" si="0"/>
        <v>10.492959999999997</v>
      </c>
      <c r="C55">
        <f t="shared" si="1"/>
        <v>11.213676247481908</v>
      </c>
      <c r="D55">
        <f t="shared" si="2"/>
        <v>12.030876499827144</v>
      </c>
      <c r="E55">
        <f t="shared" si="3"/>
        <v>12.819362023737424</v>
      </c>
      <c r="F55">
        <f t="shared" si="4"/>
        <v>13.782001786681425</v>
      </c>
      <c r="G55">
        <f t="shared" si="5"/>
        <v>14.763003513621996</v>
      </c>
      <c r="H55">
        <f t="shared" si="6"/>
        <v>15.528717036510979</v>
      </c>
      <c r="I55">
        <f t="shared" si="7"/>
        <v>16.06358042404786</v>
      </c>
      <c r="J55">
        <f t="shared" si="8"/>
        <v>16.394591273989736</v>
      </c>
      <c r="K55">
        <f t="shared" si="9"/>
        <v>16.553038155662879</v>
      </c>
      <c r="O55" t="s">
        <v>75</v>
      </c>
      <c r="P55" t="s">
        <v>264</v>
      </c>
      <c r="R55">
        <v>0.86062299999999936</v>
      </c>
      <c r="S55">
        <v>0.88065182141620513</v>
      </c>
      <c r="T55">
        <v>0.84419070577398758</v>
      </c>
      <c r="U55">
        <v>0.78177587687155814</v>
      </c>
      <c r="V55">
        <v>0.70124277805522761</v>
      </c>
      <c r="W55">
        <v>0.61293918432956429</v>
      </c>
      <c r="X55">
        <v>0.53331479960291051</v>
      </c>
      <c r="Y55">
        <v>0.46626329306862058</v>
      </c>
      <c r="Z55">
        <v>0.41059964626561418</v>
      </c>
      <c r="AA55">
        <v>0.36484193544319671</v>
      </c>
    </row>
    <row r="56" spans="1:27">
      <c r="A56" s="5" t="s">
        <v>60</v>
      </c>
      <c r="B56">
        <f t="shared" si="0"/>
        <v>0</v>
      </c>
      <c r="C56">
        <f t="shared" si="1"/>
        <v>0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0</v>
      </c>
      <c r="H56">
        <f t="shared" si="6"/>
        <v>0</v>
      </c>
      <c r="I56">
        <f t="shared" si="7"/>
        <v>0</v>
      </c>
      <c r="J56">
        <f t="shared" si="8"/>
        <v>0</v>
      </c>
      <c r="K56">
        <f t="shared" si="9"/>
        <v>0</v>
      </c>
      <c r="O56" t="s">
        <v>76</v>
      </c>
      <c r="P56" t="s">
        <v>264</v>
      </c>
      <c r="R56">
        <v>5.364545106066303</v>
      </c>
      <c r="S56">
        <v>5.7297760529890684</v>
      </c>
      <c r="T56">
        <v>6.2030491221110635</v>
      </c>
      <c r="U56">
        <v>6.6825717092550159</v>
      </c>
      <c r="V56">
        <v>7.2490542313632984</v>
      </c>
      <c r="W56">
        <v>7.9277315169584739</v>
      </c>
      <c r="X56">
        <v>8.624687009517519</v>
      </c>
      <c r="Y56">
        <v>9.3041053715629651</v>
      </c>
      <c r="Z56">
        <v>9.9445955797215753</v>
      </c>
      <c r="AA56">
        <v>10.498150991861523</v>
      </c>
    </row>
    <row r="57" spans="1:27">
      <c r="A57" s="5" t="s">
        <v>61</v>
      </c>
      <c r="B57">
        <f t="shared" si="0"/>
        <v>65.965795</v>
      </c>
      <c r="C57">
        <f t="shared" si="1"/>
        <v>83.852912340991665</v>
      </c>
      <c r="D57">
        <f t="shared" si="2"/>
        <v>101.57857232806197</v>
      </c>
      <c r="E57">
        <f t="shared" si="3"/>
        <v>117.24141225026376</v>
      </c>
      <c r="F57">
        <f t="shared" si="4"/>
        <v>129.59743286726399</v>
      </c>
      <c r="G57">
        <f t="shared" si="5"/>
        <v>138.4456795085712</v>
      </c>
      <c r="H57">
        <f t="shared" si="6"/>
        <v>144.04824702851838</v>
      </c>
      <c r="I57">
        <f t="shared" si="7"/>
        <v>146.35461104746082</v>
      </c>
      <c r="J57">
        <f t="shared" si="8"/>
        <v>145.61819931470816</v>
      </c>
      <c r="K57">
        <f t="shared" si="9"/>
        <v>142.15891345951479</v>
      </c>
      <c r="O57" t="s">
        <v>77</v>
      </c>
      <c r="P57" t="s">
        <v>264</v>
      </c>
      <c r="R57">
        <v>62.787416551732129</v>
      </c>
      <c r="S57">
        <v>67.818320581025191</v>
      </c>
      <c r="T57">
        <v>74.246966626538025</v>
      </c>
      <c r="U57">
        <v>81.193136265128132</v>
      </c>
      <c r="V57">
        <v>88.708683558259324</v>
      </c>
      <c r="W57">
        <v>96.744404204889634</v>
      </c>
      <c r="X57">
        <v>104.33894485001726</v>
      </c>
      <c r="Y57">
        <v>111.61543845270938</v>
      </c>
      <c r="Z57">
        <v>118.04120998246904</v>
      </c>
      <c r="AA57">
        <v>123.65085794660976</v>
      </c>
    </row>
    <row r="58" spans="1:27">
      <c r="A58" s="5" t="s">
        <v>62</v>
      </c>
      <c r="B58">
        <f t="shared" si="0"/>
        <v>5.5501420000000037</v>
      </c>
      <c r="C58">
        <f t="shared" si="1"/>
        <v>5.9300959827885151</v>
      </c>
      <c r="D58">
        <f t="shared" si="2"/>
        <v>6.4893823599267328</v>
      </c>
      <c r="E58">
        <f t="shared" si="3"/>
        <v>7.0920749437807729</v>
      </c>
      <c r="F58">
        <f t="shared" si="4"/>
        <v>7.7847036334418434</v>
      </c>
      <c r="G58">
        <f t="shared" si="5"/>
        <v>8.5984453390949174</v>
      </c>
      <c r="H58">
        <f t="shared" si="6"/>
        <v>9.4365259642382942</v>
      </c>
      <c r="I58">
        <f t="shared" si="7"/>
        <v>10.264693497990651</v>
      </c>
      <c r="J58">
        <f t="shared" si="8"/>
        <v>11.067483142814456</v>
      </c>
      <c r="K58">
        <f t="shared" si="9"/>
        <v>11.755686167796128</v>
      </c>
      <c r="O58" t="s">
        <v>79</v>
      </c>
      <c r="P58" t="s">
        <v>264</v>
      </c>
      <c r="R58">
        <v>0.27076399999999984</v>
      </c>
      <c r="S58">
        <v>0.29721950237231609</v>
      </c>
      <c r="T58">
        <v>0.31512586784983515</v>
      </c>
      <c r="U58">
        <v>0.3250999710524658</v>
      </c>
      <c r="V58">
        <v>0.32747704379144021</v>
      </c>
      <c r="W58">
        <v>0.32263884270459697</v>
      </c>
      <c r="X58">
        <v>0.31268167436557409</v>
      </c>
      <c r="Y58">
        <v>0.29883585173908156</v>
      </c>
      <c r="Z58">
        <v>0.28101695352140532</v>
      </c>
      <c r="AA58">
        <v>0.258395435029044</v>
      </c>
    </row>
    <row r="59" spans="1:27">
      <c r="A59" s="5" t="s">
        <v>63</v>
      </c>
      <c r="B59">
        <f t="shared" si="0"/>
        <v>0.88871600000000039</v>
      </c>
      <c r="C59">
        <f t="shared" si="1"/>
        <v>1.0325547869872556</v>
      </c>
      <c r="D59">
        <f t="shared" si="2"/>
        <v>1.1458794318904288</v>
      </c>
      <c r="E59">
        <f t="shared" si="3"/>
        <v>1.2280007475752037</v>
      </c>
      <c r="F59">
        <f t="shared" si="4"/>
        <v>1.2789558627711239</v>
      </c>
      <c r="G59">
        <f t="shared" si="5"/>
        <v>1.2952490115897859</v>
      </c>
      <c r="H59">
        <f t="shared" si="6"/>
        <v>1.2819490513367984</v>
      </c>
      <c r="I59">
        <f t="shared" si="7"/>
        <v>1.2418647886469465</v>
      </c>
      <c r="J59">
        <f t="shared" si="8"/>
        <v>1.1806700795632286</v>
      </c>
      <c r="K59">
        <f t="shared" si="9"/>
        <v>1.1051709209307514</v>
      </c>
      <c r="O59" t="s">
        <v>80</v>
      </c>
      <c r="P59" t="s">
        <v>264</v>
      </c>
      <c r="R59">
        <v>1.5054630000000013</v>
      </c>
      <c r="S59">
        <v>1.737539511980682</v>
      </c>
      <c r="T59">
        <v>1.9250109664490371</v>
      </c>
      <c r="U59">
        <v>2.0587804478904621</v>
      </c>
      <c r="V59">
        <v>2.14083875907943</v>
      </c>
      <c r="W59">
        <v>2.1739184547777795</v>
      </c>
      <c r="X59">
        <v>2.1588087736777242</v>
      </c>
      <c r="Y59">
        <v>2.0952572860557295</v>
      </c>
      <c r="Z59">
        <v>1.9890288839366232</v>
      </c>
      <c r="AA59">
        <v>1.8520616742409379</v>
      </c>
    </row>
    <row r="60" spans="1:27">
      <c r="A60" s="5" t="s">
        <v>64</v>
      </c>
      <c r="B60">
        <f t="shared" si="0"/>
        <v>0</v>
      </c>
      <c r="C60">
        <f t="shared" si="1"/>
        <v>0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0</v>
      </c>
      <c r="H60">
        <f t="shared" si="6"/>
        <v>0</v>
      </c>
      <c r="I60">
        <f t="shared" si="7"/>
        <v>0</v>
      </c>
      <c r="J60">
        <f t="shared" si="8"/>
        <v>0</v>
      </c>
      <c r="K60">
        <f t="shared" si="9"/>
        <v>0</v>
      </c>
      <c r="O60" t="s">
        <v>81</v>
      </c>
      <c r="P60" t="s">
        <v>264</v>
      </c>
      <c r="R60">
        <v>1.7283939999999993</v>
      </c>
      <c r="S60">
        <v>2.1099804876420931</v>
      </c>
      <c r="T60">
        <v>2.3955511481318688</v>
      </c>
      <c r="U60">
        <v>2.6033817087291538</v>
      </c>
      <c r="V60">
        <v>2.70954601517741</v>
      </c>
      <c r="W60">
        <v>2.7257751733781261</v>
      </c>
      <c r="X60">
        <v>2.6989687114252212</v>
      </c>
      <c r="Y60">
        <v>2.6391718499043715</v>
      </c>
      <c r="Z60">
        <v>2.5521023431131926</v>
      </c>
      <c r="AA60">
        <v>2.4436401161950645</v>
      </c>
    </row>
    <row r="61" spans="1:27">
      <c r="A61" s="5" t="s">
        <v>65</v>
      </c>
      <c r="B61">
        <f t="shared" si="0"/>
        <v>9.9273199999999999</v>
      </c>
      <c r="C61">
        <f t="shared" si="1"/>
        <v>10.80249143890263</v>
      </c>
      <c r="D61">
        <f t="shared" si="2"/>
        <v>11.233090351634841</v>
      </c>
      <c r="E61">
        <f t="shared" si="3"/>
        <v>11.324887009944502</v>
      </c>
      <c r="F61">
        <f t="shared" si="4"/>
        <v>11.102004111169224</v>
      </c>
      <c r="G61">
        <f t="shared" si="5"/>
        <v>10.633528425180979</v>
      </c>
      <c r="H61">
        <f t="shared" si="6"/>
        <v>10.041725191253008</v>
      </c>
      <c r="I61">
        <f t="shared" si="7"/>
        <v>9.3813367357912423</v>
      </c>
      <c r="J61">
        <f t="shared" si="8"/>
        <v>8.6718525512055464</v>
      </c>
      <c r="K61">
        <f t="shared" si="9"/>
        <v>7.8568923064937</v>
      </c>
      <c r="O61" t="s">
        <v>82</v>
      </c>
      <c r="P61" t="s">
        <v>264</v>
      </c>
      <c r="R61">
        <v>4.3522440000000007</v>
      </c>
      <c r="S61">
        <v>4.0314256640659165</v>
      </c>
      <c r="T61">
        <v>3.5855539591474543</v>
      </c>
      <c r="U61">
        <v>3.1572112593202037</v>
      </c>
      <c r="V61">
        <v>2.7157205835285541</v>
      </c>
      <c r="W61">
        <v>2.2937056015585742</v>
      </c>
      <c r="X61">
        <v>1.9313797780354052</v>
      </c>
      <c r="Y61">
        <v>1.6264544566786487</v>
      </c>
      <c r="Z61">
        <v>1.3663333673447524</v>
      </c>
      <c r="AA61">
        <v>1.1428924203575332</v>
      </c>
    </row>
    <row r="62" spans="1:27">
      <c r="A62" s="5" t="s">
        <v>66</v>
      </c>
      <c r="B62">
        <f t="shared" si="0"/>
        <v>14.464739000000003</v>
      </c>
      <c r="C62">
        <f t="shared" si="1"/>
        <v>16.018997245405163</v>
      </c>
      <c r="D62">
        <f t="shared" si="2"/>
        <v>16.99617940492087</v>
      </c>
      <c r="E62">
        <f t="shared" si="3"/>
        <v>17.511155157315109</v>
      </c>
      <c r="F62">
        <f t="shared" si="4"/>
        <v>17.553054032972724</v>
      </c>
      <c r="G62">
        <f t="shared" si="5"/>
        <v>17.191346062172268</v>
      </c>
      <c r="H62">
        <f t="shared" si="6"/>
        <v>16.55774208117009</v>
      </c>
      <c r="I62">
        <f t="shared" si="7"/>
        <v>15.707905636448412</v>
      </c>
      <c r="J62">
        <f t="shared" si="8"/>
        <v>14.557263446298577</v>
      </c>
      <c r="K62">
        <f t="shared" si="9"/>
        <v>13.124426782567756</v>
      </c>
      <c r="O62" t="s">
        <v>83</v>
      </c>
      <c r="P62" t="s">
        <v>264</v>
      </c>
      <c r="R62">
        <v>82.302463161787216</v>
      </c>
      <c r="S62">
        <v>83.307275332267253</v>
      </c>
      <c r="T62">
        <v>85.773520766296699</v>
      </c>
      <c r="U62">
        <v>88.560939338572993</v>
      </c>
      <c r="V62">
        <v>91.933538020627765</v>
      </c>
      <c r="W62">
        <v>95.495931113258948</v>
      </c>
      <c r="X62">
        <v>98.290576111236177</v>
      </c>
      <c r="Y62">
        <v>100.00517383932812</v>
      </c>
      <c r="Z62">
        <v>100.21351962769361</v>
      </c>
      <c r="AA62">
        <v>99.064669619067772</v>
      </c>
    </row>
    <row r="63" spans="1:27">
      <c r="A63" s="5" t="s">
        <v>67</v>
      </c>
      <c r="B63">
        <f t="shared" si="0"/>
        <v>81.121077</v>
      </c>
      <c r="C63">
        <f t="shared" si="1"/>
        <v>93.152296307615529</v>
      </c>
      <c r="D63">
        <f t="shared" si="2"/>
        <v>101.70995761400522</v>
      </c>
      <c r="E63">
        <f t="shared" si="3"/>
        <v>107.76693081681992</v>
      </c>
      <c r="F63">
        <f t="shared" si="4"/>
        <v>110.9606862587801</v>
      </c>
      <c r="G63">
        <f t="shared" si="5"/>
        <v>111.45740247760372</v>
      </c>
      <c r="H63">
        <f t="shared" si="6"/>
        <v>109.80912794706283</v>
      </c>
      <c r="I63">
        <f t="shared" si="7"/>
        <v>105.9461608650367</v>
      </c>
      <c r="J63">
        <f t="shared" si="8"/>
        <v>100.3560735905738</v>
      </c>
      <c r="K63">
        <f t="shared" si="9"/>
        <v>93.583062939836978</v>
      </c>
      <c r="O63" t="s">
        <v>84</v>
      </c>
      <c r="P63" t="s">
        <v>264</v>
      </c>
      <c r="R63">
        <v>24.391822999999977</v>
      </c>
      <c r="S63">
        <v>29.262736690058897</v>
      </c>
      <c r="T63">
        <v>33.36481632282409</v>
      </c>
      <c r="U63">
        <v>36.854761921688834</v>
      </c>
      <c r="V63">
        <v>39.25075020965938</v>
      </c>
      <c r="W63">
        <v>40.542113090820038</v>
      </c>
      <c r="X63">
        <v>41.044936504734352</v>
      </c>
      <c r="Y63">
        <v>40.739369675827632</v>
      </c>
      <c r="Z63">
        <v>39.682181957499729</v>
      </c>
      <c r="AA63">
        <v>38.003023618414055</v>
      </c>
    </row>
    <row r="64" spans="1:27">
      <c r="A64" s="5" t="s">
        <v>68</v>
      </c>
      <c r="B64">
        <f t="shared" si="0"/>
        <v>6.1929930000000022</v>
      </c>
      <c r="C64">
        <f t="shared" si="1"/>
        <v>6.1175514022587132</v>
      </c>
      <c r="D64">
        <f t="shared" si="2"/>
        <v>5.5903965489146508</v>
      </c>
      <c r="E64">
        <f t="shared" si="3"/>
        <v>4.9390414773758948</v>
      </c>
      <c r="F64">
        <f t="shared" si="4"/>
        <v>4.2158494984587236</v>
      </c>
      <c r="G64">
        <f t="shared" si="5"/>
        <v>3.4840949793872218</v>
      </c>
      <c r="H64">
        <f t="shared" si="6"/>
        <v>2.8741373886570947</v>
      </c>
      <c r="I64">
        <f t="shared" si="7"/>
        <v>2.4008980709807646</v>
      </c>
      <c r="J64">
        <f t="shared" si="8"/>
        <v>2.0324250127148802</v>
      </c>
      <c r="K64">
        <f t="shared" si="9"/>
        <v>1.7334157753840509</v>
      </c>
      <c r="O64" t="s">
        <v>86</v>
      </c>
      <c r="P64" t="s">
        <v>264</v>
      </c>
      <c r="R64">
        <v>11.359346000000007</v>
      </c>
      <c r="S64">
        <v>11.589831587738505</v>
      </c>
      <c r="T64">
        <v>11.881187242450263</v>
      </c>
      <c r="U64">
        <v>12.316090158186277</v>
      </c>
      <c r="V64">
        <v>12.813234058025655</v>
      </c>
      <c r="W64">
        <v>13.31841766572138</v>
      </c>
      <c r="X64">
        <v>13.704556623931692</v>
      </c>
      <c r="Y64">
        <v>13.886651753317508</v>
      </c>
      <c r="Z64">
        <v>13.890171412958811</v>
      </c>
      <c r="AA64">
        <v>13.7849065770633</v>
      </c>
    </row>
    <row r="65" spans="1:27">
      <c r="A65" s="5" t="s">
        <v>69</v>
      </c>
      <c r="B65">
        <f t="shared" si="0"/>
        <v>0.70040099999999994</v>
      </c>
      <c r="C65">
        <f t="shared" si="1"/>
        <v>0.89153852600814321</v>
      </c>
      <c r="D65">
        <f t="shared" si="2"/>
        <v>1.0872928108672837</v>
      </c>
      <c r="E65">
        <f t="shared" si="3"/>
        <v>1.2618409973604605</v>
      </c>
      <c r="F65">
        <f t="shared" si="4"/>
        <v>1.4037465090939434</v>
      </c>
      <c r="G65">
        <f t="shared" si="5"/>
        <v>1.5129588123041795</v>
      </c>
      <c r="H65">
        <f t="shared" si="6"/>
        <v>1.5796556794938053</v>
      </c>
      <c r="I65">
        <f t="shared" si="7"/>
        <v>1.5945836311180248</v>
      </c>
      <c r="J65">
        <f t="shared" si="8"/>
        <v>1.5631491779714735</v>
      </c>
      <c r="K65">
        <f t="shared" si="9"/>
        <v>1.4937534754030768</v>
      </c>
      <c r="O65" t="s">
        <v>89</v>
      </c>
      <c r="P65" t="s">
        <v>264</v>
      </c>
      <c r="R65">
        <v>0.46066599998197877</v>
      </c>
      <c r="S65">
        <v>0.47834452662889682</v>
      </c>
      <c r="T65">
        <v>0.4834491943231482</v>
      </c>
      <c r="U65">
        <v>0.48148819277847033</v>
      </c>
      <c r="V65">
        <v>0.47056278890822884</v>
      </c>
      <c r="W65">
        <v>0.45028544680807125</v>
      </c>
      <c r="X65">
        <v>0.4237809353591967</v>
      </c>
      <c r="Y65">
        <v>0.3923365509123235</v>
      </c>
      <c r="Z65">
        <v>0.35764721618728001</v>
      </c>
      <c r="AA65">
        <v>0.31850762156719398</v>
      </c>
    </row>
    <row r="66" spans="1:27">
      <c r="A66" s="5" t="s">
        <v>70</v>
      </c>
      <c r="B66">
        <f t="shared" si="0"/>
        <v>5.253676000000004</v>
      </c>
      <c r="C66">
        <f t="shared" si="1"/>
        <v>6.7676936851387275</v>
      </c>
      <c r="D66">
        <f t="shared" si="2"/>
        <v>8.1366650686028414</v>
      </c>
      <c r="E66">
        <f t="shared" si="3"/>
        <v>9.4118001611426099</v>
      </c>
      <c r="F66">
        <f t="shared" si="4"/>
        <v>10.420806001330805</v>
      </c>
      <c r="G66">
        <f t="shared" si="5"/>
        <v>11.087722758543672</v>
      </c>
      <c r="H66">
        <f t="shared" si="6"/>
        <v>11.440991648721127</v>
      </c>
      <c r="I66">
        <f t="shared" si="7"/>
        <v>11.467124433802905</v>
      </c>
      <c r="J66">
        <f t="shared" si="8"/>
        <v>11.209266304375175</v>
      </c>
      <c r="K66">
        <f t="shared" si="9"/>
        <v>10.708896544572275</v>
      </c>
      <c r="O66" t="s">
        <v>90</v>
      </c>
      <c r="P66" t="s">
        <v>264</v>
      </c>
      <c r="R66">
        <v>14.388928999999996</v>
      </c>
      <c r="S66">
        <v>16.739154910521833</v>
      </c>
      <c r="T66">
        <v>18.215173507587483</v>
      </c>
      <c r="U66">
        <v>19.013515723584707</v>
      </c>
      <c r="V66">
        <v>19.148440149970153</v>
      </c>
      <c r="W66">
        <v>18.812635017461002</v>
      </c>
      <c r="X66">
        <v>18.269042862034429</v>
      </c>
      <c r="Y66">
        <v>17.562474441092267</v>
      </c>
      <c r="Z66">
        <v>16.68362060837061</v>
      </c>
      <c r="AA66">
        <v>15.636642549969505</v>
      </c>
    </row>
    <row r="67" spans="1:27">
      <c r="A67" s="5" t="s">
        <v>71</v>
      </c>
      <c r="B67">
        <f t="shared" ref="B67:B130" si="10">IFERROR(VLOOKUP($A67,$O$2:$AA$199,4,FALSE),0)</f>
        <v>1.3411400000000007</v>
      </c>
      <c r="C67">
        <f t="shared" ref="C67:C130" si="11">IFERROR(VLOOKUP($A67,$O$2:$AA$199,5,FALSE),0)</f>
        <v>1.3417635519927564</v>
      </c>
      <c r="D67">
        <f t="shared" ref="D67:D130" si="12">IFERROR(VLOOKUP($A67,$O$2:$AA$199,6,FALSE),0)</f>
        <v>1.3516659146899324</v>
      </c>
      <c r="E67">
        <f t="shared" ref="E67:E130" si="13">IFERROR(VLOOKUP($A67,$O$2:$AA$199,7,FALSE),0)</f>
        <v>1.3805296988174656</v>
      </c>
      <c r="F67">
        <f t="shared" ref="F67:F130" si="14">IFERROR(VLOOKUP($A67,$O$2:$AA$199,8,FALSE),0)</f>
        <v>1.4337306365535365</v>
      </c>
      <c r="G67">
        <f t="shared" ref="G67:G130" si="15">IFERROR(VLOOKUP($A67,$O$2:$AA$199,9,FALSE),0)</f>
        <v>1.49192253667471</v>
      </c>
      <c r="H67">
        <f t="shared" ref="H67:H130" si="16">IFERROR(VLOOKUP($A67,$O$2:$AA$199,10,FALSE),0)</f>
        <v>1.5523324014435718</v>
      </c>
      <c r="I67">
        <f t="shared" ref="I67:I130" si="17">IFERROR(VLOOKUP($A67,$O$2:$AA$199,11,FALSE),0)</f>
        <v>1.6170584725767074</v>
      </c>
      <c r="J67">
        <f t="shared" ref="J67:J130" si="18">IFERROR(VLOOKUP($A67,$O$2:$AA$199,12,FALSE),0)</f>
        <v>1.669438086522933</v>
      </c>
      <c r="K67">
        <f t="shared" ref="K67:K130" si="19">IFERROR(VLOOKUP($A67,$O$2:$AA$199,13,FALSE),0)</f>
        <v>1.714626896139972</v>
      </c>
      <c r="O67" t="s">
        <v>91</v>
      </c>
      <c r="P67" t="s">
        <v>264</v>
      </c>
      <c r="R67">
        <v>9.9815900000000006</v>
      </c>
      <c r="S67">
        <v>11.259977597167396</v>
      </c>
      <c r="T67">
        <v>11.888538996470697</v>
      </c>
      <c r="U67">
        <v>11.999619960622463</v>
      </c>
      <c r="V67">
        <v>11.568110222926267</v>
      </c>
      <c r="W67">
        <v>10.772435095323651</v>
      </c>
      <c r="X67">
        <v>10.013034676387644</v>
      </c>
      <c r="Y67">
        <v>9.3748118566524408</v>
      </c>
      <c r="Z67">
        <v>8.8347241724578502</v>
      </c>
      <c r="AA67">
        <v>8.3842415140402444</v>
      </c>
    </row>
    <row r="68" spans="1:27">
      <c r="A68" s="5" t="s">
        <v>72</v>
      </c>
      <c r="B68">
        <f t="shared" si="10"/>
        <v>82.949539735610387</v>
      </c>
      <c r="C68">
        <f t="shared" si="11"/>
        <v>100.59082916234789</v>
      </c>
      <c r="D68">
        <f t="shared" si="12"/>
        <v>116.30496889223187</v>
      </c>
      <c r="E68">
        <f t="shared" si="13"/>
        <v>128.4144645142905</v>
      </c>
      <c r="F68">
        <f t="shared" si="14"/>
        <v>137.15217284216808</v>
      </c>
      <c r="G68">
        <f t="shared" si="15"/>
        <v>142.43258828962203</v>
      </c>
      <c r="H68">
        <f t="shared" si="16"/>
        <v>144.46971659712975</v>
      </c>
      <c r="I68">
        <f t="shared" si="17"/>
        <v>143.39933259608571</v>
      </c>
      <c r="J68">
        <f t="shared" si="18"/>
        <v>139.36427646988264</v>
      </c>
      <c r="K68">
        <f t="shared" si="19"/>
        <v>132.89859387324853</v>
      </c>
      <c r="O68" t="s">
        <v>92</v>
      </c>
      <c r="P68" t="s">
        <v>264</v>
      </c>
      <c r="R68">
        <v>1.5152239999999997</v>
      </c>
      <c r="S68">
        <v>1.7580677424463833</v>
      </c>
      <c r="T68">
        <v>1.9489239224879367</v>
      </c>
      <c r="U68">
        <v>2.0925797226593179</v>
      </c>
      <c r="V68">
        <v>2.1755362969260963</v>
      </c>
      <c r="W68">
        <v>2.1994392515953085</v>
      </c>
      <c r="X68">
        <v>2.1858687075757546</v>
      </c>
      <c r="Y68">
        <v>2.13702131185953</v>
      </c>
      <c r="Z68">
        <v>2.0560028787760722</v>
      </c>
      <c r="AA68">
        <v>1.9512051919822344</v>
      </c>
    </row>
    <row r="69" spans="1:27">
      <c r="A69" s="5" t="s">
        <v>73</v>
      </c>
      <c r="B69">
        <f t="shared" si="10"/>
        <v>0</v>
      </c>
      <c r="C69">
        <f t="shared" si="11"/>
        <v>0</v>
      </c>
      <c r="D69">
        <f t="shared" si="12"/>
        <v>0</v>
      </c>
      <c r="E69">
        <f t="shared" si="13"/>
        <v>0</v>
      </c>
      <c r="F69">
        <f t="shared" si="14"/>
        <v>0</v>
      </c>
      <c r="G69">
        <f t="shared" si="15"/>
        <v>0</v>
      </c>
      <c r="H69">
        <f t="shared" si="16"/>
        <v>0</v>
      </c>
      <c r="I69">
        <f t="shared" si="17"/>
        <v>0</v>
      </c>
      <c r="J69">
        <f t="shared" si="18"/>
        <v>0</v>
      </c>
      <c r="K69">
        <f t="shared" si="19"/>
        <v>0</v>
      </c>
      <c r="O69" t="s">
        <v>93</v>
      </c>
      <c r="P69" t="s">
        <v>264</v>
      </c>
      <c r="R69">
        <v>0.75449299999999986</v>
      </c>
      <c r="S69">
        <v>0.74478531435893514</v>
      </c>
      <c r="T69">
        <v>0.6909059381578152</v>
      </c>
      <c r="U69">
        <v>0.61669220776018219</v>
      </c>
      <c r="V69">
        <v>0.5295634054379974</v>
      </c>
      <c r="W69">
        <v>0.43980446508374377</v>
      </c>
      <c r="X69">
        <v>0.36470938047035689</v>
      </c>
      <c r="Y69">
        <v>0.3051354792265682</v>
      </c>
      <c r="Z69">
        <v>0.25809185478234287</v>
      </c>
      <c r="AA69">
        <v>0.22140037291574635</v>
      </c>
    </row>
    <row r="70" spans="1:27">
      <c r="A70" s="5" t="s">
        <v>74</v>
      </c>
      <c r="B70">
        <f t="shared" si="10"/>
        <v>0</v>
      </c>
      <c r="C70">
        <f t="shared" si="11"/>
        <v>0</v>
      </c>
      <c r="D70">
        <f t="shared" si="12"/>
        <v>0</v>
      </c>
      <c r="E70">
        <f t="shared" si="13"/>
        <v>0</v>
      </c>
      <c r="F70">
        <f t="shared" si="14"/>
        <v>0</v>
      </c>
      <c r="G70">
        <f t="shared" si="15"/>
        <v>0</v>
      </c>
      <c r="H70">
        <f t="shared" si="16"/>
        <v>0</v>
      </c>
      <c r="I70">
        <f t="shared" si="17"/>
        <v>0</v>
      </c>
      <c r="J70">
        <f t="shared" si="18"/>
        <v>0</v>
      </c>
      <c r="K70">
        <f t="shared" si="19"/>
        <v>0</v>
      </c>
      <c r="O70" t="s">
        <v>94</v>
      </c>
      <c r="P70" t="s">
        <v>264</v>
      </c>
      <c r="R70">
        <v>9.993247000000002</v>
      </c>
      <c r="S70">
        <v>10.791550914876321</v>
      </c>
      <c r="T70">
        <v>11.052837089724974</v>
      </c>
      <c r="U70">
        <v>10.992788410006161</v>
      </c>
      <c r="V70">
        <v>10.644436909403126</v>
      </c>
      <c r="W70">
        <v>10.047194411802135</v>
      </c>
      <c r="X70">
        <v>9.3713635484169053</v>
      </c>
      <c r="Y70">
        <v>8.6502465649087927</v>
      </c>
      <c r="Z70">
        <v>7.9068173420198171</v>
      </c>
      <c r="AA70">
        <v>7.1906490331738757</v>
      </c>
    </row>
    <row r="71" spans="1:27">
      <c r="A71" s="5" t="s">
        <v>75</v>
      </c>
      <c r="B71">
        <f t="shared" si="10"/>
        <v>0.86062299999999936</v>
      </c>
      <c r="C71">
        <f t="shared" si="11"/>
        <v>0.88065182141620513</v>
      </c>
      <c r="D71">
        <f t="shared" si="12"/>
        <v>0.84419070577398758</v>
      </c>
      <c r="E71">
        <f t="shared" si="13"/>
        <v>0.78177587687155814</v>
      </c>
      <c r="F71">
        <f t="shared" si="14"/>
        <v>0.70124277805522761</v>
      </c>
      <c r="G71">
        <f t="shared" si="15"/>
        <v>0.61293918432956429</v>
      </c>
      <c r="H71">
        <f t="shared" si="16"/>
        <v>0.53331479960291051</v>
      </c>
      <c r="I71">
        <f t="shared" si="17"/>
        <v>0.46626329306862058</v>
      </c>
      <c r="J71">
        <f t="shared" si="18"/>
        <v>0.41059964626561418</v>
      </c>
      <c r="K71">
        <f t="shared" si="19"/>
        <v>0.36484193544319671</v>
      </c>
      <c r="O71" t="s">
        <v>95</v>
      </c>
      <c r="P71" t="s">
        <v>264</v>
      </c>
      <c r="R71">
        <v>7.6005240000000027</v>
      </c>
      <c r="S71">
        <v>8.6246847970526872</v>
      </c>
      <c r="T71">
        <v>9.2018807670208531</v>
      </c>
      <c r="U71">
        <v>9.4536988216446698</v>
      </c>
      <c r="V71">
        <v>9.4085309811713973</v>
      </c>
      <c r="W71">
        <v>9.1373859359944625</v>
      </c>
      <c r="X71">
        <v>8.755837495090546</v>
      </c>
      <c r="Y71">
        <v>8.2984930759364683</v>
      </c>
      <c r="Z71">
        <v>7.7766351683679922</v>
      </c>
      <c r="AA71">
        <v>7.1611539703879696</v>
      </c>
    </row>
    <row r="72" spans="1:27">
      <c r="A72" s="5" t="s">
        <v>76</v>
      </c>
      <c r="B72">
        <f t="shared" si="10"/>
        <v>5.364545106066303</v>
      </c>
      <c r="C72">
        <f t="shared" si="11"/>
        <v>5.7297760529890684</v>
      </c>
      <c r="D72">
        <f t="shared" si="12"/>
        <v>6.2030491221110635</v>
      </c>
      <c r="E72">
        <f t="shared" si="13"/>
        <v>6.6825717092550159</v>
      </c>
      <c r="F72">
        <f t="shared" si="14"/>
        <v>7.2490542313632984</v>
      </c>
      <c r="G72">
        <f t="shared" si="15"/>
        <v>7.9277315169584739</v>
      </c>
      <c r="H72">
        <f t="shared" si="16"/>
        <v>8.624687009517519</v>
      </c>
      <c r="I72">
        <f t="shared" si="17"/>
        <v>9.3041053715629651</v>
      </c>
      <c r="J72">
        <f t="shared" si="18"/>
        <v>9.9445955797215753</v>
      </c>
      <c r="K72">
        <f t="shared" si="19"/>
        <v>10.498150991861523</v>
      </c>
      <c r="O72" t="s">
        <v>96</v>
      </c>
      <c r="P72" t="s">
        <v>264</v>
      </c>
      <c r="R72">
        <v>9.9836450000000116</v>
      </c>
      <c r="S72">
        <v>9.8914231179222405</v>
      </c>
      <c r="T72">
        <v>9.9792297479918144</v>
      </c>
      <c r="U72">
        <v>10.088747968444034</v>
      </c>
      <c r="V72">
        <v>10.251005955211834</v>
      </c>
      <c r="W72">
        <v>10.455891963655205</v>
      </c>
      <c r="X72">
        <v>10.582444184647951</v>
      </c>
      <c r="Y72">
        <v>10.633681594893345</v>
      </c>
      <c r="Z72">
        <v>10.639355761370721</v>
      </c>
      <c r="AA72">
        <v>10.575498842344794</v>
      </c>
    </row>
    <row r="73" spans="1:27">
      <c r="A73" s="5" t="s">
        <v>77</v>
      </c>
      <c r="B73">
        <f t="shared" si="10"/>
        <v>62.787416551732129</v>
      </c>
      <c r="C73">
        <f t="shared" si="11"/>
        <v>67.818320581025191</v>
      </c>
      <c r="D73">
        <f t="shared" si="12"/>
        <v>74.246966626538025</v>
      </c>
      <c r="E73">
        <f t="shared" si="13"/>
        <v>81.193136265128132</v>
      </c>
      <c r="F73">
        <f t="shared" si="14"/>
        <v>88.708683558259324</v>
      </c>
      <c r="G73">
        <f t="shared" si="15"/>
        <v>96.744404204889634</v>
      </c>
      <c r="H73">
        <f t="shared" si="16"/>
        <v>104.33894485001726</v>
      </c>
      <c r="I73">
        <f t="shared" si="17"/>
        <v>111.61543845270938</v>
      </c>
      <c r="J73">
        <f t="shared" si="18"/>
        <v>118.04120998246904</v>
      </c>
      <c r="K73">
        <f t="shared" si="19"/>
        <v>123.65085794660976</v>
      </c>
      <c r="O73" t="s">
        <v>97</v>
      </c>
      <c r="P73" t="s">
        <v>264</v>
      </c>
      <c r="R73">
        <v>0.32013594562136782</v>
      </c>
      <c r="S73">
        <v>0.37846087072524098</v>
      </c>
      <c r="T73">
        <v>0.44488293700819292</v>
      </c>
      <c r="U73">
        <v>0.51305227289687616</v>
      </c>
      <c r="V73">
        <v>0.58821072436679855</v>
      </c>
      <c r="W73">
        <v>0.66690151250027019</v>
      </c>
      <c r="X73">
        <v>0.74141518100445802</v>
      </c>
      <c r="Y73">
        <v>0.80976083948675548</v>
      </c>
      <c r="Z73">
        <v>0.86673542182926044</v>
      </c>
      <c r="AA73">
        <v>0.91317115011831462</v>
      </c>
    </row>
    <row r="74" spans="1:27">
      <c r="A74" s="5" t="s">
        <v>78</v>
      </c>
      <c r="B74">
        <f t="shared" si="10"/>
        <v>0</v>
      </c>
      <c r="C74">
        <f t="shared" si="11"/>
        <v>0</v>
      </c>
      <c r="D74">
        <f t="shared" si="12"/>
        <v>0</v>
      </c>
      <c r="E74">
        <f t="shared" si="13"/>
        <v>0</v>
      </c>
      <c r="F74">
        <f t="shared" si="14"/>
        <v>0</v>
      </c>
      <c r="G74">
        <f t="shared" si="15"/>
        <v>0</v>
      </c>
      <c r="H74">
        <f t="shared" si="16"/>
        <v>0</v>
      </c>
      <c r="I74">
        <f t="shared" si="17"/>
        <v>0</v>
      </c>
      <c r="J74">
        <f t="shared" si="18"/>
        <v>0</v>
      </c>
      <c r="K74">
        <f t="shared" si="19"/>
        <v>0</v>
      </c>
      <c r="O74" t="s">
        <v>98</v>
      </c>
      <c r="P74" t="s">
        <v>264</v>
      </c>
      <c r="R74">
        <v>1224.6143269999998</v>
      </c>
      <c r="S74">
        <v>1360.7058846348173</v>
      </c>
      <c r="T74">
        <v>1457.4268950041694</v>
      </c>
      <c r="U74">
        <v>1521.1823995790967</v>
      </c>
      <c r="V74">
        <v>1547.0004659178251</v>
      </c>
      <c r="W74">
        <v>1532.0665133173395</v>
      </c>
      <c r="X74">
        <v>1476.7709979090935</v>
      </c>
      <c r="Y74">
        <v>1385.9812112069949</v>
      </c>
      <c r="Z74">
        <v>1267.8368943664821</v>
      </c>
      <c r="AA74">
        <v>1134.3397024380308</v>
      </c>
    </row>
    <row r="75" spans="1:27">
      <c r="A75" s="5" t="s">
        <v>79</v>
      </c>
      <c r="B75">
        <f t="shared" si="10"/>
        <v>0.27076399999999984</v>
      </c>
      <c r="C75">
        <f t="shared" si="11"/>
        <v>0.29721950237231609</v>
      </c>
      <c r="D75">
        <f t="shared" si="12"/>
        <v>0.31512586784983515</v>
      </c>
      <c r="E75">
        <f t="shared" si="13"/>
        <v>0.3250999710524658</v>
      </c>
      <c r="F75">
        <f t="shared" si="14"/>
        <v>0.32747704379144021</v>
      </c>
      <c r="G75">
        <f t="shared" si="15"/>
        <v>0.32263884270459697</v>
      </c>
      <c r="H75">
        <f t="shared" si="16"/>
        <v>0.31268167436557409</v>
      </c>
      <c r="I75">
        <f t="shared" si="17"/>
        <v>0.29883585173908156</v>
      </c>
      <c r="J75">
        <f t="shared" si="18"/>
        <v>0.28101695352140532</v>
      </c>
      <c r="K75">
        <f t="shared" si="19"/>
        <v>0.258395435029044</v>
      </c>
      <c r="O75" t="s">
        <v>99</v>
      </c>
      <c r="P75" t="s">
        <v>264</v>
      </c>
      <c r="R75">
        <v>239.8709370151422</v>
      </c>
      <c r="S75">
        <v>258.89642175662686</v>
      </c>
      <c r="T75">
        <v>269.33480229051452</v>
      </c>
      <c r="U75">
        <v>272.66134677567817</v>
      </c>
      <c r="V75">
        <v>268.55215971656492</v>
      </c>
      <c r="W75">
        <v>257.56712480991143</v>
      </c>
      <c r="X75">
        <v>241.55163592825352</v>
      </c>
      <c r="Y75">
        <v>222.39821426217608</v>
      </c>
      <c r="Z75">
        <v>201.63267394662222</v>
      </c>
      <c r="AA75">
        <v>180.35947385423469</v>
      </c>
    </row>
    <row r="76" spans="1:27">
      <c r="A76" s="5" t="s">
        <v>80</v>
      </c>
      <c r="B76">
        <f t="shared" si="10"/>
        <v>1.5054630000000013</v>
      </c>
      <c r="C76">
        <f t="shared" si="11"/>
        <v>1.737539511980682</v>
      </c>
      <c r="D76">
        <f t="shared" si="12"/>
        <v>1.9250109664490371</v>
      </c>
      <c r="E76">
        <f t="shared" si="13"/>
        <v>2.0587804478904621</v>
      </c>
      <c r="F76">
        <f t="shared" si="14"/>
        <v>2.14083875907943</v>
      </c>
      <c r="G76">
        <f t="shared" si="15"/>
        <v>2.1739184547777795</v>
      </c>
      <c r="H76">
        <f t="shared" si="16"/>
        <v>2.1588087736777242</v>
      </c>
      <c r="I76">
        <f t="shared" si="17"/>
        <v>2.0952572860557295</v>
      </c>
      <c r="J76">
        <f t="shared" si="18"/>
        <v>1.9890288839366232</v>
      </c>
      <c r="K76">
        <f t="shared" si="19"/>
        <v>1.8520616742409379</v>
      </c>
      <c r="O76" t="s">
        <v>100</v>
      </c>
      <c r="P76" t="s">
        <v>264</v>
      </c>
      <c r="R76">
        <v>73.973629999999943</v>
      </c>
      <c r="S76">
        <v>81.230077510755436</v>
      </c>
      <c r="T76">
        <v>84.959743913658613</v>
      </c>
      <c r="U76">
        <v>86.884568330841958</v>
      </c>
      <c r="V76">
        <v>86.86972087712148</v>
      </c>
      <c r="W76">
        <v>84.382424590247183</v>
      </c>
      <c r="X76">
        <v>79.943884446065084</v>
      </c>
      <c r="Y76">
        <v>73.702050913625158</v>
      </c>
      <c r="Z76">
        <v>65.483377598891437</v>
      </c>
      <c r="AA76">
        <v>56.610559234590788</v>
      </c>
    </row>
    <row r="77" spans="1:27">
      <c r="A77" s="5" t="s">
        <v>81</v>
      </c>
      <c r="B77">
        <f t="shared" si="10"/>
        <v>1.7283939999999993</v>
      </c>
      <c r="C77">
        <f t="shared" si="11"/>
        <v>2.1099804876420931</v>
      </c>
      <c r="D77">
        <f t="shared" si="12"/>
        <v>2.3955511481318688</v>
      </c>
      <c r="E77">
        <f t="shared" si="13"/>
        <v>2.6033817087291538</v>
      </c>
      <c r="F77">
        <f t="shared" si="14"/>
        <v>2.70954601517741</v>
      </c>
      <c r="G77">
        <f t="shared" si="15"/>
        <v>2.7257751733781261</v>
      </c>
      <c r="H77">
        <f t="shared" si="16"/>
        <v>2.6989687114252212</v>
      </c>
      <c r="I77">
        <f t="shared" si="17"/>
        <v>2.6391718499043715</v>
      </c>
      <c r="J77">
        <f t="shared" si="18"/>
        <v>2.5521023431131926</v>
      </c>
      <c r="K77">
        <f t="shared" si="19"/>
        <v>2.4436401161950645</v>
      </c>
      <c r="O77" t="s">
        <v>101</v>
      </c>
      <c r="P77" t="s">
        <v>264</v>
      </c>
      <c r="R77">
        <v>31.671590999999989</v>
      </c>
      <c r="S77">
        <v>39.44050750296195</v>
      </c>
      <c r="T77">
        <v>46.314941194879296</v>
      </c>
      <c r="U77">
        <v>52.2950652116673</v>
      </c>
      <c r="V77">
        <v>56.507975495068457</v>
      </c>
      <c r="W77">
        <v>59.116044862729467</v>
      </c>
      <c r="X77">
        <v>60.533017077505484</v>
      </c>
      <c r="Y77">
        <v>60.757816088258132</v>
      </c>
      <c r="Z77">
        <v>59.821008959742187</v>
      </c>
      <c r="AA77">
        <v>57.431617448051213</v>
      </c>
    </row>
    <row r="78" spans="1:27">
      <c r="A78" s="5" t="s">
        <v>82</v>
      </c>
      <c r="B78">
        <f t="shared" si="10"/>
        <v>4.3522440000000007</v>
      </c>
      <c r="C78">
        <f t="shared" si="11"/>
        <v>4.0314256640659165</v>
      </c>
      <c r="D78">
        <f t="shared" si="12"/>
        <v>3.5855539591474543</v>
      </c>
      <c r="E78">
        <f t="shared" si="13"/>
        <v>3.1572112593202037</v>
      </c>
      <c r="F78">
        <f t="shared" si="14"/>
        <v>2.7157205835285541</v>
      </c>
      <c r="G78">
        <f t="shared" si="15"/>
        <v>2.2937056015585742</v>
      </c>
      <c r="H78">
        <f t="shared" si="16"/>
        <v>1.9313797780354052</v>
      </c>
      <c r="I78">
        <f t="shared" si="17"/>
        <v>1.6264544566786487</v>
      </c>
      <c r="J78">
        <f t="shared" si="18"/>
        <v>1.3663333673447524</v>
      </c>
      <c r="K78">
        <f t="shared" si="19"/>
        <v>1.1428924203575332</v>
      </c>
      <c r="O78" t="s">
        <v>102</v>
      </c>
      <c r="P78" t="s">
        <v>264</v>
      </c>
      <c r="R78">
        <v>4.4698999999999991</v>
      </c>
      <c r="S78">
        <v>5.1512099361356789</v>
      </c>
      <c r="T78">
        <v>5.8818433892342652</v>
      </c>
      <c r="U78">
        <v>6.6564584777353009</v>
      </c>
      <c r="V78">
        <v>7.4875052313929178</v>
      </c>
      <c r="W78">
        <v>8.3175086149889417</v>
      </c>
      <c r="X78">
        <v>9.1031302397438782</v>
      </c>
      <c r="Y78">
        <v>9.7935545721399428</v>
      </c>
      <c r="Z78">
        <v>10.372270118568823</v>
      </c>
      <c r="AA78">
        <v>10.823738176730009</v>
      </c>
    </row>
    <row r="79" spans="1:27">
      <c r="A79" s="5" t="s">
        <v>83</v>
      </c>
      <c r="B79">
        <f t="shared" si="10"/>
        <v>82.302463161787216</v>
      </c>
      <c r="C79">
        <f t="shared" si="11"/>
        <v>83.307275332267253</v>
      </c>
      <c r="D79">
        <f t="shared" si="12"/>
        <v>85.773520766296699</v>
      </c>
      <c r="E79">
        <f t="shared" si="13"/>
        <v>88.560939338572993</v>
      </c>
      <c r="F79">
        <f t="shared" si="14"/>
        <v>91.933538020627765</v>
      </c>
      <c r="G79">
        <f t="shared" si="15"/>
        <v>95.495931113258948</v>
      </c>
      <c r="H79">
        <f t="shared" si="16"/>
        <v>98.290576111236177</v>
      </c>
      <c r="I79">
        <f t="shared" si="17"/>
        <v>100.00517383932812</v>
      </c>
      <c r="J79">
        <f t="shared" si="18"/>
        <v>100.21351962769361</v>
      </c>
      <c r="K79">
        <f t="shared" si="19"/>
        <v>99.064669619067772</v>
      </c>
      <c r="O79" t="s">
        <v>103</v>
      </c>
      <c r="P79" t="s">
        <v>264</v>
      </c>
      <c r="R79">
        <v>7.4184000000000028</v>
      </c>
      <c r="S79">
        <v>9.5099655185872862</v>
      </c>
      <c r="T79">
        <v>11.945714372811922</v>
      </c>
      <c r="U79">
        <v>14.546805785658012</v>
      </c>
      <c r="V79">
        <v>17.354214200423538</v>
      </c>
      <c r="W79">
        <v>20.223390215654614</v>
      </c>
      <c r="X79">
        <v>23.328018591433537</v>
      </c>
      <c r="Y79">
        <v>26.736042174124911</v>
      </c>
      <c r="Z79">
        <v>30.434292618238292</v>
      </c>
      <c r="AA79">
        <v>34.528519432566341</v>
      </c>
    </row>
    <row r="80" spans="1:27">
      <c r="A80" s="5" t="s">
        <v>84</v>
      </c>
      <c r="B80">
        <f t="shared" si="10"/>
        <v>24.391822999999977</v>
      </c>
      <c r="C80">
        <f t="shared" si="11"/>
        <v>29.262736690058897</v>
      </c>
      <c r="D80">
        <f t="shared" si="12"/>
        <v>33.36481632282409</v>
      </c>
      <c r="E80">
        <f t="shared" si="13"/>
        <v>36.854761921688834</v>
      </c>
      <c r="F80">
        <f t="shared" si="14"/>
        <v>39.25075020965938</v>
      </c>
      <c r="G80">
        <f t="shared" si="15"/>
        <v>40.542113090820038</v>
      </c>
      <c r="H80">
        <f t="shared" si="16"/>
        <v>41.044936504734352</v>
      </c>
      <c r="I80">
        <f t="shared" si="17"/>
        <v>40.739369675827632</v>
      </c>
      <c r="J80">
        <f t="shared" si="18"/>
        <v>39.682181957499729</v>
      </c>
      <c r="K80">
        <f t="shared" si="19"/>
        <v>38.003023618414055</v>
      </c>
      <c r="O80" t="s">
        <v>104</v>
      </c>
      <c r="P80" t="s">
        <v>264</v>
      </c>
      <c r="R80">
        <v>60.550847999999974</v>
      </c>
      <c r="S80">
        <v>62.892209694374124</v>
      </c>
      <c r="T80">
        <v>65.373085111301009</v>
      </c>
      <c r="U80">
        <v>68.196530332357057</v>
      </c>
      <c r="V80">
        <v>71.012082525723471</v>
      </c>
      <c r="W80">
        <v>73.575297191565497</v>
      </c>
      <c r="X80">
        <v>75.008244040486218</v>
      </c>
      <c r="Y80">
        <v>75.467538337404989</v>
      </c>
      <c r="Z80">
        <v>75.145414959826951</v>
      </c>
      <c r="AA80">
        <v>74.346142747743656</v>
      </c>
    </row>
    <row r="81" spans="1:27">
      <c r="A81" s="5" t="s">
        <v>85</v>
      </c>
      <c r="B81">
        <f t="shared" si="10"/>
        <v>0</v>
      </c>
      <c r="C81">
        <f t="shared" si="11"/>
        <v>0</v>
      </c>
      <c r="D81">
        <f t="shared" si="12"/>
        <v>0</v>
      </c>
      <c r="E81">
        <f t="shared" si="13"/>
        <v>0</v>
      </c>
      <c r="F81">
        <f t="shared" si="14"/>
        <v>0</v>
      </c>
      <c r="G81">
        <f t="shared" si="15"/>
        <v>0</v>
      </c>
      <c r="H81">
        <f t="shared" si="16"/>
        <v>0</v>
      </c>
      <c r="I81">
        <f t="shared" si="17"/>
        <v>0</v>
      </c>
      <c r="J81">
        <f t="shared" si="18"/>
        <v>0</v>
      </c>
      <c r="K81">
        <f t="shared" si="19"/>
        <v>0</v>
      </c>
      <c r="O81" t="s">
        <v>105</v>
      </c>
      <c r="P81" t="s">
        <v>264</v>
      </c>
      <c r="R81">
        <v>2.7410520000000003</v>
      </c>
      <c r="S81">
        <v>2.7367971979271597</v>
      </c>
      <c r="T81">
        <v>2.5830384358874459</v>
      </c>
      <c r="U81">
        <v>2.3663847837047243</v>
      </c>
      <c r="V81">
        <v>2.0992630853801892</v>
      </c>
      <c r="W81">
        <v>1.8067222720187155</v>
      </c>
      <c r="X81">
        <v>1.5457277478227121</v>
      </c>
      <c r="Y81">
        <v>1.3340576498322434</v>
      </c>
      <c r="Z81">
        <v>1.1624346789708655</v>
      </c>
      <c r="AA81">
        <v>1.0077029628984444</v>
      </c>
    </row>
    <row r="82" spans="1:27">
      <c r="A82" s="5" t="s">
        <v>86</v>
      </c>
      <c r="B82">
        <f t="shared" si="10"/>
        <v>11.359346000000007</v>
      </c>
      <c r="C82">
        <f t="shared" si="11"/>
        <v>11.589831587738505</v>
      </c>
      <c r="D82">
        <f t="shared" si="12"/>
        <v>11.881187242450263</v>
      </c>
      <c r="E82">
        <f t="shared" si="13"/>
        <v>12.316090158186277</v>
      </c>
      <c r="F82">
        <f t="shared" si="14"/>
        <v>12.813234058025655</v>
      </c>
      <c r="G82">
        <f t="shared" si="15"/>
        <v>13.31841766572138</v>
      </c>
      <c r="H82">
        <f t="shared" si="16"/>
        <v>13.704556623931692</v>
      </c>
      <c r="I82">
        <f t="shared" si="17"/>
        <v>13.886651753317508</v>
      </c>
      <c r="J82">
        <f t="shared" si="18"/>
        <v>13.890171412958811</v>
      </c>
      <c r="K82">
        <f t="shared" si="19"/>
        <v>13.7849065770633</v>
      </c>
      <c r="O82" t="s">
        <v>106</v>
      </c>
      <c r="P82" t="s">
        <v>264</v>
      </c>
      <c r="R82">
        <v>126.53592001621917</v>
      </c>
      <c r="S82">
        <v>126.42588675040975</v>
      </c>
      <c r="T82">
        <v>125.36924725956811</v>
      </c>
      <c r="U82">
        <v>123.78347890221482</v>
      </c>
      <c r="V82">
        <v>122.31016516610556</v>
      </c>
      <c r="W82">
        <v>120.93919041367991</v>
      </c>
      <c r="X82">
        <v>117.97431226761582</v>
      </c>
      <c r="Y82">
        <v>114.04613770775924</v>
      </c>
      <c r="Z82">
        <v>109.60846477163864</v>
      </c>
      <c r="AA82">
        <v>105.34208310700744</v>
      </c>
    </row>
    <row r="83" spans="1:27">
      <c r="A83" s="5" t="s">
        <v>87</v>
      </c>
      <c r="B83">
        <f t="shared" si="10"/>
        <v>0</v>
      </c>
      <c r="C83">
        <f t="shared" si="11"/>
        <v>0</v>
      </c>
      <c r="D83">
        <f t="shared" si="12"/>
        <v>0</v>
      </c>
      <c r="E83">
        <f t="shared" si="13"/>
        <v>0</v>
      </c>
      <c r="F83">
        <f t="shared" si="14"/>
        <v>0</v>
      </c>
      <c r="G83">
        <f t="shared" si="15"/>
        <v>0</v>
      </c>
      <c r="H83">
        <f t="shared" si="16"/>
        <v>0</v>
      </c>
      <c r="I83">
        <f t="shared" si="17"/>
        <v>0</v>
      </c>
      <c r="J83">
        <f t="shared" si="18"/>
        <v>0</v>
      </c>
      <c r="K83">
        <f t="shared" si="19"/>
        <v>0</v>
      </c>
      <c r="O83" t="s">
        <v>107</v>
      </c>
      <c r="P83" t="s">
        <v>264</v>
      </c>
      <c r="R83">
        <v>6.1872270000000009</v>
      </c>
      <c r="S83">
        <v>7.9833137105428582</v>
      </c>
      <c r="T83">
        <v>9.8126030404553255</v>
      </c>
      <c r="U83">
        <v>11.466507431204413</v>
      </c>
      <c r="V83">
        <v>12.838128166375157</v>
      </c>
      <c r="W83">
        <v>13.843509810587564</v>
      </c>
      <c r="X83">
        <v>14.359051207733627</v>
      </c>
      <c r="Y83">
        <v>14.35060800538511</v>
      </c>
      <c r="Z83">
        <v>13.887405455534976</v>
      </c>
      <c r="AA83">
        <v>12.982505000382847</v>
      </c>
    </row>
    <row r="84" spans="1:27">
      <c r="A84" s="5" t="s">
        <v>88</v>
      </c>
      <c r="B84">
        <f t="shared" si="10"/>
        <v>0</v>
      </c>
      <c r="C84">
        <f t="shared" si="11"/>
        <v>0</v>
      </c>
      <c r="D84">
        <f t="shared" si="12"/>
        <v>0</v>
      </c>
      <c r="E84">
        <f t="shared" si="13"/>
        <v>0</v>
      </c>
      <c r="F84">
        <f t="shared" si="14"/>
        <v>0</v>
      </c>
      <c r="G84">
        <f t="shared" si="15"/>
        <v>0</v>
      </c>
      <c r="H84">
        <f t="shared" si="16"/>
        <v>0</v>
      </c>
      <c r="I84">
        <f t="shared" si="17"/>
        <v>0</v>
      </c>
      <c r="J84">
        <f t="shared" si="18"/>
        <v>0</v>
      </c>
      <c r="K84">
        <f t="shared" si="19"/>
        <v>0</v>
      </c>
      <c r="O84" t="s">
        <v>108</v>
      </c>
      <c r="P84" t="s">
        <v>264</v>
      </c>
      <c r="R84">
        <v>16.026367000456602</v>
      </c>
      <c r="S84">
        <v>17.394006805931891</v>
      </c>
      <c r="T84">
        <v>18.199599669433024</v>
      </c>
      <c r="U84">
        <v>18.703731027751541</v>
      </c>
      <c r="V84">
        <v>18.814152471814232</v>
      </c>
      <c r="W84">
        <v>18.534130610528948</v>
      </c>
      <c r="X84">
        <v>17.947190847759142</v>
      </c>
      <c r="Y84">
        <v>17.032029524464782</v>
      </c>
      <c r="Z84">
        <v>15.864471681570455</v>
      </c>
      <c r="AA84">
        <v>14.569473492152129</v>
      </c>
    </row>
    <row r="85" spans="1:27">
      <c r="A85" s="5" t="s">
        <v>89</v>
      </c>
      <c r="B85">
        <f t="shared" si="10"/>
        <v>0.46066599998197877</v>
      </c>
      <c r="C85">
        <f t="shared" si="11"/>
        <v>0.47834452662889682</v>
      </c>
      <c r="D85">
        <f t="shared" si="12"/>
        <v>0.4834491943231482</v>
      </c>
      <c r="E85">
        <f t="shared" si="13"/>
        <v>0.48148819277847033</v>
      </c>
      <c r="F85">
        <f t="shared" si="14"/>
        <v>0.47056278890822884</v>
      </c>
      <c r="G85">
        <f t="shared" si="15"/>
        <v>0.45028544680807125</v>
      </c>
      <c r="H85">
        <f t="shared" si="16"/>
        <v>0.4237809353591967</v>
      </c>
      <c r="I85">
        <f t="shared" si="17"/>
        <v>0.3923365509123235</v>
      </c>
      <c r="J85">
        <f t="shared" si="18"/>
        <v>0.35764721618728001</v>
      </c>
      <c r="K85">
        <f t="shared" si="19"/>
        <v>0.31850762156719398</v>
      </c>
      <c r="O85" t="s">
        <v>109</v>
      </c>
      <c r="P85" t="s">
        <v>264</v>
      </c>
      <c r="R85">
        <v>40.512681999999984</v>
      </c>
      <c r="S85">
        <v>49.552660561157353</v>
      </c>
      <c r="T85">
        <v>57.340339126830514</v>
      </c>
      <c r="U85">
        <v>63.858667084743345</v>
      </c>
      <c r="V85">
        <v>68.216058671943387</v>
      </c>
      <c r="W85">
        <v>70.526242077212899</v>
      </c>
      <c r="X85">
        <v>71.451986436613311</v>
      </c>
      <c r="Y85">
        <v>71.110439018841006</v>
      </c>
      <c r="Z85">
        <v>69.693846905807206</v>
      </c>
      <c r="AA85">
        <v>67.293798416533264</v>
      </c>
    </row>
    <row r="86" spans="1:27">
      <c r="A86" s="5" t="s">
        <v>90</v>
      </c>
      <c r="B86">
        <f t="shared" si="10"/>
        <v>14.388928999999996</v>
      </c>
      <c r="C86">
        <f t="shared" si="11"/>
        <v>16.739154910521833</v>
      </c>
      <c r="D86">
        <f t="shared" si="12"/>
        <v>18.215173507587483</v>
      </c>
      <c r="E86">
        <f t="shared" si="13"/>
        <v>19.013515723584707</v>
      </c>
      <c r="F86">
        <f t="shared" si="14"/>
        <v>19.148440149970153</v>
      </c>
      <c r="G86">
        <f t="shared" si="15"/>
        <v>18.812635017461002</v>
      </c>
      <c r="H86">
        <f t="shared" si="16"/>
        <v>18.269042862034429</v>
      </c>
      <c r="I86">
        <f t="shared" si="17"/>
        <v>17.562474441092267</v>
      </c>
      <c r="J86">
        <f t="shared" si="18"/>
        <v>16.68362060837061</v>
      </c>
      <c r="K86">
        <f t="shared" si="19"/>
        <v>15.636642549969505</v>
      </c>
      <c r="O86" t="s">
        <v>111</v>
      </c>
      <c r="P86" t="s">
        <v>264</v>
      </c>
      <c r="R86">
        <v>2.7367319999999995</v>
      </c>
      <c r="S86">
        <v>3.656264066663713</v>
      </c>
      <c r="T86">
        <v>4.5804200859055841</v>
      </c>
      <c r="U86">
        <v>5.4453503288108918</v>
      </c>
      <c r="V86">
        <v>6.1166757900805635</v>
      </c>
      <c r="W86">
        <v>6.5454409232256188</v>
      </c>
      <c r="X86">
        <v>6.6904458538483285</v>
      </c>
      <c r="Y86">
        <v>6.548895046260867</v>
      </c>
      <c r="Z86">
        <v>6.1935184027847798</v>
      </c>
      <c r="AA86">
        <v>5.6405661430547145</v>
      </c>
    </row>
    <row r="87" spans="1:27">
      <c r="A87" s="5" t="s">
        <v>91</v>
      </c>
      <c r="B87">
        <f t="shared" si="10"/>
        <v>9.9815900000000006</v>
      </c>
      <c r="C87">
        <f t="shared" si="11"/>
        <v>11.259977597167396</v>
      </c>
      <c r="D87">
        <f t="shared" si="12"/>
        <v>11.888538996470697</v>
      </c>
      <c r="E87">
        <f t="shared" si="13"/>
        <v>11.999619960622463</v>
      </c>
      <c r="F87">
        <f t="shared" si="14"/>
        <v>11.568110222926267</v>
      </c>
      <c r="G87">
        <f t="shared" si="15"/>
        <v>10.772435095323651</v>
      </c>
      <c r="H87">
        <f t="shared" si="16"/>
        <v>10.013034676387644</v>
      </c>
      <c r="I87">
        <f t="shared" si="17"/>
        <v>9.3748118566524408</v>
      </c>
      <c r="J87">
        <f t="shared" si="18"/>
        <v>8.8347241724578502</v>
      </c>
      <c r="K87">
        <f t="shared" si="19"/>
        <v>8.3842415140402444</v>
      </c>
      <c r="O87" t="s">
        <v>112</v>
      </c>
      <c r="P87" t="s">
        <v>264</v>
      </c>
      <c r="R87">
        <v>5.3342229999999979</v>
      </c>
      <c r="S87">
        <v>5.6596979973307011</v>
      </c>
      <c r="T87">
        <v>5.6503007586765577</v>
      </c>
      <c r="U87">
        <v>5.4920976306825624</v>
      </c>
      <c r="V87">
        <v>5.1648273124554542</v>
      </c>
      <c r="W87">
        <v>4.7419338073743083</v>
      </c>
      <c r="X87">
        <v>4.315973216563239</v>
      </c>
      <c r="Y87">
        <v>3.9032795747884221</v>
      </c>
      <c r="Z87">
        <v>3.5114824410222898</v>
      </c>
      <c r="AA87">
        <v>3.1655643018193347</v>
      </c>
    </row>
    <row r="88" spans="1:27">
      <c r="A88" s="5" t="s">
        <v>92</v>
      </c>
      <c r="B88">
        <f t="shared" si="10"/>
        <v>1.5152239999999997</v>
      </c>
      <c r="C88">
        <f t="shared" si="11"/>
        <v>1.7580677424463833</v>
      </c>
      <c r="D88">
        <f t="shared" si="12"/>
        <v>1.9489239224879367</v>
      </c>
      <c r="E88">
        <f t="shared" si="13"/>
        <v>2.0925797226593179</v>
      </c>
      <c r="F88">
        <f t="shared" si="14"/>
        <v>2.1755362969260963</v>
      </c>
      <c r="G88">
        <f t="shared" si="15"/>
        <v>2.1994392515953085</v>
      </c>
      <c r="H88">
        <f t="shared" si="16"/>
        <v>2.1858687075757546</v>
      </c>
      <c r="I88">
        <f t="shared" si="17"/>
        <v>2.13702131185953</v>
      </c>
      <c r="J88">
        <f t="shared" si="18"/>
        <v>2.0560028787760722</v>
      </c>
      <c r="K88">
        <f t="shared" si="19"/>
        <v>1.9512051919822344</v>
      </c>
      <c r="O88" t="s">
        <v>113</v>
      </c>
      <c r="P88" t="s">
        <v>264</v>
      </c>
      <c r="R88">
        <v>6.2008939999999972</v>
      </c>
      <c r="S88">
        <v>6.879686608915935</v>
      </c>
      <c r="T88">
        <v>7.2506980966618855</v>
      </c>
      <c r="U88">
        <v>7.3507859905105013</v>
      </c>
      <c r="V88">
        <v>7.233375095376557</v>
      </c>
      <c r="W88">
        <v>6.9405604886296715</v>
      </c>
      <c r="X88">
        <v>6.5328788700471749</v>
      </c>
      <c r="Y88">
        <v>6.0412270780108699</v>
      </c>
      <c r="Z88">
        <v>5.5083328978455377</v>
      </c>
      <c r="AA88">
        <v>4.9921200603230043</v>
      </c>
    </row>
    <row r="89" spans="1:27">
      <c r="A89" s="5" t="s">
        <v>93</v>
      </c>
      <c r="B89">
        <f t="shared" si="10"/>
        <v>0.75449299999999986</v>
      </c>
      <c r="C89">
        <f t="shared" si="11"/>
        <v>0.74478531435893514</v>
      </c>
      <c r="D89">
        <f t="shared" si="12"/>
        <v>0.6909059381578152</v>
      </c>
      <c r="E89">
        <f t="shared" si="13"/>
        <v>0.61669220776018219</v>
      </c>
      <c r="F89">
        <f t="shared" si="14"/>
        <v>0.5295634054379974</v>
      </c>
      <c r="G89">
        <f t="shared" si="15"/>
        <v>0.43980446508374377</v>
      </c>
      <c r="H89">
        <f t="shared" si="16"/>
        <v>0.36470938047035689</v>
      </c>
      <c r="I89">
        <f t="shared" si="17"/>
        <v>0.3051354792265682</v>
      </c>
      <c r="J89">
        <f t="shared" si="18"/>
        <v>0.25809185478234287</v>
      </c>
      <c r="K89">
        <f t="shared" si="19"/>
        <v>0.22140037291574635</v>
      </c>
      <c r="O89" t="s">
        <v>114</v>
      </c>
      <c r="P89" t="s">
        <v>264</v>
      </c>
      <c r="R89">
        <v>2.2520600000000011</v>
      </c>
      <c r="S89">
        <v>2.1185231641319509</v>
      </c>
      <c r="T89">
        <v>2.0075903932436074</v>
      </c>
      <c r="U89">
        <v>1.9127650470695543</v>
      </c>
      <c r="V89">
        <v>1.8192498505348496</v>
      </c>
      <c r="W89">
        <v>1.7111431086806639</v>
      </c>
      <c r="X89">
        <v>1.5856202840219904</v>
      </c>
      <c r="Y89">
        <v>1.4451534529548398</v>
      </c>
      <c r="Z89">
        <v>1.2865410361367959</v>
      </c>
      <c r="AA89">
        <v>1.1230603823422303</v>
      </c>
    </row>
    <row r="90" spans="1:27">
      <c r="A90" s="5" t="s">
        <v>94</v>
      </c>
      <c r="B90">
        <f t="shared" si="10"/>
        <v>9.993247000000002</v>
      </c>
      <c r="C90">
        <f t="shared" si="11"/>
        <v>10.791550914876321</v>
      </c>
      <c r="D90">
        <f t="shared" si="12"/>
        <v>11.052837089724974</v>
      </c>
      <c r="E90">
        <f t="shared" si="13"/>
        <v>10.992788410006161</v>
      </c>
      <c r="F90">
        <f t="shared" si="14"/>
        <v>10.644436909403126</v>
      </c>
      <c r="G90">
        <f t="shared" si="15"/>
        <v>10.047194411802135</v>
      </c>
      <c r="H90">
        <f t="shared" si="16"/>
        <v>9.3713635484169053</v>
      </c>
      <c r="I90">
        <f t="shared" si="17"/>
        <v>8.6502465649087927</v>
      </c>
      <c r="J90">
        <f t="shared" si="18"/>
        <v>7.9068173420198171</v>
      </c>
      <c r="K90">
        <f t="shared" si="19"/>
        <v>7.1906490331738757</v>
      </c>
      <c r="O90" t="s">
        <v>115</v>
      </c>
      <c r="P90" t="s">
        <v>264</v>
      </c>
      <c r="R90">
        <v>4.2275969999999949</v>
      </c>
      <c r="S90">
        <v>4.4940190052697773</v>
      </c>
      <c r="T90">
        <v>4.6539742147711687</v>
      </c>
      <c r="U90">
        <v>4.7119604635133951</v>
      </c>
      <c r="V90">
        <v>4.6635623316874852</v>
      </c>
      <c r="W90">
        <v>4.5157920150800974</v>
      </c>
      <c r="X90">
        <v>4.2745030811471274</v>
      </c>
      <c r="Y90">
        <v>3.960809811640202</v>
      </c>
      <c r="Z90">
        <v>3.6054384233549395</v>
      </c>
      <c r="AA90">
        <v>3.2134352680566951</v>
      </c>
    </row>
    <row r="91" spans="1:27">
      <c r="A91" s="5" t="s">
        <v>95</v>
      </c>
      <c r="B91">
        <f t="shared" si="10"/>
        <v>7.6005240000000027</v>
      </c>
      <c r="C91">
        <f t="shared" si="11"/>
        <v>8.6246847970526872</v>
      </c>
      <c r="D91">
        <f t="shared" si="12"/>
        <v>9.2018807670208531</v>
      </c>
      <c r="E91">
        <f t="shared" si="13"/>
        <v>9.4536988216446698</v>
      </c>
      <c r="F91">
        <f t="shared" si="14"/>
        <v>9.4085309811713973</v>
      </c>
      <c r="G91">
        <f t="shared" si="15"/>
        <v>9.1373859359944625</v>
      </c>
      <c r="H91">
        <f t="shared" si="16"/>
        <v>8.755837495090546</v>
      </c>
      <c r="I91">
        <f t="shared" si="17"/>
        <v>8.2984930759364683</v>
      </c>
      <c r="J91">
        <f t="shared" si="18"/>
        <v>7.7766351683679922</v>
      </c>
      <c r="K91">
        <f t="shared" si="19"/>
        <v>7.1611539703879696</v>
      </c>
      <c r="O91" t="s">
        <v>116</v>
      </c>
      <c r="P91" t="s">
        <v>264</v>
      </c>
      <c r="R91">
        <v>2.1713179664549038</v>
      </c>
      <c r="S91">
        <v>2.330541222207656</v>
      </c>
      <c r="T91">
        <v>2.4318332446504813</v>
      </c>
      <c r="U91">
        <v>2.4719134724409337</v>
      </c>
      <c r="V91">
        <v>2.465466089101068</v>
      </c>
      <c r="W91">
        <v>2.4111697553359885</v>
      </c>
      <c r="X91">
        <v>2.3143119349071593</v>
      </c>
      <c r="Y91">
        <v>2.1857134044951336</v>
      </c>
      <c r="Z91">
        <v>2.0329558411431492</v>
      </c>
      <c r="AA91">
        <v>1.8651150020991794</v>
      </c>
    </row>
    <row r="92" spans="1:27">
      <c r="A92" s="5" t="s">
        <v>96</v>
      </c>
      <c r="B92">
        <f t="shared" si="10"/>
        <v>9.9836450000000116</v>
      </c>
      <c r="C92">
        <f t="shared" si="11"/>
        <v>9.8914231179222405</v>
      </c>
      <c r="D92">
        <f t="shared" si="12"/>
        <v>9.9792297479918144</v>
      </c>
      <c r="E92">
        <f t="shared" si="13"/>
        <v>10.088747968444034</v>
      </c>
      <c r="F92">
        <f t="shared" si="14"/>
        <v>10.251005955211834</v>
      </c>
      <c r="G92">
        <f t="shared" si="15"/>
        <v>10.455891963655205</v>
      </c>
      <c r="H92">
        <f t="shared" si="16"/>
        <v>10.582444184647951</v>
      </c>
      <c r="I92">
        <f t="shared" si="17"/>
        <v>10.633681594893345</v>
      </c>
      <c r="J92">
        <f t="shared" si="18"/>
        <v>10.639355761370721</v>
      </c>
      <c r="K92">
        <f t="shared" si="19"/>
        <v>10.575498842344794</v>
      </c>
      <c r="O92" t="s">
        <v>117</v>
      </c>
      <c r="P92" t="s">
        <v>264</v>
      </c>
      <c r="R92">
        <v>3.9941220000000008</v>
      </c>
      <c r="S92">
        <v>5.7239791442208769</v>
      </c>
      <c r="T92">
        <v>7.5427982656577672</v>
      </c>
      <c r="U92">
        <v>9.2547244255795924</v>
      </c>
      <c r="V92">
        <v>10.734922509384708</v>
      </c>
      <c r="W92">
        <v>11.875094712863323</v>
      </c>
      <c r="X92">
        <v>12.580430936842882</v>
      </c>
      <c r="Y92">
        <v>12.812497064891685</v>
      </c>
      <c r="Z92">
        <v>12.614144437607889</v>
      </c>
      <c r="AA92">
        <v>12.055672912741231</v>
      </c>
    </row>
    <row r="93" spans="1:27">
      <c r="A93" s="5" t="s">
        <v>97</v>
      </c>
      <c r="B93">
        <f t="shared" si="10"/>
        <v>0.32013594562136782</v>
      </c>
      <c r="C93">
        <f t="shared" si="11"/>
        <v>0.37846087072524098</v>
      </c>
      <c r="D93">
        <f t="shared" si="12"/>
        <v>0.44488293700819292</v>
      </c>
      <c r="E93">
        <f t="shared" si="13"/>
        <v>0.51305227289687616</v>
      </c>
      <c r="F93">
        <f t="shared" si="14"/>
        <v>0.58821072436679855</v>
      </c>
      <c r="G93">
        <f t="shared" si="15"/>
        <v>0.66690151250027019</v>
      </c>
      <c r="H93">
        <f t="shared" si="16"/>
        <v>0.74141518100445802</v>
      </c>
      <c r="I93">
        <f t="shared" si="17"/>
        <v>0.80976083948675548</v>
      </c>
      <c r="J93">
        <f t="shared" si="18"/>
        <v>0.86673542182926044</v>
      </c>
      <c r="K93">
        <f t="shared" si="19"/>
        <v>0.91317115011831462</v>
      </c>
      <c r="O93" t="s">
        <v>120</v>
      </c>
      <c r="P93" t="s">
        <v>264</v>
      </c>
      <c r="R93">
        <v>3.3236110000000001</v>
      </c>
      <c r="S93">
        <v>3.1605134712949847</v>
      </c>
      <c r="T93">
        <v>2.9633230489867826</v>
      </c>
      <c r="U93">
        <v>2.746714735461905</v>
      </c>
      <c r="V93">
        <v>2.5239885469489391</v>
      </c>
      <c r="W93">
        <v>2.2814657269583694</v>
      </c>
      <c r="X93">
        <v>2.0394394483114171</v>
      </c>
      <c r="Y93">
        <v>1.8153923782593557</v>
      </c>
      <c r="Z93">
        <v>1.5917963035900389</v>
      </c>
      <c r="AA93">
        <v>1.3860767603434339</v>
      </c>
    </row>
    <row r="94" spans="1:27">
      <c r="A94" s="5" t="s">
        <v>98</v>
      </c>
      <c r="B94">
        <f t="shared" si="10"/>
        <v>1224.6143269999998</v>
      </c>
      <c r="C94">
        <f t="shared" si="11"/>
        <v>1360.7058846348173</v>
      </c>
      <c r="D94">
        <f t="shared" si="12"/>
        <v>1457.4268950041694</v>
      </c>
      <c r="E94">
        <f t="shared" si="13"/>
        <v>1521.1823995790967</v>
      </c>
      <c r="F94">
        <f t="shared" si="14"/>
        <v>1547.0004659178251</v>
      </c>
      <c r="G94">
        <f t="shared" si="15"/>
        <v>1532.0665133173395</v>
      </c>
      <c r="H94">
        <f t="shared" si="16"/>
        <v>1476.7709979090935</v>
      </c>
      <c r="I94">
        <f t="shared" si="17"/>
        <v>1385.9812112069949</v>
      </c>
      <c r="J94">
        <f t="shared" si="18"/>
        <v>1267.8368943664821</v>
      </c>
      <c r="K94">
        <f t="shared" si="19"/>
        <v>1134.3397024380308</v>
      </c>
      <c r="O94" t="s">
        <v>121</v>
      </c>
      <c r="P94" t="s">
        <v>264</v>
      </c>
      <c r="R94">
        <v>0.50744800000000001</v>
      </c>
      <c r="S94">
        <v>0.61679661993402912</v>
      </c>
      <c r="T94">
        <v>0.75050263620933388</v>
      </c>
      <c r="U94">
        <v>0.89273357351084914</v>
      </c>
      <c r="V94">
        <v>1.0414001721837673</v>
      </c>
      <c r="W94">
        <v>1.1908173705543788</v>
      </c>
      <c r="X94">
        <v>1.323280264439965</v>
      </c>
      <c r="Y94">
        <v>1.4251196584904244</v>
      </c>
      <c r="Z94">
        <v>1.4900743082253392</v>
      </c>
      <c r="AA94">
        <v>1.5187685270434632</v>
      </c>
    </row>
    <row r="95" spans="1:27">
      <c r="A95" s="5" t="s">
        <v>99</v>
      </c>
      <c r="B95">
        <f t="shared" si="10"/>
        <v>239.8709370151422</v>
      </c>
      <c r="C95">
        <f t="shared" si="11"/>
        <v>258.89642175662686</v>
      </c>
      <c r="D95">
        <f t="shared" si="12"/>
        <v>269.33480229051452</v>
      </c>
      <c r="E95">
        <f t="shared" si="13"/>
        <v>272.66134677567817</v>
      </c>
      <c r="F95">
        <f t="shared" si="14"/>
        <v>268.55215971656492</v>
      </c>
      <c r="G95">
        <f t="shared" si="15"/>
        <v>257.56712480991143</v>
      </c>
      <c r="H95">
        <f t="shared" si="16"/>
        <v>241.55163592825352</v>
      </c>
      <c r="I95">
        <f t="shared" si="17"/>
        <v>222.39821426217608</v>
      </c>
      <c r="J95">
        <f t="shared" si="18"/>
        <v>201.63267394662222</v>
      </c>
      <c r="K95">
        <f t="shared" si="19"/>
        <v>180.35947385423469</v>
      </c>
      <c r="O95" t="s">
        <v>122</v>
      </c>
      <c r="P95" t="s">
        <v>264</v>
      </c>
      <c r="R95">
        <v>20.713818996419008</v>
      </c>
      <c r="S95">
        <v>25.91512752852362</v>
      </c>
      <c r="T95">
        <v>30.615721755758599</v>
      </c>
      <c r="U95">
        <v>34.50274500969978</v>
      </c>
      <c r="V95">
        <v>37.232110851530841</v>
      </c>
      <c r="W95">
        <v>38.946984092151993</v>
      </c>
      <c r="X95">
        <v>39.736768334716139</v>
      </c>
      <c r="Y95">
        <v>39.569696544897177</v>
      </c>
      <c r="Z95">
        <v>38.447558317782182</v>
      </c>
      <c r="AA95">
        <v>36.465064231707352</v>
      </c>
    </row>
    <row r="96" spans="1:27">
      <c r="A96" s="5" t="s">
        <v>100</v>
      </c>
      <c r="B96">
        <f t="shared" si="10"/>
        <v>73.973629999999943</v>
      </c>
      <c r="C96">
        <f t="shared" si="11"/>
        <v>81.230077510755436</v>
      </c>
      <c r="D96">
        <f t="shared" si="12"/>
        <v>84.959743913658613</v>
      </c>
      <c r="E96">
        <f t="shared" si="13"/>
        <v>86.884568330841958</v>
      </c>
      <c r="F96">
        <f t="shared" si="14"/>
        <v>86.86972087712148</v>
      </c>
      <c r="G96">
        <f t="shared" si="15"/>
        <v>84.382424590247183</v>
      </c>
      <c r="H96">
        <f t="shared" si="16"/>
        <v>79.943884446065084</v>
      </c>
      <c r="I96">
        <f t="shared" si="17"/>
        <v>73.702050913625158</v>
      </c>
      <c r="J96">
        <f t="shared" si="18"/>
        <v>65.483377598891437</v>
      </c>
      <c r="K96">
        <f t="shared" si="19"/>
        <v>56.610559234590788</v>
      </c>
      <c r="O96" t="s">
        <v>123</v>
      </c>
      <c r="P96" t="s">
        <v>264</v>
      </c>
      <c r="R96">
        <v>14.900841000012559</v>
      </c>
      <c r="S96">
        <v>19.425506092536125</v>
      </c>
      <c r="T96">
        <v>24.170635924232428</v>
      </c>
      <c r="U96">
        <v>28.912465845454935</v>
      </c>
      <c r="V96">
        <v>33.05340838012949</v>
      </c>
      <c r="W96">
        <v>36.32991211017184</v>
      </c>
      <c r="X96">
        <v>38.781747136335945</v>
      </c>
      <c r="Y96">
        <v>40.358403610837001</v>
      </c>
      <c r="Z96">
        <v>41.116836739748457</v>
      </c>
      <c r="AA96">
        <v>41.093229625981195</v>
      </c>
    </row>
    <row r="97" spans="1:27">
      <c r="A97" s="5" t="s">
        <v>101</v>
      </c>
      <c r="B97">
        <f t="shared" si="10"/>
        <v>31.671590999999989</v>
      </c>
      <c r="C97">
        <f t="shared" si="11"/>
        <v>39.44050750296195</v>
      </c>
      <c r="D97">
        <f t="shared" si="12"/>
        <v>46.314941194879296</v>
      </c>
      <c r="E97">
        <f t="shared" si="13"/>
        <v>52.2950652116673</v>
      </c>
      <c r="F97">
        <f t="shared" si="14"/>
        <v>56.507975495068457</v>
      </c>
      <c r="G97">
        <f t="shared" si="15"/>
        <v>59.116044862729467</v>
      </c>
      <c r="H97">
        <f t="shared" si="16"/>
        <v>60.533017077505484</v>
      </c>
      <c r="I97">
        <f t="shared" si="17"/>
        <v>60.757816088258132</v>
      </c>
      <c r="J97">
        <f t="shared" si="18"/>
        <v>59.821008959742187</v>
      </c>
      <c r="K97">
        <f t="shared" si="19"/>
        <v>57.431617448051213</v>
      </c>
      <c r="O97" t="s">
        <v>124</v>
      </c>
      <c r="P97" t="s">
        <v>264</v>
      </c>
      <c r="R97">
        <v>28.401016999999996</v>
      </c>
      <c r="S97">
        <v>32.596257382884929</v>
      </c>
      <c r="T97">
        <v>36.049322586068797</v>
      </c>
      <c r="U97">
        <v>38.647593239234567</v>
      </c>
      <c r="V97">
        <v>40.173286796337109</v>
      </c>
      <c r="W97">
        <v>40.758730387298513</v>
      </c>
      <c r="X97">
        <v>40.537461110699731</v>
      </c>
      <c r="Y97">
        <v>39.492071807192623</v>
      </c>
      <c r="Z97">
        <v>37.576096469133191</v>
      </c>
      <c r="AA97">
        <v>34.643125205880374</v>
      </c>
    </row>
    <row r="98" spans="1:27">
      <c r="A98" s="5" t="s">
        <v>102</v>
      </c>
      <c r="B98">
        <f t="shared" si="10"/>
        <v>4.4698999999999991</v>
      </c>
      <c r="C98">
        <f t="shared" si="11"/>
        <v>5.1512099361356789</v>
      </c>
      <c r="D98">
        <f t="shared" si="12"/>
        <v>5.8818433892342652</v>
      </c>
      <c r="E98">
        <f t="shared" si="13"/>
        <v>6.6564584777353009</v>
      </c>
      <c r="F98">
        <f t="shared" si="14"/>
        <v>7.4875052313929178</v>
      </c>
      <c r="G98">
        <f t="shared" si="15"/>
        <v>8.3175086149889417</v>
      </c>
      <c r="H98">
        <f t="shared" si="16"/>
        <v>9.1031302397438782</v>
      </c>
      <c r="I98">
        <f t="shared" si="17"/>
        <v>9.7935545721399428</v>
      </c>
      <c r="J98">
        <f t="shared" si="18"/>
        <v>10.372270118568823</v>
      </c>
      <c r="K98">
        <f t="shared" si="19"/>
        <v>10.823738176730009</v>
      </c>
      <c r="O98" t="s">
        <v>125</v>
      </c>
      <c r="P98" t="s">
        <v>264</v>
      </c>
      <c r="R98">
        <v>0.31588499999999992</v>
      </c>
      <c r="S98">
        <v>0.3577946085155489</v>
      </c>
      <c r="T98">
        <v>0.38883773968549373</v>
      </c>
      <c r="U98">
        <v>0.40912252137857108</v>
      </c>
      <c r="V98">
        <v>0.42172317044077273</v>
      </c>
      <c r="W98">
        <v>0.4240953128935151</v>
      </c>
      <c r="X98">
        <v>0.41405757757446143</v>
      </c>
      <c r="Y98">
        <v>0.3879173613400726</v>
      </c>
      <c r="Z98">
        <v>0.34279259111039878</v>
      </c>
      <c r="AA98">
        <v>0.29088425261920831</v>
      </c>
    </row>
    <row r="99" spans="1:27">
      <c r="A99" s="5" t="s">
        <v>103</v>
      </c>
      <c r="B99">
        <f t="shared" si="10"/>
        <v>7.4184000000000028</v>
      </c>
      <c r="C99">
        <f t="shared" si="11"/>
        <v>9.5099655185872862</v>
      </c>
      <c r="D99">
        <f t="shared" si="12"/>
        <v>11.945714372811922</v>
      </c>
      <c r="E99">
        <f t="shared" si="13"/>
        <v>14.546805785658012</v>
      </c>
      <c r="F99">
        <f t="shared" si="14"/>
        <v>17.354214200423538</v>
      </c>
      <c r="G99">
        <f t="shared" si="15"/>
        <v>20.223390215654614</v>
      </c>
      <c r="H99">
        <f t="shared" si="16"/>
        <v>23.328018591433537</v>
      </c>
      <c r="I99">
        <f t="shared" si="17"/>
        <v>26.736042174124911</v>
      </c>
      <c r="J99">
        <f t="shared" si="18"/>
        <v>30.434292618238292</v>
      </c>
      <c r="K99">
        <f t="shared" si="19"/>
        <v>34.528519432566341</v>
      </c>
      <c r="O99" t="s">
        <v>126</v>
      </c>
      <c r="P99" t="s">
        <v>264</v>
      </c>
      <c r="R99">
        <v>15.369808999999993</v>
      </c>
      <c r="S99">
        <v>19.5421546954353</v>
      </c>
      <c r="T99">
        <v>23.45505975008361</v>
      </c>
      <c r="U99">
        <v>26.90457215524804</v>
      </c>
      <c r="V99">
        <v>29.429103248223225</v>
      </c>
      <c r="W99">
        <v>31.020763463935303</v>
      </c>
      <c r="X99">
        <v>31.950791074217481</v>
      </c>
      <c r="Y99">
        <v>32.274830975958587</v>
      </c>
      <c r="Z99">
        <v>32.040785280699353</v>
      </c>
      <c r="AA99">
        <v>31.296950981229507</v>
      </c>
    </row>
    <row r="100" spans="1:27">
      <c r="A100" s="5" t="s">
        <v>104</v>
      </c>
      <c r="B100">
        <f t="shared" si="10"/>
        <v>60.550847999999974</v>
      </c>
      <c r="C100">
        <f t="shared" si="11"/>
        <v>62.892209694374124</v>
      </c>
      <c r="D100">
        <f t="shared" si="12"/>
        <v>65.373085111301009</v>
      </c>
      <c r="E100">
        <f t="shared" si="13"/>
        <v>68.196530332357057</v>
      </c>
      <c r="F100">
        <f t="shared" si="14"/>
        <v>71.012082525723471</v>
      </c>
      <c r="G100">
        <f t="shared" si="15"/>
        <v>73.575297191565497</v>
      </c>
      <c r="H100">
        <f t="shared" si="16"/>
        <v>75.008244040486218</v>
      </c>
      <c r="I100">
        <f t="shared" si="17"/>
        <v>75.467538337404989</v>
      </c>
      <c r="J100">
        <f t="shared" si="18"/>
        <v>75.145414959826951</v>
      </c>
      <c r="K100">
        <f t="shared" si="19"/>
        <v>74.346142747743656</v>
      </c>
      <c r="O100" t="s">
        <v>127</v>
      </c>
      <c r="P100" t="s">
        <v>264</v>
      </c>
      <c r="R100">
        <v>0.41651499991321611</v>
      </c>
      <c r="S100">
        <v>0.4348950745499825</v>
      </c>
      <c r="T100">
        <v>0.44864165624587865</v>
      </c>
      <c r="U100">
        <v>0.45305530326626903</v>
      </c>
      <c r="V100">
        <v>0.45008964875374569</v>
      </c>
      <c r="W100">
        <v>0.4410922886587057</v>
      </c>
      <c r="X100">
        <v>0.42413117247355042</v>
      </c>
      <c r="Y100">
        <v>0.39403895136123335</v>
      </c>
      <c r="Z100">
        <v>0.35198079888078265</v>
      </c>
      <c r="AA100">
        <v>0.30336836220314861</v>
      </c>
    </row>
    <row r="101" spans="1:27">
      <c r="A101" s="5" t="s">
        <v>105</v>
      </c>
      <c r="B101">
        <f t="shared" si="10"/>
        <v>2.7410520000000003</v>
      </c>
      <c r="C101">
        <f t="shared" si="11"/>
        <v>2.7367971979271597</v>
      </c>
      <c r="D101">
        <f t="shared" si="12"/>
        <v>2.5830384358874459</v>
      </c>
      <c r="E101">
        <f t="shared" si="13"/>
        <v>2.3663847837047243</v>
      </c>
      <c r="F101">
        <f t="shared" si="14"/>
        <v>2.0992630853801892</v>
      </c>
      <c r="G101">
        <f t="shared" si="15"/>
        <v>1.8067222720187155</v>
      </c>
      <c r="H101">
        <f t="shared" si="16"/>
        <v>1.5457277478227121</v>
      </c>
      <c r="I101">
        <f t="shared" si="17"/>
        <v>1.3340576498322434</v>
      </c>
      <c r="J101">
        <f t="shared" si="18"/>
        <v>1.1624346789708655</v>
      </c>
      <c r="K101">
        <f t="shared" si="19"/>
        <v>1.0077029628984444</v>
      </c>
      <c r="O101" t="s">
        <v>129</v>
      </c>
      <c r="P101" t="s">
        <v>264</v>
      </c>
      <c r="R101">
        <v>0.4058139999203928</v>
      </c>
      <c r="S101">
        <v>0.41682977448265474</v>
      </c>
      <c r="T101">
        <v>0.42043699557590825</v>
      </c>
      <c r="U101">
        <v>0.41954559496507698</v>
      </c>
      <c r="V101">
        <v>0.41203585280849214</v>
      </c>
      <c r="W101">
        <v>0.3973810962751948</v>
      </c>
      <c r="X101">
        <v>0.37694226010741738</v>
      </c>
      <c r="Y101">
        <v>0.35064975811532445</v>
      </c>
      <c r="Z101">
        <v>0.31977706649836857</v>
      </c>
      <c r="AA101">
        <v>0.28339445543014319</v>
      </c>
    </row>
    <row r="102" spans="1:27">
      <c r="A102" s="5" t="s">
        <v>106</v>
      </c>
      <c r="B102">
        <f t="shared" si="10"/>
        <v>126.53592001621917</v>
      </c>
      <c r="C102">
        <f t="shared" si="11"/>
        <v>126.42588675040975</v>
      </c>
      <c r="D102">
        <f t="shared" si="12"/>
        <v>125.36924725956811</v>
      </c>
      <c r="E102">
        <f t="shared" si="13"/>
        <v>123.78347890221482</v>
      </c>
      <c r="F102">
        <f t="shared" si="14"/>
        <v>122.31016516610556</v>
      </c>
      <c r="G102">
        <f t="shared" si="15"/>
        <v>120.93919041367991</v>
      </c>
      <c r="H102">
        <f t="shared" si="16"/>
        <v>117.97431226761582</v>
      </c>
      <c r="I102">
        <f t="shared" si="17"/>
        <v>114.04613770775924</v>
      </c>
      <c r="J102">
        <f t="shared" si="18"/>
        <v>109.60846477163864</v>
      </c>
      <c r="K102">
        <f t="shared" si="19"/>
        <v>105.34208310700744</v>
      </c>
      <c r="O102" t="s">
        <v>130</v>
      </c>
      <c r="P102" t="s">
        <v>264</v>
      </c>
      <c r="R102">
        <v>3.4597730000000007</v>
      </c>
      <c r="S102">
        <v>4.1813563364715964</v>
      </c>
      <c r="T102">
        <v>4.7576652385832503</v>
      </c>
      <c r="U102">
        <v>5.2048583563440296</v>
      </c>
      <c r="V102">
        <v>5.4676936395157618</v>
      </c>
      <c r="W102">
        <v>5.5834175442422831</v>
      </c>
      <c r="X102">
        <v>5.6005213915183489</v>
      </c>
      <c r="Y102">
        <v>5.505668881260724</v>
      </c>
      <c r="Z102">
        <v>5.3118752331758587</v>
      </c>
      <c r="AA102">
        <v>5.044582449600278</v>
      </c>
    </row>
    <row r="103" spans="1:27">
      <c r="A103" s="5" t="s">
        <v>107</v>
      </c>
      <c r="B103">
        <f t="shared" si="10"/>
        <v>6.1872270000000009</v>
      </c>
      <c r="C103">
        <f t="shared" si="11"/>
        <v>7.9833137105428582</v>
      </c>
      <c r="D103">
        <f t="shared" si="12"/>
        <v>9.8126030404553255</v>
      </c>
      <c r="E103">
        <f t="shared" si="13"/>
        <v>11.466507431204413</v>
      </c>
      <c r="F103">
        <f t="shared" si="14"/>
        <v>12.838128166375157</v>
      </c>
      <c r="G103">
        <f t="shared" si="15"/>
        <v>13.843509810587564</v>
      </c>
      <c r="H103">
        <f t="shared" si="16"/>
        <v>14.359051207733627</v>
      </c>
      <c r="I103">
        <f t="shared" si="17"/>
        <v>14.35060800538511</v>
      </c>
      <c r="J103">
        <f t="shared" si="18"/>
        <v>13.887405455534976</v>
      </c>
      <c r="K103">
        <f t="shared" si="19"/>
        <v>12.982505000382847</v>
      </c>
      <c r="O103" t="s">
        <v>131</v>
      </c>
      <c r="P103" t="s">
        <v>264</v>
      </c>
      <c r="R103">
        <v>1.2991719999999995</v>
      </c>
      <c r="S103">
        <v>1.3584605496528099</v>
      </c>
      <c r="T103">
        <v>1.3992595991549803</v>
      </c>
      <c r="U103">
        <v>1.4160531438843533</v>
      </c>
      <c r="V103">
        <v>1.4058834541410676</v>
      </c>
      <c r="W103">
        <v>1.369223373737581</v>
      </c>
      <c r="X103">
        <v>1.3070995545283002</v>
      </c>
      <c r="Y103">
        <v>1.2255489304496481</v>
      </c>
      <c r="Z103">
        <v>1.1266031624504436</v>
      </c>
      <c r="AA103">
        <v>1.0068569658332551</v>
      </c>
    </row>
    <row r="104" spans="1:27">
      <c r="A104" s="5" t="s">
        <v>108</v>
      </c>
      <c r="B104">
        <f t="shared" si="10"/>
        <v>16.026367000456602</v>
      </c>
      <c r="C104">
        <f t="shared" si="11"/>
        <v>17.394006805931891</v>
      </c>
      <c r="D104">
        <f t="shared" si="12"/>
        <v>18.199599669433024</v>
      </c>
      <c r="E104">
        <f t="shared" si="13"/>
        <v>18.703731027751541</v>
      </c>
      <c r="F104">
        <f t="shared" si="14"/>
        <v>18.814152471814232</v>
      </c>
      <c r="G104">
        <f t="shared" si="15"/>
        <v>18.534130610528948</v>
      </c>
      <c r="H104">
        <f t="shared" si="16"/>
        <v>17.947190847759142</v>
      </c>
      <c r="I104">
        <f t="shared" si="17"/>
        <v>17.032029524464782</v>
      </c>
      <c r="J104">
        <f t="shared" si="18"/>
        <v>15.864471681570455</v>
      </c>
      <c r="K104">
        <f t="shared" si="19"/>
        <v>14.569473492152129</v>
      </c>
      <c r="O104" t="s">
        <v>133</v>
      </c>
      <c r="P104" t="s">
        <v>264</v>
      </c>
      <c r="R104">
        <v>113.42304699249158</v>
      </c>
      <c r="S104">
        <v>123.22216014542352</v>
      </c>
      <c r="T104">
        <v>127.76111592339491</v>
      </c>
      <c r="U104">
        <v>128.50412317398644</v>
      </c>
      <c r="V104">
        <v>125.58169154482346</v>
      </c>
      <c r="W104">
        <v>119.83555643154681</v>
      </c>
      <c r="X104">
        <v>113.09900788818197</v>
      </c>
      <c r="Y104">
        <v>106.09265297099807</v>
      </c>
      <c r="Z104">
        <v>98.083075136088397</v>
      </c>
      <c r="AA104">
        <v>88.812802954173222</v>
      </c>
    </row>
    <row r="105" spans="1:27">
      <c r="A105" s="5" t="s">
        <v>109</v>
      </c>
      <c r="B105">
        <f t="shared" si="10"/>
        <v>40.512681999999984</v>
      </c>
      <c r="C105">
        <f t="shared" si="11"/>
        <v>49.552660561157353</v>
      </c>
      <c r="D105">
        <f t="shared" si="12"/>
        <v>57.340339126830514</v>
      </c>
      <c r="E105">
        <f t="shared" si="13"/>
        <v>63.858667084743345</v>
      </c>
      <c r="F105">
        <f t="shared" si="14"/>
        <v>68.216058671943387</v>
      </c>
      <c r="G105">
        <f t="shared" si="15"/>
        <v>70.526242077212899</v>
      </c>
      <c r="H105">
        <f t="shared" si="16"/>
        <v>71.451986436613311</v>
      </c>
      <c r="I105">
        <f t="shared" si="17"/>
        <v>71.110439018841006</v>
      </c>
      <c r="J105">
        <f t="shared" si="18"/>
        <v>69.693846905807206</v>
      </c>
      <c r="K105">
        <f t="shared" si="19"/>
        <v>67.293798416533264</v>
      </c>
      <c r="O105" t="s">
        <v>135</v>
      </c>
      <c r="P105" t="s">
        <v>264</v>
      </c>
      <c r="R105">
        <v>2.7560010000000004</v>
      </c>
      <c r="S105">
        <v>3.0862317639044416</v>
      </c>
      <c r="T105">
        <v>3.2534899502786505</v>
      </c>
      <c r="U105">
        <v>3.3404537468565882</v>
      </c>
      <c r="V105">
        <v>3.3511823804818781</v>
      </c>
      <c r="W105">
        <v>3.2605146412671591</v>
      </c>
      <c r="X105">
        <v>3.11457870791779</v>
      </c>
      <c r="Y105">
        <v>2.9320663846616299</v>
      </c>
      <c r="Z105">
        <v>2.7239772946273186</v>
      </c>
      <c r="AA105">
        <v>2.5114661845063053</v>
      </c>
    </row>
    <row r="106" spans="1:27">
      <c r="A106" s="5" t="s">
        <v>110</v>
      </c>
      <c r="B106">
        <f t="shared" si="10"/>
        <v>0</v>
      </c>
      <c r="C106">
        <f t="shared" si="11"/>
        <v>0</v>
      </c>
      <c r="D106">
        <f t="shared" si="12"/>
        <v>0</v>
      </c>
      <c r="E106">
        <f t="shared" si="13"/>
        <v>0</v>
      </c>
      <c r="F106">
        <f t="shared" si="14"/>
        <v>0</v>
      </c>
      <c r="G106">
        <f t="shared" si="15"/>
        <v>0</v>
      </c>
      <c r="H106">
        <f t="shared" si="16"/>
        <v>0</v>
      </c>
      <c r="I106">
        <f t="shared" si="17"/>
        <v>0</v>
      </c>
      <c r="J106">
        <f t="shared" si="18"/>
        <v>0</v>
      </c>
      <c r="K106">
        <f t="shared" si="19"/>
        <v>0</v>
      </c>
      <c r="O106" t="s">
        <v>138</v>
      </c>
      <c r="P106" t="s">
        <v>264</v>
      </c>
      <c r="R106">
        <v>31.951411999999991</v>
      </c>
      <c r="S106">
        <v>33.688892465697876</v>
      </c>
      <c r="T106">
        <v>33.669530517370163</v>
      </c>
      <c r="U106">
        <v>32.673606843932198</v>
      </c>
      <c r="V106">
        <v>30.899906188883339</v>
      </c>
      <c r="W106">
        <v>28.475168091953954</v>
      </c>
      <c r="X106">
        <v>25.891001921985865</v>
      </c>
      <c r="Y106">
        <v>23.357890038197045</v>
      </c>
      <c r="Z106">
        <v>20.956429351006676</v>
      </c>
      <c r="AA106">
        <v>18.72650127459805</v>
      </c>
    </row>
    <row r="107" spans="1:27">
      <c r="A107" s="5" t="s">
        <v>111</v>
      </c>
      <c r="B107">
        <f t="shared" si="10"/>
        <v>2.7367319999999995</v>
      </c>
      <c r="C107">
        <f t="shared" si="11"/>
        <v>3.656264066663713</v>
      </c>
      <c r="D107">
        <f t="shared" si="12"/>
        <v>4.5804200859055841</v>
      </c>
      <c r="E107">
        <f t="shared" si="13"/>
        <v>5.4453503288108918</v>
      </c>
      <c r="F107">
        <f t="shared" si="14"/>
        <v>6.1166757900805635</v>
      </c>
      <c r="G107">
        <f t="shared" si="15"/>
        <v>6.5454409232256188</v>
      </c>
      <c r="H107">
        <f t="shared" si="16"/>
        <v>6.6904458538483285</v>
      </c>
      <c r="I107">
        <f t="shared" si="17"/>
        <v>6.548895046260867</v>
      </c>
      <c r="J107">
        <f t="shared" si="18"/>
        <v>6.1935184027847798</v>
      </c>
      <c r="K107">
        <f t="shared" si="19"/>
        <v>5.6405661430547145</v>
      </c>
      <c r="O107" t="s">
        <v>139</v>
      </c>
      <c r="P107" t="s">
        <v>264</v>
      </c>
      <c r="R107">
        <v>23.390765000000002</v>
      </c>
      <c r="S107">
        <v>27.838933743061276</v>
      </c>
      <c r="T107">
        <v>31.875189099411113</v>
      </c>
      <c r="U107">
        <v>35.092390829239918</v>
      </c>
      <c r="V107">
        <v>37.253677937021472</v>
      </c>
      <c r="W107">
        <v>38.582398701419535</v>
      </c>
      <c r="X107">
        <v>39.151958306194324</v>
      </c>
      <c r="Y107">
        <v>38.887807000979329</v>
      </c>
      <c r="Z107">
        <v>37.802055717609498</v>
      </c>
      <c r="AA107">
        <v>35.960088491802352</v>
      </c>
    </row>
    <row r="108" spans="1:27">
      <c r="A108" s="5" t="s">
        <v>112</v>
      </c>
      <c r="B108">
        <f t="shared" si="10"/>
        <v>5.3342229999999979</v>
      </c>
      <c r="C108">
        <f t="shared" si="11"/>
        <v>5.6596979973307011</v>
      </c>
      <c r="D108">
        <f t="shared" si="12"/>
        <v>5.6503007586765577</v>
      </c>
      <c r="E108">
        <f t="shared" si="13"/>
        <v>5.4920976306825624</v>
      </c>
      <c r="F108">
        <f t="shared" si="14"/>
        <v>5.1648273124554542</v>
      </c>
      <c r="G108">
        <f t="shared" si="15"/>
        <v>4.7419338073743083</v>
      </c>
      <c r="H108">
        <f t="shared" si="16"/>
        <v>4.315973216563239</v>
      </c>
      <c r="I108">
        <f t="shared" si="17"/>
        <v>3.9032795747884221</v>
      </c>
      <c r="J108">
        <f t="shared" si="18"/>
        <v>3.5114824410222898</v>
      </c>
      <c r="K108">
        <f t="shared" si="19"/>
        <v>3.1655643018193347</v>
      </c>
      <c r="O108" t="s">
        <v>140</v>
      </c>
      <c r="P108" t="s">
        <v>264</v>
      </c>
      <c r="R108">
        <v>47.963012000000028</v>
      </c>
      <c r="S108">
        <v>49.197252033781702</v>
      </c>
      <c r="T108">
        <v>48.464689215475502</v>
      </c>
      <c r="U108">
        <v>46.293163170930178</v>
      </c>
      <c r="V108">
        <v>42.99862878204069</v>
      </c>
      <c r="W108">
        <v>39.074130225391563</v>
      </c>
      <c r="X108">
        <v>35.076254545241035</v>
      </c>
      <c r="Y108">
        <v>31.199371100079659</v>
      </c>
      <c r="Z108">
        <v>27.539820158708878</v>
      </c>
      <c r="AA108">
        <v>24.278353813037437</v>
      </c>
    </row>
    <row r="109" spans="1:27">
      <c r="A109" s="5" t="s">
        <v>113</v>
      </c>
      <c r="B109">
        <f t="shared" si="10"/>
        <v>6.2008939999999972</v>
      </c>
      <c r="C109">
        <f t="shared" si="11"/>
        <v>6.879686608915935</v>
      </c>
      <c r="D109">
        <f t="shared" si="12"/>
        <v>7.2506980966618855</v>
      </c>
      <c r="E109">
        <f t="shared" si="13"/>
        <v>7.3507859905105013</v>
      </c>
      <c r="F109">
        <f t="shared" si="14"/>
        <v>7.233375095376557</v>
      </c>
      <c r="G109">
        <f t="shared" si="15"/>
        <v>6.9405604886296715</v>
      </c>
      <c r="H109">
        <f t="shared" si="16"/>
        <v>6.5328788700471749</v>
      </c>
      <c r="I109">
        <f t="shared" si="17"/>
        <v>6.0412270780108699</v>
      </c>
      <c r="J109">
        <f t="shared" si="18"/>
        <v>5.5083328978455377</v>
      </c>
      <c r="K109">
        <f t="shared" si="19"/>
        <v>4.9921200603230043</v>
      </c>
      <c r="O109" t="s">
        <v>141</v>
      </c>
      <c r="P109" t="s">
        <v>264</v>
      </c>
      <c r="R109">
        <v>2.2832890000000017</v>
      </c>
      <c r="S109">
        <v>2.6133616393417891</v>
      </c>
      <c r="T109">
        <v>2.8724349119905899</v>
      </c>
      <c r="U109">
        <v>3.0577303504634998</v>
      </c>
      <c r="V109">
        <v>3.1615134706053882</v>
      </c>
      <c r="W109">
        <v>3.1938373302238268</v>
      </c>
      <c r="X109">
        <v>3.1597511476948901</v>
      </c>
      <c r="Y109">
        <v>3.0541877371610586</v>
      </c>
      <c r="Z109">
        <v>2.8848870487244787</v>
      </c>
      <c r="AA109">
        <v>2.6720131983527091</v>
      </c>
    </row>
    <row r="110" spans="1:27">
      <c r="A110" s="5" t="s">
        <v>114</v>
      </c>
      <c r="B110">
        <f t="shared" si="10"/>
        <v>2.2520600000000011</v>
      </c>
      <c r="C110">
        <f t="shared" si="11"/>
        <v>2.1185231641319509</v>
      </c>
      <c r="D110">
        <f t="shared" si="12"/>
        <v>2.0075903932436074</v>
      </c>
      <c r="E110">
        <f t="shared" si="13"/>
        <v>1.9127650470695543</v>
      </c>
      <c r="F110">
        <f t="shared" si="14"/>
        <v>1.8192498505348496</v>
      </c>
      <c r="G110">
        <f t="shared" si="15"/>
        <v>1.7111431086806639</v>
      </c>
      <c r="H110">
        <f t="shared" si="16"/>
        <v>1.5856202840219904</v>
      </c>
      <c r="I110">
        <f t="shared" si="17"/>
        <v>1.4451534529548398</v>
      </c>
      <c r="J110">
        <f t="shared" si="18"/>
        <v>1.2865410361367959</v>
      </c>
      <c r="K110">
        <f t="shared" si="19"/>
        <v>1.1230603823422303</v>
      </c>
      <c r="O110" t="s">
        <v>143</v>
      </c>
      <c r="P110" t="s">
        <v>264</v>
      </c>
      <c r="R110">
        <v>29.959364000000008</v>
      </c>
      <c r="S110">
        <v>34.833578289346306</v>
      </c>
      <c r="T110">
        <v>38.737999346531282</v>
      </c>
      <c r="U110">
        <v>41.574758918753709</v>
      </c>
      <c r="V110">
        <v>43.27659357334948</v>
      </c>
      <c r="W110">
        <v>43.775602354323794</v>
      </c>
      <c r="X110">
        <v>43.160472981562812</v>
      </c>
      <c r="Y110">
        <v>41.528493260155045</v>
      </c>
      <c r="Z110">
        <v>38.987526733692931</v>
      </c>
      <c r="AA110">
        <v>35.730373018009239</v>
      </c>
    </row>
    <row r="111" spans="1:27">
      <c r="A111" s="5" t="s">
        <v>115</v>
      </c>
      <c r="B111">
        <f t="shared" si="10"/>
        <v>4.2275969999999949</v>
      </c>
      <c r="C111">
        <f t="shared" si="11"/>
        <v>4.4940190052697773</v>
      </c>
      <c r="D111">
        <f t="shared" si="12"/>
        <v>4.6539742147711687</v>
      </c>
      <c r="E111">
        <f t="shared" si="13"/>
        <v>4.7119604635133951</v>
      </c>
      <c r="F111">
        <f t="shared" si="14"/>
        <v>4.6635623316874852</v>
      </c>
      <c r="G111">
        <f t="shared" si="15"/>
        <v>4.5157920150800974</v>
      </c>
      <c r="H111">
        <f t="shared" si="16"/>
        <v>4.2745030811471274</v>
      </c>
      <c r="I111">
        <f t="shared" si="17"/>
        <v>3.960809811640202</v>
      </c>
      <c r="J111">
        <f t="shared" si="18"/>
        <v>3.6054384233549395</v>
      </c>
      <c r="K111">
        <f t="shared" si="19"/>
        <v>3.2134352680566951</v>
      </c>
      <c r="O111" t="s">
        <v>144</v>
      </c>
      <c r="P111" t="s">
        <v>264</v>
      </c>
      <c r="R111">
        <v>16.612988000000001</v>
      </c>
      <c r="S111">
        <v>17.537964417516136</v>
      </c>
      <c r="T111">
        <v>18.813447206759022</v>
      </c>
      <c r="U111">
        <v>20.115718050928777</v>
      </c>
      <c r="V111">
        <v>21.515551316126313</v>
      </c>
      <c r="W111">
        <v>23.096573082664655</v>
      </c>
      <c r="X111">
        <v>24.710337619030888</v>
      </c>
      <c r="Y111">
        <v>26.181265559046679</v>
      </c>
      <c r="Z111">
        <v>27.422632173095689</v>
      </c>
      <c r="AA111">
        <v>28.381331196057481</v>
      </c>
    </row>
    <row r="112" spans="1:27">
      <c r="A112" s="5" t="s">
        <v>116</v>
      </c>
      <c r="B112">
        <f t="shared" si="10"/>
        <v>2.1713179664549038</v>
      </c>
      <c r="C112">
        <f t="shared" si="11"/>
        <v>2.330541222207656</v>
      </c>
      <c r="D112">
        <f t="shared" si="12"/>
        <v>2.4318332446504813</v>
      </c>
      <c r="E112">
        <f t="shared" si="13"/>
        <v>2.4719134724409337</v>
      </c>
      <c r="F112">
        <f t="shared" si="14"/>
        <v>2.465466089101068</v>
      </c>
      <c r="G112">
        <f t="shared" si="15"/>
        <v>2.4111697553359885</v>
      </c>
      <c r="H112">
        <f t="shared" si="16"/>
        <v>2.3143119349071593</v>
      </c>
      <c r="I112">
        <f t="shared" si="17"/>
        <v>2.1857134044951336</v>
      </c>
      <c r="J112">
        <f t="shared" si="18"/>
        <v>2.0329558411431492</v>
      </c>
      <c r="K112">
        <f t="shared" si="19"/>
        <v>1.8651150020991794</v>
      </c>
      <c r="O112" t="s">
        <v>145</v>
      </c>
      <c r="P112" t="s">
        <v>264</v>
      </c>
      <c r="R112">
        <v>0.25087000025581613</v>
      </c>
      <c r="S112">
        <v>0.29133469522111866</v>
      </c>
      <c r="T112">
        <v>0.32950656523969762</v>
      </c>
      <c r="U112">
        <v>0.36199437610560115</v>
      </c>
      <c r="V112">
        <v>0.38771120366889228</v>
      </c>
      <c r="W112">
        <v>0.40404936919525147</v>
      </c>
      <c r="X112">
        <v>0.40779081056658634</v>
      </c>
      <c r="Y112">
        <v>0.39991853169593755</v>
      </c>
      <c r="Z112">
        <v>0.38061244233109887</v>
      </c>
      <c r="AA112">
        <v>0.35102915025826087</v>
      </c>
    </row>
    <row r="113" spans="1:27">
      <c r="A113" s="5" t="s">
        <v>117</v>
      </c>
      <c r="B113">
        <f t="shared" si="10"/>
        <v>3.9941220000000008</v>
      </c>
      <c r="C113">
        <f t="shared" si="11"/>
        <v>5.7239791442208769</v>
      </c>
      <c r="D113">
        <f t="shared" si="12"/>
        <v>7.5427982656577672</v>
      </c>
      <c r="E113">
        <f t="shared" si="13"/>
        <v>9.2547244255795924</v>
      </c>
      <c r="F113">
        <f t="shared" si="14"/>
        <v>10.734922509384708</v>
      </c>
      <c r="G113">
        <f t="shared" si="15"/>
        <v>11.875094712863323</v>
      </c>
      <c r="H113">
        <f t="shared" si="16"/>
        <v>12.580430936842882</v>
      </c>
      <c r="I113">
        <f t="shared" si="17"/>
        <v>12.812497064891685</v>
      </c>
      <c r="J113">
        <f t="shared" si="18"/>
        <v>12.614144437607889</v>
      </c>
      <c r="K113">
        <f t="shared" si="19"/>
        <v>12.055672912741231</v>
      </c>
      <c r="O113" t="s">
        <v>146</v>
      </c>
      <c r="P113" t="s">
        <v>264</v>
      </c>
      <c r="R113">
        <v>4.3681360000000016</v>
      </c>
      <c r="S113">
        <v>4.9481943925085172</v>
      </c>
      <c r="T113">
        <v>5.6013260762263313</v>
      </c>
      <c r="U113">
        <v>6.2515695041907433</v>
      </c>
      <c r="V113">
        <v>6.9352890439712782</v>
      </c>
      <c r="W113">
        <v>7.6372368733923537</v>
      </c>
      <c r="X113">
        <v>8.313288973245017</v>
      </c>
      <c r="Y113">
        <v>8.9289466483247111</v>
      </c>
      <c r="Z113">
        <v>9.4262888029045246</v>
      </c>
      <c r="AA113">
        <v>9.7959356617444779</v>
      </c>
    </row>
    <row r="114" spans="1:27">
      <c r="A114" s="5" t="s">
        <v>118</v>
      </c>
      <c r="B114">
        <f t="shared" si="10"/>
        <v>0</v>
      </c>
      <c r="C114">
        <f t="shared" si="11"/>
        <v>0</v>
      </c>
      <c r="D114">
        <f t="shared" si="12"/>
        <v>0</v>
      </c>
      <c r="E114">
        <f t="shared" si="13"/>
        <v>0</v>
      </c>
      <c r="F114">
        <f t="shared" si="14"/>
        <v>0</v>
      </c>
      <c r="G114">
        <f t="shared" si="15"/>
        <v>0</v>
      </c>
      <c r="H114">
        <f t="shared" si="16"/>
        <v>0</v>
      </c>
      <c r="I114">
        <f t="shared" si="17"/>
        <v>0</v>
      </c>
      <c r="J114">
        <f t="shared" si="18"/>
        <v>0</v>
      </c>
      <c r="K114">
        <f t="shared" si="19"/>
        <v>0</v>
      </c>
      <c r="O114" t="s">
        <v>147</v>
      </c>
      <c r="P114" t="s">
        <v>264</v>
      </c>
      <c r="R114">
        <v>5.7881629999999964</v>
      </c>
      <c r="S114">
        <v>6.1121925743186143</v>
      </c>
      <c r="T114">
        <v>6.0062369195143575</v>
      </c>
      <c r="U114">
        <v>5.6816609821852007</v>
      </c>
      <c r="V114">
        <v>5.1930422706311479</v>
      </c>
      <c r="W114">
        <v>4.6175341817987521</v>
      </c>
      <c r="X114">
        <v>4.095950590796261</v>
      </c>
      <c r="Y114">
        <v>3.6539332638835003</v>
      </c>
      <c r="Z114">
        <v>3.278566842635954</v>
      </c>
      <c r="AA114">
        <v>2.9437593093919592</v>
      </c>
    </row>
    <row r="115" spans="1:27">
      <c r="A115" s="5" t="s">
        <v>119</v>
      </c>
      <c r="B115">
        <f t="shared" si="10"/>
        <v>0</v>
      </c>
      <c r="C115">
        <f t="shared" si="11"/>
        <v>0</v>
      </c>
      <c r="D115">
        <f t="shared" si="12"/>
        <v>0</v>
      </c>
      <c r="E115">
        <f t="shared" si="13"/>
        <v>0</v>
      </c>
      <c r="F115">
        <f t="shared" si="14"/>
        <v>0</v>
      </c>
      <c r="G115">
        <f t="shared" si="15"/>
        <v>0</v>
      </c>
      <c r="H115">
        <f t="shared" si="16"/>
        <v>0</v>
      </c>
      <c r="I115">
        <f t="shared" si="17"/>
        <v>0</v>
      </c>
      <c r="J115">
        <f t="shared" si="18"/>
        <v>0</v>
      </c>
      <c r="K115">
        <f t="shared" si="19"/>
        <v>0</v>
      </c>
      <c r="O115" t="s">
        <v>148</v>
      </c>
      <c r="P115" t="s">
        <v>264</v>
      </c>
      <c r="R115">
        <v>15.511953000000004</v>
      </c>
      <c r="S115">
        <v>20.852863615105495</v>
      </c>
      <c r="T115">
        <v>26.614344304197754</v>
      </c>
      <c r="U115">
        <v>32.668703450792101</v>
      </c>
      <c r="V115">
        <v>38.181739479999834</v>
      </c>
      <c r="W115">
        <v>42.736132197138232</v>
      </c>
      <c r="X115">
        <v>46.272315381074243</v>
      </c>
      <c r="Y115">
        <v>48.668628041885029</v>
      </c>
      <c r="Z115">
        <v>49.931355021558424</v>
      </c>
      <c r="AA115">
        <v>50.18637417007438</v>
      </c>
    </row>
    <row r="116" spans="1:27">
      <c r="A116" s="5" t="s">
        <v>120</v>
      </c>
      <c r="B116">
        <f t="shared" si="10"/>
        <v>3.3236110000000001</v>
      </c>
      <c r="C116">
        <f t="shared" si="11"/>
        <v>3.1605134712949847</v>
      </c>
      <c r="D116">
        <f t="shared" si="12"/>
        <v>2.9633230489867826</v>
      </c>
      <c r="E116">
        <f t="shared" si="13"/>
        <v>2.746714735461905</v>
      </c>
      <c r="F116">
        <f t="shared" si="14"/>
        <v>2.5239885469489391</v>
      </c>
      <c r="G116">
        <f t="shared" si="15"/>
        <v>2.2814657269583694</v>
      </c>
      <c r="H116">
        <f t="shared" si="16"/>
        <v>2.0394394483114171</v>
      </c>
      <c r="I116">
        <f t="shared" si="17"/>
        <v>1.8153923782593557</v>
      </c>
      <c r="J116">
        <f t="shared" si="18"/>
        <v>1.5917963035900389</v>
      </c>
      <c r="K116">
        <f t="shared" si="19"/>
        <v>1.3860767603434339</v>
      </c>
      <c r="O116" t="s">
        <v>149</v>
      </c>
      <c r="P116" t="s">
        <v>264</v>
      </c>
      <c r="R116">
        <v>158.42318189322182</v>
      </c>
      <c r="S116">
        <v>197.63046637289807</v>
      </c>
      <c r="T116">
        <v>239.97673107685563</v>
      </c>
      <c r="U116">
        <v>284.39633815250107</v>
      </c>
      <c r="V116">
        <v>326.01809580966</v>
      </c>
      <c r="W116">
        <v>361.09929310900083</v>
      </c>
      <c r="X116">
        <v>388.95253954011093</v>
      </c>
      <c r="Y116">
        <v>408.58494569231567</v>
      </c>
      <c r="Z116">
        <v>420.08790976638767</v>
      </c>
      <c r="AA116">
        <v>424.03954917923687</v>
      </c>
    </row>
    <row r="117" spans="1:27">
      <c r="A117" s="5" t="s">
        <v>121</v>
      </c>
      <c r="B117">
        <f t="shared" si="10"/>
        <v>0.50744800000000001</v>
      </c>
      <c r="C117">
        <f t="shared" si="11"/>
        <v>0.61679661993402912</v>
      </c>
      <c r="D117">
        <f t="shared" si="12"/>
        <v>0.75050263620933388</v>
      </c>
      <c r="E117">
        <f t="shared" si="13"/>
        <v>0.89273357351084914</v>
      </c>
      <c r="F117">
        <f t="shared" si="14"/>
        <v>1.0414001721837673</v>
      </c>
      <c r="G117">
        <f t="shared" si="15"/>
        <v>1.1908173705543788</v>
      </c>
      <c r="H117">
        <f t="shared" si="16"/>
        <v>1.323280264439965</v>
      </c>
      <c r="I117">
        <f t="shared" si="17"/>
        <v>1.4251196584904244</v>
      </c>
      <c r="J117">
        <f t="shared" si="18"/>
        <v>1.4900743082253392</v>
      </c>
      <c r="K117">
        <f t="shared" si="19"/>
        <v>1.5187685270434632</v>
      </c>
      <c r="O117" t="s">
        <v>153</v>
      </c>
      <c r="P117" t="s">
        <v>264</v>
      </c>
      <c r="R117">
        <v>4.8831109336728682</v>
      </c>
      <c r="S117">
        <v>5.5829592411489291</v>
      </c>
      <c r="T117">
        <v>6.5189541229322634</v>
      </c>
      <c r="U117">
        <v>7.5112131215617364</v>
      </c>
      <c r="V117">
        <v>8.6147967053820302</v>
      </c>
      <c r="W117">
        <v>9.8488671059546427</v>
      </c>
      <c r="X117">
        <v>11.051008614100994</v>
      </c>
      <c r="Y117">
        <v>12.155153039548344</v>
      </c>
      <c r="Z117">
        <v>13.112282100917263</v>
      </c>
      <c r="AA117">
        <v>13.872621757321944</v>
      </c>
    </row>
    <row r="118" spans="1:27">
      <c r="A118" s="5" t="s">
        <v>122</v>
      </c>
      <c r="B118">
        <f t="shared" si="10"/>
        <v>20.713818996419008</v>
      </c>
      <c r="C118">
        <f t="shared" si="11"/>
        <v>25.91512752852362</v>
      </c>
      <c r="D118">
        <f t="shared" si="12"/>
        <v>30.615721755758599</v>
      </c>
      <c r="E118">
        <f t="shared" si="13"/>
        <v>34.50274500969978</v>
      </c>
      <c r="F118">
        <f t="shared" si="14"/>
        <v>37.232110851530841</v>
      </c>
      <c r="G118">
        <f t="shared" si="15"/>
        <v>38.946984092151993</v>
      </c>
      <c r="H118">
        <f t="shared" si="16"/>
        <v>39.736768334716139</v>
      </c>
      <c r="I118">
        <f t="shared" si="17"/>
        <v>39.569696544897177</v>
      </c>
      <c r="J118">
        <f t="shared" si="18"/>
        <v>38.447558317782182</v>
      </c>
      <c r="K118">
        <f t="shared" si="19"/>
        <v>36.465064231707352</v>
      </c>
      <c r="O118" t="s">
        <v>154</v>
      </c>
      <c r="P118" t="s">
        <v>264</v>
      </c>
      <c r="R118">
        <v>2.7824349999999982</v>
      </c>
      <c r="S118">
        <v>3.2868348382308432</v>
      </c>
      <c r="T118">
        <v>3.7361977475989039</v>
      </c>
      <c r="U118">
        <v>4.0854100228656645</v>
      </c>
      <c r="V118">
        <v>4.3096013940566618</v>
      </c>
      <c r="W118">
        <v>4.4005799087185311</v>
      </c>
      <c r="X118">
        <v>4.3790776675794527</v>
      </c>
      <c r="Y118">
        <v>4.257514538373055</v>
      </c>
      <c r="Z118">
        <v>4.0521221359245025</v>
      </c>
      <c r="AA118">
        <v>3.7660092245816679</v>
      </c>
    </row>
    <row r="119" spans="1:27">
      <c r="A119" s="5" t="s">
        <v>123</v>
      </c>
      <c r="B119">
        <f t="shared" si="10"/>
        <v>14.900841000012559</v>
      </c>
      <c r="C119">
        <f t="shared" si="11"/>
        <v>19.425506092536125</v>
      </c>
      <c r="D119">
        <f t="shared" si="12"/>
        <v>24.170635924232428</v>
      </c>
      <c r="E119">
        <f t="shared" si="13"/>
        <v>28.912465845454935</v>
      </c>
      <c r="F119">
        <f t="shared" si="14"/>
        <v>33.05340838012949</v>
      </c>
      <c r="G119">
        <f t="shared" si="15"/>
        <v>36.32991211017184</v>
      </c>
      <c r="H119">
        <f t="shared" si="16"/>
        <v>38.781747136335945</v>
      </c>
      <c r="I119">
        <f t="shared" si="17"/>
        <v>40.358403610837001</v>
      </c>
      <c r="J119">
        <f t="shared" si="18"/>
        <v>41.116836739748457</v>
      </c>
      <c r="K119">
        <f t="shared" si="19"/>
        <v>41.093229625981195</v>
      </c>
      <c r="O119" t="s">
        <v>155</v>
      </c>
      <c r="P119" t="s">
        <v>264</v>
      </c>
      <c r="R119">
        <v>173.59338299999985</v>
      </c>
      <c r="S119">
        <v>201.49701857803024</v>
      </c>
      <c r="T119">
        <v>222.81518154238452</v>
      </c>
      <c r="U119">
        <v>237.79797049198967</v>
      </c>
      <c r="V119">
        <v>245.9718605637641</v>
      </c>
      <c r="W119">
        <v>247.18332153151101</v>
      </c>
      <c r="X119">
        <v>243.0281315357129</v>
      </c>
      <c r="Y119">
        <v>234.10406713232041</v>
      </c>
      <c r="Z119">
        <v>221.37618868774908</v>
      </c>
      <c r="AA119">
        <v>206.51807556817397</v>
      </c>
    </row>
    <row r="120" spans="1:27">
      <c r="A120" s="5" t="s">
        <v>124</v>
      </c>
      <c r="B120">
        <f t="shared" si="10"/>
        <v>28.401016999999996</v>
      </c>
      <c r="C120">
        <f t="shared" si="11"/>
        <v>32.596257382884929</v>
      </c>
      <c r="D120">
        <f t="shared" si="12"/>
        <v>36.049322586068797</v>
      </c>
      <c r="E120">
        <f t="shared" si="13"/>
        <v>38.647593239234567</v>
      </c>
      <c r="F120">
        <f t="shared" si="14"/>
        <v>40.173286796337109</v>
      </c>
      <c r="G120">
        <f t="shared" si="15"/>
        <v>40.758730387298513</v>
      </c>
      <c r="H120">
        <f t="shared" si="16"/>
        <v>40.537461110699731</v>
      </c>
      <c r="I120">
        <f t="shared" si="17"/>
        <v>39.492071807192623</v>
      </c>
      <c r="J120">
        <f t="shared" si="18"/>
        <v>37.576096469133191</v>
      </c>
      <c r="K120">
        <f t="shared" si="19"/>
        <v>34.643125205880374</v>
      </c>
      <c r="O120" t="s">
        <v>157</v>
      </c>
      <c r="P120" t="s">
        <v>264</v>
      </c>
      <c r="R120">
        <v>3.5168199998645111</v>
      </c>
      <c r="S120">
        <v>3.9701765616535285</v>
      </c>
      <c r="T120">
        <v>4.3209765092920556</v>
      </c>
      <c r="U120">
        <v>4.5582969336890535</v>
      </c>
      <c r="V120">
        <v>4.6702204687109363</v>
      </c>
      <c r="W120">
        <v>4.6664476109113977</v>
      </c>
      <c r="X120">
        <v>4.5571311149013791</v>
      </c>
      <c r="Y120">
        <v>4.3578607671698562</v>
      </c>
      <c r="Z120">
        <v>4.0483499305433028</v>
      </c>
      <c r="AA120">
        <v>3.6443597290581264</v>
      </c>
    </row>
    <row r="121" spans="1:27">
      <c r="A121" s="5" t="s">
        <v>125</v>
      </c>
      <c r="B121">
        <f t="shared" si="10"/>
        <v>0.31588499999999992</v>
      </c>
      <c r="C121">
        <f t="shared" si="11"/>
        <v>0.3577946085155489</v>
      </c>
      <c r="D121">
        <f t="shared" si="12"/>
        <v>0.38883773968549373</v>
      </c>
      <c r="E121">
        <f t="shared" si="13"/>
        <v>0.40912252137857108</v>
      </c>
      <c r="F121">
        <f t="shared" si="14"/>
        <v>0.42172317044077273</v>
      </c>
      <c r="G121">
        <f t="shared" si="15"/>
        <v>0.4240953128935151</v>
      </c>
      <c r="H121">
        <f t="shared" si="16"/>
        <v>0.41405757757446143</v>
      </c>
      <c r="I121">
        <f t="shared" si="17"/>
        <v>0.3879173613400726</v>
      </c>
      <c r="J121">
        <f t="shared" si="18"/>
        <v>0.34279259111039878</v>
      </c>
      <c r="K121">
        <f t="shared" si="19"/>
        <v>0.29088425261920831</v>
      </c>
      <c r="O121" t="s">
        <v>158</v>
      </c>
      <c r="P121" t="s">
        <v>264</v>
      </c>
      <c r="R121">
        <v>6.8582660000000004</v>
      </c>
      <c r="S121">
        <v>8.0937578071260088</v>
      </c>
      <c r="T121">
        <v>9.0716281879289919</v>
      </c>
      <c r="U121">
        <v>9.7926137037446974</v>
      </c>
      <c r="V121">
        <v>10.182058505733481</v>
      </c>
      <c r="W121">
        <v>10.285754805705167</v>
      </c>
      <c r="X121">
        <v>10.140610346767367</v>
      </c>
      <c r="Y121">
        <v>9.7649781588596447</v>
      </c>
      <c r="Z121">
        <v>9.1834769830166465</v>
      </c>
      <c r="AA121">
        <v>8.4496387226857728</v>
      </c>
    </row>
    <row r="122" spans="1:27">
      <c r="A122" s="5" t="s">
        <v>126</v>
      </c>
      <c r="B122">
        <f t="shared" si="10"/>
        <v>15.369808999999993</v>
      </c>
      <c r="C122">
        <f t="shared" si="11"/>
        <v>19.5421546954353</v>
      </c>
      <c r="D122">
        <f t="shared" si="12"/>
        <v>23.45505975008361</v>
      </c>
      <c r="E122">
        <f t="shared" si="13"/>
        <v>26.90457215524804</v>
      </c>
      <c r="F122">
        <f t="shared" si="14"/>
        <v>29.429103248223225</v>
      </c>
      <c r="G122">
        <f t="shared" si="15"/>
        <v>31.020763463935303</v>
      </c>
      <c r="H122">
        <f t="shared" si="16"/>
        <v>31.950791074217481</v>
      </c>
      <c r="I122">
        <f t="shared" si="17"/>
        <v>32.274830975958587</v>
      </c>
      <c r="J122">
        <f t="shared" si="18"/>
        <v>32.040785280699353</v>
      </c>
      <c r="K122">
        <f t="shared" si="19"/>
        <v>31.296950981229507</v>
      </c>
      <c r="O122" t="s">
        <v>159</v>
      </c>
      <c r="P122" t="s">
        <v>264</v>
      </c>
      <c r="R122">
        <v>6.4545479999999991</v>
      </c>
      <c r="S122">
        <v>7.3252212174871225</v>
      </c>
      <c r="T122">
        <v>7.9235122069338555</v>
      </c>
      <c r="U122">
        <v>8.2916562418713688</v>
      </c>
      <c r="V122">
        <v>8.4246270919344806</v>
      </c>
      <c r="W122">
        <v>8.3617482044424012</v>
      </c>
      <c r="X122">
        <v>8.1536022839982003</v>
      </c>
      <c r="Y122">
        <v>7.8089916020230365</v>
      </c>
      <c r="Z122">
        <v>7.3401174329699064</v>
      </c>
      <c r="AA122">
        <v>6.7657073965765218</v>
      </c>
    </row>
    <row r="123" spans="1:27">
      <c r="A123" s="5" t="s">
        <v>127</v>
      </c>
      <c r="B123">
        <f t="shared" si="10"/>
        <v>0.41651499991321611</v>
      </c>
      <c r="C123">
        <f t="shared" si="11"/>
        <v>0.4348950745499825</v>
      </c>
      <c r="D123">
        <f t="shared" si="12"/>
        <v>0.44864165624587865</v>
      </c>
      <c r="E123">
        <f t="shared" si="13"/>
        <v>0.45305530326626903</v>
      </c>
      <c r="F123">
        <f t="shared" si="14"/>
        <v>0.45008964875374569</v>
      </c>
      <c r="G123">
        <f t="shared" si="15"/>
        <v>0.4410922886587057</v>
      </c>
      <c r="H123">
        <f t="shared" si="16"/>
        <v>0.42413117247355042</v>
      </c>
      <c r="I123">
        <f t="shared" si="17"/>
        <v>0.39403895136123335</v>
      </c>
      <c r="J123">
        <f t="shared" si="18"/>
        <v>0.35198079888078265</v>
      </c>
      <c r="K123">
        <f t="shared" si="19"/>
        <v>0.30336836220314861</v>
      </c>
      <c r="O123" t="s">
        <v>160</v>
      </c>
      <c r="P123" t="s">
        <v>264</v>
      </c>
      <c r="R123">
        <v>29.076511999999994</v>
      </c>
      <c r="S123">
        <v>30.552810167963411</v>
      </c>
      <c r="T123">
        <v>30.396370162403947</v>
      </c>
      <c r="U123">
        <v>29.366396801952959</v>
      </c>
      <c r="V123">
        <v>27.56986467823668</v>
      </c>
      <c r="W123">
        <v>25.219798726896705</v>
      </c>
      <c r="X123">
        <v>22.834830866633062</v>
      </c>
      <c r="Y123">
        <v>20.59709287869477</v>
      </c>
      <c r="Z123">
        <v>18.537374950755527</v>
      </c>
      <c r="AA123">
        <v>16.50974585620375</v>
      </c>
    </row>
    <row r="124" spans="1:27">
      <c r="A124" s="5" t="s">
        <v>128</v>
      </c>
      <c r="B124">
        <f t="shared" si="10"/>
        <v>0</v>
      </c>
      <c r="C124">
        <f t="shared" si="11"/>
        <v>0</v>
      </c>
      <c r="D124">
        <f t="shared" si="12"/>
        <v>0</v>
      </c>
      <c r="E124">
        <f t="shared" si="13"/>
        <v>0</v>
      </c>
      <c r="F124">
        <f t="shared" si="14"/>
        <v>0</v>
      </c>
      <c r="G124">
        <f t="shared" si="15"/>
        <v>0</v>
      </c>
      <c r="H124">
        <f t="shared" si="16"/>
        <v>0</v>
      </c>
      <c r="I124">
        <f t="shared" si="17"/>
        <v>0</v>
      </c>
      <c r="J124">
        <f t="shared" si="18"/>
        <v>0</v>
      </c>
      <c r="K124">
        <f t="shared" si="19"/>
        <v>0</v>
      </c>
      <c r="O124" t="s">
        <v>161</v>
      </c>
      <c r="P124" t="s">
        <v>264</v>
      </c>
      <c r="R124">
        <v>93.260798000000065</v>
      </c>
      <c r="S124">
        <v>107.43682941967661</v>
      </c>
      <c r="T124">
        <v>118.6703002355151</v>
      </c>
      <c r="U124">
        <v>126.45687090626406</v>
      </c>
      <c r="V124">
        <v>130.49936475781826</v>
      </c>
      <c r="W124">
        <v>131.4352579148015</v>
      </c>
      <c r="X124">
        <v>129.83210165648018</v>
      </c>
      <c r="Y124">
        <v>125.76203969826308</v>
      </c>
      <c r="Z124">
        <v>119.50529641471995</v>
      </c>
      <c r="AA124">
        <v>111.67521931278782</v>
      </c>
    </row>
    <row r="125" spans="1:27">
      <c r="A125" s="5" t="s">
        <v>129</v>
      </c>
      <c r="B125">
        <f t="shared" si="10"/>
        <v>0.4058139999203928</v>
      </c>
      <c r="C125">
        <f t="shared" si="11"/>
        <v>0.41682977448265474</v>
      </c>
      <c r="D125">
        <f t="shared" si="12"/>
        <v>0.42043699557590825</v>
      </c>
      <c r="E125">
        <f t="shared" si="13"/>
        <v>0.41954559496507698</v>
      </c>
      <c r="F125">
        <f t="shared" si="14"/>
        <v>0.41203585280849214</v>
      </c>
      <c r="G125">
        <f t="shared" si="15"/>
        <v>0.3973810962751948</v>
      </c>
      <c r="H125">
        <f t="shared" si="16"/>
        <v>0.37694226010741738</v>
      </c>
      <c r="I125">
        <f t="shared" si="17"/>
        <v>0.35064975811532445</v>
      </c>
      <c r="J125">
        <f t="shared" si="18"/>
        <v>0.31977706649836857</v>
      </c>
      <c r="K125">
        <f t="shared" si="19"/>
        <v>0.28339445543014319</v>
      </c>
      <c r="O125" t="s">
        <v>163</v>
      </c>
      <c r="P125" t="s">
        <v>264</v>
      </c>
      <c r="R125">
        <v>38.27666</v>
      </c>
      <c r="S125">
        <v>38.87215709265891</v>
      </c>
      <c r="T125">
        <v>39.302220476804663</v>
      </c>
      <c r="U125">
        <v>39.201749900159605</v>
      </c>
      <c r="V125">
        <v>39.254097040631308</v>
      </c>
      <c r="W125">
        <v>39.362738851561787</v>
      </c>
      <c r="X125">
        <v>39.166228855301185</v>
      </c>
      <c r="Y125">
        <v>38.773149322535055</v>
      </c>
      <c r="Z125">
        <v>38.119555872409165</v>
      </c>
      <c r="AA125">
        <v>37.545927714598989</v>
      </c>
    </row>
    <row r="126" spans="1:27">
      <c r="A126" s="5" t="s">
        <v>130</v>
      </c>
      <c r="B126">
        <f t="shared" si="10"/>
        <v>3.4597730000000007</v>
      </c>
      <c r="C126">
        <f t="shared" si="11"/>
        <v>4.1813563364715964</v>
      </c>
      <c r="D126">
        <f t="shared" si="12"/>
        <v>4.7576652385832503</v>
      </c>
      <c r="E126">
        <f t="shared" si="13"/>
        <v>5.2048583563440296</v>
      </c>
      <c r="F126">
        <f t="shared" si="14"/>
        <v>5.4676936395157618</v>
      </c>
      <c r="G126">
        <f t="shared" si="15"/>
        <v>5.5834175442422831</v>
      </c>
      <c r="H126">
        <f t="shared" si="16"/>
        <v>5.6005213915183489</v>
      </c>
      <c r="I126">
        <f t="shared" si="17"/>
        <v>5.505668881260724</v>
      </c>
      <c r="J126">
        <f t="shared" si="18"/>
        <v>5.3118752331758587</v>
      </c>
      <c r="K126">
        <f t="shared" si="19"/>
        <v>5.044582449600278</v>
      </c>
      <c r="O126" t="s">
        <v>164</v>
      </c>
      <c r="P126" t="s">
        <v>264</v>
      </c>
      <c r="R126">
        <v>10.675571999999985</v>
      </c>
      <c r="S126">
        <v>11.111597072266358</v>
      </c>
      <c r="T126">
        <v>11.724695042155322</v>
      </c>
      <c r="U126">
        <v>12.42633225738151</v>
      </c>
      <c r="V126">
        <v>13.164196167048754</v>
      </c>
      <c r="W126">
        <v>13.915091367966728</v>
      </c>
      <c r="X126">
        <v>14.54895544079765</v>
      </c>
      <c r="Y126">
        <v>14.922329558197784</v>
      </c>
      <c r="Z126">
        <v>15.124288954585392</v>
      </c>
      <c r="AA126">
        <v>15.141930914258086</v>
      </c>
    </row>
    <row r="127" spans="1:27">
      <c r="A127" s="5" t="s">
        <v>131</v>
      </c>
      <c r="B127">
        <f t="shared" si="10"/>
        <v>1.2991719999999995</v>
      </c>
      <c r="C127">
        <f t="shared" si="11"/>
        <v>1.3584605496528099</v>
      </c>
      <c r="D127">
        <f t="shared" si="12"/>
        <v>1.3992595991549803</v>
      </c>
      <c r="E127">
        <f t="shared" si="13"/>
        <v>1.4160531438843533</v>
      </c>
      <c r="F127">
        <f t="shared" si="14"/>
        <v>1.4058834541410676</v>
      </c>
      <c r="G127">
        <f t="shared" si="15"/>
        <v>1.369223373737581</v>
      </c>
      <c r="H127">
        <f t="shared" si="16"/>
        <v>1.3070995545283002</v>
      </c>
      <c r="I127">
        <f t="shared" si="17"/>
        <v>1.2255489304496481</v>
      </c>
      <c r="J127">
        <f t="shared" si="18"/>
        <v>1.1266031624504436</v>
      </c>
      <c r="K127">
        <f t="shared" si="19"/>
        <v>1.0068569658332551</v>
      </c>
      <c r="O127" t="s">
        <v>165</v>
      </c>
      <c r="P127" t="s">
        <v>264</v>
      </c>
      <c r="R127">
        <v>1.7587930002989842</v>
      </c>
      <c r="S127">
        <v>2.6705268044762192</v>
      </c>
      <c r="T127">
        <v>3.2731330435019137</v>
      </c>
      <c r="U127">
        <v>3.7947137469830614</v>
      </c>
      <c r="V127">
        <v>4.1258950275383564</v>
      </c>
      <c r="W127">
        <v>4.2763669261564257</v>
      </c>
      <c r="X127">
        <v>4.2535852017682281</v>
      </c>
      <c r="Y127">
        <v>4.0550277725716155</v>
      </c>
      <c r="Z127">
        <v>3.7360714239299857</v>
      </c>
      <c r="AA127">
        <v>3.2976659792387433</v>
      </c>
    </row>
    <row r="128" spans="1:27">
      <c r="A128" s="5" t="s">
        <v>132</v>
      </c>
      <c r="B128">
        <f t="shared" si="10"/>
        <v>0</v>
      </c>
      <c r="C128">
        <f t="shared" si="11"/>
        <v>0</v>
      </c>
      <c r="D128">
        <f t="shared" si="12"/>
        <v>0</v>
      </c>
      <c r="E128">
        <f t="shared" si="13"/>
        <v>0</v>
      </c>
      <c r="F128">
        <f t="shared" si="14"/>
        <v>0</v>
      </c>
      <c r="G128">
        <f t="shared" si="15"/>
        <v>0</v>
      </c>
      <c r="H128">
        <f t="shared" si="16"/>
        <v>0</v>
      </c>
      <c r="I128">
        <f t="shared" si="17"/>
        <v>0</v>
      </c>
      <c r="J128">
        <f t="shared" si="18"/>
        <v>0</v>
      </c>
      <c r="K128">
        <f t="shared" si="19"/>
        <v>0</v>
      </c>
      <c r="O128" t="s">
        <v>166</v>
      </c>
      <c r="P128" t="s">
        <v>264</v>
      </c>
      <c r="R128">
        <v>48.183584001943508</v>
      </c>
      <c r="S128">
        <v>49.905437745661622</v>
      </c>
      <c r="T128">
        <v>51.325091334269501</v>
      </c>
      <c r="U128">
        <v>51.817315658154186</v>
      </c>
      <c r="V128">
        <v>51.336142815452575</v>
      </c>
      <c r="W128">
        <v>50.252492057829606</v>
      </c>
      <c r="X128">
        <v>48.714051013231654</v>
      </c>
      <c r="Y128">
        <v>46.60629485822006</v>
      </c>
      <c r="Z128">
        <v>44.563679882764916</v>
      </c>
      <c r="AA128">
        <v>42.483657150516066</v>
      </c>
    </row>
    <row r="129" spans="1:27">
      <c r="A129" s="5" t="s">
        <v>133</v>
      </c>
      <c r="B129">
        <f t="shared" si="10"/>
        <v>113.42304699249158</v>
      </c>
      <c r="C129">
        <f t="shared" si="11"/>
        <v>123.22216014542352</v>
      </c>
      <c r="D129">
        <f t="shared" si="12"/>
        <v>127.76111592339491</v>
      </c>
      <c r="E129">
        <f t="shared" si="13"/>
        <v>128.50412317398644</v>
      </c>
      <c r="F129">
        <f t="shared" si="14"/>
        <v>125.58169154482346</v>
      </c>
      <c r="G129">
        <f t="shared" si="15"/>
        <v>119.83555643154681</v>
      </c>
      <c r="H129">
        <f t="shared" si="16"/>
        <v>113.09900788818197</v>
      </c>
      <c r="I129">
        <f t="shared" si="17"/>
        <v>106.09265297099807</v>
      </c>
      <c r="J129">
        <f t="shared" si="18"/>
        <v>98.083075136088397</v>
      </c>
      <c r="K129">
        <f t="shared" si="19"/>
        <v>88.812802954173222</v>
      </c>
      <c r="O129" t="s">
        <v>167</v>
      </c>
      <c r="P129" t="s">
        <v>264</v>
      </c>
      <c r="R129">
        <v>3.572884999999999</v>
      </c>
      <c r="S129">
        <v>3.11329417501012</v>
      </c>
      <c r="T129">
        <v>2.6338427705434109</v>
      </c>
      <c r="U129">
        <v>2.1909631526245823</v>
      </c>
      <c r="V129">
        <v>1.7750914425468924</v>
      </c>
      <c r="W129">
        <v>1.4034941632643472</v>
      </c>
      <c r="X129">
        <v>1.0986825379229361</v>
      </c>
      <c r="Y129">
        <v>0.85091736780177996</v>
      </c>
      <c r="Z129">
        <v>0.65616360678915941</v>
      </c>
      <c r="AA129">
        <v>0.51702260733919325</v>
      </c>
    </row>
    <row r="130" spans="1:27">
      <c r="A130" s="5" t="s">
        <v>134</v>
      </c>
      <c r="B130">
        <f t="shared" si="10"/>
        <v>0</v>
      </c>
      <c r="C130">
        <f t="shared" si="11"/>
        <v>0</v>
      </c>
      <c r="D130">
        <f t="shared" si="12"/>
        <v>0</v>
      </c>
      <c r="E130">
        <f t="shared" si="13"/>
        <v>0</v>
      </c>
      <c r="F130">
        <f t="shared" si="14"/>
        <v>0</v>
      </c>
      <c r="G130">
        <f t="shared" si="15"/>
        <v>0</v>
      </c>
      <c r="H130">
        <f t="shared" si="16"/>
        <v>0</v>
      </c>
      <c r="I130">
        <f t="shared" si="17"/>
        <v>0</v>
      </c>
      <c r="J130">
        <f t="shared" si="18"/>
        <v>0</v>
      </c>
      <c r="K130">
        <f t="shared" si="19"/>
        <v>0</v>
      </c>
      <c r="O130" t="s">
        <v>168</v>
      </c>
      <c r="P130" t="s">
        <v>264</v>
      </c>
      <c r="R130">
        <v>21.486370999999998</v>
      </c>
      <c r="S130">
        <v>20.660212230265234</v>
      </c>
      <c r="T130">
        <v>19.604896895521136</v>
      </c>
      <c r="U130">
        <v>18.463501752100473</v>
      </c>
      <c r="V130">
        <v>17.118919858510445</v>
      </c>
      <c r="W130">
        <v>15.536291936545402</v>
      </c>
      <c r="X130">
        <v>13.796611401365675</v>
      </c>
      <c r="Y130">
        <v>12.040998855028363</v>
      </c>
      <c r="Z130">
        <v>10.368021511002386</v>
      </c>
      <c r="AA130">
        <v>8.7955890482040058</v>
      </c>
    </row>
    <row r="131" spans="1:27">
      <c r="A131" s="5" t="s">
        <v>135</v>
      </c>
      <c r="B131">
        <f t="shared" ref="B131:B194" si="20">IFERROR(VLOOKUP($A131,$O$2:$AA$199,4,FALSE),0)</f>
        <v>2.7560010000000004</v>
      </c>
      <c r="C131">
        <f t="shared" ref="C131:C194" si="21">IFERROR(VLOOKUP($A131,$O$2:$AA$199,5,FALSE),0)</f>
        <v>3.0862317639044416</v>
      </c>
      <c r="D131">
        <f t="shared" ref="D131:D194" si="22">IFERROR(VLOOKUP($A131,$O$2:$AA$199,6,FALSE),0)</f>
        <v>3.2534899502786505</v>
      </c>
      <c r="E131">
        <f t="shared" ref="E131:E194" si="23">IFERROR(VLOOKUP($A131,$O$2:$AA$199,7,FALSE),0)</f>
        <v>3.3404537468565882</v>
      </c>
      <c r="F131">
        <f t="shared" ref="F131:F194" si="24">IFERROR(VLOOKUP($A131,$O$2:$AA$199,8,FALSE),0)</f>
        <v>3.3511823804818781</v>
      </c>
      <c r="G131">
        <f t="shared" ref="G131:G194" si="25">IFERROR(VLOOKUP($A131,$O$2:$AA$199,9,FALSE),0)</f>
        <v>3.2605146412671591</v>
      </c>
      <c r="H131">
        <f t="shared" ref="H131:H194" si="26">IFERROR(VLOOKUP($A131,$O$2:$AA$199,10,FALSE),0)</f>
        <v>3.11457870791779</v>
      </c>
      <c r="I131">
        <f t="shared" ref="I131:I194" si="27">IFERROR(VLOOKUP($A131,$O$2:$AA$199,11,FALSE),0)</f>
        <v>2.9320663846616299</v>
      </c>
      <c r="J131">
        <f t="shared" ref="J131:J194" si="28">IFERROR(VLOOKUP($A131,$O$2:$AA$199,12,FALSE),0)</f>
        <v>2.7239772946273186</v>
      </c>
      <c r="K131">
        <f t="shared" ref="K131:K194" si="29">IFERROR(VLOOKUP($A131,$O$2:$AA$199,13,FALSE),0)</f>
        <v>2.5114661845063053</v>
      </c>
      <c r="O131" t="s">
        <v>169</v>
      </c>
      <c r="P131" t="s">
        <v>264</v>
      </c>
      <c r="R131">
        <v>142.95816400000007</v>
      </c>
      <c r="S131">
        <v>142.00147138988447</v>
      </c>
      <c r="T131">
        <v>140.68224292813656</v>
      </c>
      <c r="U131">
        <v>139.8766615612746</v>
      </c>
      <c r="V131">
        <v>138.09774299249597</v>
      </c>
      <c r="W131">
        <v>134.79997275677792</v>
      </c>
      <c r="X131">
        <v>129.57455645768661</v>
      </c>
      <c r="Y131">
        <v>121.75600160947104</v>
      </c>
      <c r="Z131">
        <v>112.18715757905524</v>
      </c>
      <c r="AA131">
        <v>101.68699366182227</v>
      </c>
    </row>
    <row r="132" spans="1:27">
      <c r="A132" s="5" t="s">
        <v>136</v>
      </c>
      <c r="B132">
        <f t="shared" si="20"/>
        <v>0</v>
      </c>
      <c r="C132">
        <f t="shared" si="21"/>
        <v>0</v>
      </c>
      <c r="D132">
        <f t="shared" si="22"/>
        <v>0</v>
      </c>
      <c r="E132">
        <f t="shared" si="23"/>
        <v>0</v>
      </c>
      <c r="F132">
        <f t="shared" si="24"/>
        <v>0</v>
      </c>
      <c r="G132">
        <f t="shared" si="25"/>
        <v>0</v>
      </c>
      <c r="H132">
        <f t="shared" si="26"/>
        <v>0</v>
      </c>
      <c r="I132">
        <f t="shared" si="27"/>
        <v>0</v>
      </c>
      <c r="J132">
        <f t="shared" si="28"/>
        <v>0</v>
      </c>
      <c r="K132">
        <f t="shared" si="29"/>
        <v>0</v>
      </c>
      <c r="O132" t="s">
        <v>170</v>
      </c>
      <c r="P132" t="s">
        <v>264</v>
      </c>
      <c r="R132">
        <v>10.624005</v>
      </c>
      <c r="S132">
        <v>13.374625220265413</v>
      </c>
      <c r="T132">
        <v>15.787996385489224</v>
      </c>
      <c r="U132">
        <v>18.03887242104102</v>
      </c>
      <c r="V132">
        <v>19.804481735559008</v>
      </c>
      <c r="W132">
        <v>20.952107532008487</v>
      </c>
      <c r="X132">
        <v>21.683388169895927</v>
      </c>
      <c r="Y132">
        <v>21.964367888575136</v>
      </c>
      <c r="Z132">
        <v>21.832808858943988</v>
      </c>
      <c r="AA132">
        <v>21.332403589560169</v>
      </c>
    </row>
    <row r="133" spans="1:27">
      <c r="A133" s="5" t="s">
        <v>137</v>
      </c>
      <c r="B133">
        <f t="shared" si="20"/>
        <v>0</v>
      </c>
      <c r="C133">
        <f t="shared" si="21"/>
        <v>0</v>
      </c>
      <c r="D133">
        <f t="shared" si="22"/>
        <v>0</v>
      </c>
      <c r="E133">
        <f t="shared" si="23"/>
        <v>0</v>
      </c>
      <c r="F133">
        <f t="shared" si="24"/>
        <v>0</v>
      </c>
      <c r="G133">
        <f t="shared" si="25"/>
        <v>0</v>
      </c>
      <c r="H133">
        <f t="shared" si="26"/>
        <v>0</v>
      </c>
      <c r="I133">
        <f t="shared" si="27"/>
        <v>0</v>
      </c>
      <c r="J133">
        <f t="shared" si="28"/>
        <v>0</v>
      </c>
      <c r="K133">
        <f t="shared" si="29"/>
        <v>0</v>
      </c>
      <c r="O133" t="s">
        <v>177</v>
      </c>
      <c r="P133" t="s">
        <v>264</v>
      </c>
      <c r="R133">
        <v>0.18308100000000002</v>
      </c>
      <c r="S133">
        <v>0.17660070351059592</v>
      </c>
      <c r="T133">
        <v>0.15830106457917056</v>
      </c>
      <c r="U133">
        <v>0.13460260344524813</v>
      </c>
      <c r="V133">
        <v>0.10999635477585712</v>
      </c>
      <c r="W133">
        <v>8.6232632327204337E-2</v>
      </c>
      <c r="X133">
        <v>6.6806922153142281E-2</v>
      </c>
      <c r="Y133">
        <v>5.2876924420207812E-2</v>
      </c>
      <c r="Z133">
        <v>4.3386249990836255E-2</v>
      </c>
      <c r="AA133">
        <v>3.7357038729582882E-2</v>
      </c>
    </row>
    <row r="134" spans="1:27">
      <c r="A134" s="5" t="s">
        <v>138</v>
      </c>
      <c r="B134">
        <f t="shared" si="20"/>
        <v>31.951411999999991</v>
      </c>
      <c r="C134">
        <f t="shared" si="21"/>
        <v>33.688892465697876</v>
      </c>
      <c r="D134">
        <f t="shared" si="22"/>
        <v>33.669530517370163</v>
      </c>
      <c r="E134">
        <f t="shared" si="23"/>
        <v>32.673606843932198</v>
      </c>
      <c r="F134">
        <f t="shared" si="24"/>
        <v>30.899906188883339</v>
      </c>
      <c r="G134">
        <f t="shared" si="25"/>
        <v>28.475168091953954</v>
      </c>
      <c r="H134">
        <f t="shared" si="26"/>
        <v>25.891001921985865</v>
      </c>
      <c r="I134">
        <f t="shared" si="27"/>
        <v>23.357890038197045</v>
      </c>
      <c r="J134">
        <f t="shared" si="28"/>
        <v>20.956429351006676</v>
      </c>
      <c r="K134">
        <f t="shared" si="29"/>
        <v>18.72650127459805</v>
      </c>
      <c r="O134" t="s">
        <v>179</v>
      </c>
      <c r="P134" t="s">
        <v>264</v>
      </c>
      <c r="R134">
        <v>27.448085999999993</v>
      </c>
      <c r="S134">
        <v>34.890878632988532</v>
      </c>
      <c r="T134">
        <v>42.288874169575514</v>
      </c>
      <c r="U134">
        <v>49.041292578769031</v>
      </c>
      <c r="V134">
        <v>54.367214019117398</v>
      </c>
      <c r="W134">
        <v>57.85610668882093</v>
      </c>
      <c r="X134">
        <v>59.264110172280098</v>
      </c>
      <c r="Y134">
        <v>58.623551012994419</v>
      </c>
      <c r="Z134">
        <v>56.387750833369864</v>
      </c>
      <c r="AA134">
        <v>52.490060770138101</v>
      </c>
    </row>
    <row r="135" spans="1:27">
      <c r="A135" s="5" t="s">
        <v>139</v>
      </c>
      <c r="B135">
        <f t="shared" si="20"/>
        <v>23.390765000000002</v>
      </c>
      <c r="C135">
        <f t="shared" si="21"/>
        <v>27.838933743061276</v>
      </c>
      <c r="D135">
        <f t="shared" si="22"/>
        <v>31.875189099411113</v>
      </c>
      <c r="E135">
        <f t="shared" si="23"/>
        <v>35.092390829239918</v>
      </c>
      <c r="F135">
        <f t="shared" si="24"/>
        <v>37.253677937021472</v>
      </c>
      <c r="G135">
        <f t="shared" si="25"/>
        <v>38.582398701419535</v>
      </c>
      <c r="H135">
        <f t="shared" si="26"/>
        <v>39.151958306194324</v>
      </c>
      <c r="I135">
        <f t="shared" si="27"/>
        <v>38.887807000979329</v>
      </c>
      <c r="J135">
        <f t="shared" si="28"/>
        <v>37.802055717609498</v>
      </c>
      <c r="K135">
        <f t="shared" si="29"/>
        <v>35.960088491802352</v>
      </c>
      <c r="O135" t="s">
        <v>180</v>
      </c>
      <c r="P135" t="s">
        <v>264</v>
      </c>
      <c r="R135">
        <v>12.433727999999993</v>
      </c>
      <c r="S135">
        <v>14.935596012264746</v>
      </c>
      <c r="T135">
        <v>16.695862164454788</v>
      </c>
      <c r="U135">
        <v>17.911697127867907</v>
      </c>
      <c r="V135">
        <v>18.356001664784159</v>
      </c>
      <c r="W135">
        <v>18.237320686488356</v>
      </c>
      <c r="X135">
        <v>17.91704724381453</v>
      </c>
      <c r="Y135">
        <v>17.416410005634344</v>
      </c>
      <c r="Z135">
        <v>16.778804214075883</v>
      </c>
      <c r="AA135">
        <v>16.066498483665679</v>
      </c>
    </row>
    <row r="136" spans="1:27">
      <c r="A136" s="5" t="s">
        <v>140</v>
      </c>
      <c r="B136">
        <f t="shared" si="20"/>
        <v>47.963012000000028</v>
      </c>
      <c r="C136">
        <f t="shared" si="21"/>
        <v>49.197252033781702</v>
      </c>
      <c r="D136">
        <f t="shared" si="22"/>
        <v>48.464689215475502</v>
      </c>
      <c r="E136">
        <f t="shared" si="23"/>
        <v>46.293163170930178</v>
      </c>
      <c r="F136">
        <f t="shared" si="24"/>
        <v>42.99862878204069</v>
      </c>
      <c r="G136">
        <f t="shared" si="25"/>
        <v>39.074130225391563</v>
      </c>
      <c r="H136">
        <f t="shared" si="26"/>
        <v>35.076254545241035</v>
      </c>
      <c r="I136">
        <f t="shared" si="27"/>
        <v>31.199371100079659</v>
      </c>
      <c r="J136">
        <f t="shared" si="28"/>
        <v>27.539820158708878</v>
      </c>
      <c r="K136">
        <f t="shared" si="29"/>
        <v>24.278353813037437</v>
      </c>
      <c r="O136" t="s">
        <v>181</v>
      </c>
      <c r="P136" t="s">
        <v>264</v>
      </c>
      <c r="R136">
        <v>9.8562219999999918</v>
      </c>
      <c r="S136">
        <v>9.7262009040239512</v>
      </c>
      <c r="T136">
        <v>9.7441195342329969</v>
      </c>
      <c r="U136">
        <v>9.7966349194805815</v>
      </c>
      <c r="V136">
        <v>9.7923972768280496</v>
      </c>
      <c r="W136">
        <v>9.6328118904719844</v>
      </c>
      <c r="X136">
        <v>9.1812158250866993</v>
      </c>
      <c r="Y136">
        <v>8.4629263580891596</v>
      </c>
      <c r="Z136">
        <v>7.563299727374396</v>
      </c>
      <c r="AA136">
        <v>6.5030470378924941</v>
      </c>
    </row>
    <row r="137" spans="1:27">
      <c r="A137" s="5" t="s">
        <v>141</v>
      </c>
      <c r="B137">
        <f t="shared" si="20"/>
        <v>2.2832890000000017</v>
      </c>
      <c r="C137">
        <f t="shared" si="21"/>
        <v>2.6133616393417891</v>
      </c>
      <c r="D137">
        <f t="shared" si="22"/>
        <v>2.8724349119905899</v>
      </c>
      <c r="E137">
        <f t="shared" si="23"/>
        <v>3.0577303504634998</v>
      </c>
      <c r="F137">
        <f t="shared" si="24"/>
        <v>3.1615134706053882</v>
      </c>
      <c r="G137">
        <f t="shared" si="25"/>
        <v>3.1938373302238268</v>
      </c>
      <c r="H137">
        <f t="shared" si="26"/>
        <v>3.1597511476948901</v>
      </c>
      <c r="I137">
        <f t="shared" si="27"/>
        <v>3.0541877371610586</v>
      </c>
      <c r="J137">
        <f t="shared" si="28"/>
        <v>2.8848870487244787</v>
      </c>
      <c r="K137">
        <f t="shared" si="29"/>
        <v>2.6720131983527091</v>
      </c>
      <c r="O137" t="s">
        <v>183</v>
      </c>
      <c r="P137" t="s">
        <v>264</v>
      </c>
      <c r="R137">
        <v>5.8675359999999968</v>
      </c>
      <c r="S137">
        <v>7.2012176505949137</v>
      </c>
      <c r="T137">
        <v>8.4820856725356037</v>
      </c>
      <c r="U137">
        <v>9.6080801326526029</v>
      </c>
      <c r="V137">
        <v>10.45879600397388</v>
      </c>
      <c r="W137">
        <v>11.026649447499194</v>
      </c>
      <c r="X137">
        <v>11.296178865365967</v>
      </c>
      <c r="Y137">
        <v>11.244001112529487</v>
      </c>
      <c r="Z137">
        <v>10.913423435765386</v>
      </c>
      <c r="AA137">
        <v>10.368841957891961</v>
      </c>
    </row>
    <row r="138" spans="1:27">
      <c r="A138" s="5" t="s">
        <v>142</v>
      </c>
      <c r="B138">
        <f t="shared" si="20"/>
        <v>0</v>
      </c>
      <c r="C138">
        <f t="shared" si="21"/>
        <v>0</v>
      </c>
      <c r="D138">
        <f t="shared" si="22"/>
        <v>0</v>
      </c>
      <c r="E138">
        <f t="shared" si="23"/>
        <v>0</v>
      </c>
      <c r="F138">
        <f t="shared" si="24"/>
        <v>0</v>
      </c>
      <c r="G138">
        <f t="shared" si="25"/>
        <v>0</v>
      </c>
      <c r="H138">
        <f t="shared" si="26"/>
        <v>0</v>
      </c>
      <c r="I138">
        <f t="shared" si="27"/>
        <v>0</v>
      </c>
      <c r="J138">
        <f t="shared" si="28"/>
        <v>0</v>
      </c>
      <c r="K138">
        <f t="shared" si="29"/>
        <v>0</v>
      </c>
      <c r="O138" t="s">
        <v>184</v>
      </c>
      <c r="P138" t="s">
        <v>264</v>
      </c>
      <c r="R138">
        <v>5.0864179997320571</v>
      </c>
      <c r="S138">
        <v>5.8100211494509422</v>
      </c>
      <c r="T138">
        <v>6.2675577718586597</v>
      </c>
      <c r="U138">
        <v>6.6849860358007538</v>
      </c>
      <c r="V138">
        <v>6.9732328727563395</v>
      </c>
      <c r="W138">
        <v>7.0652677167254181</v>
      </c>
      <c r="X138">
        <v>6.9116615090458211</v>
      </c>
      <c r="Y138">
        <v>6.4944055698786762</v>
      </c>
      <c r="Z138">
        <v>5.8557927575875519</v>
      </c>
      <c r="AA138">
        <v>5.0457729331243808</v>
      </c>
    </row>
    <row r="139" spans="1:27">
      <c r="A139" s="5" t="s">
        <v>143</v>
      </c>
      <c r="B139">
        <f t="shared" si="20"/>
        <v>29.959364000000008</v>
      </c>
      <c r="C139">
        <f t="shared" si="21"/>
        <v>34.833578289346306</v>
      </c>
      <c r="D139">
        <f t="shared" si="22"/>
        <v>38.737999346531282</v>
      </c>
      <c r="E139">
        <f t="shared" si="23"/>
        <v>41.574758918753709</v>
      </c>
      <c r="F139">
        <f t="shared" si="24"/>
        <v>43.27659357334948</v>
      </c>
      <c r="G139">
        <f t="shared" si="25"/>
        <v>43.775602354323794</v>
      </c>
      <c r="H139">
        <f t="shared" si="26"/>
        <v>43.160472981562812</v>
      </c>
      <c r="I139">
        <f t="shared" si="27"/>
        <v>41.528493260155045</v>
      </c>
      <c r="J139">
        <f t="shared" si="28"/>
        <v>38.987526733692931</v>
      </c>
      <c r="K139">
        <f t="shared" si="29"/>
        <v>35.730373018009239</v>
      </c>
      <c r="O139" t="s">
        <v>185</v>
      </c>
      <c r="P139" t="s">
        <v>264</v>
      </c>
      <c r="R139">
        <v>5.4621190000000022</v>
      </c>
      <c r="S139">
        <v>5.6912498380916512</v>
      </c>
      <c r="T139">
        <v>5.9377962294533972</v>
      </c>
      <c r="U139">
        <v>6.1142491146352231</v>
      </c>
      <c r="V139">
        <v>6.3147599715784848</v>
      </c>
      <c r="W139">
        <v>6.5123707353834881</v>
      </c>
      <c r="X139">
        <v>6.6153923460001636</v>
      </c>
      <c r="Y139">
        <v>6.6597151503515439</v>
      </c>
      <c r="Z139">
        <v>6.6309550078707806</v>
      </c>
      <c r="AA139">
        <v>6.5596149432156441</v>
      </c>
    </row>
    <row r="140" spans="1:27">
      <c r="A140" s="5" t="s">
        <v>144</v>
      </c>
      <c r="B140">
        <f t="shared" si="20"/>
        <v>16.612988000000001</v>
      </c>
      <c r="C140">
        <f t="shared" si="21"/>
        <v>17.537964417516136</v>
      </c>
      <c r="D140">
        <f t="shared" si="22"/>
        <v>18.813447206759022</v>
      </c>
      <c r="E140">
        <f t="shared" si="23"/>
        <v>20.115718050928777</v>
      </c>
      <c r="F140">
        <f t="shared" si="24"/>
        <v>21.515551316126313</v>
      </c>
      <c r="G140">
        <f t="shared" si="25"/>
        <v>23.096573082664655</v>
      </c>
      <c r="H140">
        <f t="shared" si="26"/>
        <v>24.710337619030888</v>
      </c>
      <c r="I140">
        <f t="shared" si="27"/>
        <v>26.181265559046679</v>
      </c>
      <c r="J140">
        <f t="shared" si="28"/>
        <v>27.422632173095689</v>
      </c>
      <c r="K140">
        <f t="shared" si="29"/>
        <v>28.381331196057481</v>
      </c>
      <c r="O140" t="s">
        <v>186</v>
      </c>
      <c r="P140" t="s">
        <v>264</v>
      </c>
      <c r="R140">
        <v>2.0296799999999999</v>
      </c>
      <c r="S140">
        <v>2.1346193584963804</v>
      </c>
      <c r="T140">
        <v>2.2688444636155718</v>
      </c>
      <c r="U140">
        <v>2.4242358296801472</v>
      </c>
      <c r="V140">
        <v>2.6057408751103623</v>
      </c>
      <c r="W140">
        <v>2.7966659600787303</v>
      </c>
      <c r="X140">
        <v>2.9780241559894018</v>
      </c>
      <c r="Y140">
        <v>3.1259087687558362</v>
      </c>
      <c r="Z140">
        <v>3.2318447997976927</v>
      </c>
      <c r="AA140">
        <v>3.2926378283404132</v>
      </c>
    </row>
    <row r="141" spans="1:27">
      <c r="A141" s="5" t="s">
        <v>145</v>
      </c>
      <c r="B141">
        <f t="shared" si="20"/>
        <v>0.25087000025581613</v>
      </c>
      <c r="C141">
        <f t="shared" si="21"/>
        <v>0.29133469522111866</v>
      </c>
      <c r="D141">
        <f t="shared" si="22"/>
        <v>0.32950656523969762</v>
      </c>
      <c r="E141">
        <f t="shared" si="23"/>
        <v>0.36199437610560115</v>
      </c>
      <c r="F141">
        <f t="shared" si="24"/>
        <v>0.38771120366889228</v>
      </c>
      <c r="G141">
        <f t="shared" si="25"/>
        <v>0.40404936919525147</v>
      </c>
      <c r="H141">
        <f t="shared" si="26"/>
        <v>0.40779081056658634</v>
      </c>
      <c r="I141">
        <f t="shared" si="27"/>
        <v>0.39991853169593755</v>
      </c>
      <c r="J141">
        <f t="shared" si="28"/>
        <v>0.38061244233109887</v>
      </c>
      <c r="K141">
        <f t="shared" si="29"/>
        <v>0.35102915025826087</v>
      </c>
      <c r="O141" t="s">
        <v>187</v>
      </c>
      <c r="P141" t="s">
        <v>264</v>
      </c>
      <c r="R141">
        <v>0.53814799999999985</v>
      </c>
      <c r="S141">
        <v>0.6471361468656609</v>
      </c>
      <c r="T141">
        <v>0.7330483344312827</v>
      </c>
      <c r="U141">
        <v>0.79973861112966671</v>
      </c>
      <c r="V141">
        <v>0.83889941679906699</v>
      </c>
      <c r="W141">
        <v>0.85423188757417567</v>
      </c>
      <c r="X141">
        <v>0.84962378503881797</v>
      </c>
      <c r="Y141">
        <v>0.82532945355746756</v>
      </c>
      <c r="Z141">
        <v>0.78313793015011013</v>
      </c>
      <c r="AA141">
        <v>0.7271621379321811</v>
      </c>
    </row>
    <row r="142" spans="1:27">
      <c r="A142" s="5" t="s">
        <v>146</v>
      </c>
      <c r="B142">
        <f t="shared" si="20"/>
        <v>4.3681360000000016</v>
      </c>
      <c r="C142">
        <f t="shared" si="21"/>
        <v>4.9481943925085172</v>
      </c>
      <c r="D142">
        <f t="shared" si="22"/>
        <v>5.6013260762263313</v>
      </c>
      <c r="E142">
        <f t="shared" si="23"/>
        <v>6.2515695041907433</v>
      </c>
      <c r="F142">
        <f t="shared" si="24"/>
        <v>6.9352890439712782</v>
      </c>
      <c r="G142">
        <f t="shared" si="25"/>
        <v>7.6372368733923537</v>
      </c>
      <c r="H142">
        <f t="shared" si="26"/>
        <v>8.313288973245017</v>
      </c>
      <c r="I142">
        <f t="shared" si="27"/>
        <v>8.9289466483247111</v>
      </c>
      <c r="J142">
        <f t="shared" si="28"/>
        <v>9.4262888029045246</v>
      </c>
      <c r="K142">
        <f t="shared" si="29"/>
        <v>9.7959356617444779</v>
      </c>
      <c r="O142" t="s">
        <v>188</v>
      </c>
      <c r="P142" t="s">
        <v>264</v>
      </c>
      <c r="R142">
        <v>9.3308719999999994</v>
      </c>
      <c r="S142">
        <v>10.66608415535435</v>
      </c>
      <c r="T142">
        <v>11.334266785875414</v>
      </c>
      <c r="U142">
        <v>11.527363224509132</v>
      </c>
      <c r="V142">
        <v>11.044335772065113</v>
      </c>
      <c r="W142">
        <v>10.117691864829663</v>
      </c>
      <c r="X142">
        <v>9.2586342616520803</v>
      </c>
      <c r="Y142">
        <v>8.5548123398500504</v>
      </c>
      <c r="Z142">
        <v>8.016833577503732</v>
      </c>
      <c r="AA142">
        <v>7.6657841266388322</v>
      </c>
    </row>
    <row r="143" spans="1:27">
      <c r="A143" s="5" t="s">
        <v>147</v>
      </c>
      <c r="B143">
        <f t="shared" si="20"/>
        <v>5.7881629999999964</v>
      </c>
      <c r="C143">
        <f t="shared" si="21"/>
        <v>6.1121925743186143</v>
      </c>
      <c r="D143">
        <f t="shared" si="22"/>
        <v>6.0062369195143575</v>
      </c>
      <c r="E143">
        <f t="shared" si="23"/>
        <v>5.6816609821852007</v>
      </c>
      <c r="F143">
        <f t="shared" si="24"/>
        <v>5.1930422706311479</v>
      </c>
      <c r="G143">
        <f t="shared" si="25"/>
        <v>4.6175341817987521</v>
      </c>
      <c r="H143">
        <f t="shared" si="26"/>
        <v>4.095950590796261</v>
      </c>
      <c r="I143">
        <f t="shared" si="27"/>
        <v>3.6539332638835003</v>
      </c>
      <c r="J143">
        <f t="shared" si="28"/>
        <v>3.278566842635954</v>
      </c>
      <c r="K143">
        <f t="shared" si="29"/>
        <v>2.9437593093919592</v>
      </c>
      <c r="O143" t="s">
        <v>189</v>
      </c>
      <c r="P143" t="s">
        <v>264</v>
      </c>
      <c r="R143">
        <v>50.132816999999989</v>
      </c>
      <c r="S143">
        <v>55.115497853365099</v>
      </c>
      <c r="T143">
        <v>59.718992824765905</v>
      </c>
      <c r="U143">
        <v>63.138767318496903</v>
      </c>
      <c r="V143">
        <v>65.274516787999417</v>
      </c>
      <c r="W143">
        <v>65.800752683582004</v>
      </c>
      <c r="X143">
        <v>64.509895614907947</v>
      </c>
      <c r="Y143">
        <v>61.511116051557075</v>
      </c>
      <c r="Z143">
        <v>57.305270795619009</v>
      </c>
      <c r="AA143">
        <v>52.370827956398308</v>
      </c>
    </row>
    <row r="144" spans="1:27">
      <c r="A144" s="5" t="s">
        <v>148</v>
      </c>
      <c r="B144">
        <f t="shared" si="20"/>
        <v>15.511953000000004</v>
      </c>
      <c r="C144">
        <f t="shared" si="21"/>
        <v>20.852863615105495</v>
      </c>
      <c r="D144">
        <f t="shared" si="22"/>
        <v>26.614344304197754</v>
      </c>
      <c r="E144">
        <f t="shared" si="23"/>
        <v>32.668703450792101</v>
      </c>
      <c r="F144">
        <f t="shared" si="24"/>
        <v>38.181739479999834</v>
      </c>
      <c r="G144">
        <f t="shared" si="25"/>
        <v>42.736132197138232</v>
      </c>
      <c r="H144">
        <f t="shared" si="26"/>
        <v>46.272315381074243</v>
      </c>
      <c r="I144">
        <f t="shared" si="27"/>
        <v>48.668628041885029</v>
      </c>
      <c r="J144">
        <f t="shared" si="28"/>
        <v>49.931355021558424</v>
      </c>
      <c r="K144">
        <f t="shared" si="29"/>
        <v>50.18637417007438</v>
      </c>
      <c r="O144" t="s">
        <v>191</v>
      </c>
      <c r="P144" t="s">
        <v>264</v>
      </c>
      <c r="R144">
        <v>46.076988999999962</v>
      </c>
      <c r="S144">
        <v>49.851939002174646</v>
      </c>
      <c r="T144">
        <v>53.354077585262758</v>
      </c>
      <c r="U144">
        <v>57.471008263676701</v>
      </c>
      <c r="V144">
        <v>61.811059329820026</v>
      </c>
      <c r="W144">
        <v>65.683324911508066</v>
      </c>
      <c r="X144">
        <v>68.612111387770184</v>
      </c>
      <c r="Y144">
        <v>70.319374475814811</v>
      </c>
      <c r="Z144">
        <v>70.811268450240462</v>
      </c>
      <c r="AA144">
        <v>70.904205117600341</v>
      </c>
    </row>
    <row r="145" spans="1:27">
      <c r="A145" s="5" t="s">
        <v>149</v>
      </c>
      <c r="B145">
        <f t="shared" si="20"/>
        <v>158.42318189322182</v>
      </c>
      <c r="C145">
        <f t="shared" si="21"/>
        <v>197.63046637289807</v>
      </c>
      <c r="D145">
        <f t="shared" si="22"/>
        <v>239.97673107685563</v>
      </c>
      <c r="E145">
        <f t="shared" si="23"/>
        <v>284.39633815250107</v>
      </c>
      <c r="F145">
        <f t="shared" si="24"/>
        <v>326.01809580966</v>
      </c>
      <c r="G145">
        <f t="shared" si="25"/>
        <v>361.09929310900083</v>
      </c>
      <c r="H145">
        <f t="shared" si="26"/>
        <v>388.95253954011093</v>
      </c>
      <c r="I145">
        <f t="shared" si="27"/>
        <v>408.58494569231567</v>
      </c>
      <c r="J145">
        <f t="shared" si="28"/>
        <v>420.08790976638767</v>
      </c>
      <c r="K145">
        <f t="shared" si="29"/>
        <v>424.03954917923687</v>
      </c>
      <c r="O145" t="s">
        <v>192</v>
      </c>
      <c r="P145" t="s">
        <v>264</v>
      </c>
      <c r="R145">
        <v>20.859948999999983</v>
      </c>
      <c r="S145">
        <v>21.949565874170698</v>
      </c>
      <c r="T145">
        <v>22.052533534760805</v>
      </c>
      <c r="U145">
        <v>21.705391290138611</v>
      </c>
      <c r="V145">
        <v>20.801286462498808</v>
      </c>
      <c r="W145">
        <v>19.480476764002482</v>
      </c>
      <c r="X145">
        <v>18.048322127203214</v>
      </c>
      <c r="Y145">
        <v>16.582966049418197</v>
      </c>
      <c r="Z145">
        <v>15.084911982630656</v>
      </c>
      <c r="AA145">
        <v>13.444926139486489</v>
      </c>
    </row>
    <row r="146" spans="1:27">
      <c r="A146" s="5" t="s">
        <v>150</v>
      </c>
      <c r="B146">
        <f t="shared" si="20"/>
        <v>0</v>
      </c>
      <c r="C146">
        <f t="shared" si="21"/>
        <v>0</v>
      </c>
      <c r="D146">
        <f t="shared" si="22"/>
        <v>0</v>
      </c>
      <c r="E146">
        <f t="shared" si="23"/>
        <v>0</v>
      </c>
      <c r="F146">
        <f t="shared" si="24"/>
        <v>0</v>
      </c>
      <c r="G146">
        <f t="shared" si="25"/>
        <v>0</v>
      </c>
      <c r="H146">
        <f t="shared" si="26"/>
        <v>0</v>
      </c>
      <c r="I146">
        <f t="shared" si="27"/>
        <v>0</v>
      </c>
      <c r="J146">
        <f t="shared" si="28"/>
        <v>0</v>
      </c>
      <c r="K146">
        <f t="shared" si="29"/>
        <v>0</v>
      </c>
      <c r="O146" t="s">
        <v>193</v>
      </c>
      <c r="P146" t="s">
        <v>264</v>
      </c>
      <c r="R146">
        <v>43.551941000711366</v>
      </c>
      <c r="S146">
        <v>53.042904047197112</v>
      </c>
      <c r="T146">
        <v>61.189146418973301</v>
      </c>
      <c r="U146">
        <v>67.545301075974351</v>
      </c>
      <c r="V146">
        <v>71.53548999819597</v>
      </c>
      <c r="W146">
        <v>73.30878455686836</v>
      </c>
      <c r="X146">
        <v>73.214713171938058</v>
      </c>
      <c r="Y146">
        <v>71.275377545940444</v>
      </c>
      <c r="Z146">
        <v>67.643640565775627</v>
      </c>
      <c r="AA146">
        <v>62.797327887336522</v>
      </c>
    </row>
    <row r="147" spans="1:27">
      <c r="A147" s="5" t="s">
        <v>151</v>
      </c>
      <c r="B147">
        <f t="shared" si="20"/>
        <v>0</v>
      </c>
      <c r="C147">
        <f t="shared" si="21"/>
        <v>0</v>
      </c>
      <c r="D147">
        <f t="shared" si="22"/>
        <v>0</v>
      </c>
      <c r="E147">
        <f t="shared" si="23"/>
        <v>0</v>
      </c>
      <c r="F147">
        <f t="shared" si="24"/>
        <v>0</v>
      </c>
      <c r="G147">
        <f t="shared" si="25"/>
        <v>0</v>
      </c>
      <c r="H147">
        <f t="shared" si="26"/>
        <v>0</v>
      </c>
      <c r="I147">
        <f t="shared" si="27"/>
        <v>0</v>
      </c>
      <c r="J147">
        <f t="shared" si="28"/>
        <v>0</v>
      </c>
      <c r="K147">
        <f t="shared" si="29"/>
        <v>0</v>
      </c>
      <c r="O147" t="s">
        <v>194</v>
      </c>
      <c r="P147" t="s">
        <v>264</v>
      </c>
      <c r="R147">
        <v>0.52463600000000088</v>
      </c>
      <c r="S147">
        <v>0.56072665594667515</v>
      </c>
      <c r="T147">
        <v>0.57908665489729205</v>
      </c>
      <c r="U147">
        <v>0.58387450583556477</v>
      </c>
      <c r="V147">
        <v>0.57519497693055388</v>
      </c>
      <c r="W147">
        <v>0.55514369004361397</v>
      </c>
      <c r="X147">
        <v>0.5275890132581903</v>
      </c>
      <c r="Y147">
        <v>0.49455209753213014</v>
      </c>
      <c r="Z147">
        <v>0.45753748641490727</v>
      </c>
      <c r="AA147">
        <v>0.41657469867528174</v>
      </c>
    </row>
    <row r="148" spans="1:27">
      <c r="A148" s="5" t="s">
        <v>152</v>
      </c>
      <c r="B148">
        <f t="shared" si="20"/>
        <v>0</v>
      </c>
      <c r="C148">
        <f t="shared" si="21"/>
        <v>0</v>
      </c>
      <c r="D148">
        <f t="shared" si="22"/>
        <v>0</v>
      </c>
      <c r="E148">
        <f t="shared" si="23"/>
        <v>0</v>
      </c>
      <c r="F148">
        <f t="shared" si="24"/>
        <v>0</v>
      </c>
      <c r="G148">
        <f t="shared" si="25"/>
        <v>0</v>
      </c>
      <c r="H148">
        <f t="shared" si="26"/>
        <v>0</v>
      </c>
      <c r="I148">
        <f t="shared" si="27"/>
        <v>0</v>
      </c>
      <c r="J148">
        <f t="shared" si="28"/>
        <v>0</v>
      </c>
      <c r="K148">
        <f t="shared" si="29"/>
        <v>0</v>
      </c>
      <c r="O148" t="s">
        <v>195</v>
      </c>
      <c r="P148" t="s">
        <v>264</v>
      </c>
      <c r="R148">
        <v>1.1860559999999987</v>
      </c>
      <c r="S148">
        <v>1.3164561119209119</v>
      </c>
      <c r="T148">
        <v>1.4056700281533534</v>
      </c>
      <c r="U148">
        <v>1.4630852502462692</v>
      </c>
      <c r="V148">
        <v>1.4941483413845766</v>
      </c>
      <c r="W148">
        <v>1.4956500369706869</v>
      </c>
      <c r="X148">
        <v>1.4643228058809847</v>
      </c>
      <c r="Y148">
        <v>1.4061319589561596</v>
      </c>
      <c r="Z148">
        <v>1.3301537217227812</v>
      </c>
      <c r="AA148">
        <v>1.2430944441923708</v>
      </c>
    </row>
    <row r="149" spans="1:27">
      <c r="A149" s="5" t="s">
        <v>153</v>
      </c>
      <c r="B149">
        <f t="shared" si="20"/>
        <v>4.8831109336728682</v>
      </c>
      <c r="C149">
        <f t="shared" si="21"/>
        <v>5.5829592411489291</v>
      </c>
      <c r="D149">
        <f t="shared" si="22"/>
        <v>6.5189541229322634</v>
      </c>
      <c r="E149">
        <f t="shared" si="23"/>
        <v>7.5112131215617364</v>
      </c>
      <c r="F149">
        <f t="shared" si="24"/>
        <v>8.6147967053820302</v>
      </c>
      <c r="G149">
        <f t="shared" si="25"/>
        <v>9.8488671059546427</v>
      </c>
      <c r="H149">
        <f t="shared" si="26"/>
        <v>11.051008614100994</v>
      </c>
      <c r="I149">
        <f t="shared" si="27"/>
        <v>12.155153039548344</v>
      </c>
      <c r="J149">
        <f t="shared" si="28"/>
        <v>13.112282100917263</v>
      </c>
      <c r="K149">
        <f t="shared" si="29"/>
        <v>13.872621757321944</v>
      </c>
      <c r="O149" t="s">
        <v>196</v>
      </c>
      <c r="P149" t="s">
        <v>264</v>
      </c>
      <c r="R149">
        <v>9.3796846498169781</v>
      </c>
      <c r="S149">
        <v>10.461404022036383</v>
      </c>
      <c r="T149">
        <v>11.874905129010392</v>
      </c>
      <c r="U149">
        <v>13.36220022184497</v>
      </c>
      <c r="V149">
        <v>15.165394479942611</v>
      </c>
      <c r="W149">
        <v>17.191919277548596</v>
      </c>
      <c r="X149">
        <v>19.183712537508995</v>
      </c>
      <c r="Y149">
        <v>21.099541014535458</v>
      </c>
      <c r="Z149">
        <v>22.745292645175564</v>
      </c>
      <c r="AA149">
        <v>24.079908073841409</v>
      </c>
    </row>
    <row r="150" spans="1:27">
      <c r="A150" s="5" t="s">
        <v>154</v>
      </c>
      <c r="B150">
        <f t="shared" si="20"/>
        <v>2.7824349999999982</v>
      </c>
      <c r="C150">
        <f t="shared" si="21"/>
        <v>3.2868348382308432</v>
      </c>
      <c r="D150">
        <f t="shared" si="22"/>
        <v>3.7361977475989039</v>
      </c>
      <c r="E150">
        <f t="shared" si="23"/>
        <v>4.0854100228656645</v>
      </c>
      <c r="F150">
        <f t="shared" si="24"/>
        <v>4.3096013940566618</v>
      </c>
      <c r="G150">
        <f t="shared" si="25"/>
        <v>4.4005799087185311</v>
      </c>
      <c r="H150">
        <f t="shared" si="26"/>
        <v>4.3790776675794527</v>
      </c>
      <c r="I150">
        <f t="shared" si="27"/>
        <v>4.257514538373055</v>
      </c>
      <c r="J150">
        <f t="shared" si="28"/>
        <v>4.0521221359245025</v>
      </c>
      <c r="K150">
        <f t="shared" si="29"/>
        <v>3.7660092245816679</v>
      </c>
      <c r="O150" t="s">
        <v>197</v>
      </c>
      <c r="P150" t="s">
        <v>264</v>
      </c>
      <c r="R150">
        <v>7.6643180000000006</v>
      </c>
      <c r="S150">
        <v>8.2635712352465127</v>
      </c>
      <c r="T150">
        <v>9.0503204784698141</v>
      </c>
      <c r="U150">
        <v>9.9030072585508915</v>
      </c>
      <c r="V150">
        <v>10.828391667481391</v>
      </c>
      <c r="W150">
        <v>11.771451896743534</v>
      </c>
      <c r="X150">
        <v>12.511840090362785</v>
      </c>
      <c r="Y150">
        <v>13.032724418100992</v>
      </c>
      <c r="Z150">
        <v>13.337212758377214</v>
      </c>
      <c r="AA150">
        <v>13.468423053945731</v>
      </c>
    </row>
    <row r="151" spans="1:27">
      <c r="A151" s="5" t="s">
        <v>155</v>
      </c>
      <c r="B151">
        <f t="shared" si="20"/>
        <v>173.59338299999985</v>
      </c>
      <c r="C151">
        <f t="shared" si="21"/>
        <v>201.49701857803024</v>
      </c>
      <c r="D151">
        <f t="shared" si="22"/>
        <v>222.81518154238452</v>
      </c>
      <c r="E151">
        <f t="shared" si="23"/>
        <v>237.79797049198967</v>
      </c>
      <c r="F151">
        <f t="shared" si="24"/>
        <v>245.9718605637641</v>
      </c>
      <c r="G151">
        <f t="shared" si="25"/>
        <v>247.18332153151101</v>
      </c>
      <c r="H151">
        <f t="shared" si="26"/>
        <v>243.0281315357129</v>
      </c>
      <c r="I151">
        <f t="shared" si="27"/>
        <v>234.10406713232041</v>
      </c>
      <c r="J151">
        <f t="shared" si="28"/>
        <v>221.37618868774908</v>
      </c>
      <c r="K151">
        <f t="shared" si="29"/>
        <v>206.51807556817397</v>
      </c>
      <c r="O151" t="s">
        <v>198</v>
      </c>
      <c r="P151" t="s">
        <v>264</v>
      </c>
      <c r="R151">
        <v>20.410606000000033</v>
      </c>
      <c r="S151">
        <v>23.652124031174043</v>
      </c>
      <c r="T151">
        <v>26.308086946941657</v>
      </c>
      <c r="U151">
        <v>28.186976153096285</v>
      </c>
      <c r="V151">
        <v>29.14294567204109</v>
      </c>
      <c r="W151">
        <v>29.424380821788841</v>
      </c>
      <c r="X151">
        <v>29.16108506920526</v>
      </c>
      <c r="Y151">
        <v>28.35776106721848</v>
      </c>
      <c r="Z151">
        <v>26.913778558301761</v>
      </c>
      <c r="AA151">
        <v>24.615178836318876</v>
      </c>
    </row>
    <row r="152" spans="1:27">
      <c r="A152" s="5" t="s">
        <v>156</v>
      </c>
      <c r="B152">
        <f t="shared" si="20"/>
        <v>0</v>
      </c>
      <c r="C152">
        <f t="shared" si="21"/>
        <v>0</v>
      </c>
      <c r="D152">
        <f t="shared" si="22"/>
        <v>0</v>
      </c>
      <c r="E152">
        <f t="shared" si="23"/>
        <v>0</v>
      </c>
      <c r="F152">
        <f t="shared" si="24"/>
        <v>0</v>
      </c>
      <c r="G152">
        <f t="shared" si="25"/>
        <v>0</v>
      </c>
      <c r="H152">
        <f t="shared" si="26"/>
        <v>0</v>
      </c>
      <c r="I152">
        <f t="shared" si="27"/>
        <v>0</v>
      </c>
      <c r="J152">
        <f t="shared" si="28"/>
        <v>0</v>
      </c>
      <c r="K152">
        <f t="shared" si="29"/>
        <v>0</v>
      </c>
      <c r="O152" t="s">
        <v>199</v>
      </c>
      <c r="P152" t="s">
        <v>264</v>
      </c>
      <c r="R152">
        <v>6.8786369850144027</v>
      </c>
      <c r="S152">
        <v>7.2017788428086451</v>
      </c>
      <c r="T152">
        <v>6.9007521534713421</v>
      </c>
      <c r="U152">
        <v>6.2902936999594941</v>
      </c>
      <c r="V152">
        <v>5.4422034452186354</v>
      </c>
      <c r="W152">
        <v>4.5143040266603203</v>
      </c>
      <c r="X152">
        <v>3.7339491075071285</v>
      </c>
      <c r="Y152">
        <v>3.1333364650380564</v>
      </c>
      <c r="Z152">
        <v>2.6991688865556793</v>
      </c>
      <c r="AA152">
        <v>2.4233674663983651</v>
      </c>
    </row>
    <row r="153" spans="1:27">
      <c r="A153" s="5" t="s">
        <v>157</v>
      </c>
      <c r="B153">
        <f t="shared" si="20"/>
        <v>3.5168199998645111</v>
      </c>
      <c r="C153">
        <f t="shared" si="21"/>
        <v>3.9701765616535285</v>
      </c>
      <c r="D153">
        <f t="shared" si="22"/>
        <v>4.3209765092920556</v>
      </c>
      <c r="E153">
        <f t="shared" si="23"/>
        <v>4.5582969336890535</v>
      </c>
      <c r="F153">
        <f t="shared" si="24"/>
        <v>4.6702204687109363</v>
      </c>
      <c r="G153">
        <f t="shared" si="25"/>
        <v>4.6664476109113977</v>
      </c>
      <c r="H153">
        <f t="shared" si="26"/>
        <v>4.5571311149013791</v>
      </c>
      <c r="I153">
        <f t="shared" si="27"/>
        <v>4.3578607671698562</v>
      </c>
      <c r="J153">
        <f t="shared" si="28"/>
        <v>4.0483499305433028</v>
      </c>
      <c r="K153">
        <f t="shared" si="29"/>
        <v>3.6443597290581264</v>
      </c>
      <c r="O153" t="s">
        <v>200</v>
      </c>
      <c r="P153" t="s">
        <v>264</v>
      </c>
      <c r="R153">
        <v>69.12223400000002</v>
      </c>
      <c r="S153">
        <v>72.632688331265129</v>
      </c>
      <c r="T153">
        <v>74.539255357097801</v>
      </c>
      <c r="U153">
        <v>74.564562202681969</v>
      </c>
      <c r="V153">
        <v>72.501067724923047</v>
      </c>
      <c r="W153">
        <v>68.918546556288504</v>
      </c>
      <c r="X153">
        <v>64.088669140764793</v>
      </c>
      <c r="Y153">
        <v>58.287701304553707</v>
      </c>
      <c r="Z153">
        <v>51.890873697865885</v>
      </c>
      <c r="AA153">
        <v>45.341264977312115</v>
      </c>
    </row>
    <row r="154" spans="1:27">
      <c r="A154" s="5" t="s">
        <v>158</v>
      </c>
      <c r="B154">
        <f t="shared" si="20"/>
        <v>6.8582660000000004</v>
      </c>
      <c r="C154">
        <f t="shared" si="21"/>
        <v>8.0937578071260088</v>
      </c>
      <c r="D154">
        <f t="shared" si="22"/>
        <v>9.0716281879289919</v>
      </c>
      <c r="E154">
        <f t="shared" si="23"/>
        <v>9.7926137037446974</v>
      </c>
      <c r="F154">
        <f t="shared" si="24"/>
        <v>10.182058505733481</v>
      </c>
      <c r="G154">
        <f t="shared" si="25"/>
        <v>10.285754805705167</v>
      </c>
      <c r="H154">
        <f t="shared" si="26"/>
        <v>10.140610346767367</v>
      </c>
      <c r="I154">
        <f t="shared" si="27"/>
        <v>9.7649781588596447</v>
      </c>
      <c r="J154">
        <f t="shared" si="28"/>
        <v>9.1834769830166465</v>
      </c>
      <c r="K154">
        <f t="shared" si="29"/>
        <v>8.4496387226857728</v>
      </c>
      <c r="O154" t="s">
        <v>201</v>
      </c>
      <c r="P154" t="s">
        <v>264</v>
      </c>
      <c r="R154">
        <v>2.0601556966805812</v>
      </c>
      <c r="S154">
        <v>2.1260728733568852</v>
      </c>
      <c r="T154">
        <v>2.207893917257894</v>
      </c>
      <c r="U154">
        <v>2.2981573708388554</v>
      </c>
      <c r="V154">
        <v>2.3702779706134356</v>
      </c>
      <c r="W154">
        <v>2.3909582017565523</v>
      </c>
      <c r="X154">
        <v>2.324634910612172</v>
      </c>
      <c r="Y154">
        <v>2.1803010482166418</v>
      </c>
      <c r="Z154">
        <v>1.9758513964820941</v>
      </c>
      <c r="AA154">
        <v>1.7207594270837874</v>
      </c>
    </row>
    <row r="155" spans="1:27">
      <c r="A155" s="5" t="s">
        <v>159</v>
      </c>
      <c r="B155">
        <f t="shared" si="20"/>
        <v>6.4545479999999991</v>
      </c>
      <c r="C155">
        <f t="shared" si="21"/>
        <v>7.3252212174871225</v>
      </c>
      <c r="D155">
        <f t="shared" si="22"/>
        <v>7.9235122069338555</v>
      </c>
      <c r="E155">
        <f t="shared" si="23"/>
        <v>8.2916562418713688</v>
      </c>
      <c r="F155">
        <f t="shared" si="24"/>
        <v>8.4246270919344806</v>
      </c>
      <c r="G155">
        <f t="shared" si="25"/>
        <v>8.3617482044424012</v>
      </c>
      <c r="H155">
        <f t="shared" si="26"/>
        <v>8.1536022839982003</v>
      </c>
      <c r="I155">
        <f t="shared" si="27"/>
        <v>7.8089916020230365</v>
      </c>
      <c r="J155">
        <f t="shared" si="28"/>
        <v>7.3401174329699064</v>
      </c>
      <c r="K155">
        <f t="shared" si="29"/>
        <v>6.7657073965765218</v>
      </c>
      <c r="O155" t="s">
        <v>202</v>
      </c>
      <c r="P155" t="s">
        <v>264</v>
      </c>
      <c r="R155">
        <v>1.1243550000014155</v>
      </c>
      <c r="S155">
        <v>1.3037663613466792</v>
      </c>
      <c r="T155">
        <v>1.3847627263642812</v>
      </c>
      <c r="U155">
        <v>1.3742735529718411</v>
      </c>
      <c r="V155">
        <v>1.2655163928201911</v>
      </c>
      <c r="W155">
        <v>1.0857276029308394</v>
      </c>
      <c r="X155">
        <v>0.909759953707312</v>
      </c>
      <c r="Y155">
        <v>0.76728543245208414</v>
      </c>
      <c r="Z155">
        <v>0.67789501013802644</v>
      </c>
      <c r="AA155">
        <v>0.65317067553885833</v>
      </c>
    </row>
    <row r="156" spans="1:27">
      <c r="A156" s="5" t="s">
        <v>160</v>
      </c>
      <c r="B156">
        <f t="shared" si="20"/>
        <v>29.076511999999994</v>
      </c>
      <c r="C156">
        <f t="shared" si="21"/>
        <v>30.552810167963411</v>
      </c>
      <c r="D156">
        <f t="shared" si="22"/>
        <v>30.396370162403947</v>
      </c>
      <c r="E156">
        <f t="shared" si="23"/>
        <v>29.366396801952959</v>
      </c>
      <c r="F156">
        <f t="shared" si="24"/>
        <v>27.56986467823668</v>
      </c>
      <c r="G156">
        <f t="shared" si="25"/>
        <v>25.219798726896705</v>
      </c>
      <c r="H156">
        <f t="shared" si="26"/>
        <v>22.834830866633062</v>
      </c>
      <c r="I156">
        <f t="shared" si="27"/>
        <v>20.59709287869477</v>
      </c>
      <c r="J156">
        <f t="shared" si="28"/>
        <v>18.537374950755527</v>
      </c>
      <c r="K156">
        <f t="shared" si="29"/>
        <v>16.50974585620375</v>
      </c>
      <c r="O156" t="s">
        <v>203</v>
      </c>
      <c r="P156" t="s">
        <v>264</v>
      </c>
      <c r="R156">
        <v>6.0277980000000007</v>
      </c>
      <c r="S156">
        <v>7.164030434771357</v>
      </c>
      <c r="T156">
        <v>8.1681439068228467</v>
      </c>
      <c r="U156">
        <v>8.9619495312615811</v>
      </c>
      <c r="V156">
        <v>9.5110365928674199</v>
      </c>
      <c r="W156">
        <v>9.8111164583902308</v>
      </c>
      <c r="X156">
        <v>9.8780935923086375</v>
      </c>
      <c r="Y156">
        <v>9.7256062000402004</v>
      </c>
      <c r="Z156">
        <v>9.3862799790667371</v>
      </c>
      <c r="AA156">
        <v>8.8978929516217633</v>
      </c>
    </row>
    <row r="157" spans="1:27">
      <c r="A157" s="5" t="s">
        <v>161</v>
      </c>
      <c r="B157">
        <f t="shared" si="20"/>
        <v>93.260798000000065</v>
      </c>
      <c r="C157">
        <f t="shared" si="21"/>
        <v>107.43682941967661</v>
      </c>
      <c r="D157">
        <f t="shared" si="22"/>
        <v>118.6703002355151</v>
      </c>
      <c r="E157">
        <f t="shared" si="23"/>
        <v>126.45687090626406</v>
      </c>
      <c r="F157">
        <f t="shared" si="24"/>
        <v>130.49936475781826</v>
      </c>
      <c r="G157">
        <f t="shared" si="25"/>
        <v>131.4352579148015</v>
      </c>
      <c r="H157">
        <f t="shared" si="26"/>
        <v>129.83210165648018</v>
      </c>
      <c r="I157">
        <f t="shared" si="27"/>
        <v>125.76203969826308</v>
      </c>
      <c r="J157">
        <f t="shared" si="28"/>
        <v>119.50529641471995</v>
      </c>
      <c r="K157">
        <f t="shared" si="29"/>
        <v>111.67521931278782</v>
      </c>
      <c r="O157" t="s">
        <v>206</v>
      </c>
      <c r="P157" t="s">
        <v>264</v>
      </c>
      <c r="R157">
        <v>1.341464999999999</v>
      </c>
      <c r="S157">
        <v>1.3473355323709486</v>
      </c>
      <c r="T157">
        <v>1.299658477392972</v>
      </c>
      <c r="U157">
        <v>1.2261241652783785</v>
      </c>
      <c r="V157">
        <v>1.1263490523827384</v>
      </c>
      <c r="W157">
        <v>1.0091988410214869</v>
      </c>
      <c r="X157">
        <v>0.88894682711015938</v>
      </c>
      <c r="Y157">
        <v>0.76966668840770613</v>
      </c>
      <c r="Z157">
        <v>0.65836666912820185</v>
      </c>
      <c r="AA157">
        <v>0.55731611524037883</v>
      </c>
    </row>
    <row r="158" spans="1:27">
      <c r="A158" s="5" t="s">
        <v>162</v>
      </c>
      <c r="B158">
        <f t="shared" si="20"/>
        <v>0</v>
      </c>
      <c r="C158">
        <f t="shared" si="21"/>
        <v>0</v>
      </c>
      <c r="D158">
        <f t="shared" si="22"/>
        <v>0</v>
      </c>
      <c r="E158">
        <f t="shared" si="23"/>
        <v>0</v>
      </c>
      <c r="F158">
        <f t="shared" si="24"/>
        <v>0</v>
      </c>
      <c r="G158">
        <f t="shared" si="25"/>
        <v>0</v>
      </c>
      <c r="H158">
        <f t="shared" si="26"/>
        <v>0</v>
      </c>
      <c r="I158">
        <f t="shared" si="27"/>
        <v>0</v>
      </c>
      <c r="J158">
        <f t="shared" si="28"/>
        <v>0</v>
      </c>
      <c r="K158">
        <f t="shared" si="29"/>
        <v>0</v>
      </c>
      <c r="O158" t="s">
        <v>207</v>
      </c>
      <c r="P158" t="s">
        <v>264</v>
      </c>
      <c r="R158">
        <v>10.480934000088313</v>
      </c>
      <c r="S158">
        <v>11.361570513617593</v>
      </c>
      <c r="T158">
        <v>11.852598915485888</v>
      </c>
      <c r="U158">
        <v>12.029163083307134</v>
      </c>
      <c r="V158">
        <v>11.956122835758499</v>
      </c>
      <c r="W158">
        <v>11.592169852276363</v>
      </c>
      <c r="X158">
        <v>10.96911940734231</v>
      </c>
      <c r="Y158">
        <v>10.179183626284626</v>
      </c>
      <c r="Z158">
        <v>9.3097952802723896</v>
      </c>
      <c r="AA158">
        <v>8.3638025266647933</v>
      </c>
    </row>
    <row r="159" spans="1:27">
      <c r="A159" s="5" t="s">
        <v>163</v>
      </c>
      <c r="B159">
        <f t="shared" si="20"/>
        <v>38.27666</v>
      </c>
      <c r="C159">
        <f t="shared" si="21"/>
        <v>38.87215709265891</v>
      </c>
      <c r="D159">
        <f t="shared" si="22"/>
        <v>39.302220476804663</v>
      </c>
      <c r="E159">
        <f t="shared" si="23"/>
        <v>39.201749900159605</v>
      </c>
      <c r="F159">
        <f t="shared" si="24"/>
        <v>39.254097040631308</v>
      </c>
      <c r="G159">
        <f t="shared" si="25"/>
        <v>39.362738851561787</v>
      </c>
      <c r="H159">
        <f t="shared" si="26"/>
        <v>39.166228855301185</v>
      </c>
      <c r="I159">
        <f t="shared" si="27"/>
        <v>38.773149322535055</v>
      </c>
      <c r="J159">
        <f t="shared" si="28"/>
        <v>38.119555872409165</v>
      </c>
      <c r="K159">
        <f t="shared" si="29"/>
        <v>37.545927714598989</v>
      </c>
      <c r="O159" t="s">
        <v>208</v>
      </c>
      <c r="P159" t="s">
        <v>264</v>
      </c>
      <c r="R159">
        <v>72.752324999999971</v>
      </c>
      <c r="S159">
        <v>79.780745334788378</v>
      </c>
      <c r="T159">
        <v>84.26940375500844</v>
      </c>
      <c r="U159">
        <v>86.877309619329878</v>
      </c>
      <c r="V159">
        <v>87.232479448465426</v>
      </c>
      <c r="W159">
        <v>85.510619516270324</v>
      </c>
      <c r="X159">
        <v>82.268300079658957</v>
      </c>
      <c r="Y159">
        <v>77.693969471088351</v>
      </c>
      <c r="Z159">
        <v>72.173460987656526</v>
      </c>
      <c r="AA159">
        <v>65.862100991838446</v>
      </c>
    </row>
    <row r="160" spans="1:27">
      <c r="A160" s="5" t="s">
        <v>164</v>
      </c>
      <c r="B160">
        <f t="shared" si="20"/>
        <v>10.675571999999985</v>
      </c>
      <c r="C160">
        <f t="shared" si="21"/>
        <v>11.111597072266358</v>
      </c>
      <c r="D160">
        <f t="shared" si="22"/>
        <v>11.724695042155322</v>
      </c>
      <c r="E160">
        <f t="shared" si="23"/>
        <v>12.42633225738151</v>
      </c>
      <c r="F160">
        <f t="shared" si="24"/>
        <v>13.164196167048754</v>
      </c>
      <c r="G160">
        <f t="shared" si="25"/>
        <v>13.915091367966728</v>
      </c>
      <c r="H160">
        <f t="shared" si="26"/>
        <v>14.54895544079765</v>
      </c>
      <c r="I160">
        <f t="shared" si="27"/>
        <v>14.922329558197784</v>
      </c>
      <c r="J160">
        <f t="shared" si="28"/>
        <v>15.124288954585392</v>
      </c>
      <c r="K160">
        <f t="shared" si="29"/>
        <v>15.141930914258086</v>
      </c>
      <c r="O160" t="s">
        <v>209</v>
      </c>
      <c r="P160" t="s">
        <v>264</v>
      </c>
      <c r="R160">
        <v>5.041995</v>
      </c>
      <c r="S160">
        <v>5.4770112109082412</v>
      </c>
      <c r="T160">
        <v>5.6677545522243404</v>
      </c>
      <c r="U160">
        <v>5.6897835555424763</v>
      </c>
      <c r="V160">
        <v>5.5565517517857685</v>
      </c>
      <c r="W160">
        <v>5.2900385191827031</v>
      </c>
      <c r="X160">
        <v>4.9510391459946232</v>
      </c>
      <c r="Y160">
        <v>4.5647589794242007</v>
      </c>
      <c r="Z160">
        <v>4.1570073769587452</v>
      </c>
      <c r="AA160">
        <v>3.7626824978041578</v>
      </c>
    </row>
    <row r="161" spans="1:27">
      <c r="A161" s="5" t="s">
        <v>165</v>
      </c>
      <c r="B161">
        <f t="shared" si="20"/>
        <v>1.7587930002989842</v>
      </c>
      <c r="C161">
        <f t="shared" si="21"/>
        <v>2.6705268044762192</v>
      </c>
      <c r="D161">
        <f t="shared" si="22"/>
        <v>3.2731330435019137</v>
      </c>
      <c r="E161">
        <f t="shared" si="23"/>
        <v>3.7947137469830614</v>
      </c>
      <c r="F161">
        <f t="shared" si="24"/>
        <v>4.1258950275383564</v>
      </c>
      <c r="G161">
        <f t="shared" si="25"/>
        <v>4.2763669261564257</v>
      </c>
      <c r="H161">
        <f t="shared" si="26"/>
        <v>4.2535852017682281</v>
      </c>
      <c r="I161">
        <f t="shared" si="27"/>
        <v>4.0550277725716155</v>
      </c>
      <c r="J161">
        <f t="shared" si="28"/>
        <v>3.7360714239299857</v>
      </c>
      <c r="K161">
        <f t="shared" si="29"/>
        <v>3.2976659792387433</v>
      </c>
      <c r="O161" t="s">
        <v>212</v>
      </c>
      <c r="P161" t="s">
        <v>264</v>
      </c>
      <c r="R161">
        <v>33.424683000000002</v>
      </c>
      <c r="S161">
        <v>43.639477290255648</v>
      </c>
      <c r="T161">
        <v>54.411894450060309</v>
      </c>
      <c r="U161">
        <v>65.366947278470434</v>
      </c>
      <c r="V161">
        <v>74.893390228133754</v>
      </c>
      <c r="W161">
        <v>82.615682857214196</v>
      </c>
      <c r="X161">
        <v>88.497342044611372</v>
      </c>
      <c r="Y161">
        <v>92.368240286858835</v>
      </c>
      <c r="Z161">
        <v>94.392511187718853</v>
      </c>
      <c r="AA161">
        <v>94.577786698085291</v>
      </c>
    </row>
    <row r="162" spans="1:27">
      <c r="A162" s="5" t="s">
        <v>166</v>
      </c>
      <c r="B162">
        <f t="shared" si="20"/>
        <v>48.183584001943508</v>
      </c>
      <c r="C162">
        <f t="shared" si="21"/>
        <v>49.905437745661622</v>
      </c>
      <c r="D162">
        <f t="shared" si="22"/>
        <v>51.325091334269501</v>
      </c>
      <c r="E162">
        <f t="shared" si="23"/>
        <v>51.817315658154186</v>
      </c>
      <c r="F162">
        <f t="shared" si="24"/>
        <v>51.336142815452575</v>
      </c>
      <c r="G162">
        <f t="shared" si="25"/>
        <v>50.252492057829606</v>
      </c>
      <c r="H162">
        <f t="shared" si="26"/>
        <v>48.714051013231654</v>
      </c>
      <c r="I162">
        <f t="shared" si="27"/>
        <v>46.60629485822006</v>
      </c>
      <c r="J162">
        <f t="shared" si="28"/>
        <v>44.563679882764916</v>
      </c>
      <c r="K162">
        <f t="shared" si="29"/>
        <v>42.483657150516066</v>
      </c>
      <c r="O162" t="s">
        <v>213</v>
      </c>
      <c r="P162" t="s">
        <v>264</v>
      </c>
      <c r="R162">
        <v>45.448328999999973</v>
      </c>
      <c r="S162">
        <v>42.883448862180629</v>
      </c>
      <c r="T162">
        <v>41.232268082575629</v>
      </c>
      <c r="U162">
        <v>40.2466174961883</v>
      </c>
      <c r="V162">
        <v>39.241652301743677</v>
      </c>
      <c r="W162">
        <v>38.014497138490341</v>
      </c>
      <c r="X162">
        <v>36.235358715543263</v>
      </c>
      <c r="Y162">
        <v>33.753618084126749</v>
      </c>
      <c r="Z162">
        <v>30.829063912202638</v>
      </c>
      <c r="AA162">
        <v>27.683231050273253</v>
      </c>
    </row>
    <row r="163" spans="1:27">
      <c r="A163" s="5" t="s">
        <v>167</v>
      </c>
      <c r="B163">
        <f t="shared" si="20"/>
        <v>3.572884999999999</v>
      </c>
      <c r="C163">
        <f t="shared" si="21"/>
        <v>3.11329417501012</v>
      </c>
      <c r="D163">
        <f t="shared" si="22"/>
        <v>2.6338427705434109</v>
      </c>
      <c r="E163">
        <f t="shared" si="23"/>
        <v>2.1909631526245823</v>
      </c>
      <c r="F163">
        <f t="shared" si="24"/>
        <v>1.7750914425468924</v>
      </c>
      <c r="G163">
        <f t="shared" si="25"/>
        <v>1.4034941632643472</v>
      </c>
      <c r="H163">
        <f t="shared" si="26"/>
        <v>1.0986825379229361</v>
      </c>
      <c r="I163">
        <f t="shared" si="27"/>
        <v>0.85091736780177996</v>
      </c>
      <c r="J163">
        <f t="shared" si="28"/>
        <v>0.65616360678915941</v>
      </c>
      <c r="K163">
        <f t="shared" si="29"/>
        <v>0.51702260733919325</v>
      </c>
      <c r="O163" t="s">
        <v>214</v>
      </c>
      <c r="P163" t="s">
        <v>264</v>
      </c>
      <c r="R163">
        <v>7.5116899999999953</v>
      </c>
      <c r="S163">
        <v>11.538216511167905</v>
      </c>
      <c r="T163">
        <v>14.4580535719116</v>
      </c>
      <c r="U163">
        <v>16.949689309636085</v>
      </c>
      <c r="V163">
        <v>18.642418479342599</v>
      </c>
      <c r="W163">
        <v>19.497424842800175</v>
      </c>
      <c r="X163">
        <v>19.476907972023149</v>
      </c>
      <c r="Y163">
        <v>18.581240523374266</v>
      </c>
      <c r="Z163">
        <v>17.143827983866409</v>
      </c>
      <c r="AA163">
        <v>15.227050883651534</v>
      </c>
    </row>
    <row r="164" spans="1:27">
      <c r="A164" s="5" t="s">
        <v>168</v>
      </c>
      <c r="B164">
        <f t="shared" si="20"/>
        <v>21.486370999999998</v>
      </c>
      <c r="C164">
        <f t="shared" si="21"/>
        <v>20.660212230265234</v>
      </c>
      <c r="D164">
        <f t="shared" si="22"/>
        <v>19.604896895521136</v>
      </c>
      <c r="E164">
        <f t="shared" si="23"/>
        <v>18.463501752100473</v>
      </c>
      <c r="F164">
        <f t="shared" si="24"/>
        <v>17.118919858510445</v>
      </c>
      <c r="G164">
        <f t="shared" si="25"/>
        <v>15.536291936545402</v>
      </c>
      <c r="H164">
        <f t="shared" si="26"/>
        <v>13.796611401365675</v>
      </c>
      <c r="I164">
        <f t="shared" si="27"/>
        <v>12.040998855028363</v>
      </c>
      <c r="J164">
        <f t="shared" si="28"/>
        <v>10.368021511002386</v>
      </c>
      <c r="K164">
        <f t="shared" si="29"/>
        <v>8.7955890482040058</v>
      </c>
      <c r="O164" t="s">
        <v>215</v>
      </c>
      <c r="P164" t="s">
        <v>264</v>
      </c>
      <c r="R164">
        <v>62.035570000000028</v>
      </c>
      <c r="S164">
        <v>67.503594581610685</v>
      </c>
      <c r="T164">
        <v>74.182381750921536</v>
      </c>
      <c r="U164">
        <v>81.330426557149693</v>
      </c>
      <c r="V164">
        <v>89.447351538301007</v>
      </c>
      <c r="W164">
        <v>98.148353425931347</v>
      </c>
      <c r="X164">
        <v>106.7977284017728</v>
      </c>
      <c r="Y164">
        <v>115.01034936727147</v>
      </c>
      <c r="Z164">
        <v>122.30883648058922</v>
      </c>
      <c r="AA164">
        <v>128.32253307457196</v>
      </c>
    </row>
    <row r="165" spans="1:27">
      <c r="A165" s="5" t="s">
        <v>169</v>
      </c>
      <c r="B165">
        <f t="shared" si="20"/>
        <v>142.95816400000007</v>
      </c>
      <c r="C165">
        <f t="shared" si="21"/>
        <v>142.00147138988447</v>
      </c>
      <c r="D165">
        <f t="shared" si="22"/>
        <v>140.68224292813656</v>
      </c>
      <c r="E165">
        <f t="shared" si="23"/>
        <v>139.8766615612746</v>
      </c>
      <c r="F165">
        <f t="shared" si="24"/>
        <v>138.09774299249597</v>
      </c>
      <c r="G165">
        <f t="shared" si="25"/>
        <v>134.79997275677792</v>
      </c>
      <c r="H165">
        <f t="shared" si="26"/>
        <v>129.57455645768661</v>
      </c>
      <c r="I165">
        <f t="shared" si="27"/>
        <v>121.75600160947104</v>
      </c>
      <c r="J165">
        <f t="shared" si="28"/>
        <v>112.18715757905524</v>
      </c>
      <c r="K165">
        <f t="shared" si="29"/>
        <v>101.68699366182227</v>
      </c>
      <c r="O165" t="s">
        <v>216</v>
      </c>
      <c r="P165" t="s">
        <v>264</v>
      </c>
      <c r="R165">
        <v>44.841225999999963</v>
      </c>
      <c r="S165">
        <v>56.085877337013152</v>
      </c>
      <c r="T165">
        <v>66.55741160380677</v>
      </c>
      <c r="U165">
        <v>75.790834382674021</v>
      </c>
      <c r="V165">
        <v>82.493980092015107</v>
      </c>
      <c r="W165">
        <v>86.730710015652647</v>
      </c>
      <c r="X165">
        <v>89.130246332202844</v>
      </c>
      <c r="Y165">
        <v>89.868876489890695</v>
      </c>
      <c r="Z165">
        <v>89.113534246826433</v>
      </c>
      <c r="AA165">
        <v>86.84109643673672</v>
      </c>
    </row>
    <row r="166" spans="1:27">
      <c r="A166" s="5" t="s">
        <v>170</v>
      </c>
      <c r="B166">
        <f t="shared" si="20"/>
        <v>10.624005</v>
      </c>
      <c r="C166">
        <f t="shared" si="21"/>
        <v>13.374625220265413</v>
      </c>
      <c r="D166">
        <f t="shared" si="22"/>
        <v>15.787996385489224</v>
      </c>
      <c r="E166">
        <f t="shared" si="23"/>
        <v>18.03887242104102</v>
      </c>
      <c r="F166">
        <f t="shared" si="24"/>
        <v>19.804481735559008</v>
      </c>
      <c r="G166">
        <f t="shared" si="25"/>
        <v>20.952107532008487</v>
      </c>
      <c r="H166">
        <f t="shared" si="26"/>
        <v>21.683388169895927</v>
      </c>
      <c r="I166">
        <f t="shared" si="27"/>
        <v>21.964367888575136</v>
      </c>
      <c r="J166">
        <f t="shared" si="28"/>
        <v>21.832808858943988</v>
      </c>
      <c r="K166">
        <f t="shared" si="29"/>
        <v>21.332403589560169</v>
      </c>
      <c r="O166" t="s">
        <v>251</v>
      </c>
      <c r="P166" t="s">
        <v>264</v>
      </c>
      <c r="R166">
        <v>310.38394799999998</v>
      </c>
      <c r="S166">
        <v>342.94440235055282</v>
      </c>
      <c r="T166">
        <v>384.82298375806653</v>
      </c>
      <c r="U166">
        <v>428.70156908050484</v>
      </c>
      <c r="V166">
        <v>475.71534320173259</v>
      </c>
      <c r="W166">
        <v>527.77316481616538</v>
      </c>
      <c r="X166">
        <v>581.13917029284778</v>
      </c>
      <c r="Y166">
        <v>632.4601540064217</v>
      </c>
      <c r="Z166">
        <v>677.32111621035097</v>
      </c>
      <c r="AA166">
        <v>713.1717140496753</v>
      </c>
    </row>
    <row r="167" spans="1:27">
      <c r="A167" s="5" t="s">
        <v>171</v>
      </c>
      <c r="B167">
        <f t="shared" si="20"/>
        <v>0</v>
      </c>
      <c r="C167">
        <f t="shared" si="21"/>
        <v>0</v>
      </c>
      <c r="D167">
        <f t="shared" si="22"/>
        <v>0</v>
      </c>
      <c r="E167">
        <f t="shared" si="23"/>
        <v>0</v>
      </c>
      <c r="F167">
        <f t="shared" si="24"/>
        <v>0</v>
      </c>
      <c r="G167">
        <f t="shared" si="25"/>
        <v>0</v>
      </c>
      <c r="H167">
        <f t="shared" si="26"/>
        <v>0</v>
      </c>
      <c r="I167">
        <f t="shared" si="27"/>
        <v>0</v>
      </c>
      <c r="J167">
        <f t="shared" si="28"/>
        <v>0</v>
      </c>
      <c r="K167">
        <f t="shared" si="29"/>
        <v>0</v>
      </c>
      <c r="O167" t="s">
        <v>217</v>
      </c>
      <c r="P167" t="s">
        <v>264</v>
      </c>
      <c r="R167">
        <v>3.3687859999999983</v>
      </c>
      <c r="S167">
        <v>3.363145611066451</v>
      </c>
      <c r="T167">
        <v>3.2617037659801236</v>
      </c>
      <c r="U167">
        <v>3.1061349890346475</v>
      </c>
      <c r="V167">
        <v>2.9001475759237505</v>
      </c>
      <c r="W167">
        <v>2.6585360552054311</v>
      </c>
      <c r="X167">
        <v>2.4142241714368584</v>
      </c>
      <c r="Y167">
        <v>2.1684465213205484</v>
      </c>
      <c r="Z167">
        <v>1.9073386544003792</v>
      </c>
      <c r="AA167">
        <v>1.6388806972523182</v>
      </c>
    </row>
    <row r="168" spans="1:27">
      <c r="A168" s="5" t="s">
        <v>172</v>
      </c>
      <c r="B168">
        <f t="shared" si="20"/>
        <v>0</v>
      </c>
      <c r="C168">
        <f t="shared" si="21"/>
        <v>0</v>
      </c>
      <c r="D168">
        <f t="shared" si="22"/>
        <v>0</v>
      </c>
      <c r="E168">
        <f t="shared" si="23"/>
        <v>0</v>
      </c>
      <c r="F168">
        <f t="shared" si="24"/>
        <v>0</v>
      </c>
      <c r="G168">
        <f t="shared" si="25"/>
        <v>0</v>
      </c>
      <c r="H168">
        <f t="shared" si="26"/>
        <v>0</v>
      </c>
      <c r="I168">
        <f t="shared" si="27"/>
        <v>0</v>
      </c>
      <c r="J168">
        <f t="shared" si="28"/>
        <v>0</v>
      </c>
      <c r="K168">
        <f t="shared" si="29"/>
        <v>0</v>
      </c>
      <c r="O168" t="s">
        <v>218</v>
      </c>
      <c r="P168" t="s">
        <v>264</v>
      </c>
      <c r="R168">
        <v>27.44470200000001</v>
      </c>
      <c r="S168">
        <v>29.364438157834417</v>
      </c>
      <c r="T168">
        <v>29.763996909113473</v>
      </c>
      <c r="U168">
        <v>29.282391328061713</v>
      </c>
      <c r="V168">
        <v>28.041473849964923</v>
      </c>
      <c r="W168">
        <v>26.164535713059731</v>
      </c>
      <c r="X168">
        <v>24.078574260958295</v>
      </c>
      <c r="Y168">
        <v>21.917855184965422</v>
      </c>
      <c r="Z168">
        <v>19.778150969740988</v>
      </c>
      <c r="AA168">
        <v>17.836731778013153</v>
      </c>
    </row>
    <row r="169" spans="1:27">
      <c r="A169" s="5" t="s">
        <v>173</v>
      </c>
      <c r="B169">
        <f t="shared" si="20"/>
        <v>0</v>
      </c>
      <c r="C169">
        <f t="shared" si="21"/>
        <v>0</v>
      </c>
      <c r="D169">
        <f t="shared" si="22"/>
        <v>0</v>
      </c>
      <c r="E169">
        <f t="shared" si="23"/>
        <v>0</v>
      </c>
      <c r="F169">
        <f t="shared" si="24"/>
        <v>0</v>
      </c>
      <c r="G169">
        <f t="shared" si="25"/>
        <v>0</v>
      </c>
      <c r="H169">
        <f t="shared" si="26"/>
        <v>0</v>
      </c>
      <c r="I169">
        <f t="shared" si="27"/>
        <v>0</v>
      </c>
      <c r="J169">
        <f t="shared" si="28"/>
        <v>0</v>
      </c>
      <c r="K169">
        <f t="shared" si="29"/>
        <v>0</v>
      </c>
      <c r="O169" t="s">
        <v>219</v>
      </c>
      <c r="P169" t="s">
        <v>264</v>
      </c>
      <c r="R169">
        <v>0.23965099999113207</v>
      </c>
      <c r="S169">
        <v>0.28749815929902106</v>
      </c>
      <c r="T169">
        <v>0.32734893110648844</v>
      </c>
      <c r="U169">
        <v>0.35907839881440856</v>
      </c>
      <c r="V169">
        <v>0.37983131885697324</v>
      </c>
      <c r="W169">
        <v>0.39054289205981185</v>
      </c>
      <c r="X169">
        <v>0.39178189796904456</v>
      </c>
      <c r="Y169">
        <v>0.38344957818393538</v>
      </c>
      <c r="Z169">
        <v>0.36638437251337652</v>
      </c>
      <c r="AA169">
        <v>0.34224119461461266</v>
      </c>
    </row>
    <row r="170" spans="1:27">
      <c r="A170" s="5" t="s">
        <v>174</v>
      </c>
      <c r="B170">
        <f t="shared" si="20"/>
        <v>0</v>
      </c>
      <c r="C170">
        <f t="shared" si="21"/>
        <v>0</v>
      </c>
      <c r="D170">
        <f t="shared" si="22"/>
        <v>0</v>
      </c>
      <c r="E170">
        <f t="shared" si="23"/>
        <v>0</v>
      </c>
      <c r="F170">
        <f t="shared" si="24"/>
        <v>0</v>
      </c>
      <c r="G170">
        <f t="shared" si="25"/>
        <v>0</v>
      </c>
      <c r="H170">
        <f t="shared" si="26"/>
        <v>0</v>
      </c>
      <c r="I170">
        <f t="shared" si="27"/>
        <v>0</v>
      </c>
      <c r="J170">
        <f t="shared" si="28"/>
        <v>0</v>
      </c>
      <c r="K170">
        <f t="shared" si="29"/>
        <v>0</v>
      </c>
      <c r="O170" t="s">
        <v>220</v>
      </c>
      <c r="P170" t="s">
        <v>264</v>
      </c>
      <c r="R170">
        <v>28.979856999999996</v>
      </c>
      <c r="S170">
        <v>32.705122553912524</v>
      </c>
      <c r="T170">
        <v>35.44089936151709</v>
      </c>
      <c r="U170">
        <v>37.228619912471935</v>
      </c>
      <c r="V170">
        <v>37.975873457485577</v>
      </c>
      <c r="W170">
        <v>37.81747128753922</v>
      </c>
      <c r="X170">
        <v>36.84882551397542</v>
      </c>
      <c r="Y170">
        <v>35.152984764601079</v>
      </c>
      <c r="Z170">
        <v>32.689951501428936</v>
      </c>
      <c r="AA170">
        <v>29.431798364411684</v>
      </c>
    </row>
    <row r="171" spans="1:27">
      <c r="A171" s="5" t="s">
        <v>175</v>
      </c>
      <c r="B171">
        <f t="shared" si="20"/>
        <v>0</v>
      </c>
      <c r="C171">
        <f t="shared" si="21"/>
        <v>0</v>
      </c>
      <c r="D171">
        <f t="shared" si="22"/>
        <v>0</v>
      </c>
      <c r="E171">
        <f t="shared" si="23"/>
        <v>0</v>
      </c>
      <c r="F171">
        <f t="shared" si="24"/>
        <v>0</v>
      </c>
      <c r="G171">
        <f t="shared" si="25"/>
        <v>0</v>
      </c>
      <c r="H171">
        <f t="shared" si="26"/>
        <v>0</v>
      </c>
      <c r="I171">
        <f t="shared" si="27"/>
        <v>0</v>
      </c>
      <c r="J171">
        <f t="shared" si="28"/>
        <v>0</v>
      </c>
      <c r="K171">
        <f t="shared" si="29"/>
        <v>0</v>
      </c>
      <c r="O171" t="s">
        <v>221</v>
      </c>
      <c r="P171" t="s">
        <v>264</v>
      </c>
      <c r="R171">
        <v>87.848444994377459</v>
      </c>
      <c r="S171">
        <v>95.224653666506015</v>
      </c>
      <c r="T171">
        <v>98.546756902251659</v>
      </c>
      <c r="U171">
        <v>99.031103886501711</v>
      </c>
      <c r="V171">
        <v>96.630264984099369</v>
      </c>
      <c r="W171">
        <v>91.66155542500573</v>
      </c>
      <c r="X171">
        <v>85.223707237323936</v>
      </c>
      <c r="Y171">
        <v>77.736514189870107</v>
      </c>
      <c r="Z171">
        <v>69.060175727883276</v>
      </c>
      <c r="AA171">
        <v>59.517892893008458</v>
      </c>
    </row>
    <row r="172" spans="1:27">
      <c r="A172" s="5" t="s">
        <v>176</v>
      </c>
      <c r="B172">
        <f t="shared" si="20"/>
        <v>0</v>
      </c>
      <c r="C172">
        <f t="shared" si="21"/>
        <v>0</v>
      </c>
      <c r="D172">
        <f t="shared" si="22"/>
        <v>0</v>
      </c>
      <c r="E172">
        <f t="shared" si="23"/>
        <v>0</v>
      </c>
      <c r="F172">
        <f t="shared" si="24"/>
        <v>0</v>
      </c>
      <c r="G172">
        <f t="shared" si="25"/>
        <v>0</v>
      </c>
      <c r="H172">
        <f t="shared" si="26"/>
        <v>0</v>
      </c>
      <c r="I172">
        <f t="shared" si="27"/>
        <v>0</v>
      </c>
      <c r="J172">
        <f t="shared" si="28"/>
        <v>0</v>
      </c>
      <c r="K172">
        <f t="shared" si="29"/>
        <v>0</v>
      </c>
      <c r="O172" t="s">
        <v>224</v>
      </c>
      <c r="P172" t="s">
        <v>264</v>
      </c>
      <c r="R172">
        <v>24.052513999999999</v>
      </c>
      <c r="S172">
        <v>30.943188279226856</v>
      </c>
      <c r="T172">
        <v>36.757852403655441</v>
      </c>
      <c r="U172">
        <v>41.858003502282038</v>
      </c>
      <c r="V172">
        <v>45.74026510955796</v>
      </c>
      <c r="W172">
        <v>48.060471355018883</v>
      </c>
      <c r="X172">
        <v>49.194267268087536</v>
      </c>
      <c r="Y172">
        <v>49.253414591665177</v>
      </c>
      <c r="Z172">
        <v>48.358772433359547</v>
      </c>
      <c r="AA172">
        <v>46.722902763826831</v>
      </c>
    </row>
    <row r="173" spans="1:27">
      <c r="A173" s="5" t="s">
        <v>177</v>
      </c>
      <c r="B173">
        <f t="shared" si="20"/>
        <v>0.18308100000000002</v>
      </c>
      <c r="C173">
        <f t="shared" si="21"/>
        <v>0.17660070351059592</v>
      </c>
      <c r="D173">
        <f t="shared" si="22"/>
        <v>0.15830106457917056</v>
      </c>
      <c r="E173">
        <f t="shared" si="23"/>
        <v>0.13460260344524813</v>
      </c>
      <c r="F173">
        <f t="shared" si="24"/>
        <v>0.10999635477585712</v>
      </c>
      <c r="G173">
        <f t="shared" si="25"/>
        <v>8.6232632327204337E-2</v>
      </c>
      <c r="H173">
        <f t="shared" si="26"/>
        <v>6.6806922153142281E-2</v>
      </c>
      <c r="I173">
        <f t="shared" si="27"/>
        <v>5.2876924420207812E-2</v>
      </c>
      <c r="J173">
        <f t="shared" si="28"/>
        <v>4.3386249990836255E-2</v>
      </c>
      <c r="K173">
        <f t="shared" si="29"/>
        <v>3.7357038729582882E-2</v>
      </c>
      <c r="O173" t="s">
        <v>225</v>
      </c>
      <c r="P173" t="s">
        <v>264</v>
      </c>
      <c r="R173">
        <v>13.088569999999994</v>
      </c>
      <c r="S173">
        <v>16.33430128799176</v>
      </c>
      <c r="T173">
        <v>19.490754081708992</v>
      </c>
      <c r="U173">
        <v>22.466106439159532</v>
      </c>
      <c r="V173">
        <v>24.740211421324013</v>
      </c>
      <c r="W173">
        <v>26.349932226018396</v>
      </c>
      <c r="X173">
        <v>27.48364601859787</v>
      </c>
      <c r="Y173">
        <v>28.117071263618964</v>
      </c>
      <c r="Z173">
        <v>28.298476990785915</v>
      </c>
      <c r="AA173">
        <v>28.021617356070788</v>
      </c>
    </row>
    <row r="174" spans="1:27">
      <c r="A174" s="5" t="s">
        <v>178</v>
      </c>
      <c r="B174">
        <f t="shared" si="20"/>
        <v>0</v>
      </c>
      <c r="C174">
        <f t="shared" si="21"/>
        <v>0</v>
      </c>
      <c r="D174">
        <f t="shared" si="22"/>
        <v>0</v>
      </c>
      <c r="E174">
        <f t="shared" si="23"/>
        <v>0</v>
      </c>
      <c r="F174">
        <f t="shared" si="24"/>
        <v>0</v>
      </c>
      <c r="G174">
        <f t="shared" si="25"/>
        <v>0</v>
      </c>
      <c r="H174">
        <f t="shared" si="26"/>
        <v>0</v>
      </c>
      <c r="I174">
        <f t="shared" si="27"/>
        <v>0</v>
      </c>
      <c r="J174">
        <f t="shared" si="28"/>
        <v>0</v>
      </c>
      <c r="K174">
        <f t="shared" si="29"/>
        <v>0</v>
      </c>
      <c r="O174" t="s">
        <v>226</v>
      </c>
      <c r="P174" t="s">
        <v>264</v>
      </c>
      <c r="R174">
        <v>12.571454000000008</v>
      </c>
      <c r="S174">
        <v>12.518272173291683</v>
      </c>
      <c r="T174">
        <v>11.818098063309971</v>
      </c>
      <c r="U174">
        <v>10.803297191308669</v>
      </c>
      <c r="V174">
        <v>9.6063414174705954</v>
      </c>
      <c r="W174">
        <v>8.3733805319412298</v>
      </c>
      <c r="X174">
        <v>7.3565143499412056</v>
      </c>
      <c r="Y174">
        <v>6.5557690803915287</v>
      </c>
      <c r="Z174">
        <v>5.9440856893866627</v>
      </c>
      <c r="AA174">
        <v>5.4938939297498344</v>
      </c>
    </row>
    <row r="175" spans="1:27">
      <c r="A175" s="5" t="s">
        <v>179</v>
      </c>
      <c r="B175">
        <f t="shared" si="20"/>
        <v>27.448085999999993</v>
      </c>
      <c r="C175">
        <f t="shared" si="21"/>
        <v>34.890878632988532</v>
      </c>
      <c r="D175">
        <f t="shared" si="22"/>
        <v>42.288874169575514</v>
      </c>
      <c r="E175">
        <f t="shared" si="23"/>
        <v>49.041292578769031</v>
      </c>
      <c r="F175">
        <f t="shared" si="24"/>
        <v>54.367214019117398</v>
      </c>
      <c r="G175">
        <f t="shared" si="25"/>
        <v>57.85610668882093</v>
      </c>
      <c r="H175">
        <f t="shared" si="26"/>
        <v>59.264110172280098</v>
      </c>
      <c r="I175">
        <f t="shared" si="27"/>
        <v>58.623551012994419</v>
      </c>
      <c r="J175">
        <f t="shared" si="28"/>
        <v>56.387750833369864</v>
      </c>
      <c r="K175">
        <f t="shared" si="29"/>
        <v>52.490060770138101</v>
      </c>
    </row>
    <row r="176" spans="1:27">
      <c r="A176" s="5" t="s">
        <v>180</v>
      </c>
      <c r="B176">
        <f t="shared" si="20"/>
        <v>12.433727999999993</v>
      </c>
      <c r="C176">
        <f t="shared" si="21"/>
        <v>14.935596012264746</v>
      </c>
      <c r="D176">
        <f t="shared" si="22"/>
        <v>16.695862164454788</v>
      </c>
      <c r="E176">
        <f t="shared" si="23"/>
        <v>17.911697127867907</v>
      </c>
      <c r="F176">
        <f t="shared" si="24"/>
        <v>18.356001664784159</v>
      </c>
      <c r="G176">
        <f t="shared" si="25"/>
        <v>18.237320686488356</v>
      </c>
      <c r="H176">
        <f t="shared" si="26"/>
        <v>17.91704724381453</v>
      </c>
      <c r="I176">
        <f t="shared" si="27"/>
        <v>17.416410005634344</v>
      </c>
      <c r="J176">
        <f t="shared" si="28"/>
        <v>16.778804214075883</v>
      </c>
      <c r="K176">
        <f t="shared" si="29"/>
        <v>16.066498483665679</v>
      </c>
    </row>
    <row r="177" spans="1:11">
      <c r="A177" s="5" t="s">
        <v>181</v>
      </c>
      <c r="B177">
        <f t="shared" si="20"/>
        <v>9.8562219999999918</v>
      </c>
      <c r="C177">
        <f t="shared" si="21"/>
        <v>9.7262009040239512</v>
      </c>
      <c r="D177">
        <f t="shared" si="22"/>
        <v>9.7441195342329969</v>
      </c>
      <c r="E177">
        <f t="shared" si="23"/>
        <v>9.7966349194805815</v>
      </c>
      <c r="F177">
        <f t="shared" si="24"/>
        <v>9.7923972768280496</v>
      </c>
      <c r="G177">
        <f t="shared" si="25"/>
        <v>9.6328118904719844</v>
      </c>
      <c r="H177">
        <f t="shared" si="26"/>
        <v>9.1812158250866993</v>
      </c>
      <c r="I177">
        <f t="shared" si="27"/>
        <v>8.4629263580891596</v>
      </c>
      <c r="J177">
        <f t="shared" si="28"/>
        <v>7.563299727374396</v>
      </c>
      <c r="K177">
        <f t="shared" si="29"/>
        <v>6.5030470378924941</v>
      </c>
    </row>
    <row r="178" spans="1:11">
      <c r="A178" s="5" t="s">
        <v>182</v>
      </c>
      <c r="B178">
        <f t="shared" si="20"/>
        <v>0</v>
      </c>
      <c r="C178">
        <f t="shared" si="21"/>
        <v>0</v>
      </c>
      <c r="D178">
        <f t="shared" si="22"/>
        <v>0</v>
      </c>
      <c r="E178">
        <f t="shared" si="23"/>
        <v>0</v>
      </c>
      <c r="F178">
        <f t="shared" si="24"/>
        <v>0</v>
      </c>
      <c r="G178">
        <f t="shared" si="25"/>
        <v>0</v>
      </c>
      <c r="H178">
        <f t="shared" si="26"/>
        <v>0</v>
      </c>
      <c r="I178">
        <f t="shared" si="27"/>
        <v>0</v>
      </c>
      <c r="J178">
        <f t="shared" si="28"/>
        <v>0</v>
      </c>
      <c r="K178">
        <f t="shared" si="29"/>
        <v>0</v>
      </c>
    </row>
    <row r="179" spans="1:11">
      <c r="A179" s="5" t="s">
        <v>183</v>
      </c>
      <c r="B179">
        <f t="shared" si="20"/>
        <v>5.8675359999999968</v>
      </c>
      <c r="C179">
        <f t="shared" si="21"/>
        <v>7.2012176505949137</v>
      </c>
      <c r="D179">
        <f t="shared" si="22"/>
        <v>8.4820856725356037</v>
      </c>
      <c r="E179">
        <f t="shared" si="23"/>
        <v>9.6080801326526029</v>
      </c>
      <c r="F179">
        <f t="shared" si="24"/>
        <v>10.45879600397388</v>
      </c>
      <c r="G179">
        <f t="shared" si="25"/>
        <v>11.026649447499194</v>
      </c>
      <c r="H179">
        <f t="shared" si="26"/>
        <v>11.296178865365967</v>
      </c>
      <c r="I179">
        <f t="shared" si="27"/>
        <v>11.244001112529487</v>
      </c>
      <c r="J179">
        <f t="shared" si="28"/>
        <v>10.913423435765386</v>
      </c>
      <c r="K179">
        <f t="shared" si="29"/>
        <v>10.368841957891961</v>
      </c>
    </row>
    <row r="180" spans="1:11">
      <c r="A180" s="5" t="s">
        <v>184</v>
      </c>
      <c r="B180">
        <f t="shared" si="20"/>
        <v>5.0864179997320571</v>
      </c>
      <c r="C180">
        <f t="shared" si="21"/>
        <v>5.8100211494509422</v>
      </c>
      <c r="D180">
        <f t="shared" si="22"/>
        <v>6.2675577718586597</v>
      </c>
      <c r="E180">
        <f t="shared" si="23"/>
        <v>6.6849860358007538</v>
      </c>
      <c r="F180">
        <f t="shared" si="24"/>
        <v>6.9732328727563395</v>
      </c>
      <c r="G180">
        <f t="shared" si="25"/>
        <v>7.0652677167254181</v>
      </c>
      <c r="H180">
        <f t="shared" si="26"/>
        <v>6.9116615090458211</v>
      </c>
      <c r="I180">
        <f t="shared" si="27"/>
        <v>6.4944055698786762</v>
      </c>
      <c r="J180">
        <f t="shared" si="28"/>
        <v>5.8557927575875519</v>
      </c>
      <c r="K180">
        <f t="shared" si="29"/>
        <v>5.0457729331243808</v>
      </c>
    </row>
    <row r="181" spans="1:11">
      <c r="A181" s="5" t="s">
        <v>185</v>
      </c>
      <c r="B181">
        <f t="shared" si="20"/>
        <v>5.4621190000000022</v>
      </c>
      <c r="C181">
        <f t="shared" si="21"/>
        <v>5.6912498380916512</v>
      </c>
      <c r="D181">
        <f t="shared" si="22"/>
        <v>5.9377962294533972</v>
      </c>
      <c r="E181">
        <f t="shared" si="23"/>
        <v>6.1142491146352231</v>
      </c>
      <c r="F181">
        <f t="shared" si="24"/>
        <v>6.3147599715784848</v>
      </c>
      <c r="G181">
        <f t="shared" si="25"/>
        <v>6.5123707353834881</v>
      </c>
      <c r="H181">
        <f t="shared" si="26"/>
        <v>6.6153923460001636</v>
      </c>
      <c r="I181">
        <f t="shared" si="27"/>
        <v>6.6597151503515439</v>
      </c>
      <c r="J181">
        <f t="shared" si="28"/>
        <v>6.6309550078707806</v>
      </c>
      <c r="K181">
        <f t="shared" si="29"/>
        <v>6.5596149432156441</v>
      </c>
    </row>
    <row r="182" spans="1:11">
      <c r="A182" s="5" t="s">
        <v>186</v>
      </c>
      <c r="B182">
        <f t="shared" si="20"/>
        <v>2.0296799999999999</v>
      </c>
      <c r="C182">
        <f t="shared" si="21"/>
        <v>2.1346193584963804</v>
      </c>
      <c r="D182">
        <f t="shared" si="22"/>
        <v>2.2688444636155718</v>
      </c>
      <c r="E182">
        <f t="shared" si="23"/>
        <v>2.4242358296801472</v>
      </c>
      <c r="F182">
        <f t="shared" si="24"/>
        <v>2.6057408751103623</v>
      </c>
      <c r="G182">
        <f t="shared" si="25"/>
        <v>2.7966659600787303</v>
      </c>
      <c r="H182">
        <f t="shared" si="26"/>
        <v>2.9780241559894018</v>
      </c>
      <c r="I182">
        <f t="shared" si="27"/>
        <v>3.1259087687558362</v>
      </c>
      <c r="J182">
        <f t="shared" si="28"/>
        <v>3.2318447997976927</v>
      </c>
      <c r="K182">
        <f t="shared" si="29"/>
        <v>3.2926378283404132</v>
      </c>
    </row>
    <row r="183" spans="1:11">
      <c r="A183" s="5" t="s">
        <v>187</v>
      </c>
      <c r="B183">
        <f t="shared" si="20"/>
        <v>0.53814799999999985</v>
      </c>
      <c r="C183">
        <f t="shared" si="21"/>
        <v>0.6471361468656609</v>
      </c>
      <c r="D183">
        <f t="shared" si="22"/>
        <v>0.7330483344312827</v>
      </c>
      <c r="E183">
        <f t="shared" si="23"/>
        <v>0.79973861112966671</v>
      </c>
      <c r="F183">
        <f t="shared" si="24"/>
        <v>0.83889941679906699</v>
      </c>
      <c r="G183">
        <f t="shared" si="25"/>
        <v>0.85423188757417567</v>
      </c>
      <c r="H183">
        <f t="shared" si="26"/>
        <v>0.84962378503881797</v>
      </c>
      <c r="I183">
        <f t="shared" si="27"/>
        <v>0.82532945355746756</v>
      </c>
      <c r="J183">
        <f t="shared" si="28"/>
        <v>0.78313793015011013</v>
      </c>
      <c r="K183">
        <f t="shared" si="29"/>
        <v>0.7271621379321811</v>
      </c>
    </row>
    <row r="184" spans="1:11">
      <c r="A184" s="5" t="s">
        <v>188</v>
      </c>
      <c r="B184">
        <f t="shared" si="20"/>
        <v>9.3308719999999994</v>
      </c>
      <c r="C184">
        <f t="shared" si="21"/>
        <v>10.66608415535435</v>
      </c>
      <c r="D184">
        <f t="shared" si="22"/>
        <v>11.334266785875414</v>
      </c>
      <c r="E184">
        <f t="shared" si="23"/>
        <v>11.527363224509132</v>
      </c>
      <c r="F184">
        <f t="shared" si="24"/>
        <v>11.044335772065113</v>
      </c>
      <c r="G184">
        <f t="shared" si="25"/>
        <v>10.117691864829663</v>
      </c>
      <c r="H184">
        <f t="shared" si="26"/>
        <v>9.2586342616520803</v>
      </c>
      <c r="I184">
        <f t="shared" si="27"/>
        <v>8.5548123398500504</v>
      </c>
      <c r="J184">
        <f t="shared" si="28"/>
        <v>8.016833577503732</v>
      </c>
      <c r="K184">
        <f t="shared" si="29"/>
        <v>7.6657841266388322</v>
      </c>
    </row>
    <row r="185" spans="1:11">
      <c r="A185" s="5" t="s">
        <v>189</v>
      </c>
      <c r="B185">
        <f t="shared" si="20"/>
        <v>50.132816999999989</v>
      </c>
      <c r="C185">
        <f t="shared" si="21"/>
        <v>55.115497853365099</v>
      </c>
      <c r="D185">
        <f t="shared" si="22"/>
        <v>59.718992824765905</v>
      </c>
      <c r="E185">
        <f t="shared" si="23"/>
        <v>63.138767318496903</v>
      </c>
      <c r="F185">
        <f t="shared" si="24"/>
        <v>65.274516787999417</v>
      </c>
      <c r="G185">
        <f t="shared" si="25"/>
        <v>65.800752683582004</v>
      </c>
      <c r="H185">
        <f t="shared" si="26"/>
        <v>64.509895614907947</v>
      </c>
      <c r="I185">
        <f t="shared" si="27"/>
        <v>61.511116051557075</v>
      </c>
      <c r="J185">
        <f t="shared" si="28"/>
        <v>57.305270795619009</v>
      </c>
      <c r="K185">
        <f t="shared" si="29"/>
        <v>52.370827956398308</v>
      </c>
    </row>
    <row r="186" spans="1:11">
      <c r="A186" s="5" t="s">
        <v>190</v>
      </c>
      <c r="B186">
        <f t="shared" si="20"/>
        <v>0</v>
      </c>
      <c r="C186">
        <f t="shared" si="21"/>
        <v>0</v>
      </c>
      <c r="D186">
        <f t="shared" si="22"/>
        <v>0</v>
      </c>
      <c r="E186">
        <f t="shared" si="23"/>
        <v>0</v>
      </c>
      <c r="F186">
        <f t="shared" si="24"/>
        <v>0</v>
      </c>
      <c r="G186">
        <f t="shared" si="25"/>
        <v>0</v>
      </c>
      <c r="H186">
        <f t="shared" si="26"/>
        <v>0</v>
      </c>
      <c r="I186">
        <f t="shared" si="27"/>
        <v>0</v>
      </c>
      <c r="J186">
        <f t="shared" si="28"/>
        <v>0</v>
      </c>
      <c r="K186">
        <f t="shared" si="29"/>
        <v>0</v>
      </c>
    </row>
    <row r="187" spans="1:11">
      <c r="A187" s="5" t="s">
        <v>191</v>
      </c>
      <c r="B187">
        <f t="shared" si="20"/>
        <v>46.076988999999962</v>
      </c>
      <c r="C187">
        <f t="shared" si="21"/>
        <v>49.851939002174646</v>
      </c>
      <c r="D187">
        <f t="shared" si="22"/>
        <v>53.354077585262758</v>
      </c>
      <c r="E187">
        <f t="shared" si="23"/>
        <v>57.471008263676701</v>
      </c>
      <c r="F187">
        <f t="shared" si="24"/>
        <v>61.811059329820026</v>
      </c>
      <c r="G187">
        <f t="shared" si="25"/>
        <v>65.683324911508066</v>
      </c>
      <c r="H187">
        <f t="shared" si="26"/>
        <v>68.612111387770184</v>
      </c>
      <c r="I187">
        <f t="shared" si="27"/>
        <v>70.319374475814811</v>
      </c>
      <c r="J187">
        <f t="shared" si="28"/>
        <v>70.811268450240462</v>
      </c>
      <c r="K187">
        <f t="shared" si="29"/>
        <v>70.904205117600341</v>
      </c>
    </row>
    <row r="188" spans="1:11">
      <c r="A188" s="5" t="s">
        <v>192</v>
      </c>
      <c r="B188">
        <f t="shared" si="20"/>
        <v>20.859948999999983</v>
      </c>
      <c r="C188">
        <f t="shared" si="21"/>
        <v>21.949565874170698</v>
      </c>
      <c r="D188">
        <f t="shared" si="22"/>
        <v>22.052533534760805</v>
      </c>
      <c r="E188">
        <f t="shared" si="23"/>
        <v>21.705391290138611</v>
      </c>
      <c r="F188">
        <f t="shared" si="24"/>
        <v>20.801286462498808</v>
      </c>
      <c r="G188">
        <f t="shared" si="25"/>
        <v>19.480476764002482</v>
      </c>
      <c r="H188">
        <f t="shared" si="26"/>
        <v>18.048322127203214</v>
      </c>
      <c r="I188">
        <f t="shared" si="27"/>
        <v>16.582966049418197</v>
      </c>
      <c r="J188">
        <f t="shared" si="28"/>
        <v>15.084911982630656</v>
      </c>
      <c r="K188">
        <f t="shared" si="29"/>
        <v>13.444926139486489</v>
      </c>
    </row>
    <row r="189" spans="1:11">
      <c r="A189" s="5" t="s">
        <v>193</v>
      </c>
      <c r="B189">
        <f t="shared" si="20"/>
        <v>43.551941000711366</v>
      </c>
      <c r="C189">
        <f t="shared" si="21"/>
        <v>53.042904047197112</v>
      </c>
      <c r="D189">
        <f t="shared" si="22"/>
        <v>61.189146418973301</v>
      </c>
      <c r="E189">
        <f t="shared" si="23"/>
        <v>67.545301075974351</v>
      </c>
      <c r="F189">
        <f t="shared" si="24"/>
        <v>71.53548999819597</v>
      </c>
      <c r="G189">
        <f t="shared" si="25"/>
        <v>73.30878455686836</v>
      </c>
      <c r="H189">
        <f t="shared" si="26"/>
        <v>73.214713171938058</v>
      </c>
      <c r="I189">
        <f t="shared" si="27"/>
        <v>71.275377545940444</v>
      </c>
      <c r="J189">
        <f t="shared" si="28"/>
        <v>67.643640565775627</v>
      </c>
      <c r="K189">
        <f t="shared" si="29"/>
        <v>62.797327887336522</v>
      </c>
    </row>
    <row r="190" spans="1:11">
      <c r="A190" s="5" t="s">
        <v>194</v>
      </c>
      <c r="B190">
        <f t="shared" si="20"/>
        <v>0.52463600000000088</v>
      </c>
      <c r="C190">
        <f t="shared" si="21"/>
        <v>0.56072665594667515</v>
      </c>
      <c r="D190">
        <f t="shared" si="22"/>
        <v>0.57908665489729205</v>
      </c>
      <c r="E190">
        <f t="shared" si="23"/>
        <v>0.58387450583556477</v>
      </c>
      <c r="F190">
        <f t="shared" si="24"/>
        <v>0.57519497693055388</v>
      </c>
      <c r="G190">
        <f t="shared" si="25"/>
        <v>0.55514369004361397</v>
      </c>
      <c r="H190">
        <f t="shared" si="26"/>
        <v>0.5275890132581903</v>
      </c>
      <c r="I190">
        <f t="shared" si="27"/>
        <v>0.49455209753213014</v>
      </c>
      <c r="J190">
        <f t="shared" si="28"/>
        <v>0.45753748641490727</v>
      </c>
      <c r="K190">
        <f t="shared" si="29"/>
        <v>0.41657469867528174</v>
      </c>
    </row>
    <row r="191" spans="1:11">
      <c r="A191" s="5" t="s">
        <v>195</v>
      </c>
      <c r="B191">
        <f t="shared" si="20"/>
        <v>1.1860559999999987</v>
      </c>
      <c r="C191">
        <f t="shared" si="21"/>
        <v>1.3164561119209119</v>
      </c>
      <c r="D191">
        <f t="shared" si="22"/>
        <v>1.4056700281533534</v>
      </c>
      <c r="E191">
        <f t="shared" si="23"/>
        <v>1.4630852502462692</v>
      </c>
      <c r="F191">
        <f t="shared" si="24"/>
        <v>1.4941483413845766</v>
      </c>
      <c r="G191">
        <f t="shared" si="25"/>
        <v>1.4956500369706869</v>
      </c>
      <c r="H191">
        <f t="shared" si="26"/>
        <v>1.4643228058809847</v>
      </c>
      <c r="I191">
        <f t="shared" si="27"/>
        <v>1.4061319589561596</v>
      </c>
      <c r="J191">
        <f t="shared" si="28"/>
        <v>1.3301537217227812</v>
      </c>
      <c r="K191">
        <f t="shared" si="29"/>
        <v>1.2430944441923708</v>
      </c>
    </row>
    <row r="192" spans="1:11">
      <c r="A192" s="5" t="s">
        <v>196</v>
      </c>
      <c r="B192">
        <f t="shared" si="20"/>
        <v>9.3796846498169781</v>
      </c>
      <c r="C192">
        <f t="shared" si="21"/>
        <v>10.461404022036383</v>
      </c>
      <c r="D192">
        <f t="shared" si="22"/>
        <v>11.874905129010392</v>
      </c>
      <c r="E192">
        <f t="shared" si="23"/>
        <v>13.36220022184497</v>
      </c>
      <c r="F192">
        <f t="shared" si="24"/>
        <v>15.165394479942611</v>
      </c>
      <c r="G192">
        <f t="shared" si="25"/>
        <v>17.191919277548596</v>
      </c>
      <c r="H192">
        <f t="shared" si="26"/>
        <v>19.183712537508995</v>
      </c>
      <c r="I192">
        <f t="shared" si="27"/>
        <v>21.099541014535458</v>
      </c>
      <c r="J192">
        <f t="shared" si="28"/>
        <v>22.745292645175564</v>
      </c>
      <c r="K192">
        <f t="shared" si="29"/>
        <v>24.079908073841409</v>
      </c>
    </row>
    <row r="193" spans="1:11">
      <c r="A193" s="5" t="s">
        <v>197</v>
      </c>
      <c r="B193">
        <f t="shared" si="20"/>
        <v>7.6643180000000006</v>
      </c>
      <c r="C193">
        <f t="shared" si="21"/>
        <v>8.2635712352465127</v>
      </c>
      <c r="D193">
        <f t="shared" si="22"/>
        <v>9.0503204784698141</v>
      </c>
      <c r="E193">
        <f t="shared" si="23"/>
        <v>9.9030072585508915</v>
      </c>
      <c r="F193">
        <f t="shared" si="24"/>
        <v>10.828391667481391</v>
      </c>
      <c r="G193">
        <f t="shared" si="25"/>
        <v>11.771451896743534</v>
      </c>
      <c r="H193">
        <f t="shared" si="26"/>
        <v>12.511840090362785</v>
      </c>
      <c r="I193">
        <f t="shared" si="27"/>
        <v>13.032724418100992</v>
      </c>
      <c r="J193">
        <f t="shared" si="28"/>
        <v>13.337212758377214</v>
      </c>
      <c r="K193">
        <f t="shared" si="29"/>
        <v>13.468423053945731</v>
      </c>
    </row>
    <row r="194" spans="1:11">
      <c r="A194" s="5" t="s">
        <v>198</v>
      </c>
      <c r="B194">
        <f t="shared" si="20"/>
        <v>20.410606000000033</v>
      </c>
      <c r="C194">
        <f t="shared" si="21"/>
        <v>23.652124031174043</v>
      </c>
      <c r="D194">
        <f t="shared" si="22"/>
        <v>26.308086946941657</v>
      </c>
      <c r="E194">
        <f t="shared" si="23"/>
        <v>28.186976153096285</v>
      </c>
      <c r="F194">
        <f t="shared" si="24"/>
        <v>29.14294567204109</v>
      </c>
      <c r="G194">
        <f t="shared" si="25"/>
        <v>29.424380821788841</v>
      </c>
      <c r="H194">
        <f t="shared" si="26"/>
        <v>29.16108506920526</v>
      </c>
      <c r="I194">
        <f t="shared" si="27"/>
        <v>28.35776106721848</v>
      </c>
      <c r="J194">
        <f t="shared" si="28"/>
        <v>26.913778558301761</v>
      </c>
      <c r="K194">
        <f t="shared" si="29"/>
        <v>24.615178836318876</v>
      </c>
    </row>
    <row r="195" spans="1:11">
      <c r="A195" s="5" t="s">
        <v>199</v>
      </c>
      <c r="B195">
        <f t="shared" ref="B195:B223" si="30">IFERROR(VLOOKUP($A195,$O$2:$AA$199,4,FALSE),0)</f>
        <v>6.8786369850144027</v>
      </c>
      <c r="C195">
        <f t="shared" ref="C195:C223" si="31">IFERROR(VLOOKUP($A195,$O$2:$AA$199,5,FALSE),0)</f>
        <v>7.2017788428086451</v>
      </c>
      <c r="D195">
        <f t="shared" ref="D195:D223" si="32">IFERROR(VLOOKUP($A195,$O$2:$AA$199,6,FALSE),0)</f>
        <v>6.9007521534713421</v>
      </c>
      <c r="E195">
        <f t="shared" ref="E195:E223" si="33">IFERROR(VLOOKUP($A195,$O$2:$AA$199,7,FALSE),0)</f>
        <v>6.2902936999594941</v>
      </c>
      <c r="F195">
        <f t="shared" ref="F195:F223" si="34">IFERROR(VLOOKUP($A195,$O$2:$AA$199,8,FALSE),0)</f>
        <v>5.4422034452186354</v>
      </c>
      <c r="G195">
        <f t="shared" ref="G195:G223" si="35">IFERROR(VLOOKUP($A195,$O$2:$AA$199,9,FALSE),0)</f>
        <v>4.5143040266603203</v>
      </c>
      <c r="H195">
        <f t="shared" ref="H195:H223" si="36">IFERROR(VLOOKUP($A195,$O$2:$AA$199,10,FALSE),0)</f>
        <v>3.7339491075071285</v>
      </c>
      <c r="I195">
        <f t="shared" ref="I195:I223" si="37">IFERROR(VLOOKUP($A195,$O$2:$AA$199,11,FALSE),0)</f>
        <v>3.1333364650380564</v>
      </c>
      <c r="J195">
        <f t="shared" ref="J195:J223" si="38">IFERROR(VLOOKUP($A195,$O$2:$AA$199,12,FALSE),0)</f>
        <v>2.6991688865556793</v>
      </c>
      <c r="K195">
        <f t="shared" ref="K195:K223" si="39">IFERROR(VLOOKUP($A195,$O$2:$AA$199,13,FALSE),0)</f>
        <v>2.4233674663983651</v>
      </c>
    </row>
    <row r="196" spans="1:11">
      <c r="A196" s="5" t="s">
        <v>200</v>
      </c>
      <c r="B196">
        <f t="shared" si="30"/>
        <v>69.12223400000002</v>
      </c>
      <c r="C196">
        <f t="shared" si="31"/>
        <v>72.632688331265129</v>
      </c>
      <c r="D196">
        <f t="shared" si="32"/>
        <v>74.539255357097801</v>
      </c>
      <c r="E196">
        <f t="shared" si="33"/>
        <v>74.564562202681969</v>
      </c>
      <c r="F196">
        <f t="shared" si="34"/>
        <v>72.501067724923047</v>
      </c>
      <c r="G196">
        <f t="shared" si="35"/>
        <v>68.918546556288504</v>
      </c>
      <c r="H196">
        <f t="shared" si="36"/>
        <v>64.088669140764793</v>
      </c>
      <c r="I196">
        <f t="shared" si="37"/>
        <v>58.287701304553707</v>
      </c>
      <c r="J196">
        <f t="shared" si="38"/>
        <v>51.890873697865885</v>
      </c>
      <c r="K196">
        <f t="shared" si="39"/>
        <v>45.341264977312115</v>
      </c>
    </row>
    <row r="197" spans="1:11">
      <c r="A197" s="5" t="s">
        <v>201</v>
      </c>
      <c r="B197">
        <f t="shared" si="30"/>
        <v>2.0601556966805812</v>
      </c>
      <c r="C197">
        <f t="shared" si="31"/>
        <v>2.1260728733568852</v>
      </c>
      <c r="D197">
        <f t="shared" si="32"/>
        <v>2.207893917257894</v>
      </c>
      <c r="E197">
        <f t="shared" si="33"/>
        <v>2.2981573708388554</v>
      </c>
      <c r="F197">
        <f t="shared" si="34"/>
        <v>2.3702779706134356</v>
      </c>
      <c r="G197">
        <f t="shared" si="35"/>
        <v>2.3909582017565523</v>
      </c>
      <c r="H197">
        <f t="shared" si="36"/>
        <v>2.324634910612172</v>
      </c>
      <c r="I197">
        <f t="shared" si="37"/>
        <v>2.1803010482166418</v>
      </c>
      <c r="J197">
        <f t="shared" si="38"/>
        <v>1.9758513964820941</v>
      </c>
      <c r="K197">
        <f t="shared" si="39"/>
        <v>1.7207594270837874</v>
      </c>
    </row>
    <row r="198" spans="1:11">
      <c r="A198" s="5" t="s">
        <v>202</v>
      </c>
      <c r="B198">
        <f t="shared" si="30"/>
        <v>1.1243550000014155</v>
      </c>
      <c r="C198">
        <f t="shared" si="31"/>
        <v>1.3037663613466792</v>
      </c>
      <c r="D198">
        <f t="shared" si="32"/>
        <v>1.3847627263642812</v>
      </c>
      <c r="E198">
        <f t="shared" si="33"/>
        <v>1.3742735529718411</v>
      </c>
      <c r="F198">
        <f t="shared" si="34"/>
        <v>1.2655163928201911</v>
      </c>
      <c r="G198">
        <f t="shared" si="35"/>
        <v>1.0857276029308394</v>
      </c>
      <c r="H198">
        <f t="shared" si="36"/>
        <v>0.909759953707312</v>
      </c>
      <c r="I198">
        <f t="shared" si="37"/>
        <v>0.76728543245208414</v>
      </c>
      <c r="J198">
        <f t="shared" si="38"/>
        <v>0.67789501013802644</v>
      </c>
      <c r="K198">
        <f t="shared" si="39"/>
        <v>0.65317067553885833</v>
      </c>
    </row>
    <row r="199" spans="1:11">
      <c r="A199" s="5" t="s">
        <v>203</v>
      </c>
      <c r="B199">
        <f t="shared" si="30"/>
        <v>6.0277980000000007</v>
      </c>
      <c r="C199">
        <f t="shared" si="31"/>
        <v>7.164030434771357</v>
      </c>
      <c r="D199">
        <f t="shared" si="32"/>
        <v>8.1681439068228467</v>
      </c>
      <c r="E199">
        <f t="shared" si="33"/>
        <v>8.9619495312615811</v>
      </c>
      <c r="F199">
        <f t="shared" si="34"/>
        <v>9.5110365928674199</v>
      </c>
      <c r="G199">
        <f t="shared" si="35"/>
        <v>9.8111164583902308</v>
      </c>
      <c r="H199">
        <f t="shared" si="36"/>
        <v>9.8780935923086375</v>
      </c>
      <c r="I199">
        <f t="shared" si="37"/>
        <v>9.7256062000402004</v>
      </c>
      <c r="J199">
        <f t="shared" si="38"/>
        <v>9.3862799790667371</v>
      </c>
      <c r="K199">
        <f t="shared" si="39"/>
        <v>8.8978929516217633</v>
      </c>
    </row>
    <row r="200" spans="1:11">
      <c r="A200" s="5" t="s">
        <v>204</v>
      </c>
      <c r="B200">
        <f t="shared" si="30"/>
        <v>0</v>
      </c>
      <c r="C200">
        <f t="shared" si="31"/>
        <v>0</v>
      </c>
      <c r="D200">
        <f t="shared" si="32"/>
        <v>0</v>
      </c>
      <c r="E200">
        <f t="shared" si="33"/>
        <v>0</v>
      </c>
      <c r="F200">
        <f t="shared" si="34"/>
        <v>0</v>
      </c>
      <c r="G200">
        <f t="shared" si="35"/>
        <v>0</v>
      </c>
      <c r="H200">
        <f t="shared" si="36"/>
        <v>0</v>
      </c>
      <c r="I200">
        <f t="shared" si="37"/>
        <v>0</v>
      </c>
      <c r="J200">
        <f t="shared" si="38"/>
        <v>0</v>
      </c>
      <c r="K200">
        <f t="shared" si="39"/>
        <v>0</v>
      </c>
    </row>
    <row r="201" spans="1:11">
      <c r="A201" s="5" t="s">
        <v>205</v>
      </c>
      <c r="B201">
        <f t="shared" si="30"/>
        <v>0</v>
      </c>
      <c r="C201">
        <f t="shared" si="31"/>
        <v>0</v>
      </c>
      <c r="D201">
        <f t="shared" si="32"/>
        <v>0</v>
      </c>
      <c r="E201">
        <f t="shared" si="33"/>
        <v>0</v>
      </c>
      <c r="F201">
        <f t="shared" si="34"/>
        <v>0</v>
      </c>
      <c r="G201">
        <f t="shared" si="35"/>
        <v>0</v>
      </c>
      <c r="H201">
        <f t="shared" si="36"/>
        <v>0</v>
      </c>
      <c r="I201">
        <f t="shared" si="37"/>
        <v>0</v>
      </c>
      <c r="J201">
        <f t="shared" si="38"/>
        <v>0</v>
      </c>
      <c r="K201">
        <f t="shared" si="39"/>
        <v>0</v>
      </c>
    </row>
    <row r="202" spans="1:11">
      <c r="A202" s="5" t="s">
        <v>206</v>
      </c>
      <c r="B202">
        <f t="shared" si="30"/>
        <v>1.341464999999999</v>
      </c>
      <c r="C202">
        <f t="shared" si="31"/>
        <v>1.3473355323709486</v>
      </c>
      <c r="D202">
        <f t="shared" si="32"/>
        <v>1.299658477392972</v>
      </c>
      <c r="E202">
        <f t="shared" si="33"/>
        <v>1.2261241652783785</v>
      </c>
      <c r="F202">
        <f t="shared" si="34"/>
        <v>1.1263490523827384</v>
      </c>
      <c r="G202">
        <f t="shared" si="35"/>
        <v>1.0091988410214869</v>
      </c>
      <c r="H202">
        <f t="shared" si="36"/>
        <v>0.88894682711015938</v>
      </c>
      <c r="I202">
        <f t="shared" si="37"/>
        <v>0.76966668840770613</v>
      </c>
      <c r="J202">
        <f t="shared" si="38"/>
        <v>0.65836666912820185</v>
      </c>
      <c r="K202">
        <f t="shared" si="39"/>
        <v>0.55731611524037883</v>
      </c>
    </row>
    <row r="203" spans="1:11">
      <c r="A203" s="5" t="s">
        <v>207</v>
      </c>
      <c r="B203">
        <f t="shared" si="30"/>
        <v>10.480934000088313</v>
      </c>
      <c r="C203">
        <f t="shared" si="31"/>
        <v>11.361570513617593</v>
      </c>
      <c r="D203">
        <f t="shared" si="32"/>
        <v>11.852598915485888</v>
      </c>
      <c r="E203">
        <f t="shared" si="33"/>
        <v>12.029163083307134</v>
      </c>
      <c r="F203">
        <f t="shared" si="34"/>
        <v>11.956122835758499</v>
      </c>
      <c r="G203">
        <f t="shared" si="35"/>
        <v>11.592169852276363</v>
      </c>
      <c r="H203">
        <f t="shared" si="36"/>
        <v>10.96911940734231</v>
      </c>
      <c r="I203">
        <f t="shared" si="37"/>
        <v>10.179183626284626</v>
      </c>
      <c r="J203">
        <f t="shared" si="38"/>
        <v>9.3097952802723896</v>
      </c>
      <c r="K203">
        <f t="shared" si="39"/>
        <v>8.3638025266647933</v>
      </c>
    </row>
    <row r="204" spans="1:11">
      <c r="A204" s="5" t="s">
        <v>208</v>
      </c>
      <c r="B204">
        <f t="shared" si="30"/>
        <v>72.752324999999971</v>
      </c>
      <c r="C204">
        <f t="shared" si="31"/>
        <v>79.780745334788378</v>
      </c>
      <c r="D204">
        <f t="shared" si="32"/>
        <v>84.26940375500844</v>
      </c>
      <c r="E204">
        <f t="shared" si="33"/>
        <v>86.877309619329878</v>
      </c>
      <c r="F204">
        <f t="shared" si="34"/>
        <v>87.232479448465426</v>
      </c>
      <c r="G204">
        <f t="shared" si="35"/>
        <v>85.510619516270324</v>
      </c>
      <c r="H204">
        <f t="shared" si="36"/>
        <v>82.268300079658957</v>
      </c>
      <c r="I204">
        <f t="shared" si="37"/>
        <v>77.693969471088351</v>
      </c>
      <c r="J204">
        <f t="shared" si="38"/>
        <v>72.173460987656526</v>
      </c>
      <c r="K204">
        <f t="shared" si="39"/>
        <v>65.862100991838446</v>
      </c>
    </row>
    <row r="205" spans="1:11">
      <c r="A205" s="5" t="s">
        <v>209</v>
      </c>
      <c r="B205">
        <f t="shared" si="30"/>
        <v>5.041995</v>
      </c>
      <c r="C205">
        <f t="shared" si="31"/>
        <v>5.4770112109082412</v>
      </c>
      <c r="D205">
        <f t="shared" si="32"/>
        <v>5.6677545522243404</v>
      </c>
      <c r="E205">
        <f t="shared" si="33"/>
        <v>5.6897835555424763</v>
      </c>
      <c r="F205">
        <f t="shared" si="34"/>
        <v>5.5565517517857685</v>
      </c>
      <c r="G205">
        <f t="shared" si="35"/>
        <v>5.2900385191827031</v>
      </c>
      <c r="H205">
        <f t="shared" si="36"/>
        <v>4.9510391459946232</v>
      </c>
      <c r="I205">
        <f t="shared" si="37"/>
        <v>4.5647589794242007</v>
      </c>
      <c r="J205">
        <f t="shared" si="38"/>
        <v>4.1570073769587452</v>
      </c>
      <c r="K205">
        <f t="shared" si="39"/>
        <v>3.7626824978041578</v>
      </c>
    </row>
    <row r="206" spans="1:11">
      <c r="A206" s="5" t="s">
        <v>210</v>
      </c>
      <c r="B206">
        <f t="shared" si="30"/>
        <v>0</v>
      </c>
      <c r="C206">
        <f t="shared" si="31"/>
        <v>0</v>
      </c>
      <c r="D206">
        <f t="shared" si="32"/>
        <v>0</v>
      </c>
      <c r="E206">
        <f t="shared" si="33"/>
        <v>0</v>
      </c>
      <c r="F206">
        <f t="shared" si="34"/>
        <v>0</v>
      </c>
      <c r="G206">
        <f t="shared" si="35"/>
        <v>0</v>
      </c>
      <c r="H206">
        <f t="shared" si="36"/>
        <v>0</v>
      </c>
      <c r="I206">
        <f t="shared" si="37"/>
        <v>0</v>
      </c>
      <c r="J206">
        <f t="shared" si="38"/>
        <v>0</v>
      </c>
      <c r="K206">
        <f t="shared" si="39"/>
        <v>0</v>
      </c>
    </row>
    <row r="207" spans="1:11">
      <c r="A207" s="5" t="s">
        <v>211</v>
      </c>
      <c r="B207">
        <f t="shared" si="30"/>
        <v>0</v>
      </c>
      <c r="C207">
        <f t="shared" si="31"/>
        <v>0</v>
      </c>
      <c r="D207">
        <f t="shared" si="32"/>
        <v>0</v>
      </c>
      <c r="E207">
        <f t="shared" si="33"/>
        <v>0</v>
      </c>
      <c r="F207">
        <f t="shared" si="34"/>
        <v>0</v>
      </c>
      <c r="G207">
        <f t="shared" si="35"/>
        <v>0</v>
      </c>
      <c r="H207">
        <f t="shared" si="36"/>
        <v>0</v>
      </c>
      <c r="I207">
        <f t="shared" si="37"/>
        <v>0</v>
      </c>
      <c r="J207">
        <f t="shared" si="38"/>
        <v>0</v>
      </c>
      <c r="K207">
        <f t="shared" si="39"/>
        <v>0</v>
      </c>
    </row>
    <row r="208" spans="1:11">
      <c r="A208" s="5" t="s">
        <v>212</v>
      </c>
      <c r="B208">
        <f t="shared" si="30"/>
        <v>33.424683000000002</v>
      </c>
      <c r="C208">
        <f t="shared" si="31"/>
        <v>43.639477290255648</v>
      </c>
      <c r="D208">
        <f t="shared" si="32"/>
        <v>54.411894450060309</v>
      </c>
      <c r="E208">
        <f t="shared" si="33"/>
        <v>65.366947278470434</v>
      </c>
      <c r="F208">
        <f t="shared" si="34"/>
        <v>74.893390228133754</v>
      </c>
      <c r="G208">
        <f t="shared" si="35"/>
        <v>82.615682857214196</v>
      </c>
      <c r="H208">
        <f t="shared" si="36"/>
        <v>88.497342044611372</v>
      </c>
      <c r="I208">
        <f t="shared" si="37"/>
        <v>92.368240286858835</v>
      </c>
      <c r="J208">
        <f t="shared" si="38"/>
        <v>94.392511187718853</v>
      </c>
      <c r="K208">
        <f t="shared" si="39"/>
        <v>94.577786698085291</v>
      </c>
    </row>
    <row r="209" spans="1:11">
      <c r="A209" s="5" t="s">
        <v>213</v>
      </c>
      <c r="B209">
        <f t="shared" si="30"/>
        <v>45.448328999999973</v>
      </c>
      <c r="C209">
        <f t="shared" si="31"/>
        <v>42.883448862180629</v>
      </c>
      <c r="D209">
        <f t="shared" si="32"/>
        <v>41.232268082575629</v>
      </c>
      <c r="E209">
        <f t="shared" si="33"/>
        <v>40.2466174961883</v>
      </c>
      <c r="F209">
        <f t="shared" si="34"/>
        <v>39.241652301743677</v>
      </c>
      <c r="G209">
        <f t="shared" si="35"/>
        <v>38.014497138490341</v>
      </c>
      <c r="H209">
        <f t="shared" si="36"/>
        <v>36.235358715543263</v>
      </c>
      <c r="I209">
        <f t="shared" si="37"/>
        <v>33.753618084126749</v>
      </c>
      <c r="J209">
        <f t="shared" si="38"/>
        <v>30.829063912202638</v>
      </c>
      <c r="K209">
        <f t="shared" si="39"/>
        <v>27.683231050273253</v>
      </c>
    </row>
    <row r="210" spans="1:11">
      <c r="A210" s="5" t="s">
        <v>214</v>
      </c>
      <c r="B210">
        <f t="shared" si="30"/>
        <v>7.5116899999999953</v>
      </c>
      <c r="C210">
        <f t="shared" si="31"/>
        <v>11.538216511167905</v>
      </c>
      <c r="D210">
        <f t="shared" si="32"/>
        <v>14.4580535719116</v>
      </c>
      <c r="E210">
        <f t="shared" si="33"/>
        <v>16.949689309636085</v>
      </c>
      <c r="F210">
        <f t="shared" si="34"/>
        <v>18.642418479342599</v>
      </c>
      <c r="G210">
        <f t="shared" si="35"/>
        <v>19.497424842800175</v>
      </c>
      <c r="H210">
        <f t="shared" si="36"/>
        <v>19.476907972023149</v>
      </c>
      <c r="I210">
        <f t="shared" si="37"/>
        <v>18.581240523374266</v>
      </c>
      <c r="J210">
        <f t="shared" si="38"/>
        <v>17.143827983866409</v>
      </c>
      <c r="K210">
        <f t="shared" si="39"/>
        <v>15.227050883651534</v>
      </c>
    </row>
    <row r="211" spans="1:11">
      <c r="A211" s="5" t="s">
        <v>215</v>
      </c>
      <c r="B211">
        <f t="shared" si="30"/>
        <v>62.035570000000028</v>
      </c>
      <c r="C211">
        <f t="shared" si="31"/>
        <v>67.503594581610685</v>
      </c>
      <c r="D211">
        <f t="shared" si="32"/>
        <v>74.182381750921536</v>
      </c>
      <c r="E211">
        <f t="shared" si="33"/>
        <v>81.330426557149693</v>
      </c>
      <c r="F211">
        <f t="shared" si="34"/>
        <v>89.447351538301007</v>
      </c>
      <c r="G211">
        <f t="shared" si="35"/>
        <v>98.148353425931347</v>
      </c>
      <c r="H211">
        <f t="shared" si="36"/>
        <v>106.7977284017728</v>
      </c>
      <c r="I211">
        <f t="shared" si="37"/>
        <v>115.01034936727147</v>
      </c>
      <c r="J211">
        <f t="shared" si="38"/>
        <v>122.30883648058922</v>
      </c>
      <c r="K211">
        <f t="shared" si="39"/>
        <v>128.32253307457196</v>
      </c>
    </row>
    <row r="212" spans="1:11">
      <c r="A212" s="5" t="s">
        <v>216</v>
      </c>
      <c r="B212">
        <f t="shared" si="30"/>
        <v>44.841225999999963</v>
      </c>
      <c r="C212">
        <f t="shared" si="31"/>
        <v>56.085877337013152</v>
      </c>
      <c r="D212">
        <f t="shared" si="32"/>
        <v>66.55741160380677</v>
      </c>
      <c r="E212">
        <f t="shared" si="33"/>
        <v>75.790834382674021</v>
      </c>
      <c r="F212">
        <f t="shared" si="34"/>
        <v>82.493980092015107</v>
      </c>
      <c r="G212">
        <f t="shared" si="35"/>
        <v>86.730710015652647</v>
      </c>
      <c r="H212">
        <f t="shared" si="36"/>
        <v>89.130246332202844</v>
      </c>
      <c r="I212">
        <f t="shared" si="37"/>
        <v>89.868876489890695</v>
      </c>
      <c r="J212">
        <f t="shared" si="38"/>
        <v>89.113534246826433</v>
      </c>
      <c r="K212">
        <f t="shared" si="39"/>
        <v>86.84109643673672</v>
      </c>
    </row>
    <row r="213" spans="1:11">
      <c r="A213" s="5" t="s">
        <v>217</v>
      </c>
      <c r="B213">
        <f t="shared" si="30"/>
        <v>3.3687859999999983</v>
      </c>
      <c r="C213">
        <f t="shared" si="31"/>
        <v>3.363145611066451</v>
      </c>
      <c r="D213">
        <f t="shared" si="32"/>
        <v>3.2617037659801236</v>
      </c>
      <c r="E213">
        <f t="shared" si="33"/>
        <v>3.1061349890346475</v>
      </c>
      <c r="F213">
        <f t="shared" si="34"/>
        <v>2.9001475759237505</v>
      </c>
      <c r="G213">
        <f t="shared" si="35"/>
        <v>2.6585360552054311</v>
      </c>
      <c r="H213">
        <f t="shared" si="36"/>
        <v>2.4142241714368584</v>
      </c>
      <c r="I213">
        <f t="shared" si="37"/>
        <v>2.1684465213205484</v>
      </c>
      <c r="J213">
        <f t="shared" si="38"/>
        <v>1.9073386544003792</v>
      </c>
      <c r="K213">
        <f t="shared" si="39"/>
        <v>1.6388806972523182</v>
      </c>
    </row>
    <row r="214" spans="1:11">
      <c r="A214" s="5" t="s">
        <v>218</v>
      </c>
      <c r="B214">
        <f t="shared" si="30"/>
        <v>27.44470200000001</v>
      </c>
      <c r="C214">
        <f t="shared" si="31"/>
        <v>29.364438157834417</v>
      </c>
      <c r="D214">
        <f t="shared" si="32"/>
        <v>29.763996909113473</v>
      </c>
      <c r="E214">
        <f t="shared" si="33"/>
        <v>29.282391328061713</v>
      </c>
      <c r="F214">
        <f t="shared" si="34"/>
        <v>28.041473849964923</v>
      </c>
      <c r="G214">
        <f t="shared" si="35"/>
        <v>26.164535713059731</v>
      </c>
      <c r="H214">
        <f t="shared" si="36"/>
        <v>24.078574260958295</v>
      </c>
      <c r="I214">
        <f t="shared" si="37"/>
        <v>21.917855184965422</v>
      </c>
      <c r="J214">
        <f t="shared" si="38"/>
        <v>19.778150969740988</v>
      </c>
      <c r="K214">
        <f t="shared" si="39"/>
        <v>17.836731778013153</v>
      </c>
    </row>
    <row r="215" spans="1:11">
      <c r="A215" s="5" t="s">
        <v>219</v>
      </c>
      <c r="B215">
        <f t="shared" si="30"/>
        <v>0.23965099999113207</v>
      </c>
      <c r="C215">
        <f t="shared" si="31"/>
        <v>0.28749815929902106</v>
      </c>
      <c r="D215">
        <f t="shared" si="32"/>
        <v>0.32734893110648844</v>
      </c>
      <c r="E215">
        <f t="shared" si="33"/>
        <v>0.35907839881440856</v>
      </c>
      <c r="F215">
        <f t="shared" si="34"/>
        <v>0.37983131885697324</v>
      </c>
      <c r="G215">
        <f t="shared" si="35"/>
        <v>0.39054289205981185</v>
      </c>
      <c r="H215">
        <f t="shared" si="36"/>
        <v>0.39178189796904456</v>
      </c>
      <c r="I215">
        <f t="shared" si="37"/>
        <v>0.38344957818393538</v>
      </c>
      <c r="J215">
        <f t="shared" si="38"/>
        <v>0.36638437251337652</v>
      </c>
      <c r="K215">
        <f t="shared" si="39"/>
        <v>0.34224119461461266</v>
      </c>
    </row>
    <row r="216" spans="1:11">
      <c r="A216" s="5" t="s">
        <v>220</v>
      </c>
      <c r="B216">
        <f t="shared" si="30"/>
        <v>28.979856999999996</v>
      </c>
      <c r="C216">
        <f t="shared" si="31"/>
        <v>32.705122553912524</v>
      </c>
      <c r="D216">
        <f t="shared" si="32"/>
        <v>35.44089936151709</v>
      </c>
      <c r="E216">
        <f t="shared" si="33"/>
        <v>37.228619912471935</v>
      </c>
      <c r="F216">
        <f t="shared" si="34"/>
        <v>37.975873457485577</v>
      </c>
      <c r="G216">
        <f t="shared" si="35"/>
        <v>37.81747128753922</v>
      </c>
      <c r="H216">
        <f t="shared" si="36"/>
        <v>36.84882551397542</v>
      </c>
      <c r="I216">
        <f t="shared" si="37"/>
        <v>35.152984764601079</v>
      </c>
      <c r="J216">
        <f t="shared" si="38"/>
        <v>32.689951501428936</v>
      </c>
      <c r="K216">
        <f t="shared" si="39"/>
        <v>29.431798364411684</v>
      </c>
    </row>
    <row r="217" spans="1:11">
      <c r="A217" s="5" t="s">
        <v>221</v>
      </c>
      <c r="B217">
        <f t="shared" si="30"/>
        <v>87.848444994377459</v>
      </c>
      <c r="C217">
        <f t="shared" si="31"/>
        <v>95.224653666506015</v>
      </c>
      <c r="D217">
        <f t="shared" si="32"/>
        <v>98.546756902251659</v>
      </c>
      <c r="E217">
        <f t="shared" si="33"/>
        <v>99.031103886501711</v>
      </c>
      <c r="F217">
        <f t="shared" si="34"/>
        <v>96.630264984099369</v>
      </c>
      <c r="G217">
        <f t="shared" si="35"/>
        <v>91.66155542500573</v>
      </c>
      <c r="H217">
        <f t="shared" si="36"/>
        <v>85.223707237323936</v>
      </c>
      <c r="I217">
        <f t="shared" si="37"/>
        <v>77.736514189870107</v>
      </c>
      <c r="J217">
        <f t="shared" si="38"/>
        <v>69.060175727883276</v>
      </c>
      <c r="K217">
        <f t="shared" si="39"/>
        <v>59.517892893008458</v>
      </c>
    </row>
    <row r="218" spans="1:11">
      <c r="A218" s="5" t="s">
        <v>222</v>
      </c>
      <c r="B218">
        <f t="shared" si="30"/>
        <v>0</v>
      </c>
      <c r="C218">
        <f t="shared" si="31"/>
        <v>0</v>
      </c>
      <c r="D218">
        <f t="shared" si="32"/>
        <v>0</v>
      </c>
      <c r="E218">
        <f t="shared" si="33"/>
        <v>0</v>
      </c>
      <c r="F218">
        <f t="shared" si="34"/>
        <v>0</v>
      </c>
      <c r="G218">
        <f t="shared" si="35"/>
        <v>0</v>
      </c>
      <c r="H218">
        <f t="shared" si="36"/>
        <v>0</v>
      </c>
      <c r="I218">
        <f t="shared" si="37"/>
        <v>0</v>
      </c>
      <c r="J218">
        <f t="shared" si="38"/>
        <v>0</v>
      </c>
      <c r="K218">
        <f t="shared" si="39"/>
        <v>0</v>
      </c>
    </row>
    <row r="219" spans="1:11">
      <c r="A219" s="5" t="s">
        <v>223</v>
      </c>
      <c r="B219">
        <f t="shared" si="30"/>
        <v>0</v>
      </c>
      <c r="C219">
        <f t="shared" si="31"/>
        <v>0</v>
      </c>
      <c r="D219">
        <f t="shared" si="32"/>
        <v>0</v>
      </c>
      <c r="E219">
        <f t="shared" si="33"/>
        <v>0</v>
      </c>
      <c r="F219">
        <f t="shared" si="34"/>
        <v>0</v>
      </c>
      <c r="G219">
        <f t="shared" si="35"/>
        <v>0</v>
      </c>
      <c r="H219">
        <f t="shared" si="36"/>
        <v>0</v>
      </c>
      <c r="I219">
        <f t="shared" si="37"/>
        <v>0</v>
      </c>
      <c r="J219">
        <f t="shared" si="38"/>
        <v>0</v>
      </c>
      <c r="K219">
        <f t="shared" si="39"/>
        <v>0</v>
      </c>
    </row>
    <row r="220" spans="1:11">
      <c r="A220" s="5" t="s">
        <v>224</v>
      </c>
      <c r="B220">
        <f t="shared" si="30"/>
        <v>24.052513999999999</v>
      </c>
      <c r="C220">
        <f t="shared" si="31"/>
        <v>30.943188279226856</v>
      </c>
      <c r="D220">
        <f t="shared" si="32"/>
        <v>36.757852403655441</v>
      </c>
      <c r="E220">
        <f t="shared" si="33"/>
        <v>41.858003502282038</v>
      </c>
      <c r="F220">
        <f t="shared" si="34"/>
        <v>45.74026510955796</v>
      </c>
      <c r="G220">
        <f t="shared" si="35"/>
        <v>48.060471355018883</v>
      </c>
      <c r="H220">
        <f t="shared" si="36"/>
        <v>49.194267268087536</v>
      </c>
      <c r="I220">
        <f t="shared" si="37"/>
        <v>49.253414591665177</v>
      </c>
      <c r="J220">
        <f t="shared" si="38"/>
        <v>48.358772433359547</v>
      </c>
      <c r="K220">
        <f t="shared" si="39"/>
        <v>46.722902763826831</v>
      </c>
    </row>
    <row r="221" spans="1:11">
      <c r="A221" s="5" t="s">
        <v>225</v>
      </c>
      <c r="B221">
        <f t="shared" si="30"/>
        <v>13.088569999999994</v>
      </c>
      <c r="C221">
        <f t="shared" si="31"/>
        <v>16.33430128799176</v>
      </c>
      <c r="D221">
        <f t="shared" si="32"/>
        <v>19.490754081708992</v>
      </c>
      <c r="E221">
        <f t="shared" si="33"/>
        <v>22.466106439159532</v>
      </c>
      <c r="F221">
        <f t="shared" si="34"/>
        <v>24.740211421324013</v>
      </c>
      <c r="G221">
        <f t="shared" si="35"/>
        <v>26.349932226018396</v>
      </c>
      <c r="H221">
        <f t="shared" si="36"/>
        <v>27.48364601859787</v>
      </c>
      <c r="I221">
        <f t="shared" si="37"/>
        <v>28.117071263618964</v>
      </c>
      <c r="J221">
        <f t="shared" si="38"/>
        <v>28.298476990785915</v>
      </c>
      <c r="K221">
        <f t="shared" si="39"/>
        <v>28.021617356070788</v>
      </c>
    </row>
    <row r="222" spans="1:11">
      <c r="A222" s="5" t="s">
        <v>226</v>
      </c>
      <c r="B222">
        <f t="shared" si="30"/>
        <v>12.571454000000008</v>
      </c>
      <c r="C222">
        <f t="shared" si="31"/>
        <v>12.518272173291683</v>
      </c>
      <c r="D222">
        <f t="shared" si="32"/>
        <v>11.818098063309971</v>
      </c>
      <c r="E222">
        <f t="shared" si="33"/>
        <v>10.803297191308669</v>
      </c>
      <c r="F222">
        <f t="shared" si="34"/>
        <v>9.6063414174705954</v>
      </c>
      <c r="G222">
        <f t="shared" si="35"/>
        <v>8.3733805319412298</v>
      </c>
      <c r="H222">
        <f t="shared" si="36"/>
        <v>7.3565143499412056</v>
      </c>
      <c r="I222">
        <f t="shared" si="37"/>
        <v>6.5557690803915287</v>
      </c>
      <c r="J222">
        <f t="shared" si="38"/>
        <v>5.9440856893866627</v>
      </c>
      <c r="K222">
        <f t="shared" si="39"/>
        <v>5.4938939297498344</v>
      </c>
    </row>
    <row r="223" spans="1:11">
      <c r="A223" s="25" t="s">
        <v>251</v>
      </c>
      <c r="B223">
        <f t="shared" si="30"/>
        <v>310.38394799999998</v>
      </c>
      <c r="C223">
        <f t="shared" si="31"/>
        <v>342.94440235055282</v>
      </c>
      <c r="D223">
        <f t="shared" si="32"/>
        <v>384.82298375806653</v>
      </c>
      <c r="E223">
        <f t="shared" si="33"/>
        <v>428.70156908050484</v>
      </c>
      <c r="F223">
        <f t="shared" si="34"/>
        <v>475.71534320173259</v>
      </c>
      <c r="G223">
        <f t="shared" si="35"/>
        <v>527.77316481616538</v>
      </c>
      <c r="H223">
        <f t="shared" si="36"/>
        <v>581.13917029284778</v>
      </c>
      <c r="I223">
        <f t="shared" si="37"/>
        <v>632.4601540064217</v>
      </c>
      <c r="J223">
        <f t="shared" si="38"/>
        <v>677.32111621035097</v>
      </c>
      <c r="K223">
        <f t="shared" si="39"/>
        <v>713.1717140496753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39"/>
  <dimension ref="A1:H181"/>
  <sheetViews>
    <sheetView workbookViewId="0">
      <selection activeCell="R38" sqref="R38"/>
    </sheetView>
  </sheetViews>
  <sheetFormatPr defaultColWidth="10.7109375" defaultRowHeight="15"/>
  <cols>
    <col min="1" max="8" width="20.7109375" customWidth="1"/>
  </cols>
  <sheetData>
    <row r="1" spans="1:8" ht="60">
      <c r="A1" t="s">
        <v>266</v>
      </c>
      <c r="B1" s="37" t="s">
        <v>267</v>
      </c>
      <c r="C1" s="37" t="s">
        <v>269</v>
      </c>
      <c r="D1" s="37" t="s">
        <v>270</v>
      </c>
      <c r="E1" s="37" t="s">
        <v>271</v>
      </c>
      <c r="F1" s="37" t="s">
        <v>272</v>
      </c>
      <c r="G1" s="37" t="s">
        <v>273</v>
      </c>
      <c r="H1" s="37" t="s">
        <v>274</v>
      </c>
    </row>
    <row r="2" spans="1:8">
      <c r="A2" s="38" t="s">
        <v>8</v>
      </c>
      <c r="B2" s="33">
        <v>111</v>
      </c>
      <c r="C2" s="34">
        <v>7.4999999999999997E-2</v>
      </c>
      <c r="D2" s="35">
        <v>-0.41</v>
      </c>
      <c r="E2" s="33">
        <v>1456</v>
      </c>
      <c r="F2" s="34">
        <v>-6.0000000000000001E-3</v>
      </c>
      <c r="G2" s="36">
        <v>1.4E-3</v>
      </c>
      <c r="H2" s="36">
        <v>-8.9800000000000005E-2</v>
      </c>
    </row>
    <row r="3" spans="1:8">
      <c r="A3" s="38" t="s">
        <v>11</v>
      </c>
      <c r="B3" s="33">
        <v>2247</v>
      </c>
      <c r="C3" s="34">
        <v>2E-3</v>
      </c>
      <c r="D3" s="35">
        <v>-0.41</v>
      </c>
      <c r="E3" s="33">
        <v>57980</v>
      </c>
      <c r="F3" s="34">
        <v>-2E-3</v>
      </c>
      <c r="G3" s="36">
        <v>1.4E-3</v>
      </c>
      <c r="H3" s="36">
        <v>-8.9800000000000005E-2</v>
      </c>
    </row>
    <row r="4" spans="1:8">
      <c r="A4" s="38" t="s">
        <v>26</v>
      </c>
      <c r="B4" s="33">
        <v>154</v>
      </c>
      <c r="C4" s="34">
        <v>4.3999999999999997E-2</v>
      </c>
      <c r="D4" s="35">
        <v>-0.41</v>
      </c>
      <c r="E4" s="33">
        <v>4362</v>
      </c>
      <c r="F4" s="34">
        <v>-1.0999999999999999E-2</v>
      </c>
      <c r="G4" s="36">
        <v>1.4E-3</v>
      </c>
      <c r="H4" s="36">
        <v>-8.9800000000000005E-2</v>
      </c>
    </row>
    <row r="5" spans="1:8">
      <c r="A5" s="38" t="s">
        <v>30</v>
      </c>
      <c r="B5" s="33">
        <v>751</v>
      </c>
      <c r="C5" s="34">
        <v>8.0000000000000002E-3</v>
      </c>
      <c r="D5" s="35">
        <v>-0.41</v>
      </c>
      <c r="E5" s="33">
        <v>10878</v>
      </c>
      <c r="F5" s="34">
        <v>-0.01</v>
      </c>
      <c r="G5" s="36">
        <v>1.4E-3</v>
      </c>
      <c r="H5" s="36">
        <v>-8.9800000000000005E-2</v>
      </c>
    </row>
    <row r="6" spans="1:8">
      <c r="A6" s="38" t="s">
        <v>36</v>
      </c>
      <c r="B6" s="33">
        <v>227</v>
      </c>
      <c r="C6" s="34">
        <v>0.05</v>
      </c>
      <c r="D6" s="35">
        <v>-0.41</v>
      </c>
      <c r="E6" s="33">
        <v>5410</v>
      </c>
      <c r="F6" s="34">
        <v>-0.01</v>
      </c>
      <c r="G6" s="36">
        <v>1.4E-3</v>
      </c>
      <c r="H6" s="36">
        <v>-8.9800000000000005E-2</v>
      </c>
    </row>
    <row r="7" spans="1:8">
      <c r="A7" s="38" t="s">
        <v>37</v>
      </c>
      <c r="B7" s="33">
        <v>19</v>
      </c>
      <c r="C7" s="34">
        <v>4.7E-2</v>
      </c>
      <c r="D7" s="35">
        <v>-0.41</v>
      </c>
      <c r="E7" s="33">
        <v>164</v>
      </c>
      <c r="F7" s="34">
        <v>-0.01</v>
      </c>
      <c r="G7" s="36">
        <v>1.4E-3</v>
      </c>
      <c r="H7" s="36">
        <v>-8.9800000000000005E-2</v>
      </c>
    </row>
    <row r="8" spans="1:8">
      <c r="A8" s="38" t="s">
        <v>40</v>
      </c>
      <c r="B8" s="33">
        <v>5872</v>
      </c>
      <c r="C8" s="34">
        <v>2E-3</v>
      </c>
      <c r="D8" s="35">
        <v>-0.41</v>
      </c>
      <c r="E8" s="33">
        <v>19039</v>
      </c>
      <c r="F8" s="34">
        <v>-1.0999999999999999E-2</v>
      </c>
      <c r="G8" s="36">
        <v>1.4E-3</v>
      </c>
      <c r="H8" s="36">
        <v>-8.9800000000000005E-2</v>
      </c>
    </row>
    <row r="9" spans="1:8">
      <c r="A9" s="38" t="s">
        <v>244</v>
      </c>
      <c r="B9" s="33">
        <v>12</v>
      </c>
      <c r="C9" s="34">
        <v>2.1999999999999999E-2</v>
      </c>
      <c r="D9" s="35">
        <v>-0.41</v>
      </c>
      <c r="E9" s="33">
        <v>85</v>
      </c>
      <c r="F9" s="34">
        <v>2E-3</v>
      </c>
      <c r="G9" s="36">
        <v>1.4E-3</v>
      </c>
      <c r="H9" s="36">
        <v>-8.9800000000000005E-2</v>
      </c>
    </row>
    <row r="10" spans="1:8">
      <c r="A10" s="38" t="s">
        <v>43</v>
      </c>
      <c r="B10" s="33">
        <v>3757</v>
      </c>
      <c r="C10" s="34">
        <v>1E-3</v>
      </c>
      <c r="D10" s="35">
        <v>-0.41</v>
      </c>
      <c r="E10" s="33">
        <v>22485</v>
      </c>
      <c r="F10" s="34">
        <v>-1E-3</v>
      </c>
      <c r="G10" s="36">
        <v>1.4E-3</v>
      </c>
      <c r="H10" s="36">
        <v>-8.9800000000000005E-2</v>
      </c>
    </row>
    <row r="11" spans="1:8">
      <c r="A11" s="38" t="s">
        <v>44</v>
      </c>
      <c r="B11" s="33">
        <v>206</v>
      </c>
      <c r="C11" s="34">
        <v>2.5999999999999999E-2</v>
      </c>
      <c r="D11" s="35">
        <v>-0.41</v>
      </c>
      <c r="E11" s="33">
        <v>11208</v>
      </c>
      <c r="F11" s="34">
        <v>-7.0000000000000001E-3</v>
      </c>
      <c r="G11" s="36">
        <v>1.4E-3</v>
      </c>
      <c r="H11" s="36">
        <v>-8.9800000000000005E-2</v>
      </c>
    </row>
    <row r="12" spans="1:8">
      <c r="A12" s="38" t="s">
        <v>51</v>
      </c>
      <c r="B12" s="33">
        <v>4529</v>
      </c>
      <c r="C12" s="34">
        <v>1E-3</v>
      </c>
      <c r="D12" s="35">
        <v>-0.41</v>
      </c>
      <c r="E12" s="33">
        <v>22363</v>
      </c>
      <c r="F12" s="34">
        <v>-1E-3</v>
      </c>
      <c r="G12" s="36">
        <v>1.4E-3</v>
      </c>
      <c r="H12" s="36">
        <v>-8.9800000000000005E-2</v>
      </c>
    </row>
    <row r="13" spans="1:8">
      <c r="A13" s="5" t="s">
        <v>54</v>
      </c>
      <c r="B13" s="33">
        <v>2626</v>
      </c>
      <c r="C13" s="34">
        <v>5.0000000000000001E-3</v>
      </c>
      <c r="D13" s="35">
        <v>-0.41</v>
      </c>
      <c r="E13" s="33">
        <v>10402</v>
      </c>
      <c r="F13" s="34">
        <v>0</v>
      </c>
      <c r="G13" s="36">
        <v>1.4E-3</v>
      </c>
      <c r="H13" s="36">
        <v>-8.9800000000000005E-2</v>
      </c>
    </row>
    <row r="14" spans="1:8">
      <c r="A14" s="38" t="s">
        <v>63</v>
      </c>
      <c r="B14" s="33">
        <v>1</v>
      </c>
      <c r="C14" s="34">
        <v>0.02</v>
      </c>
      <c r="D14" s="35">
        <v>-0.41</v>
      </c>
      <c r="E14" s="33">
        <v>6</v>
      </c>
      <c r="F14" s="34">
        <v>0</v>
      </c>
      <c r="G14" s="36">
        <v>1.4E-3</v>
      </c>
      <c r="H14" s="36">
        <v>-8.9800000000000005E-2</v>
      </c>
    </row>
    <row r="15" spans="1:8">
      <c r="A15" s="38" t="s">
        <v>67</v>
      </c>
      <c r="B15" s="33">
        <v>8</v>
      </c>
      <c r="C15" s="34">
        <v>4.2000000000000003E-2</v>
      </c>
      <c r="D15" s="35">
        <v>-0.41</v>
      </c>
      <c r="E15" s="33">
        <v>73</v>
      </c>
      <c r="F15" s="34">
        <v>8.9999999999999993E-3</v>
      </c>
      <c r="G15" s="36">
        <v>1.4E-3</v>
      </c>
      <c r="H15" s="36">
        <v>-8.9800000000000005E-2</v>
      </c>
    </row>
    <row r="16" spans="1:8">
      <c r="A16" s="38" t="s">
        <v>69</v>
      </c>
      <c r="B16" s="33">
        <v>261</v>
      </c>
      <c r="C16" s="34">
        <v>4.0000000000000001E-3</v>
      </c>
      <c r="D16" s="35">
        <v>-0.41</v>
      </c>
      <c r="E16" s="33">
        <v>1578</v>
      </c>
      <c r="F16" s="34">
        <v>-7.0000000000000001E-3</v>
      </c>
      <c r="G16" s="36">
        <v>1.4E-3</v>
      </c>
      <c r="H16" s="36">
        <v>-8.9800000000000005E-2</v>
      </c>
    </row>
    <row r="17" spans="1:8">
      <c r="A17" s="38" t="s">
        <v>72</v>
      </c>
      <c r="B17" s="33">
        <v>248</v>
      </c>
      <c r="C17" s="34">
        <v>7.0000000000000001E-3</v>
      </c>
      <c r="D17" s="35">
        <v>-0.41</v>
      </c>
      <c r="E17" s="33">
        <v>11736</v>
      </c>
      <c r="F17" s="34">
        <v>-1.0999999999999999E-2</v>
      </c>
      <c r="G17" s="36">
        <v>1.4E-3</v>
      </c>
      <c r="H17" s="36">
        <v>-8.9800000000000005E-2</v>
      </c>
    </row>
    <row r="18" spans="1:8">
      <c r="A18" s="38" t="s">
        <v>80</v>
      </c>
      <c r="B18" s="33">
        <v>4895</v>
      </c>
      <c r="C18" s="34">
        <v>1E-3</v>
      </c>
      <c r="D18" s="35">
        <v>-0.41</v>
      </c>
      <c r="E18" s="33">
        <v>22000</v>
      </c>
      <c r="F18" s="34">
        <v>0</v>
      </c>
      <c r="G18" s="36">
        <v>1.4E-3</v>
      </c>
      <c r="H18" s="36">
        <v>-8.9800000000000005E-2</v>
      </c>
    </row>
    <row r="19" spans="1:8">
      <c r="A19" s="38" t="s">
        <v>81</v>
      </c>
      <c r="B19" s="33">
        <v>19</v>
      </c>
      <c r="C19" s="34">
        <v>0.05</v>
      </c>
      <c r="D19" s="35">
        <v>-0.41</v>
      </c>
      <c r="E19" s="33">
        <v>488</v>
      </c>
      <c r="F19" s="34">
        <v>4.0000000000000001E-3</v>
      </c>
      <c r="G19" s="36">
        <v>1.4E-3</v>
      </c>
      <c r="H19" s="36">
        <v>-8.9800000000000005E-2</v>
      </c>
    </row>
    <row r="20" spans="1:8">
      <c r="A20" s="38" t="s">
        <v>84</v>
      </c>
      <c r="B20" s="33">
        <v>265</v>
      </c>
      <c r="C20" s="34">
        <v>6.0000000000000001E-3</v>
      </c>
      <c r="D20" s="35">
        <v>-0.41</v>
      </c>
      <c r="E20" s="33">
        <v>4482</v>
      </c>
      <c r="F20" s="34">
        <v>-2.1999999999999999E-2</v>
      </c>
      <c r="G20" s="36">
        <v>1.4E-3</v>
      </c>
      <c r="H20" s="36">
        <v>-8.9800000000000005E-2</v>
      </c>
    </row>
    <row r="21" spans="1:8">
      <c r="A21" s="38" t="s">
        <v>91</v>
      </c>
      <c r="B21" s="33">
        <v>495</v>
      </c>
      <c r="C21" s="34">
        <v>2.5999999999999999E-2</v>
      </c>
      <c r="D21" s="35">
        <v>-0.41</v>
      </c>
      <c r="E21" s="33">
        <v>6400</v>
      </c>
      <c r="F21" s="34">
        <v>-5.0000000000000001E-3</v>
      </c>
      <c r="G21" s="36">
        <v>1.4E-3</v>
      </c>
      <c r="H21" s="36">
        <v>-8.9800000000000005E-2</v>
      </c>
    </row>
    <row r="22" spans="1:8">
      <c r="A22" s="38" t="s">
        <v>92</v>
      </c>
      <c r="B22" s="33">
        <v>60</v>
      </c>
      <c r="C22" s="34">
        <v>4.4999999999999998E-2</v>
      </c>
      <c r="D22" s="35">
        <v>-0.41</v>
      </c>
      <c r="E22" s="33">
        <v>1982</v>
      </c>
      <c r="F22" s="34">
        <v>-5.0000000000000001E-3</v>
      </c>
      <c r="G22" s="36">
        <v>1.4E-3</v>
      </c>
      <c r="H22" s="36">
        <v>-8.9800000000000005E-2</v>
      </c>
    </row>
    <row r="23" spans="1:8">
      <c r="A23" s="38" t="s">
        <v>109</v>
      </c>
      <c r="B23" s="33">
        <v>615</v>
      </c>
      <c r="C23" s="34">
        <v>4.1000000000000002E-2</v>
      </c>
      <c r="D23" s="35">
        <v>-0.41</v>
      </c>
      <c r="E23" s="33">
        <v>3423</v>
      </c>
      <c r="F23" s="34">
        <v>-3.0000000000000001E-3</v>
      </c>
      <c r="G23" s="36">
        <v>1.4E-3</v>
      </c>
      <c r="H23" s="36">
        <v>-8.9800000000000005E-2</v>
      </c>
    </row>
    <row r="24" spans="1:8">
      <c r="A24" s="38" t="s">
        <v>116</v>
      </c>
      <c r="B24" s="33">
        <v>3</v>
      </c>
      <c r="C24" s="34">
        <v>1.0999999999999999E-2</v>
      </c>
      <c r="D24" s="35">
        <v>-0.41</v>
      </c>
      <c r="E24" s="33">
        <v>44</v>
      </c>
      <c r="F24" s="34">
        <v>5.0000000000000001E-3</v>
      </c>
      <c r="G24" s="36">
        <v>1.4E-3</v>
      </c>
      <c r="H24" s="36">
        <v>-8.9800000000000005E-2</v>
      </c>
    </row>
    <row r="25" spans="1:8">
      <c r="A25" s="38" t="s">
        <v>117</v>
      </c>
      <c r="B25" s="33">
        <v>665</v>
      </c>
      <c r="C25" s="34">
        <v>8.9999999999999993E-3</v>
      </c>
      <c r="D25" s="35">
        <v>-0.41</v>
      </c>
      <c r="E25" s="33">
        <v>4209</v>
      </c>
      <c r="F25" s="34">
        <v>-7.0000000000000001E-3</v>
      </c>
      <c r="G25" s="36">
        <v>1.4E-3</v>
      </c>
      <c r="H25" s="36">
        <v>-8.9800000000000005E-2</v>
      </c>
    </row>
    <row r="26" spans="1:8">
      <c r="A26" s="38" t="s">
        <v>282</v>
      </c>
      <c r="B26" s="33">
        <v>8</v>
      </c>
      <c r="C26" s="34">
        <v>1.7000000000000001E-2</v>
      </c>
      <c r="D26" s="35">
        <v>-0.41</v>
      </c>
      <c r="E26" s="33">
        <v>217</v>
      </c>
      <c r="F26" s="34">
        <v>0</v>
      </c>
      <c r="G26" s="36">
        <v>1.4E-3</v>
      </c>
      <c r="H26" s="36">
        <v>-8.9800000000000005E-2</v>
      </c>
    </row>
    <row r="27" spans="1:8">
      <c r="A27" s="38" t="s">
        <v>122</v>
      </c>
      <c r="B27" s="33">
        <v>2107</v>
      </c>
      <c r="C27" s="34">
        <v>6.0000000000000001E-3</v>
      </c>
      <c r="D27" s="35">
        <v>-0.41</v>
      </c>
      <c r="E27" s="33">
        <v>12325</v>
      </c>
      <c r="F27" s="34">
        <v>-5.0000000000000001E-3</v>
      </c>
      <c r="G27" s="36">
        <v>1.4E-3</v>
      </c>
      <c r="H27" s="36">
        <v>-8.9800000000000005E-2</v>
      </c>
    </row>
    <row r="28" spans="1:8">
      <c r="A28" s="38" t="s">
        <v>123</v>
      </c>
      <c r="B28" s="33">
        <v>340</v>
      </c>
      <c r="C28" s="34">
        <v>0.02</v>
      </c>
      <c r="D28" s="35">
        <v>-0.41</v>
      </c>
      <c r="E28" s="33">
        <v>3105</v>
      </c>
      <c r="F28" s="34">
        <v>-0.01</v>
      </c>
      <c r="G28" s="36">
        <v>1.4E-3</v>
      </c>
      <c r="H28" s="36">
        <v>-8.9800000000000005E-2</v>
      </c>
    </row>
    <row r="29" spans="1:8">
      <c r="A29" s="38" t="s">
        <v>126</v>
      </c>
      <c r="B29" s="33">
        <v>240</v>
      </c>
      <c r="C29" s="34">
        <v>2.4E-2</v>
      </c>
      <c r="D29" s="35">
        <v>-0.41</v>
      </c>
      <c r="E29" s="33">
        <v>12174</v>
      </c>
      <c r="F29" s="34">
        <v>-6.0000000000000001E-3</v>
      </c>
      <c r="G29" s="36">
        <v>1.4E-3</v>
      </c>
      <c r="H29" s="36">
        <v>-8.9800000000000005E-2</v>
      </c>
    </row>
    <row r="30" spans="1:8">
      <c r="A30" s="38" t="s">
        <v>130</v>
      </c>
      <c r="B30" s="33">
        <v>4</v>
      </c>
      <c r="C30" s="34">
        <v>1.7999999999999999E-2</v>
      </c>
      <c r="D30" s="35">
        <v>-0.41</v>
      </c>
      <c r="E30" s="33">
        <v>222</v>
      </c>
      <c r="F30" s="34">
        <v>-0.02</v>
      </c>
      <c r="G30" s="36">
        <v>1.4E-3</v>
      </c>
      <c r="H30" s="36">
        <v>-8.9800000000000005E-2</v>
      </c>
    </row>
    <row r="31" spans="1:8">
      <c r="A31" s="38" t="s">
        <v>131</v>
      </c>
      <c r="B31" s="33">
        <v>3</v>
      </c>
      <c r="C31" s="34">
        <v>0.01</v>
      </c>
      <c r="D31" s="35">
        <v>-0.41</v>
      </c>
      <c r="E31" s="33">
        <v>35</v>
      </c>
      <c r="F31" s="34">
        <v>0</v>
      </c>
      <c r="G31" s="36">
        <v>1.4E-3</v>
      </c>
      <c r="H31" s="36">
        <v>-8.9800000000000005E-2</v>
      </c>
    </row>
    <row r="32" spans="1:8">
      <c r="A32" s="38" t="s">
        <v>138</v>
      </c>
      <c r="B32" s="33">
        <v>186</v>
      </c>
      <c r="C32" s="34">
        <v>5.6000000000000001E-2</v>
      </c>
      <c r="D32" s="35">
        <v>-0.41</v>
      </c>
      <c r="E32" s="33">
        <v>5171</v>
      </c>
      <c r="F32" s="34">
        <v>2E-3</v>
      </c>
      <c r="G32" s="36">
        <v>1.4E-3</v>
      </c>
      <c r="H32" s="36">
        <v>-8.9800000000000005E-2</v>
      </c>
    </row>
    <row r="33" spans="1:8">
      <c r="A33" s="38" t="s">
        <v>139</v>
      </c>
      <c r="B33" s="33">
        <v>1393</v>
      </c>
      <c r="C33" s="34">
        <v>1.4999999999999999E-2</v>
      </c>
      <c r="D33" s="35">
        <v>-0.41</v>
      </c>
      <c r="E33" s="33">
        <v>38177</v>
      </c>
      <c r="F33" s="34">
        <v>-5.0000000000000001E-3</v>
      </c>
      <c r="G33" s="36">
        <v>1.4E-3</v>
      </c>
      <c r="H33" s="36">
        <v>-8.9800000000000005E-2</v>
      </c>
    </row>
    <row r="34" spans="1:8">
      <c r="A34" s="38" t="s">
        <v>148</v>
      </c>
      <c r="B34" s="33">
        <v>12</v>
      </c>
      <c r="C34" s="34">
        <v>4.9000000000000002E-2</v>
      </c>
      <c r="D34" s="35">
        <v>-0.41</v>
      </c>
      <c r="E34" s="33">
        <v>1156</v>
      </c>
      <c r="F34" s="34">
        <v>-0.01</v>
      </c>
      <c r="G34" s="36">
        <v>1.4E-3</v>
      </c>
      <c r="H34" s="36">
        <v>-8.9800000000000005E-2</v>
      </c>
    </row>
    <row r="35" spans="1:8">
      <c r="A35" s="38" t="s">
        <v>149</v>
      </c>
      <c r="B35" s="33">
        <v>965</v>
      </c>
      <c r="C35" s="34">
        <v>5.6000000000000001E-2</v>
      </c>
      <c r="D35" s="35">
        <v>-0.41</v>
      </c>
      <c r="E35" s="33">
        <v>7427</v>
      </c>
      <c r="F35" s="34">
        <v>-0.04</v>
      </c>
      <c r="G35" s="36">
        <v>1.4E-3</v>
      </c>
      <c r="H35" s="36">
        <v>-8.9800000000000005E-2</v>
      </c>
    </row>
    <row r="36" spans="1:8">
      <c r="A36" s="38" t="s">
        <v>283</v>
      </c>
      <c r="B36" s="33">
        <v>17</v>
      </c>
      <c r="C36" s="34">
        <v>1E-3</v>
      </c>
      <c r="D36" s="35">
        <v>-0.41</v>
      </c>
      <c r="E36" s="33">
        <v>91</v>
      </c>
      <c r="F36" s="34">
        <v>7.0000000000000001E-3</v>
      </c>
      <c r="G36" s="36">
        <v>1.4E-3</v>
      </c>
      <c r="H36" s="36">
        <v>-8.9800000000000005E-2</v>
      </c>
    </row>
    <row r="37" spans="1:8">
      <c r="A37" s="38" t="s">
        <v>170</v>
      </c>
      <c r="B37" s="33">
        <v>85</v>
      </c>
      <c r="C37" s="34">
        <v>0.01</v>
      </c>
      <c r="D37" s="35">
        <v>-0.41</v>
      </c>
      <c r="E37" s="33">
        <v>475</v>
      </c>
      <c r="F37" s="34">
        <v>2.5000000000000001E-2</v>
      </c>
      <c r="G37" s="36">
        <v>1.4E-3</v>
      </c>
      <c r="H37" s="36">
        <v>-8.9800000000000005E-2</v>
      </c>
    </row>
    <row r="38" spans="1:8">
      <c r="A38" s="38" t="s">
        <v>178</v>
      </c>
      <c r="B38" s="33">
        <v>5</v>
      </c>
      <c r="C38" s="34">
        <v>2.5999999999999999E-2</v>
      </c>
      <c r="D38" s="35">
        <v>-0.41</v>
      </c>
      <c r="E38" s="33">
        <v>27</v>
      </c>
      <c r="F38" s="34">
        <v>0</v>
      </c>
      <c r="G38" s="36">
        <v>1.4E-3</v>
      </c>
      <c r="H38" s="36">
        <v>-8.9800000000000005E-2</v>
      </c>
    </row>
    <row r="39" spans="1:8">
      <c r="A39" s="38" t="s">
        <v>180</v>
      </c>
      <c r="B39" s="33">
        <v>310</v>
      </c>
      <c r="C39" s="34">
        <v>1.4999999999999999E-2</v>
      </c>
      <c r="D39" s="35">
        <v>-0.41</v>
      </c>
      <c r="E39" s="33">
        <v>8313</v>
      </c>
      <c r="F39" s="34">
        <v>-5.0000000000000001E-3</v>
      </c>
      <c r="G39" s="36">
        <v>1.4E-3</v>
      </c>
      <c r="H39" s="36">
        <v>-8.9800000000000005E-2</v>
      </c>
    </row>
    <row r="40" spans="1:8">
      <c r="A40" s="38" t="s">
        <v>183</v>
      </c>
      <c r="B40" s="33">
        <v>106</v>
      </c>
      <c r="C40" s="34">
        <v>5.5E-2</v>
      </c>
      <c r="D40" s="35">
        <v>-0.41</v>
      </c>
      <c r="E40" s="33">
        <v>2648</v>
      </c>
      <c r="F40" s="34">
        <v>-7.0000000000000001E-3</v>
      </c>
      <c r="G40" s="36">
        <v>1.4E-3</v>
      </c>
      <c r="H40" s="36">
        <v>-8.9800000000000005E-2</v>
      </c>
    </row>
    <row r="41" spans="1:8">
      <c r="A41" s="38" t="s">
        <v>188</v>
      </c>
      <c r="B41" s="33">
        <v>162</v>
      </c>
      <c r="C41" s="34">
        <v>1E-3</v>
      </c>
      <c r="D41" s="35">
        <v>-0.41</v>
      </c>
      <c r="E41" s="33">
        <v>6440</v>
      </c>
      <c r="F41" s="34">
        <v>-1.0999999999999999E-2</v>
      </c>
      <c r="G41" s="36">
        <v>1.4E-3</v>
      </c>
      <c r="H41" s="36">
        <v>-8.9800000000000005E-2</v>
      </c>
    </row>
    <row r="42" spans="1:8">
      <c r="A42" s="38" t="s">
        <v>189</v>
      </c>
      <c r="B42" s="33">
        <v>670</v>
      </c>
      <c r="C42" s="34">
        <v>5.6000000000000001E-2</v>
      </c>
      <c r="D42" s="35">
        <v>-0.41</v>
      </c>
      <c r="E42" s="33">
        <v>9241</v>
      </c>
      <c r="F42" s="34">
        <v>0</v>
      </c>
      <c r="G42" s="36">
        <v>1.4E-3</v>
      </c>
      <c r="H42" s="36">
        <v>-8.9800000000000005E-2</v>
      </c>
    </row>
    <row r="43" spans="1:8">
      <c r="A43" s="38" t="s">
        <v>193</v>
      </c>
      <c r="B43" s="33">
        <v>969</v>
      </c>
      <c r="C43" s="34">
        <v>2.1999999999999999E-2</v>
      </c>
      <c r="D43" s="35">
        <v>-0.41</v>
      </c>
      <c r="E43" s="33">
        <v>69733</v>
      </c>
      <c r="F43" s="34">
        <v>-1E-3</v>
      </c>
      <c r="G43" s="36">
        <v>1.4E-3</v>
      </c>
      <c r="H43" s="36">
        <v>-8.9800000000000005E-2</v>
      </c>
    </row>
    <row r="44" spans="1:8">
      <c r="A44" s="38" t="s">
        <v>195</v>
      </c>
      <c r="B44" s="33">
        <v>19</v>
      </c>
      <c r="C44" s="34">
        <v>7.9000000000000001E-2</v>
      </c>
      <c r="D44" s="35">
        <v>-0.41</v>
      </c>
      <c r="E44" s="33">
        <v>580</v>
      </c>
      <c r="F44" s="34">
        <v>8.0000000000000002E-3</v>
      </c>
      <c r="G44" s="36">
        <v>1.4E-3</v>
      </c>
      <c r="H44" s="36">
        <v>-8.9800000000000005E-2</v>
      </c>
    </row>
    <row r="45" spans="1:8">
      <c r="A45" s="44" t="s">
        <v>216</v>
      </c>
      <c r="B45" s="33">
        <v>1178</v>
      </c>
      <c r="C45" s="34">
        <v>2.1000000000000001E-2</v>
      </c>
      <c r="D45" s="35">
        <v>-0.41</v>
      </c>
      <c r="E45" s="33">
        <v>31821</v>
      </c>
      <c r="F45" s="34">
        <v>-1.2E-2</v>
      </c>
      <c r="G45" s="36">
        <v>1.4E-3</v>
      </c>
      <c r="H45" s="36">
        <v>-8.9800000000000005E-2</v>
      </c>
    </row>
    <row r="46" spans="1:8">
      <c r="A46" s="38" t="s">
        <v>203</v>
      </c>
      <c r="B46" s="33">
        <v>7</v>
      </c>
      <c r="C46" s="34">
        <v>1.7000000000000001E-2</v>
      </c>
      <c r="D46" s="35">
        <v>-0.41</v>
      </c>
      <c r="E46" s="33">
        <v>209</v>
      </c>
      <c r="F46" s="34">
        <v>-5.8000000000000003E-2</v>
      </c>
      <c r="G46" s="36">
        <v>1.4E-3</v>
      </c>
      <c r="H46" s="36">
        <v>-8.9800000000000005E-2</v>
      </c>
    </row>
    <row r="47" spans="1:8">
      <c r="A47" s="38" t="s">
        <v>207</v>
      </c>
      <c r="B47" s="33">
        <v>28</v>
      </c>
      <c r="C47" s="34">
        <v>8.9999999999999993E-3</v>
      </c>
      <c r="D47" s="35">
        <v>-0.41</v>
      </c>
      <c r="E47" s="33">
        <v>1072</v>
      </c>
      <c r="F47" s="34">
        <v>1.7000000000000001E-2</v>
      </c>
      <c r="G47" s="36">
        <v>1.4E-3</v>
      </c>
      <c r="H47" s="36">
        <v>-8.9800000000000005E-2</v>
      </c>
    </row>
    <row r="48" spans="1:8">
      <c r="A48" s="38" t="s">
        <v>212</v>
      </c>
      <c r="B48" s="33">
        <v>117</v>
      </c>
      <c r="C48" s="34">
        <v>2.5000000000000001E-2</v>
      </c>
      <c r="D48" s="35">
        <v>-0.41</v>
      </c>
      <c r="E48" s="33">
        <v>2638</v>
      </c>
      <c r="F48" s="34">
        <v>-2.7E-2</v>
      </c>
      <c r="G48" s="36">
        <v>1.4E-3</v>
      </c>
      <c r="H48" s="36">
        <v>-8.9800000000000005E-2</v>
      </c>
    </row>
    <row r="49" spans="1:8" ht="25.5">
      <c r="A49" s="38" t="s">
        <v>61</v>
      </c>
      <c r="B49" s="33">
        <v>35186</v>
      </c>
      <c r="C49" s="34">
        <v>2E-3</v>
      </c>
      <c r="D49" s="35">
        <v>-0.41</v>
      </c>
      <c r="E49" s="33">
        <v>152890</v>
      </c>
      <c r="F49" s="34">
        <v>-2E-3</v>
      </c>
      <c r="G49" s="36">
        <v>1.4E-3</v>
      </c>
      <c r="H49" s="36">
        <v>-8.9800000000000005E-2</v>
      </c>
    </row>
    <row r="50" spans="1:8">
      <c r="A50" s="38" t="s">
        <v>225</v>
      </c>
      <c r="B50" s="33">
        <v>2718</v>
      </c>
      <c r="C50" s="34">
        <v>4.0000000000000001E-3</v>
      </c>
      <c r="D50" s="35">
        <v>-0.41</v>
      </c>
      <c r="E50" s="33">
        <v>48803</v>
      </c>
      <c r="F50" s="34">
        <v>-3.0000000000000001E-3</v>
      </c>
      <c r="G50" s="36">
        <v>1.4E-3</v>
      </c>
      <c r="H50" s="36">
        <v>-8.9800000000000005E-2</v>
      </c>
    </row>
    <row r="51" spans="1:8">
      <c r="A51" s="38" t="s">
        <v>226</v>
      </c>
      <c r="B51" s="33">
        <v>547</v>
      </c>
      <c r="C51" s="34">
        <v>1.4999999999999999E-2</v>
      </c>
      <c r="D51" s="35">
        <v>-0.41</v>
      </c>
      <c r="E51" s="33">
        <v>14324</v>
      </c>
      <c r="F51" s="34">
        <v>-0.02</v>
      </c>
      <c r="G51" s="36">
        <v>1.4E-3</v>
      </c>
      <c r="H51" s="36">
        <v>-8.9800000000000005E-2</v>
      </c>
    </row>
    <row r="52" spans="1:8">
      <c r="A52" s="38" t="s">
        <v>19</v>
      </c>
      <c r="B52" s="33">
        <v>46</v>
      </c>
      <c r="C52" s="34">
        <v>2E-3</v>
      </c>
      <c r="D52" s="35">
        <v>-0.41</v>
      </c>
      <c r="E52" s="33">
        <v>515</v>
      </c>
      <c r="F52" s="34">
        <v>0</v>
      </c>
      <c r="G52" s="36">
        <v>1.4E-3</v>
      </c>
      <c r="H52" s="36">
        <v>-8.9800000000000005E-2</v>
      </c>
    </row>
    <row r="53" spans="1:8">
      <c r="A53" s="38" t="s">
        <v>22</v>
      </c>
      <c r="B53" s="33">
        <v>1</v>
      </c>
      <c r="C53" s="34">
        <v>1.7000000000000001E-2</v>
      </c>
      <c r="D53" s="35">
        <v>-0.41</v>
      </c>
      <c r="E53" s="33">
        <v>8</v>
      </c>
      <c r="F53" s="34">
        <v>0</v>
      </c>
      <c r="G53" s="36">
        <v>1.4E-3</v>
      </c>
      <c r="H53" s="36">
        <v>-8.9800000000000005E-2</v>
      </c>
    </row>
    <row r="54" spans="1:8">
      <c r="A54" s="38" t="s">
        <v>25</v>
      </c>
      <c r="B54" s="33">
        <v>219</v>
      </c>
      <c r="C54" s="34">
        <v>1E-3</v>
      </c>
      <c r="D54" s="35">
        <v>-0.41</v>
      </c>
      <c r="E54" s="33">
        <v>1354</v>
      </c>
      <c r="F54" s="34">
        <v>-7.0000000000000001E-3</v>
      </c>
      <c r="G54" s="36">
        <v>1.4E-3</v>
      </c>
      <c r="H54" s="36">
        <v>-8.9800000000000005E-2</v>
      </c>
    </row>
    <row r="55" spans="1:8">
      <c r="A55" s="38" t="s">
        <v>41</v>
      </c>
      <c r="B55" s="33">
        <v>32769</v>
      </c>
      <c r="C55" s="34">
        <v>5.0000000000000001E-3</v>
      </c>
      <c r="D55" s="35">
        <v>-0.41</v>
      </c>
      <c r="E55" s="33">
        <v>310134</v>
      </c>
      <c r="F55" s="34">
        <v>0</v>
      </c>
      <c r="G55" s="36">
        <v>1.4E-3</v>
      </c>
      <c r="H55" s="36">
        <v>-8.9800000000000005E-2</v>
      </c>
    </row>
    <row r="56" spans="1:8">
      <c r="A56" s="38" t="s">
        <v>173</v>
      </c>
      <c r="B56" s="33">
        <v>1</v>
      </c>
      <c r="C56" s="34">
        <v>6.5000000000000002E-2</v>
      </c>
      <c r="D56" s="35">
        <v>-0.41</v>
      </c>
      <c r="E56" s="33">
        <v>1</v>
      </c>
      <c r="F56" s="34">
        <v>0</v>
      </c>
      <c r="G56" s="36">
        <v>1.4E-3</v>
      </c>
      <c r="H56" s="36">
        <v>-8.9800000000000005E-2</v>
      </c>
    </row>
    <row r="57" spans="1:8">
      <c r="A57" s="38" t="s">
        <v>53</v>
      </c>
      <c r="B57" s="33">
        <v>282</v>
      </c>
      <c r="C57" s="34">
        <v>2.1999999999999999E-2</v>
      </c>
      <c r="D57" s="35">
        <v>-0.41</v>
      </c>
      <c r="E57" s="33">
        <v>2697</v>
      </c>
      <c r="F57" s="34">
        <v>8.9999999999999993E-3</v>
      </c>
      <c r="G57" s="36">
        <v>1.4E-3</v>
      </c>
      <c r="H57" s="36">
        <v>-8.9800000000000005E-2</v>
      </c>
    </row>
    <row r="58" spans="1:8">
      <c r="A58" s="38" t="s">
        <v>56</v>
      </c>
      <c r="B58" s="33">
        <v>271</v>
      </c>
      <c r="C58" s="34">
        <v>3.2000000000000001E-2</v>
      </c>
      <c r="D58" s="35">
        <v>-0.41</v>
      </c>
      <c r="E58" s="33">
        <v>3010</v>
      </c>
      <c r="F58" s="34">
        <v>1.2999999999999999E-2</v>
      </c>
      <c r="G58" s="36">
        <v>1.4E-3</v>
      </c>
      <c r="H58" s="36">
        <v>-8.9800000000000005E-2</v>
      </c>
    </row>
    <row r="59" spans="1:8">
      <c r="A59" s="38" t="s">
        <v>64</v>
      </c>
      <c r="B59" s="33">
        <v>3</v>
      </c>
      <c r="C59" s="34">
        <v>4.0000000000000001E-3</v>
      </c>
      <c r="D59" s="35">
        <v>-0.41</v>
      </c>
      <c r="E59" s="33">
        <v>45</v>
      </c>
      <c r="F59" s="34">
        <v>-4.0000000000000001E-3</v>
      </c>
      <c r="G59" s="36">
        <v>1.4E-3</v>
      </c>
      <c r="H59" s="36">
        <v>-8.9800000000000005E-2</v>
      </c>
    </row>
    <row r="60" spans="1:8">
      <c r="A60" s="38" t="s">
        <v>65</v>
      </c>
      <c r="B60" s="33">
        <v>122</v>
      </c>
      <c r="C60" s="34">
        <v>7.0000000000000001E-3</v>
      </c>
      <c r="D60" s="35">
        <v>-0.41</v>
      </c>
      <c r="E60" s="33">
        <v>1972</v>
      </c>
      <c r="F60" s="34">
        <v>0</v>
      </c>
      <c r="G60" s="36">
        <v>1.4E-3</v>
      </c>
      <c r="H60" s="36">
        <v>-8.9800000000000005E-2</v>
      </c>
    </row>
    <row r="61" spans="1:8">
      <c r="A61" s="38" t="s">
        <v>68</v>
      </c>
      <c r="B61" s="33">
        <v>17</v>
      </c>
      <c r="C61" s="34">
        <v>3.4000000000000002E-2</v>
      </c>
      <c r="D61" s="35">
        <v>-0.41</v>
      </c>
      <c r="E61" s="33">
        <v>271</v>
      </c>
      <c r="F61" s="34">
        <v>-1.4999999999999999E-2</v>
      </c>
      <c r="G61" s="36">
        <v>1.4E-3</v>
      </c>
      <c r="H61" s="36">
        <v>-8.9800000000000005E-2</v>
      </c>
    </row>
    <row r="62" spans="1:8">
      <c r="A62" s="38" t="s">
        <v>90</v>
      </c>
      <c r="B62" s="33">
        <v>559</v>
      </c>
      <c r="C62" s="34">
        <v>2.8000000000000001E-2</v>
      </c>
      <c r="D62" s="35">
        <v>-0.41</v>
      </c>
      <c r="E62" s="33">
        <v>3434</v>
      </c>
      <c r="F62" s="34">
        <v>-1.4999999999999999E-2</v>
      </c>
      <c r="G62" s="36">
        <v>1.4E-3</v>
      </c>
      <c r="H62" s="36">
        <v>-8.9800000000000005E-2</v>
      </c>
    </row>
    <row r="63" spans="1:8">
      <c r="A63" s="38" t="s">
        <v>94</v>
      </c>
      <c r="B63" s="33">
        <v>6</v>
      </c>
      <c r="C63" s="34">
        <v>0.03</v>
      </c>
      <c r="D63" s="35">
        <v>-0.41</v>
      </c>
      <c r="E63" s="33">
        <v>97</v>
      </c>
      <c r="F63" s="34">
        <v>-8.0000000000000002E-3</v>
      </c>
      <c r="G63" s="36">
        <v>1.4E-3</v>
      </c>
      <c r="H63" s="36">
        <v>-8.9800000000000005E-2</v>
      </c>
    </row>
    <row r="64" spans="1:8">
      <c r="A64" s="38" t="s">
        <v>95</v>
      </c>
      <c r="B64" s="33">
        <v>571</v>
      </c>
      <c r="C64" s="34">
        <v>1.4999999999999999E-2</v>
      </c>
      <c r="D64" s="35">
        <v>-0.41</v>
      </c>
      <c r="E64" s="33">
        <v>4716</v>
      </c>
      <c r="F64" s="34">
        <v>-2.1999999999999999E-2</v>
      </c>
      <c r="G64" s="36">
        <v>1.4E-3</v>
      </c>
      <c r="H64" s="36">
        <v>-8.9800000000000005E-2</v>
      </c>
    </row>
    <row r="65" spans="1:8">
      <c r="A65" s="38" t="s">
        <v>105</v>
      </c>
      <c r="B65" s="33">
        <v>52</v>
      </c>
      <c r="C65" s="34">
        <v>1.7999999999999999E-2</v>
      </c>
      <c r="D65" s="35">
        <v>-0.41</v>
      </c>
      <c r="E65" s="33">
        <v>336</v>
      </c>
      <c r="F65" s="34">
        <v>-1E-3</v>
      </c>
      <c r="G65" s="36">
        <v>1.4E-3</v>
      </c>
      <c r="H65" s="36">
        <v>-8.9800000000000005E-2</v>
      </c>
    </row>
    <row r="66" spans="1:8">
      <c r="A66" s="38" t="s">
        <v>129</v>
      </c>
      <c r="B66" s="33">
        <v>15</v>
      </c>
      <c r="C66" s="34">
        <v>6.0000000000000001E-3</v>
      </c>
      <c r="D66" s="35">
        <v>-0.41</v>
      </c>
      <c r="E66" s="33">
        <v>49</v>
      </c>
      <c r="F66" s="34">
        <v>0</v>
      </c>
      <c r="G66" s="36">
        <v>1.4E-3</v>
      </c>
      <c r="H66" s="36">
        <v>-8.9800000000000005E-2</v>
      </c>
    </row>
    <row r="67" spans="1:8">
      <c r="A67" s="38" t="s">
        <v>133</v>
      </c>
      <c r="B67" s="33">
        <v>2833</v>
      </c>
      <c r="C67" s="34">
        <v>1.7999999999999999E-2</v>
      </c>
      <c r="D67" s="35">
        <v>-0.41</v>
      </c>
      <c r="E67" s="33">
        <v>64181</v>
      </c>
      <c r="F67" s="34">
        <v>-2E-3</v>
      </c>
      <c r="G67" s="36">
        <v>1.4E-3</v>
      </c>
      <c r="H67" s="36">
        <v>-8.9800000000000005E-2</v>
      </c>
    </row>
    <row r="68" spans="1:8">
      <c r="A68" s="38" t="s">
        <v>279</v>
      </c>
      <c r="B68" s="33">
        <v>0</v>
      </c>
      <c r="C68" s="34">
        <v>0.08</v>
      </c>
      <c r="D68" s="35">
        <v>-0.41</v>
      </c>
      <c r="E68" s="33">
        <v>1</v>
      </c>
      <c r="F68" s="34">
        <v>0</v>
      </c>
      <c r="G68" s="36">
        <v>1.4E-3</v>
      </c>
      <c r="H68" s="36">
        <v>-8.9800000000000005E-2</v>
      </c>
    </row>
    <row r="69" spans="1:8">
      <c r="A69" s="38" t="s">
        <v>147</v>
      </c>
      <c r="B69" s="33">
        <v>419</v>
      </c>
      <c r="C69" s="34">
        <v>1.2999999999999999E-2</v>
      </c>
      <c r="D69" s="35">
        <v>-0.41</v>
      </c>
      <c r="E69" s="33">
        <v>2836</v>
      </c>
      <c r="F69" s="34">
        <v>-2.1000000000000001E-2</v>
      </c>
      <c r="G69" s="36">
        <v>1.4E-3</v>
      </c>
      <c r="H69" s="36">
        <v>-8.9800000000000005E-2</v>
      </c>
    </row>
    <row r="70" spans="1:8">
      <c r="A70" s="38" t="s">
        <v>157</v>
      </c>
      <c r="B70" s="33">
        <v>654</v>
      </c>
      <c r="C70" s="34">
        <v>2E-3</v>
      </c>
      <c r="D70" s="35">
        <v>-0.41</v>
      </c>
      <c r="E70" s="33">
        <v>3203</v>
      </c>
      <c r="F70" s="34">
        <v>-4.0000000000000001E-3</v>
      </c>
      <c r="G70" s="36">
        <v>1.4E-3</v>
      </c>
      <c r="H70" s="36">
        <v>-8.9800000000000005E-2</v>
      </c>
    </row>
    <row r="71" spans="1:8">
      <c r="A71" s="38" t="s">
        <v>281</v>
      </c>
      <c r="B71" s="33">
        <v>2</v>
      </c>
      <c r="C71" s="34">
        <v>8.0000000000000002E-3</v>
      </c>
      <c r="D71" s="35">
        <v>-0.41</v>
      </c>
      <c r="E71" s="33">
        <v>27</v>
      </c>
      <c r="F71" s="34">
        <v>8.0000000000000002E-3</v>
      </c>
      <c r="G71" s="36">
        <v>1.4E-3</v>
      </c>
      <c r="H71" s="36">
        <v>-8.9800000000000005E-2</v>
      </c>
    </row>
    <row r="72" spans="1:8">
      <c r="A72" s="38" t="s">
        <v>206</v>
      </c>
      <c r="B72" s="33">
        <v>23</v>
      </c>
      <c r="C72" s="34">
        <v>2E-3</v>
      </c>
      <c r="D72" s="35">
        <v>-0.41</v>
      </c>
      <c r="E72" s="33">
        <v>222</v>
      </c>
      <c r="F72" s="34">
        <v>-4.0000000000000001E-3</v>
      </c>
      <c r="G72" s="36">
        <v>1.4E-3</v>
      </c>
      <c r="H72" s="36">
        <v>-8.9800000000000005E-2</v>
      </c>
    </row>
    <row r="73" spans="1:8">
      <c r="A73" s="38" t="s">
        <v>251</v>
      </c>
      <c r="B73" s="33">
        <v>48412</v>
      </c>
      <c r="C73" s="34">
        <v>1.7000000000000001E-2</v>
      </c>
      <c r="D73" s="35">
        <v>-0.41</v>
      </c>
      <c r="E73" s="33">
        <v>305553</v>
      </c>
      <c r="F73" s="34">
        <v>1E-3</v>
      </c>
      <c r="G73" s="36">
        <v>1.4E-3</v>
      </c>
      <c r="H73" s="36">
        <v>-8.9800000000000005E-2</v>
      </c>
    </row>
    <row r="74" spans="1:8">
      <c r="A74" s="38" t="s">
        <v>13</v>
      </c>
      <c r="B74" s="33">
        <v>2869</v>
      </c>
      <c r="C74" s="34">
        <v>8.0000000000000002E-3</v>
      </c>
      <c r="D74" s="35">
        <v>-0.41</v>
      </c>
      <c r="E74" s="33">
        <v>28443</v>
      </c>
      <c r="F74" s="34">
        <v>-8.0000000000000002E-3</v>
      </c>
      <c r="G74" s="36">
        <v>1.4E-3</v>
      </c>
      <c r="H74" s="36">
        <v>-8.9800000000000005E-2</v>
      </c>
    </row>
    <row r="75" spans="1:8" ht="25.5">
      <c r="A75" s="38" t="s">
        <v>28</v>
      </c>
      <c r="B75" s="33">
        <v>4151</v>
      </c>
      <c r="C75" s="34">
        <v>1E-3</v>
      </c>
      <c r="D75" s="35">
        <v>-0.41</v>
      </c>
      <c r="E75" s="33">
        <v>55967</v>
      </c>
      <c r="F75" s="34">
        <v>-5.0000000000000001E-3</v>
      </c>
      <c r="G75" s="36">
        <v>1.4E-3</v>
      </c>
      <c r="H75" s="36">
        <v>-8.9800000000000005E-2</v>
      </c>
    </row>
    <row r="76" spans="1:8">
      <c r="A76" s="38" t="s">
        <v>31</v>
      </c>
      <c r="B76" s="33">
        <v>124494</v>
      </c>
      <c r="C76" s="34">
        <v>3.0000000000000001E-3</v>
      </c>
      <c r="D76" s="35">
        <v>-0.41</v>
      </c>
      <c r="E76" s="33">
        <v>510756</v>
      </c>
      <c r="F76" s="34">
        <v>-4.0000000000000001E-3</v>
      </c>
      <c r="G76" s="36">
        <v>1.4E-3</v>
      </c>
      <c r="H76" s="36">
        <v>-8.9800000000000005E-2</v>
      </c>
    </row>
    <row r="77" spans="1:8">
      <c r="A77" s="38" t="s">
        <v>45</v>
      </c>
      <c r="B77" s="33">
        <v>3016</v>
      </c>
      <c r="C77" s="34">
        <v>1.4999999999999999E-2</v>
      </c>
      <c r="D77" s="35">
        <v>-0.41</v>
      </c>
      <c r="E77" s="33">
        <v>16383</v>
      </c>
      <c r="F77" s="34">
        <v>2E-3</v>
      </c>
      <c r="G77" s="36">
        <v>1.4E-3</v>
      </c>
      <c r="H77" s="36">
        <v>-8.9800000000000005E-2</v>
      </c>
    </row>
    <row r="78" spans="1:8">
      <c r="A78" s="38" t="s">
        <v>49</v>
      </c>
      <c r="B78" s="33">
        <v>8922</v>
      </c>
      <c r="C78" s="34">
        <v>1E-3</v>
      </c>
      <c r="D78" s="35">
        <v>-0.41</v>
      </c>
      <c r="E78" s="33">
        <v>60095</v>
      </c>
      <c r="F78" s="34">
        <v>-2E-3</v>
      </c>
      <c r="G78" s="36">
        <v>1.4E-3</v>
      </c>
      <c r="H78" s="36">
        <v>-8.9800000000000005E-2</v>
      </c>
    </row>
    <row r="79" spans="1:8">
      <c r="A79" s="38" t="s">
        <v>66</v>
      </c>
      <c r="B79" s="33">
        <v>1348</v>
      </c>
      <c r="C79" s="34">
        <v>5.0000000000000001E-3</v>
      </c>
      <c r="D79" s="35">
        <v>-0.41</v>
      </c>
      <c r="E79" s="33">
        <v>9078</v>
      </c>
      <c r="F79" s="34">
        <v>-1.9E-2</v>
      </c>
      <c r="G79" s="36">
        <v>1.4E-3</v>
      </c>
      <c r="H79" s="36">
        <v>-8.9800000000000005E-2</v>
      </c>
    </row>
    <row r="80" spans="1:8">
      <c r="A80" s="38" t="s">
        <v>78</v>
      </c>
      <c r="B80" s="33">
        <v>2825</v>
      </c>
      <c r="C80" s="34">
        <v>0</v>
      </c>
      <c r="D80" s="35">
        <v>-0.41</v>
      </c>
      <c r="E80" s="33">
        <v>8067</v>
      </c>
      <c r="F80" s="34">
        <v>0</v>
      </c>
      <c r="G80" s="36">
        <v>1.4E-3</v>
      </c>
      <c r="H80" s="36">
        <v>-8.9800000000000005E-2</v>
      </c>
    </row>
    <row r="81" spans="1:8">
      <c r="A81" s="38" t="s">
        <v>93</v>
      </c>
      <c r="B81" s="33">
        <v>2206</v>
      </c>
      <c r="C81" s="34">
        <v>1E-3</v>
      </c>
      <c r="D81" s="35">
        <v>-0.41</v>
      </c>
      <c r="E81" s="33">
        <v>15205</v>
      </c>
      <c r="F81" s="34">
        <v>0</v>
      </c>
      <c r="G81" s="36">
        <v>1.4E-3</v>
      </c>
      <c r="H81" s="36">
        <v>-8.9800000000000005E-2</v>
      </c>
    </row>
    <row r="82" spans="1:8">
      <c r="A82" s="38" t="s">
        <v>159</v>
      </c>
      <c r="B82" s="33">
        <v>1682</v>
      </c>
      <c r="C82" s="34">
        <v>6.0000000000000001E-3</v>
      </c>
      <c r="D82" s="35">
        <v>-0.41</v>
      </c>
      <c r="E82" s="33">
        <v>16869</v>
      </c>
      <c r="F82" s="34">
        <v>-0.01</v>
      </c>
      <c r="G82" s="36">
        <v>1.4E-3</v>
      </c>
      <c r="H82" s="36">
        <v>-8.9800000000000005E-2</v>
      </c>
    </row>
    <row r="83" spans="1:8">
      <c r="A83" s="38" t="s">
        <v>160</v>
      </c>
      <c r="B83" s="33">
        <v>8088</v>
      </c>
      <c r="C83" s="34">
        <v>1E-3</v>
      </c>
      <c r="D83" s="35">
        <v>-0.41</v>
      </c>
      <c r="E83" s="33">
        <v>67392</v>
      </c>
      <c r="F83" s="34">
        <v>-2E-3</v>
      </c>
      <c r="G83" s="36">
        <v>1.4E-3</v>
      </c>
      <c r="H83" s="36">
        <v>-8.9800000000000005E-2</v>
      </c>
    </row>
    <row r="84" spans="1:8">
      <c r="A84" s="38" t="s">
        <v>194</v>
      </c>
      <c r="B84" s="33">
        <v>3387</v>
      </c>
      <c r="C84" s="34">
        <v>0</v>
      </c>
      <c r="D84" s="35">
        <v>-0.41</v>
      </c>
      <c r="E84" s="33">
        <v>14743</v>
      </c>
      <c r="F84" s="34">
        <v>0</v>
      </c>
      <c r="G84" s="36">
        <v>1.4E-3</v>
      </c>
      <c r="H84" s="36">
        <v>-8.9800000000000005E-2</v>
      </c>
    </row>
    <row r="85" spans="1:8">
      <c r="A85" s="38" t="s">
        <v>217</v>
      </c>
      <c r="B85" s="33">
        <v>138</v>
      </c>
      <c r="C85" s="34">
        <v>6.7000000000000004E-2</v>
      </c>
      <c r="D85" s="35">
        <v>-0.41</v>
      </c>
      <c r="E85" s="33">
        <v>1925</v>
      </c>
      <c r="F85" s="34">
        <v>2.8000000000000001E-2</v>
      </c>
      <c r="G85" s="36">
        <v>1.4E-3</v>
      </c>
      <c r="H85" s="36">
        <v>-8.9800000000000005E-2</v>
      </c>
    </row>
    <row r="86" spans="1:8">
      <c r="A86" s="5" t="s">
        <v>220</v>
      </c>
      <c r="B86" s="33">
        <v>6547</v>
      </c>
      <c r="C86" s="34">
        <v>1E-3</v>
      </c>
      <c r="D86" s="35">
        <v>-0.41</v>
      </c>
      <c r="E86" s="33">
        <v>45126</v>
      </c>
      <c r="F86" s="34">
        <v>-6.0000000000000001E-3</v>
      </c>
      <c r="G86" s="36">
        <v>1.4E-3</v>
      </c>
      <c r="H86" s="36">
        <v>-8.9800000000000005E-2</v>
      </c>
    </row>
    <row r="87" spans="1:8">
      <c r="A87" s="38" t="s">
        <v>6</v>
      </c>
      <c r="B87" s="33">
        <v>21</v>
      </c>
      <c r="C87" s="34">
        <v>9.8000000000000004E-2</v>
      </c>
      <c r="D87" s="35">
        <v>-0.41</v>
      </c>
      <c r="E87" s="33">
        <v>1350</v>
      </c>
      <c r="F87" s="34">
        <v>0</v>
      </c>
      <c r="G87" s="36">
        <v>1.4E-3</v>
      </c>
      <c r="H87" s="36">
        <v>-8.9800000000000005E-2</v>
      </c>
    </row>
    <row r="88" spans="1:8">
      <c r="A88" s="38" t="s">
        <v>20</v>
      </c>
      <c r="B88" s="33">
        <v>1</v>
      </c>
      <c r="C88" s="34">
        <v>2.5999999999999999E-2</v>
      </c>
      <c r="D88" s="35">
        <v>-0.41</v>
      </c>
      <c r="E88" s="33">
        <v>1</v>
      </c>
      <c r="F88" s="34">
        <v>0</v>
      </c>
      <c r="G88" s="36">
        <v>1.4E-3</v>
      </c>
      <c r="H88" s="36">
        <v>-8.9800000000000005E-2</v>
      </c>
    </row>
    <row r="89" spans="1:8">
      <c r="A89" s="38" t="s">
        <v>21</v>
      </c>
      <c r="B89" s="33">
        <v>69</v>
      </c>
      <c r="C89" s="34">
        <v>1.2999999999999999E-2</v>
      </c>
      <c r="D89" s="35">
        <v>-0.41</v>
      </c>
      <c r="E89" s="33">
        <v>1431</v>
      </c>
      <c r="F89" s="34">
        <v>-2E-3</v>
      </c>
      <c r="G89" s="36">
        <v>1.4E-3</v>
      </c>
      <c r="H89" s="36">
        <v>-8.9800000000000005E-2</v>
      </c>
    </row>
    <row r="90" spans="1:8">
      <c r="A90" s="38" t="s">
        <v>27</v>
      </c>
      <c r="B90" s="33">
        <v>669</v>
      </c>
      <c r="C90" s="34">
        <v>1.2E-2</v>
      </c>
      <c r="D90" s="35">
        <v>-0.41</v>
      </c>
      <c r="E90" s="33">
        <v>3293</v>
      </c>
      <c r="F90" s="34">
        <v>3.0000000000000001E-3</v>
      </c>
      <c r="G90" s="36">
        <v>1.4E-3</v>
      </c>
      <c r="H90" s="36">
        <v>-8.9800000000000005E-2</v>
      </c>
    </row>
    <row r="91" spans="1:8">
      <c r="A91" s="38" t="s">
        <v>34</v>
      </c>
      <c r="B91" s="33">
        <v>70</v>
      </c>
      <c r="C91" s="34">
        <v>0</v>
      </c>
      <c r="D91" s="35">
        <v>-0.41</v>
      </c>
      <c r="E91" s="33">
        <v>372</v>
      </c>
      <c r="F91" s="34">
        <v>-5.0000000000000001E-3</v>
      </c>
      <c r="G91" s="36">
        <v>1.4E-3</v>
      </c>
      <c r="H91" s="36">
        <v>-8.9800000000000005E-2</v>
      </c>
    </row>
    <row r="92" spans="1:8">
      <c r="A92" s="38" t="s">
        <v>39</v>
      </c>
      <c r="B92" s="33">
        <v>908</v>
      </c>
      <c r="C92" s="34">
        <v>0.01</v>
      </c>
      <c r="D92" s="35">
        <v>-0.41</v>
      </c>
      <c r="E92" s="33">
        <v>9587</v>
      </c>
      <c r="F92" s="34">
        <v>-1.2E-2</v>
      </c>
      <c r="G92" s="36">
        <v>1.4E-3</v>
      </c>
      <c r="H92" s="36">
        <v>-8.9800000000000005E-2</v>
      </c>
    </row>
    <row r="93" spans="1:8">
      <c r="A93" s="38" t="s">
        <v>46</v>
      </c>
      <c r="B93" s="33">
        <v>15447</v>
      </c>
      <c r="C93" s="34">
        <v>3.4000000000000002E-2</v>
      </c>
      <c r="D93" s="35">
        <v>-0.41</v>
      </c>
      <c r="E93" s="33">
        <v>217963</v>
      </c>
      <c r="F93" s="34">
        <v>1.4E-2</v>
      </c>
      <c r="G93" s="36">
        <v>1.4E-3</v>
      </c>
      <c r="H93" s="36">
        <v>-8.9800000000000005E-2</v>
      </c>
    </row>
    <row r="94" spans="1:8">
      <c r="A94" s="38" t="s">
        <v>58</v>
      </c>
      <c r="B94" s="33">
        <v>9</v>
      </c>
      <c r="C94" s="34">
        <v>0</v>
      </c>
      <c r="D94" s="35">
        <v>-0.41</v>
      </c>
      <c r="E94" s="33">
        <v>173</v>
      </c>
      <c r="F94" s="34">
        <v>0</v>
      </c>
      <c r="G94" s="36">
        <v>1.4E-3</v>
      </c>
      <c r="H94" s="36">
        <v>-8.9800000000000005E-2</v>
      </c>
    </row>
    <row r="95" spans="1:8">
      <c r="A95" s="38" t="s">
        <v>125</v>
      </c>
      <c r="B95" s="33">
        <v>1</v>
      </c>
      <c r="C95" s="34">
        <v>1.9E-2</v>
      </c>
      <c r="D95" s="35">
        <v>-0.41</v>
      </c>
      <c r="E95" s="33">
        <v>1</v>
      </c>
      <c r="F95" s="34">
        <v>0</v>
      </c>
      <c r="G95" s="36">
        <v>1.4E-3</v>
      </c>
      <c r="H95" s="36">
        <v>-8.9800000000000005E-2</v>
      </c>
    </row>
    <row r="96" spans="1:8">
      <c r="A96" s="38" t="s">
        <v>98</v>
      </c>
      <c r="B96" s="33">
        <v>5780</v>
      </c>
      <c r="C96" s="34">
        <v>2.9000000000000001E-2</v>
      </c>
      <c r="D96" s="35">
        <v>-0.41</v>
      </c>
      <c r="E96" s="33">
        <v>69014</v>
      </c>
      <c r="F96" s="34">
        <v>2E-3</v>
      </c>
      <c r="G96" s="36">
        <v>1.4E-3</v>
      </c>
      <c r="H96" s="36">
        <v>-8.9800000000000005E-2</v>
      </c>
    </row>
    <row r="97" spans="1:8">
      <c r="A97" s="38" t="s">
        <v>99</v>
      </c>
      <c r="B97" s="33">
        <v>10455</v>
      </c>
      <c r="C97" s="34">
        <v>0.01</v>
      </c>
      <c r="D97" s="35">
        <v>-0.41</v>
      </c>
      <c r="E97" s="33">
        <v>91699</v>
      </c>
      <c r="F97" s="34">
        <v>-7.0000000000000001E-3</v>
      </c>
      <c r="G97" s="36">
        <v>1.4E-3</v>
      </c>
      <c r="H97" s="36">
        <v>-8.9800000000000005E-2</v>
      </c>
    </row>
    <row r="98" spans="1:8">
      <c r="A98" s="44" t="s">
        <v>100</v>
      </c>
      <c r="B98" s="33">
        <v>543</v>
      </c>
      <c r="C98" s="34">
        <v>5.0000000000000001E-3</v>
      </c>
      <c r="D98" s="35">
        <v>-0.41</v>
      </c>
      <c r="E98" s="33">
        <v>11075</v>
      </c>
      <c r="F98" s="34">
        <v>0</v>
      </c>
      <c r="G98" s="36">
        <v>1.4E-3</v>
      </c>
      <c r="H98" s="36">
        <v>-8.9800000000000005E-2</v>
      </c>
    </row>
    <row r="99" spans="1:8">
      <c r="A99" s="38" t="s">
        <v>101</v>
      </c>
      <c r="B99" s="33">
        <v>40</v>
      </c>
      <c r="C99" s="34">
        <v>5.0000000000000001E-3</v>
      </c>
      <c r="D99" s="35">
        <v>-0.41</v>
      </c>
      <c r="E99" s="33">
        <v>825</v>
      </c>
      <c r="F99" s="34">
        <v>0</v>
      </c>
      <c r="G99" s="36">
        <v>1.4E-3</v>
      </c>
      <c r="H99" s="36">
        <v>-8.9800000000000005E-2</v>
      </c>
    </row>
    <row r="100" spans="1:8">
      <c r="A100" s="38" t="s">
        <v>103</v>
      </c>
      <c r="B100" s="33">
        <v>6</v>
      </c>
      <c r="C100" s="34">
        <v>7.0000000000000001E-3</v>
      </c>
      <c r="D100" s="35">
        <v>-0.41</v>
      </c>
      <c r="E100" s="33">
        <v>154</v>
      </c>
      <c r="F100" s="34">
        <v>-1E-3</v>
      </c>
      <c r="G100" s="36">
        <v>1.4E-3</v>
      </c>
      <c r="H100" s="36">
        <v>-8.9800000000000005E-2</v>
      </c>
    </row>
    <row r="101" spans="1:8">
      <c r="A101" s="38" t="s">
        <v>106</v>
      </c>
      <c r="B101" s="33">
        <v>2432</v>
      </c>
      <c r="C101" s="34">
        <v>0.01</v>
      </c>
      <c r="D101" s="35">
        <v>-0.41</v>
      </c>
      <c r="E101" s="33">
        <v>25015</v>
      </c>
      <c r="F101" s="34">
        <v>0</v>
      </c>
      <c r="G101" s="36">
        <v>1.4E-3</v>
      </c>
      <c r="H101" s="36">
        <v>-8.9800000000000005E-2</v>
      </c>
    </row>
    <row r="102" spans="1:8">
      <c r="A102" s="38" t="s">
        <v>107</v>
      </c>
      <c r="B102" s="33">
        <v>3</v>
      </c>
      <c r="C102" s="34">
        <v>9.1999999999999998E-2</v>
      </c>
      <c r="D102" s="35">
        <v>-0.41</v>
      </c>
      <c r="E102" s="33">
        <v>98</v>
      </c>
      <c r="F102" s="34">
        <v>0</v>
      </c>
      <c r="G102" s="36">
        <v>1.4E-3</v>
      </c>
      <c r="H102" s="36">
        <v>-8.9800000000000005E-2</v>
      </c>
    </row>
    <row r="103" spans="1:8">
      <c r="A103" s="5" t="s">
        <v>60</v>
      </c>
      <c r="B103" s="33">
        <v>328</v>
      </c>
      <c r="C103" s="34">
        <v>2.1000000000000001E-2</v>
      </c>
      <c r="D103" s="35">
        <v>-0.41</v>
      </c>
      <c r="E103" s="33">
        <v>5164</v>
      </c>
      <c r="F103" s="34">
        <v>-2.1000000000000001E-2</v>
      </c>
      <c r="G103" s="36">
        <v>1.4E-3</v>
      </c>
      <c r="H103" s="36">
        <v>-8.9800000000000005E-2</v>
      </c>
    </row>
    <row r="104" spans="1:8">
      <c r="A104" s="5" t="s">
        <v>166</v>
      </c>
      <c r="B104" s="33">
        <v>685</v>
      </c>
      <c r="C104" s="34">
        <v>5.8000000000000003E-2</v>
      </c>
      <c r="D104" s="35">
        <v>-0.41</v>
      </c>
      <c r="E104" s="33">
        <v>6195</v>
      </c>
      <c r="F104" s="34">
        <v>-1E-3</v>
      </c>
      <c r="G104" s="36">
        <v>1.4E-3</v>
      </c>
      <c r="H104" s="36">
        <v>-8.9800000000000005E-2</v>
      </c>
    </row>
    <row r="105" spans="1:8">
      <c r="A105" s="38" t="s">
        <v>111</v>
      </c>
      <c r="B105" s="33">
        <v>1</v>
      </c>
      <c r="C105" s="34">
        <v>2.5000000000000001E-2</v>
      </c>
      <c r="D105" s="35">
        <v>-0.41</v>
      </c>
      <c r="E105" s="33">
        <v>6</v>
      </c>
      <c r="F105" s="34">
        <v>0</v>
      </c>
      <c r="G105" s="36">
        <v>1.4E-3</v>
      </c>
      <c r="H105" s="36">
        <v>-8.9800000000000005E-2</v>
      </c>
    </row>
    <row r="106" spans="1:8">
      <c r="A106" s="44" t="s">
        <v>113</v>
      </c>
      <c r="B106" s="33">
        <v>907</v>
      </c>
      <c r="C106" s="34">
        <v>8.0000000000000002E-3</v>
      </c>
      <c r="D106" s="35">
        <v>-0.41</v>
      </c>
      <c r="E106" s="33">
        <v>15438</v>
      </c>
      <c r="F106" s="34">
        <v>-5.0000000000000001E-3</v>
      </c>
      <c r="G106" s="36">
        <v>1.4E-3</v>
      </c>
      <c r="H106" s="36">
        <v>-8.9800000000000005E-2</v>
      </c>
    </row>
    <row r="107" spans="1:8">
      <c r="A107" s="38" t="s">
        <v>115</v>
      </c>
      <c r="B107" s="33">
        <v>5</v>
      </c>
      <c r="C107" s="34">
        <v>6.0000000000000001E-3</v>
      </c>
      <c r="D107" s="35">
        <v>-0.41</v>
      </c>
      <c r="E107" s="33">
        <v>137</v>
      </c>
      <c r="F107" s="34">
        <v>0</v>
      </c>
      <c r="G107" s="36">
        <v>1.4E-3</v>
      </c>
      <c r="H107" s="36">
        <v>-8.9800000000000005E-2</v>
      </c>
    </row>
    <row r="108" spans="1:8">
      <c r="A108" s="38" t="s">
        <v>202</v>
      </c>
      <c r="B108" s="33">
        <v>84</v>
      </c>
      <c r="C108" s="34">
        <v>2E-3</v>
      </c>
      <c r="D108" s="35">
        <v>-0.41</v>
      </c>
      <c r="E108" s="33">
        <v>698</v>
      </c>
      <c r="F108" s="34">
        <v>-1.4E-2</v>
      </c>
      <c r="G108" s="36">
        <v>1.4E-3</v>
      </c>
      <c r="H108" s="36">
        <v>-8.9800000000000005E-2</v>
      </c>
    </row>
    <row r="109" spans="1:8">
      <c r="A109" s="38" t="s">
        <v>124</v>
      </c>
      <c r="B109" s="33">
        <v>4081</v>
      </c>
      <c r="C109" s="34">
        <v>1.6E-2</v>
      </c>
      <c r="D109" s="35">
        <v>-0.41</v>
      </c>
      <c r="E109" s="33">
        <v>20110</v>
      </c>
      <c r="F109" s="34">
        <v>-4.0000000000000001E-3</v>
      </c>
      <c r="G109" s="36">
        <v>1.4E-3</v>
      </c>
      <c r="H109" s="36">
        <v>-8.9800000000000005E-2</v>
      </c>
    </row>
    <row r="110" spans="1:8">
      <c r="A110" s="38" t="s">
        <v>135</v>
      </c>
      <c r="B110" s="33">
        <v>1383</v>
      </c>
      <c r="C110" s="34">
        <v>0</v>
      </c>
      <c r="D110" s="35">
        <v>-0.41</v>
      </c>
      <c r="E110" s="33">
        <v>10571</v>
      </c>
      <c r="F110" s="34">
        <v>-7.0000000000000001E-3</v>
      </c>
      <c r="G110" s="36">
        <v>1.4E-3</v>
      </c>
      <c r="H110" s="36">
        <v>-8.9800000000000005E-2</v>
      </c>
    </row>
    <row r="111" spans="1:8">
      <c r="A111" s="38" t="s">
        <v>140</v>
      </c>
      <c r="B111" s="33">
        <v>1375</v>
      </c>
      <c r="C111" s="34">
        <v>0.03</v>
      </c>
      <c r="D111" s="35">
        <v>-0.41</v>
      </c>
      <c r="E111" s="33">
        <v>30538</v>
      </c>
      <c r="F111" s="34">
        <v>-0.01</v>
      </c>
      <c r="G111" s="36">
        <v>1.4E-3</v>
      </c>
      <c r="H111" s="36">
        <v>-8.9800000000000005E-2</v>
      </c>
    </row>
    <row r="112" spans="1:8">
      <c r="A112" s="38" t="s">
        <v>143</v>
      </c>
      <c r="B112" s="33">
        <v>647</v>
      </c>
      <c r="C112" s="34">
        <v>2.5999999999999999E-2</v>
      </c>
      <c r="D112" s="35">
        <v>-0.41</v>
      </c>
      <c r="E112" s="33">
        <v>3636</v>
      </c>
      <c r="F112" s="34">
        <v>0</v>
      </c>
      <c r="G112" s="36">
        <v>1.4E-3</v>
      </c>
      <c r="H112" s="36">
        <v>-8.9800000000000005E-2</v>
      </c>
    </row>
    <row r="113" spans="1:8">
      <c r="A113" s="38" t="s">
        <v>154</v>
      </c>
      <c r="B113" s="33">
        <v>1</v>
      </c>
      <c r="C113" s="34">
        <v>2.5999999999999999E-2</v>
      </c>
      <c r="D113" s="35">
        <v>-0.41</v>
      </c>
      <c r="E113" s="33">
        <v>2</v>
      </c>
      <c r="F113" s="34">
        <v>0</v>
      </c>
      <c r="G113" s="36">
        <v>1.4E-3</v>
      </c>
      <c r="H113" s="36">
        <v>-8.9800000000000005E-2</v>
      </c>
    </row>
    <row r="114" spans="1:8">
      <c r="A114" s="38" t="s">
        <v>155</v>
      </c>
      <c r="B114" s="33">
        <v>142</v>
      </c>
      <c r="C114" s="34">
        <v>0.01</v>
      </c>
      <c r="D114" s="35">
        <v>-0.41</v>
      </c>
      <c r="E114" s="33">
        <v>1516</v>
      </c>
      <c r="F114" s="34">
        <v>-2.4E-2</v>
      </c>
      <c r="G114" s="36">
        <v>1.4E-3</v>
      </c>
      <c r="H114" s="36">
        <v>-8.9800000000000005E-2</v>
      </c>
    </row>
    <row r="115" spans="1:8">
      <c r="A115" s="38" t="s">
        <v>161</v>
      </c>
      <c r="B115" s="33">
        <v>1283</v>
      </c>
      <c r="C115" s="34">
        <v>0.01</v>
      </c>
      <c r="D115" s="35">
        <v>-0.41</v>
      </c>
      <c r="E115" s="33">
        <v>7884</v>
      </c>
      <c r="F115" s="34">
        <v>7.0000000000000001E-3</v>
      </c>
      <c r="G115" s="36">
        <v>1.4E-3</v>
      </c>
      <c r="H115" s="36">
        <v>-8.9800000000000005E-2</v>
      </c>
    </row>
    <row r="116" spans="1:8">
      <c r="A116" s="38" t="s">
        <v>165</v>
      </c>
      <c r="B116" s="33">
        <v>1</v>
      </c>
      <c r="C116" s="34">
        <v>3.1E-2</v>
      </c>
      <c r="D116" s="35">
        <v>-0.41</v>
      </c>
      <c r="E116" s="33">
        <v>1</v>
      </c>
      <c r="F116" s="34">
        <v>0</v>
      </c>
      <c r="G116" s="36">
        <v>1.4E-3</v>
      </c>
      <c r="H116" s="36">
        <v>-8.9800000000000005E-2</v>
      </c>
    </row>
    <row r="117" spans="1:8">
      <c r="A117" s="38" t="s">
        <v>179</v>
      </c>
      <c r="B117" s="33">
        <v>8</v>
      </c>
      <c r="C117" s="34">
        <v>3.2000000000000001E-2</v>
      </c>
      <c r="D117" s="35">
        <v>-0.41</v>
      </c>
      <c r="E117" s="33">
        <v>977</v>
      </c>
      <c r="F117" s="34">
        <v>0</v>
      </c>
      <c r="G117" s="36">
        <v>1.4E-3</v>
      </c>
      <c r="H117" s="36">
        <v>-8.9800000000000005E-2</v>
      </c>
    </row>
    <row r="118" spans="1:8">
      <c r="A118" s="38" t="s">
        <v>184</v>
      </c>
      <c r="B118" s="33">
        <v>1</v>
      </c>
      <c r="C118" s="34">
        <v>7.0000000000000001E-3</v>
      </c>
      <c r="D118" s="35">
        <v>-0.41</v>
      </c>
      <c r="E118" s="33">
        <v>2</v>
      </c>
      <c r="F118" s="34">
        <v>0</v>
      </c>
      <c r="G118" s="36">
        <v>1.4E-3</v>
      </c>
      <c r="H118" s="36">
        <v>-8.9800000000000005E-2</v>
      </c>
    </row>
    <row r="119" spans="1:8">
      <c r="A119" s="38" t="s">
        <v>192</v>
      </c>
      <c r="B119" s="33">
        <v>37</v>
      </c>
      <c r="C119" s="34">
        <v>0.01</v>
      </c>
      <c r="D119" s="35">
        <v>-0.41</v>
      </c>
      <c r="E119" s="33">
        <v>1802</v>
      </c>
      <c r="F119" s="34">
        <v>-8.0000000000000002E-3</v>
      </c>
      <c r="G119" s="36">
        <v>1.4E-3</v>
      </c>
      <c r="H119" s="36">
        <v>-8.9800000000000005E-2</v>
      </c>
    </row>
    <row r="120" spans="1:8">
      <c r="A120" s="38" t="s">
        <v>198</v>
      </c>
      <c r="B120" s="33">
        <v>16</v>
      </c>
      <c r="C120" s="34">
        <v>5.0000000000000001E-3</v>
      </c>
      <c r="D120" s="35">
        <v>-0.41</v>
      </c>
      <c r="E120" s="33">
        <v>515</v>
      </c>
      <c r="F120" s="34">
        <v>1.2999999999999999E-2</v>
      </c>
      <c r="G120" s="36">
        <v>1.4E-3</v>
      </c>
      <c r="H120" s="36">
        <v>-8.9800000000000005E-2</v>
      </c>
    </row>
    <row r="121" spans="1:8">
      <c r="A121" s="38" t="s">
        <v>200</v>
      </c>
      <c r="B121" s="33">
        <v>785</v>
      </c>
      <c r="C121" s="34">
        <v>4.3999999999999997E-2</v>
      </c>
      <c r="D121" s="35">
        <v>-0.41</v>
      </c>
      <c r="E121" s="33">
        <v>19032</v>
      </c>
      <c r="F121" s="34">
        <v>1E-3</v>
      </c>
      <c r="G121" s="36">
        <v>1.4E-3</v>
      </c>
      <c r="H121" s="36">
        <v>-8.9800000000000005E-2</v>
      </c>
    </row>
    <row r="122" spans="1:8">
      <c r="A122" s="38" t="s">
        <v>208</v>
      </c>
      <c r="B122" s="33">
        <v>1586</v>
      </c>
      <c r="C122" s="34">
        <v>1.4999999999999999E-2</v>
      </c>
      <c r="D122" s="35">
        <v>-0.41</v>
      </c>
      <c r="E122" s="33">
        <v>11811</v>
      </c>
      <c r="F122" s="34">
        <v>1.0999999999999999E-2</v>
      </c>
      <c r="G122" s="36">
        <v>1.4E-3</v>
      </c>
      <c r="H122" s="36">
        <v>-8.9800000000000005E-2</v>
      </c>
    </row>
    <row r="123" spans="1:8">
      <c r="A123" s="38" t="s">
        <v>214</v>
      </c>
      <c r="B123" s="33">
        <v>16</v>
      </c>
      <c r="C123" s="34">
        <v>0.01</v>
      </c>
      <c r="D123" s="35">
        <v>-0.41</v>
      </c>
      <c r="E123" s="33">
        <v>321</v>
      </c>
      <c r="F123" s="34">
        <v>3.0000000000000001E-3</v>
      </c>
      <c r="G123" s="36">
        <v>1.4E-3</v>
      </c>
      <c r="H123" s="36">
        <v>-8.9800000000000005E-2</v>
      </c>
    </row>
    <row r="124" spans="1:8">
      <c r="A124" s="38" t="s">
        <v>221</v>
      </c>
      <c r="B124" s="33">
        <v>892</v>
      </c>
      <c r="C124" s="34">
        <v>3.6999999999999998E-2</v>
      </c>
      <c r="D124" s="35">
        <v>-0.41</v>
      </c>
      <c r="E124" s="33">
        <v>14375</v>
      </c>
      <c r="F124" s="34">
        <v>1.0999999999999999E-2</v>
      </c>
      <c r="G124" s="36">
        <v>1.4E-3</v>
      </c>
      <c r="H124" s="36">
        <v>-8.9800000000000005E-2</v>
      </c>
    </row>
    <row r="125" spans="1:8">
      <c r="A125" s="38" t="s">
        <v>224</v>
      </c>
      <c r="B125" s="33">
        <v>5</v>
      </c>
      <c r="C125" s="34">
        <v>7.9000000000000001E-2</v>
      </c>
      <c r="D125" s="35">
        <v>-0.41</v>
      </c>
      <c r="E125" s="33">
        <v>549</v>
      </c>
      <c r="F125" s="34">
        <v>0</v>
      </c>
      <c r="G125" s="36">
        <v>1.4E-3</v>
      </c>
      <c r="H125" s="36">
        <v>-8.9800000000000005E-2</v>
      </c>
    </row>
    <row r="126" spans="1:8">
      <c r="A126" s="38" t="s">
        <v>16</v>
      </c>
      <c r="B126" s="33">
        <v>9198</v>
      </c>
      <c r="C126" s="34">
        <v>4.0000000000000001E-3</v>
      </c>
      <c r="D126" s="35">
        <v>-0.41</v>
      </c>
      <c r="E126" s="33">
        <v>145612</v>
      </c>
      <c r="F126" s="34">
        <v>-6.0000000000000001E-3</v>
      </c>
      <c r="G126" s="36">
        <v>1.4E-3</v>
      </c>
      <c r="H126" s="36">
        <v>-8.9800000000000005E-2</v>
      </c>
    </row>
    <row r="127" spans="1:8">
      <c r="A127" s="38" t="s">
        <v>52</v>
      </c>
      <c r="B127" s="33">
        <v>1</v>
      </c>
      <c r="C127" s="34">
        <v>5.0000000000000001E-3</v>
      </c>
      <c r="D127" s="35">
        <v>-0.41</v>
      </c>
      <c r="E127" s="33">
        <v>16</v>
      </c>
      <c r="F127" s="34">
        <v>0</v>
      </c>
      <c r="G127" s="36">
        <v>1.4E-3</v>
      </c>
      <c r="H127" s="36">
        <v>-8.9800000000000005E-2</v>
      </c>
    </row>
    <row r="128" spans="1:8">
      <c r="A128" s="44" t="s">
        <v>75</v>
      </c>
      <c r="B128" s="33">
        <v>65</v>
      </c>
      <c r="C128" s="34">
        <v>0.01</v>
      </c>
      <c r="D128" s="35">
        <v>-0.41</v>
      </c>
      <c r="E128" s="33">
        <v>1027</v>
      </c>
      <c r="F128" s="34">
        <v>3.0000000000000001E-3</v>
      </c>
      <c r="G128" s="36">
        <v>1.4E-3</v>
      </c>
      <c r="H128" s="36">
        <v>-8.9800000000000005E-2</v>
      </c>
    </row>
    <row r="129" spans="1:8">
      <c r="A129" s="38" t="s">
        <v>79</v>
      </c>
      <c r="B129" s="33">
        <v>11</v>
      </c>
      <c r="C129" s="34">
        <v>1E-3</v>
      </c>
      <c r="D129" s="35">
        <v>-0.41</v>
      </c>
      <c r="E129" s="33">
        <v>175</v>
      </c>
      <c r="F129" s="34">
        <v>3.5999999999999997E-2</v>
      </c>
      <c r="G129" s="36">
        <v>1.4E-3</v>
      </c>
      <c r="H129" s="36">
        <v>-8.9800000000000005E-2</v>
      </c>
    </row>
    <row r="130" spans="1:8">
      <c r="A130" s="38" t="s">
        <v>145</v>
      </c>
      <c r="B130" s="33">
        <v>53</v>
      </c>
      <c r="C130" s="34">
        <v>1E-3</v>
      </c>
      <c r="D130" s="35">
        <v>-0.41</v>
      </c>
      <c r="E130" s="33">
        <v>839</v>
      </c>
      <c r="F130" s="34">
        <v>0</v>
      </c>
      <c r="G130" s="36">
        <v>1.4E-3</v>
      </c>
      <c r="H130" s="36">
        <v>-8.9800000000000005E-2</v>
      </c>
    </row>
    <row r="131" spans="1:8">
      <c r="A131" s="38" t="s">
        <v>146</v>
      </c>
      <c r="B131" s="33">
        <v>3651</v>
      </c>
      <c r="C131" s="34">
        <v>7.0000000000000001E-3</v>
      </c>
      <c r="D131" s="35">
        <v>-0.41</v>
      </c>
      <c r="E131" s="33">
        <v>8236</v>
      </c>
      <c r="F131" s="34">
        <v>-1E-3</v>
      </c>
      <c r="G131" s="36">
        <v>1.4E-3</v>
      </c>
      <c r="H131" s="36">
        <v>-8.9800000000000005E-2</v>
      </c>
    </row>
    <row r="132" spans="1:8">
      <c r="A132" s="38" t="s">
        <v>158</v>
      </c>
      <c r="B132" s="33">
        <v>2670</v>
      </c>
      <c r="C132" s="34">
        <v>3.0000000000000001E-3</v>
      </c>
      <c r="D132" s="35">
        <v>-0.41</v>
      </c>
      <c r="E132" s="33">
        <v>28157</v>
      </c>
      <c r="F132" s="34">
        <v>-5.0000000000000001E-3</v>
      </c>
      <c r="G132" s="36">
        <v>1.4E-3</v>
      </c>
      <c r="H132" s="36">
        <v>-8.9800000000000005E-2</v>
      </c>
    </row>
    <row r="133" spans="1:8">
      <c r="A133" s="38" t="s">
        <v>177</v>
      </c>
      <c r="B133" s="33">
        <v>16</v>
      </c>
      <c r="C133" s="34">
        <v>8.0000000000000002E-3</v>
      </c>
      <c r="D133" s="35">
        <v>-0.41</v>
      </c>
      <c r="E133" s="33">
        <v>171</v>
      </c>
      <c r="F133" s="34">
        <v>0</v>
      </c>
      <c r="G133" s="36">
        <v>1.4E-3</v>
      </c>
      <c r="H133" s="36">
        <v>-8.9800000000000005E-2</v>
      </c>
    </row>
    <row r="134" spans="1:8">
      <c r="A134" s="38" t="s">
        <v>187</v>
      </c>
      <c r="B134" s="33">
        <v>206</v>
      </c>
      <c r="C134" s="34">
        <v>6.0000000000000001E-3</v>
      </c>
      <c r="D134" s="35">
        <v>-0.41</v>
      </c>
      <c r="E134" s="33">
        <v>2190</v>
      </c>
      <c r="F134" s="34">
        <v>-3.0000000000000001E-3</v>
      </c>
      <c r="G134" s="36">
        <v>1.4E-3</v>
      </c>
      <c r="H134" s="36">
        <v>-8.9800000000000005E-2</v>
      </c>
    </row>
    <row r="135" spans="1:8">
      <c r="A135" s="38" t="s">
        <v>205</v>
      </c>
      <c r="B135" s="33">
        <v>1</v>
      </c>
      <c r="C135" s="34">
        <v>4.0000000000000001E-3</v>
      </c>
      <c r="D135" s="35">
        <v>-0.41</v>
      </c>
      <c r="E135" s="33">
        <v>9</v>
      </c>
      <c r="F135" s="34">
        <v>0</v>
      </c>
      <c r="G135" s="36">
        <v>1.4E-3</v>
      </c>
      <c r="H135" s="36">
        <v>-8.9800000000000005E-2</v>
      </c>
    </row>
    <row r="136" spans="1:8" ht="15.75" thickBot="1">
      <c r="A136" s="39" t="s">
        <v>219</v>
      </c>
      <c r="B136" s="33">
        <v>28</v>
      </c>
      <c r="C136" s="34">
        <v>4.0000000000000001E-3</v>
      </c>
      <c r="D136" s="35">
        <v>-0.41</v>
      </c>
      <c r="E136" s="33">
        <v>440</v>
      </c>
      <c r="F136" s="34">
        <v>0</v>
      </c>
      <c r="G136" s="36">
        <v>1.4E-3</v>
      </c>
      <c r="H136" s="36">
        <v>-8.9800000000000005E-2</v>
      </c>
    </row>
    <row r="137" spans="1:8">
      <c r="A137" s="38" t="s">
        <v>7</v>
      </c>
      <c r="B137" s="33">
        <v>76</v>
      </c>
      <c r="C137" s="34">
        <v>7.0000000000000001E-3</v>
      </c>
      <c r="D137" s="35">
        <v>-0.41</v>
      </c>
      <c r="E137" s="33">
        <v>772</v>
      </c>
      <c r="F137" s="34">
        <v>-2E-3</v>
      </c>
      <c r="G137" s="36">
        <v>1.4E-3</v>
      </c>
      <c r="H137" s="36">
        <v>-8.9800000000000005E-2</v>
      </c>
    </row>
    <row r="138" spans="1:8">
      <c r="A138" s="38" t="s">
        <v>17</v>
      </c>
      <c r="B138" s="33">
        <v>1121</v>
      </c>
      <c r="C138" s="34">
        <v>2.1999999999999999E-2</v>
      </c>
      <c r="D138" s="35">
        <v>-0.41</v>
      </c>
      <c r="E138" s="33">
        <v>3907</v>
      </c>
      <c r="F138" s="34">
        <v>1E-3</v>
      </c>
      <c r="G138" s="36">
        <v>1.4E-3</v>
      </c>
      <c r="H138" s="36">
        <v>-8.9800000000000005E-2</v>
      </c>
    </row>
    <row r="139" spans="1:8">
      <c r="A139" s="38" t="s">
        <v>24</v>
      </c>
      <c r="B139" s="33">
        <v>170</v>
      </c>
      <c r="C139" s="34">
        <v>3.1E-2</v>
      </c>
      <c r="D139" s="35">
        <v>-0.41</v>
      </c>
      <c r="E139" s="33">
        <v>682</v>
      </c>
      <c r="F139" s="34">
        <v>2E-3</v>
      </c>
      <c r="G139" s="36">
        <v>1.4E-3</v>
      </c>
      <c r="H139" s="36">
        <v>-8.9800000000000005E-2</v>
      </c>
    </row>
    <row r="140" spans="1:8">
      <c r="A140" s="38" t="s">
        <v>29</v>
      </c>
      <c r="B140" s="33">
        <v>358</v>
      </c>
      <c r="C140" s="34">
        <v>1.9E-2</v>
      </c>
      <c r="D140" s="35">
        <v>-0.41</v>
      </c>
      <c r="E140" s="33">
        <v>2185</v>
      </c>
      <c r="F140" s="34">
        <v>0</v>
      </c>
      <c r="G140" s="36">
        <v>1.4E-3</v>
      </c>
      <c r="H140" s="36">
        <v>-8.9800000000000005E-2</v>
      </c>
    </row>
    <row r="141" spans="1:8">
      <c r="A141" s="38" t="s">
        <v>35</v>
      </c>
      <c r="B141" s="33">
        <v>708</v>
      </c>
      <c r="C141" s="34">
        <v>2.3E-2</v>
      </c>
      <c r="D141" s="35">
        <v>-0.41</v>
      </c>
      <c r="E141" s="33">
        <v>4148</v>
      </c>
      <c r="F141" s="34">
        <v>1.4999999999999999E-2</v>
      </c>
      <c r="G141" s="36">
        <v>1.4E-3</v>
      </c>
      <c r="H141" s="36">
        <v>-8.9800000000000005E-2</v>
      </c>
    </row>
    <row r="142" spans="1:8">
      <c r="A142" s="38" t="s">
        <v>55</v>
      </c>
      <c r="B142" s="33">
        <v>431</v>
      </c>
      <c r="C142" s="34">
        <v>2.4E-2</v>
      </c>
      <c r="D142" s="35">
        <v>-0.41</v>
      </c>
      <c r="E142" s="33">
        <v>1933</v>
      </c>
      <c r="F142" s="34">
        <v>2E-3</v>
      </c>
      <c r="G142" s="36">
        <v>1.4E-3</v>
      </c>
      <c r="H142" s="36">
        <v>-8.9800000000000005E-2</v>
      </c>
    </row>
    <row r="143" spans="1:8">
      <c r="A143" s="38" t="s">
        <v>59</v>
      </c>
      <c r="B143" s="33">
        <v>799</v>
      </c>
      <c r="C143" s="34">
        <v>3.4000000000000002E-2</v>
      </c>
      <c r="D143" s="35">
        <v>-0.41</v>
      </c>
      <c r="E143" s="33">
        <v>2665</v>
      </c>
      <c r="F143" s="34">
        <v>1E-3</v>
      </c>
      <c r="G143" s="36">
        <v>1.4E-3</v>
      </c>
      <c r="H143" s="36">
        <v>-8.9800000000000005E-2</v>
      </c>
    </row>
    <row r="144" spans="1:8">
      <c r="A144" s="38" t="s">
        <v>62</v>
      </c>
      <c r="B144" s="33">
        <v>110</v>
      </c>
      <c r="C144" s="34">
        <v>4.7E-2</v>
      </c>
      <c r="D144" s="35">
        <v>-0.41</v>
      </c>
      <c r="E144" s="33">
        <v>552</v>
      </c>
      <c r="F144" s="34">
        <v>4.0000000000000001E-3</v>
      </c>
      <c r="G144" s="36">
        <v>1.4E-3</v>
      </c>
      <c r="H144" s="36">
        <v>-8.9800000000000005E-2</v>
      </c>
    </row>
    <row r="145" spans="1:8">
      <c r="A145" s="38" t="s">
        <v>76</v>
      </c>
      <c r="B145" s="33">
        <v>2189</v>
      </c>
      <c r="C145" s="34">
        <v>3.4000000000000002E-2</v>
      </c>
      <c r="D145" s="35">
        <v>-0.41</v>
      </c>
      <c r="E145" s="33">
        <v>22157</v>
      </c>
      <c r="F145" s="34">
        <v>0</v>
      </c>
      <c r="G145" s="36">
        <v>1.4E-3</v>
      </c>
      <c r="H145" s="36">
        <v>-8.9800000000000005E-2</v>
      </c>
    </row>
    <row r="146" spans="1:8">
      <c r="A146" s="38" t="s">
        <v>77</v>
      </c>
      <c r="B146" s="33">
        <v>2658</v>
      </c>
      <c r="C146" s="34">
        <v>3.2000000000000001E-2</v>
      </c>
      <c r="D146" s="35">
        <v>-0.41</v>
      </c>
      <c r="E146" s="33">
        <v>16146</v>
      </c>
      <c r="F146" s="34">
        <v>3.0000000000000001E-3</v>
      </c>
      <c r="G146" s="36">
        <v>1.4E-3</v>
      </c>
      <c r="H146" s="36">
        <v>-8.9800000000000005E-2</v>
      </c>
    </row>
    <row r="147" spans="1:8">
      <c r="A147" s="38" t="s">
        <v>83</v>
      </c>
      <c r="B147" s="33">
        <v>3736</v>
      </c>
      <c r="C147" s="34">
        <v>3.5000000000000003E-2</v>
      </c>
      <c r="D147" s="35">
        <v>-0.41</v>
      </c>
      <c r="E147" s="33">
        <v>11076</v>
      </c>
      <c r="F147" s="34">
        <v>0</v>
      </c>
      <c r="G147" s="36">
        <v>1.4E-3</v>
      </c>
      <c r="H147" s="36">
        <v>-8.9800000000000005E-2</v>
      </c>
    </row>
    <row r="148" spans="1:8">
      <c r="A148" s="38" t="s">
        <v>86</v>
      </c>
      <c r="B148" s="33">
        <v>191</v>
      </c>
      <c r="C148" s="34">
        <v>1.2999999999999999E-2</v>
      </c>
      <c r="D148" s="35">
        <v>-0.41</v>
      </c>
      <c r="E148" s="33">
        <v>4023</v>
      </c>
      <c r="F148" s="34">
        <v>8.0000000000000002E-3</v>
      </c>
      <c r="G148" s="36">
        <v>1.4E-3</v>
      </c>
      <c r="H148" s="36">
        <v>-8.9800000000000005E-2</v>
      </c>
    </row>
    <row r="149" spans="1:8">
      <c r="A149" s="38" t="s">
        <v>96</v>
      </c>
      <c r="B149" s="33">
        <v>371</v>
      </c>
      <c r="C149" s="34">
        <v>2.1999999999999999E-2</v>
      </c>
      <c r="D149" s="35">
        <v>-0.41</v>
      </c>
      <c r="E149" s="33">
        <v>2065</v>
      </c>
      <c r="F149" s="34">
        <v>5.0000000000000001E-3</v>
      </c>
      <c r="G149" s="36">
        <v>1.4E-3</v>
      </c>
      <c r="H149" s="36">
        <v>-8.9800000000000005E-2</v>
      </c>
    </row>
    <row r="150" spans="1:8">
      <c r="A150" s="38" t="s">
        <v>121</v>
      </c>
      <c r="B150" s="33">
        <v>26</v>
      </c>
      <c r="C150" s="34">
        <v>1.7000000000000001E-2</v>
      </c>
      <c r="D150" s="35">
        <v>-0.41</v>
      </c>
      <c r="E150" s="33">
        <v>87</v>
      </c>
      <c r="F150" s="34">
        <v>0</v>
      </c>
      <c r="G150" s="36">
        <v>1.4E-3</v>
      </c>
      <c r="H150" s="36">
        <v>-8.9800000000000005E-2</v>
      </c>
    </row>
    <row r="151" spans="1:8">
      <c r="A151" s="38" t="s">
        <v>102</v>
      </c>
      <c r="B151" s="33">
        <v>82</v>
      </c>
      <c r="C151" s="34">
        <v>4.4999999999999998E-2</v>
      </c>
      <c r="D151" s="35">
        <v>-0.41</v>
      </c>
      <c r="E151" s="33">
        <v>775</v>
      </c>
      <c r="F151" s="34">
        <v>1.2E-2</v>
      </c>
      <c r="G151" s="36">
        <v>1.4E-3</v>
      </c>
      <c r="H151" s="36">
        <v>-8.9800000000000005E-2</v>
      </c>
    </row>
    <row r="152" spans="1:8">
      <c r="A152" s="38" t="s">
        <v>104</v>
      </c>
      <c r="B152" s="33">
        <v>1476</v>
      </c>
      <c r="C152" s="34">
        <v>1.9E-2</v>
      </c>
      <c r="D152" s="35">
        <v>-0.41</v>
      </c>
      <c r="E152" s="33">
        <v>9462</v>
      </c>
      <c r="F152" s="34">
        <v>8.9999999999999993E-3</v>
      </c>
      <c r="G152" s="36">
        <v>1.4E-3</v>
      </c>
      <c r="H152" s="36">
        <v>-8.9800000000000005E-2</v>
      </c>
    </row>
    <row r="153" spans="1:8" ht="25.5">
      <c r="A153" s="38" t="s">
        <v>280</v>
      </c>
      <c r="B153" s="33">
        <v>76</v>
      </c>
      <c r="C153" s="34">
        <v>6.0000000000000001E-3</v>
      </c>
      <c r="D153" s="35">
        <v>-0.41</v>
      </c>
      <c r="E153" s="33">
        <v>1017</v>
      </c>
      <c r="F153" s="34">
        <v>5.0000000000000001E-3</v>
      </c>
      <c r="G153" s="36">
        <v>1.4E-3</v>
      </c>
      <c r="H153" s="36">
        <v>-8.9800000000000005E-2</v>
      </c>
    </row>
    <row r="154" spans="1:8">
      <c r="A154" s="38" t="s">
        <v>136</v>
      </c>
      <c r="B154" s="33">
        <v>72</v>
      </c>
      <c r="C154" s="34">
        <v>3.0000000000000001E-3</v>
      </c>
      <c r="D154" s="35">
        <v>-0.41</v>
      </c>
      <c r="E154" s="33">
        <v>543</v>
      </c>
      <c r="F154" s="34">
        <v>0</v>
      </c>
      <c r="G154" s="36">
        <v>1.4E-3</v>
      </c>
      <c r="H154" s="36">
        <v>-8.9800000000000005E-2</v>
      </c>
    </row>
    <row r="155" spans="1:8">
      <c r="A155" s="38" t="s">
        <v>144</v>
      </c>
      <c r="B155" s="33">
        <v>74</v>
      </c>
      <c r="C155" s="34">
        <v>3.2000000000000001E-2</v>
      </c>
      <c r="D155" s="35">
        <v>-0.41</v>
      </c>
      <c r="E155" s="33">
        <v>365</v>
      </c>
      <c r="F155" s="34">
        <v>0</v>
      </c>
      <c r="G155" s="36">
        <v>1.4E-3</v>
      </c>
      <c r="H155" s="36">
        <v>-8.9800000000000005E-2</v>
      </c>
    </row>
    <row r="156" spans="1:8">
      <c r="A156" s="38" t="s">
        <v>153</v>
      </c>
      <c r="B156" s="33">
        <v>1057</v>
      </c>
      <c r="C156" s="34">
        <v>2.5000000000000001E-2</v>
      </c>
      <c r="D156" s="35">
        <v>-0.41</v>
      </c>
      <c r="E156" s="33">
        <v>10372</v>
      </c>
      <c r="F156" s="34">
        <v>8.0000000000000002E-3</v>
      </c>
      <c r="G156" s="36">
        <v>1.4E-3</v>
      </c>
      <c r="H156" s="36">
        <v>-8.9800000000000005E-2</v>
      </c>
    </row>
    <row r="157" spans="1:8">
      <c r="A157" s="38" t="s">
        <v>163</v>
      </c>
      <c r="B157" s="33">
        <v>2187</v>
      </c>
      <c r="C157" s="34">
        <v>3.3000000000000002E-2</v>
      </c>
      <c r="D157" s="35">
        <v>-0.41</v>
      </c>
      <c r="E157" s="33">
        <v>9446</v>
      </c>
      <c r="F157" s="34">
        <v>3.0000000000000001E-3</v>
      </c>
      <c r="G157" s="36">
        <v>1.4E-3</v>
      </c>
      <c r="H157" s="36">
        <v>-8.9800000000000005E-2</v>
      </c>
    </row>
    <row r="158" spans="1:8">
      <c r="A158" s="38" t="s">
        <v>164</v>
      </c>
      <c r="B158" s="33">
        <v>186</v>
      </c>
      <c r="C158" s="34">
        <v>6.4000000000000001E-2</v>
      </c>
      <c r="D158" s="35">
        <v>-0.41</v>
      </c>
      <c r="E158" s="33">
        <v>3472</v>
      </c>
      <c r="F158" s="34">
        <v>1E-3</v>
      </c>
      <c r="G158" s="36">
        <v>1.4E-3</v>
      </c>
      <c r="H158" s="36">
        <v>-8.9800000000000005E-2</v>
      </c>
    </row>
    <row r="159" spans="1:8">
      <c r="A159" s="38" t="s">
        <v>168</v>
      </c>
      <c r="B159" s="33">
        <v>1421</v>
      </c>
      <c r="C159" s="34">
        <v>1.2E-2</v>
      </c>
      <c r="D159" s="35">
        <v>-0.41</v>
      </c>
      <c r="E159" s="33">
        <v>6719</v>
      </c>
      <c r="F159" s="34">
        <v>6.0000000000000001E-3</v>
      </c>
      <c r="G159" s="36">
        <v>1.4E-3</v>
      </c>
      <c r="H159" s="36">
        <v>-8.9800000000000005E-2</v>
      </c>
    </row>
    <row r="160" spans="1:8">
      <c r="A160" s="38" t="s">
        <v>185</v>
      </c>
      <c r="B160" s="33">
        <v>532</v>
      </c>
      <c r="C160" s="34">
        <v>2.9000000000000001E-2</v>
      </c>
      <c r="D160" s="35">
        <v>-0.41</v>
      </c>
      <c r="E160" s="33">
        <v>1933</v>
      </c>
      <c r="F160" s="34">
        <v>0</v>
      </c>
      <c r="G160" s="36">
        <v>1.4E-3</v>
      </c>
      <c r="H160" s="36">
        <v>-8.9800000000000005E-2</v>
      </c>
    </row>
    <row r="161" spans="1:8">
      <c r="A161" s="38" t="s">
        <v>186</v>
      </c>
      <c r="B161" s="33">
        <v>452</v>
      </c>
      <c r="C161" s="34">
        <v>2.7E-2</v>
      </c>
      <c r="D161" s="35">
        <v>-0.41</v>
      </c>
      <c r="E161" s="33">
        <v>1261</v>
      </c>
      <c r="F161" s="34">
        <v>2E-3</v>
      </c>
      <c r="G161" s="36">
        <v>1.4E-3</v>
      </c>
      <c r="H161" s="36">
        <v>-8.9800000000000005E-2</v>
      </c>
    </row>
    <row r="162" spans="1:8">
      <c r="A162" s="38" t="s">
        <v>191</v>
      </c>
      <c r="B162" s="33">
        <v>950</v>
      </c>
      <c r="C162" s="34">
        <v>2.7E-2</v>
      </c>
      <c r="D162" s="35">
        <v>-0.41</v>
      </c>
      <c r="E162" s="33">
        <v>18880</v>
      </c>
      <c r="F162" s="34">
        <v>0.01</v>
      </c>
      <c r="G162" s="36">
        <v>1.4E-3</v>
      </c>
      <c r="H162" s="36">
        <v>-8.9800000000000005E-2</v>
      </c>
    </row>
    <row r="163" spans="1:8">
      <c r="A163" s="38" t="s">
        <v>196</v>
      </c>
      <c r="B163" s="33">
        <v>3435</v>
      </c>
      <c r="C163" s="34">
        <v>2.5999999999999999E-2</v>
      </c>
      <c r="D163" s="35">
        <v>-0.41</v>
      </c>
      <c r="E163" s="33">
        <v>28203</v>
      </c>
      <c r="F163" s="34">
        <v>0</v>
      </c>
      <c r="G163" s="36">
        <v>1.4E-3</v>
      </c>
      <c r="H163" s="36">
        <v>-8.9800000000000005E-2</v>
      </c>
    </row>
    <row r="164" spans="1:8">
      <c r="A164" s="38" t="s">
        <v>197</v>
      </c>
      <c r="B164" s="33">
        <v>438</v>
      </c>
      <c r="C164" s="34">
        <v>1.7000000000000001E-2</v>
      </c>
      <c r="D164" s="35">
        <v>-0.41</v>
      </c>
      <c r="E164" s="33">
        <v>1259</v>
      </c>
      <c r="F164" s="34">
        <v>4.0000000000000001E-3</v>
      </c>
      <c r="G164" s="36">
        <v>1.4E-3</v>
      </c>
      <c r="H164" s="36">
        <v>-8.9800000000000005E-2</v>
      </c>
    </row>
    <row r="165" spans="1:8">
      <c r="A165" s="38" t="s">
        <v>215</v>
      </c>
      <c r="B165" s="33">
        <v>397</v>
      </c>
      <c r="C165" s="34">
        <v>3.1E-2</v>
      </c>
      <c r="D165" s="35">
        <v>-0.41</v>
      </c>
      <c r="E165" s="33">
        <v>2909</v>
      </c>
      <c r="F165" s="34">
        <v>3.0000000000000001E-3</v>
      </c>
      <c r="G165" s="36">
        <v>1.4E-3</v>
      </c>
      <c r="H165" s="36">
        <v>-8.9800000000000005E-2</v>
      </c>
    </row>
    <row r="166" spans="1:8">
      <c r="A166" s="38" t="s">
        <v>181</v>
      </c>
      <c r="B166" s="33">
        <v>547</v>
      </c>
      <c r="C166" s="34">
        <v>3.6999999999999998E-2</v>
      </c>
      <c r="D166" s="35">
        <v>-0.41</v>
      </c>
      <c r="E166" s="33">
        <v>2904</v>
      </c>
      <c r="F166" s="34">
        <v>1.9E-2</v>
      </c>
      <c r="G166" s="36">
        <v>1.4E-3</v>
      </c>
      <c r="H166" s="36">
        <v>-8.9800000000000005E-2</v>
      </c>
    </row>
    <row r="167" spans="1:8">
      <c r="A167" s="38" t="s">
        <v>14</v>
      </c>
      <c r="B167" s="33">
        <v>31</v>
      </c>
      <c r="C167" s="34">
        <v>1.4E-2</v>
      </c>
      <c r="D167" s="35">
        <v>-0.41</v>
      </c>
      <c r="E167" s="33">
        <v>246</v>
      </c>
      <c r="F167" s="34">
        <v>-1.4999999999999999E-2</v>
      </c>
      <c r="G167" s="36">
        <v>1.4E-3</v>
      </c>
      <c r="H167" s="36">
        <v>-8.9800000000000005E-2</v>
      </c>
    </row>
    <row r="168" spans="1:8">
      <c r="A168" s="44" t="s">
        <v>18</v>
      </c>
      <c r="B168" s="33">
        <v>127</v>
      </c>
      <c r="C168" s="34">
        <v>0</v>
      </c>
      <c r="D168" s="35">
        <v>-0.41</v>
      </c>
      <c r="E168" s="33">
        <v>936</v>
      </c>
      <c r="F168" s="34">
        <v>0</v>
      </c>
      <c r="G168" s="36">
        <v>1.4E-3</v>
      </c>
      <c r="H168" s="36">
        <v>-8.9800000000000005E-2</v>
      </c>
    </row>
    <row r="169" spans="1:8">
      <c r="A169" s="38" t="s">
        <v>23</v>
      </c>
      <c r="B169" s="33">
        <v>1728</v>
      </c>
      <c r="C169" s="34">
        <v>2.7E-2</v>
      </c>
      <c r="D169" s="35">
        <v>-0.41</v>
      </c>
      <c r="E169" s="33">
        <v>8786</v>
      </c>
      <c r="F169" s="34">
        <v>5.0000000000000001E-3</v>
      </c>
      <c r="G169" s="36">
        <v>1.4E-3</v>
      </c>
      <c r="H169" s="36">
        <v>-8.9800000000000005E-2</v>
      </c>
    </row>
    <row r="170" spans="1:8">
      <c r="A170" s="38" t="s">
        <v>71</v>
      </c>
      <c r="B170" s="33">
        <v>445</v>
      </c>
      <c r="C170" s="34">
        <v>1.6E-2</v>
      </c>
      <c r="D170" s="35">
        <v>-0.41</v>
      </c>
      <c r="E170" s="33">
        <v>2189</v>
      </c>
      <c r="F170" s="34">
        <v>-3.0000000000000001E-3</v>
      </c>
      <c r="G170" s="36">
        <v>1.4E-3</v>
      </c>
      <c r="H170" s="36">
        <v>-8.9800000000000005E-2</v>
      </c>
    </row>
    <row r="171" spans="1:8">
      <c r="A171" s="38" t="s">
        <v>82</v>
      </c>
      <c r="B171" s="33">
        <v>476</v>
      </c>
      <c r="C171" s="34">
        <v>7.0000000000000001E-3</v>
      </c>
      <c r="D171" s="35">
        <v>-0.41</v>
      </c>
      <c r="E171" s="33">
        <v>2731</v>
      </c>
      <c r="F171" s="34">
        <v>-1E-3</v>
      </c>
      <c r="G171" s="36">
        <v>1.4E-3</v>
      </c>
      <c r="H171" s="36">
        <v>-8.9800000000000005E-2</v>
      </c>
    </row>
    <row r="172" spans="1:8">
      <c r="A172" s="38" t="s">
        <v>108</v>
      </c>
      <c r="B172" s="33">
        <v>364</v>
      </c>
      <c r="C172" s="34">
        <v>3.0000000000000001E-3</v>
      </c>
      <c r="D172" s="35">
        <v>-0.41</v>
      </c>
      <c r="E172" s="33">
        <v>3286</v>
      </c>
      <c r="F172" s="34">
        <v>-2E-3</v>
      </c>
      <c r="G172" s="36">
        <v>1.4E-3</v>
      </c>
      <c r="H172" s="36">
        <v>-8.9800000000000005E-2</v>
      </c>
    </row>
    <row r="173" spans="1:8">
      <c r="A173" s="38" t="s">
        <v>112</v>
      </c>
      <c r="B173" s="33">
        <v>58</v>
      </c>
      <c r="C173" s="34">
        <v>3.5000000000000003E-2</v>
      </c>
      <c r="D173" s="35">
        <v>-0.41</v>
      </c>
      <c r="E173" s="33">
        <v>1022</v>
      </c>
      <c r="F173" s="34">
        <v>1.9E-2</v>
      </c>
      <c r="G173" s="36">
        <v>1.4E-3</v>
      </c>
      <c r="H173" s="36">
        <v>-8.9800000000000005E-2</v>
      </c>
    </row>
    <row r="174" spans="1:8">
      <c r="A174" s="38" t="s">
        <v>114</v>
      </c>
      <c r="B174" s="33">
        <v>686</v>
      </c>
      <c r="C174" s="34">
        <v>3.5999999999999997E-2</v>
      </c>
      <c r="D174" s="35">
        <v>-0.41</v>
      </c>
      <c r="E174" s="33">
        <v>3399</v>
      </c>
      <c r="F174" s="34">
        <v>3.0000000000000001E-3</v>
      </c>
      <c r="G174" s="36">
        <v>1.4E-3</v>
      </c>
      <c r="H174" s="36">
        <v>-8.9800000000000005E-2</v>
      </c>
    </row>
    <row r="175" spans="1:8">
      <c r="A175" s="38" t="s">
        <v>120</v>
      </c>
      <c r="B175" s="33">
        <v>475</v>
      </c>
      <c r="C175" s="34">
        <v>1.6E-2</v>
      </c>
      <c r="D175" s="35">
        <v>-0.41</v>
      </c>
      <c r="E175" s="33">
        <v>2192</v>
      </c>
      <c r="F175" s="34">
        <v>4.0000000000000001E-3</v>
      </c>
      <c r="G175" s="36">
        <v>1.4E-3</v>
      </c>
      <c r="H175" s="36">
        <v>-8.9800000000000005E-2</v>
      </c>
    </row>
    <row r="176" spans="1:8">
      <c r="A176" s="38" t="s">
        <v>284</v>
      </c>
      <c r="B176" s="33">
        <v>49</v>
      </c>
      <c r="C176" s="34">
        <v>0.01</v>
      </c>
      <c r="D176" s="35">
        <v>-0.41</v>
      </c>
      <c r="E176" s="33">
        <v>406</v>
      </c>
      <c r="F176" s="34">
        <v>1.2E-2</v>
      </c>
      <c r="G176" s="36">
        <v>1.4E-3</v>
      </c>
      <c r="H176" s="36">
        <v>-8.9800000000000005E-2</v>
      </c>
    </row>
    <row r="177" spans="1:8">
      <c r="A177" s="38" t="s">
        <v>169</v>
      </c>
      <c r="B177" s="33">
        <v>82105</v>
      </c>
      <c r="C177" s="34">
        <v>3.0000000000000001E-3</v>
      </c>
      <c r="D177" s="35">
        <v>-0.41</v>
      </c>
      <c r="E177" s="33">
        <v>809330</v>
      </c>
      <c r="F177" s="34">
        <v>0</v>
      </c>
      <c r="G177" s="36">
        <v>1.4E-3</v>
      </c>
      <c r="H177" s="36">
        <v>-8.9800000000000005E-2</v>
      </c>
    </row>
    <row r="178" spans="1:8">
      <c r="A178" s="38" t="s">
        <v>199</v>
      </c>
      <c r="B178" s="33">
        <v>5</v>
      </c>
      <c r="C178" s="34">
        <v>8.0000000000000002E-3</v>
      </c>
      <c r="D178" s="35">
        <v>-0.41</v>
      </c>
      <c r="E178" s="33">
        <v>410</v>
      </c>
      <c r="F178" s="34">
        <v>0</v>
      </c>
      <c r="G178" s="36">
        <v>1.4E-3</v>
      </c>
      <c r="H178" s="36">
        <v>-8.9800000000000005E-2</v>
      </c>
    </row>
    <row r="179" spans="1:8">
      <c r="A179" s="38" t="s">
        <v>209</v>
      </c>
      <c r="B179" s="33">
        <v>15</v>
      </c>
      <c r="C179" s="34">
        <v>5.0000000000000001E-3</v>
      </c>
      <c r="D179" s="35">
        <v>-0.41</v>
      </c>
      <c r="E179" s="33">
        <v>4127</v>
      </c>
      <c r="F179" s="34">
        <v>0</v>
      </c>
      <c r="G179" s="36">
        <v>1.4E-3</v>
      </c>
      <c r="H179" s="36">
        <v>-8.9800000000000005E-2</v>
      </c>
    </row>
    <row r="180" spans="1:8">
      <c r="A180" s="38" t="s">
        <v>213</v>
      </c>
      <c r="B180" s="33">
        <v>2229</v>
      </c>
      <c r="C180" s="34">
        <v>2.4E-2</v>
      </c>
      <c r="D180" s="35">
        <v>-0.41</v>
      </c>
      <c r="E180" s="33">
        <v>9809</v>
      </c>
      <c r="F180" s="34">
        <v>3.0000000000000001E-3</v>
      </c>
      <c r="G180" s="36">
        <v>1.4E-3</v>
      </c>
      <c r="H180" s="36">
        <v>-8.9800000000000005E-2</v>
      </c>
    </row>
    <row r="181" spans="1:8">
      <c r="A181" s="38" t="s">
        <v>218</v>
      </c>
      <c r="B181" s="33">
        <v>27</v>
      </c>
      <c r="C181" s="34">
        <v>3.7999999999999999E-2</v>
      </c>
      <c r="D181" s="35">
        <v>-0.41</v>
      </c>
      <c r="E181" s="33">
        <v>3260</v>
      </c>
      <c r="F181" s="34">
        <v>-1E-3</v>
      </c>
      <c r="G181" s="36">
        <v>1.4E-3</v>
      </c>
      <c r="H181" s="36">
        <v>-8.9800000000000005E-2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26"/>
  <sheetViews>
    <sheetView topLeftCell="A210" workbookViewId="0">
      <selection activeCell="H2" sqref="H2:H226"/>
    </sheetView>
  </sheetViews>
  <sheetFormatPr defaultColWidth="8.85546875" defaultRowHeight="15"/>
  <cols>
    <col min="2" max="2" width="10.28515625" customWidth="1"/>
  </cols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332520</v>
      </c>
      <c r="C2" s="18">
        <v>0</v>
      </c>
      <c r="D2" s="18">
        <v>0</v>
      </c>
      <c r="E2" s="18">
        <v>0</v>
      </c>
      <c r="F2" s="29">
        <v>0</v>
      </c>
      <c r="G2">
        <f>IF(D2&lt;&gt;"",IF(D2&gt;0,IF(C2&gt;0, D2/C2*1000,0),0),"")</f>
        <v>0</v>
      </c>
      <c r="H2">
        <f>IF(F2&lt;&gt;"",IF(F2&gt;0,IF(E2&gt;0, F2/E2*1000,0),0),"")</f>
        <v>0</v>
      </c>
    </row>
    <row r="3" spans="1:8">
      <c r="A3" s="28" t="s">
        <v>16</v>
      </c>
      <c r="B3" s="18">
        <v>520000</v>
      </c>
      <c r="C3" s="18">
        <v>0</v>
      </c>
      <c r="D3" s="18">
        <v>0</v>
      </c>
      <c r="E3" s="18">
        <v>0</v>
      </c>
      <c r="F3" s="29">
        <v>0</v>
      </c>
      <c r="G3">
        <f t="shared" ref="G3:G66" si="0">IF(D3&lt;&gt;"",IF(D3&gt;0,IF(C3&gt;0, D3/C3*1000,0),0),"")</f>
        <v>0</v>
      </c>
      <c r="H3">
        <f t="shared" ref="H3:H66" si="1">IF(F3&lt;&gt;"",IF(F3&gt;0,IF(E3&gt;0, F3/E3*1000,0),0),"")</f>
        <v>0</v>
      </c>
    </row>
    <row r="4" spans="1:8">
      <c r="A4" s="28" t="s">
        <v>17</v>
      </c>
      <c r="B4" s="18">
        <v>0</v>
      </c>
      <c r="C4" s="18">
        <v>0</v>
      </c>
      <c r="D4" s="18">
        <v>0</v>
      </c>
      <c r="E4" s="18">
        <v>0</v>
      </c>
      <c r="F4" s="29">
        <v>0</v>
      </c>
      <c r="G4">
        <f t="shared" si="0"/>
        <v>0</v>
      </c>
      <c r="H4">
        <f t="shared" si="1"/>
        <v>0</v>
      </c>
    </row>
    <row r="5" spans="1:8">
      <c r="A5" s="28" t="s">
        <v>23</v>
      </c>
      <c r="B5" s="18">
        <v>659000</v>
      </c>
      <c r="C5" s="18">
        <v>0</v>
      </c>
      <c r="D5" s="18">
        <v>0</v>
      </c>
      <c r="E5" s="18">
        <v>0</v>
      </c>
      <c r="F5" s="29">
        <v>0</v>
      </c>
      <c r="G5">
        <f t="shared" si="0"/>
        <v>0</v>
      </c>
      <c r="H5">
        <f t="shared" si="1"/>
        <v>0</v>
      </c>
    </row>
    <row r="6" spans="1:8">
      <c r="A6" s="28" t="s">
        <v>24</v>
      </c>
      <c r="B6" s="18">
        <v>173100</v>
      </c>
      <c r="C6" s="18">
        <v>0</v>
      </c>
      <c r="D6" s="18">
        <v>0</v>
      </c>
      <c r="E6" s="18">
        <v>0</v>
      </c>
      <c r="F6" s="29">
        <v>0</v>
      </c>
      <c r="G6">
        <f t="shared" si="0"/>
        <v>0</v>
      </c>
      <c r="H6">
        <f t="shared" si="1"/>
        <v>0</v>
      </c>
    </row>
    <row r="7" spans="1:8">
      <c r="A7" s="28" t="s">
        <v>31</v>
      </c>
      <c r="B7" s="18">
        <v>8163000</v>
      </c>
      <c r="C7" s="18">
        <v>0</v>
      </c>
      <c r="D7" s="18">
        <v>0</v>
      </c>
      <c r="E7" s="18">
        <v>0</v>
      </c>
      <c r="F7" s="29">
        <v>0</v>
      </c>
      <c r="G7">
        <f t="shared" si="0"/>
        <v>0</v>
      </c>
      <c r="H7">
        <f t="shared" si="1"/>
        <v>0</v>
      </c>
    </row>
    <row r="8" spans="1:8">
      <c r="A8" s="28" t="s">
        <v>41</v>
      </c>
      <c r="B8" s="18">
        <v>1877813</v>
      </c>
      <c r="C8" s="18">
        <v>0</v>
      </c>
      <c r="D8" s="18">
        <v>0</v>
      </c>
      <c r="E8" s="18">
        <v>0</v>
      </c>
      <c r="F8" s="29">
        <v>0</v>
      </c>
      <c r="G8">
        <f t="shared" si="0"/>
        <v>0</v>
      </c>
      <c r="H8">
        <f t="shared" si="1"/>
        <v>0</v>
      </c>
    </row>
    <row r="9" spans="1:8">
      <c r="A9" s="28" t="s">
        <v>45</v>
      </c>
      <c r="B9" s="18">
        <v>291000</v>
      </c>
      <c r="C9" s="18">
        <v>0</v>
      </c>
      <c r="D9" s="18">
        <v>0</v>
      </c>
      <c r="E9" s="18">
        <v>0</v>
      </c>
      <c r="F9" s="29">
        <v>0</v>
      </c>
      <c r="G9">
        <f t="shared" si="0"/>
        <v>0</v>
      </c>
      <c r="H9">
        <f t="shared" si="1"/>
        <v>0</v>
      </c>
    </row>
    <row r="10" spans="1:8">
      <c r="A10" s="28" t="s">
        <v>46</v>
      </c>
      <c r="B10" s="18">
        <v>55500000</v>
      </c>
      <c r="C10" s="18">
        <v>0</v>
      </c>
      <c r="D10" s="18">
        <v>0</v>
      </c>
      <c r="E10" s="18">
        <v>0</v>
      </c>
      <c r="F10" s="29">
        <v>0</v>
      </c>
      <c r="G10">
        <f t="shared" si="0"/>
        <v>0</v>
      </c>
      <c r="H10">
        <f t="shared" si="1"/>
        <v>0</v>
      </c>
    </row>
    <row r="11" spans="1:8">
      <c r="A11" s="28" t="s">
        <v>71</v>
      </c>
      <c r="B11" s="18">
        <v>52273</v>
      </c>
      <c r="C11" s="18">
        <v>0</v>
      </c>
      <c r="D11" s="18">
        <v>0</v>
      </c>
      <c r="E11" s="18">
        <v>0</v>
      </c>
      <c r="F11" s="29">
        <v>0</v>
      </c>
      <c r="G11">
        <f t="shared" si="0"/>
        <v>0</v>
      </c>
      <c r="H11">
        <f t="shared" si="1"/>
        <v>0</v>
      </c>
    </row>
    <row r="12" spans="1:8">
      <c r="A12" s="28" t="s">
        <v>76</v>
      </c>
      <c r="B12" s="18">
        <v>0</v>
      </c>
      <c r="C12" s="18">
        <v>0</v>
      </c>
      <c r="D12" s="18">
        <v>0</v>
      </c>
      <c r="E12" s="18">
        <v>0</v>
      </c>
      <c r="F12" s="29">
        <v>0</v>
      </c>
      <c r="G12">
        <f t="shared" si="0"/>
        <v>0</v>
      </c>
      <c r="H12">
        <f t="shared" si="1"/>
        <v>0</v>
      </c>
    </row>
    <row r="13" spans="1:8">
      <c r="A13" s="28" t="s">
        <v>77</v>
      </c>
      <c r="B13" s="18">
        <v>576293</v>
      </c>
      <c r="C13" s="18">
        <v>0</v>
      </c>
      <c r="D13" s="18">
        <v>0</v>
      </c>
      <c r="E13" s="18">
        <v>0</v>
      </c>
      <c r="F13" s="29">
        <v>0</v>
      </c>
      <c r="G13">
        <f t="shared" si="0"/>
        <v>0</v>
      </c>
      <c r="H13">
        <f t="shared" si="1"/>
        <v>0</v>
      </c>
    </row>
    <row r="14" spans="1:8">
      <c r="A14" s="28" t="s">
        <v>83</v>
      </c>
      <c r="B14" s="18">
        <v>2739333</v>
      </c>
      <c r="C14" s="18">
        <v>0</v>
      </c>
      <c r="D14" s="18">
        <v>0</v>
      </c>
      <c r="E14" s="18">
        <v>0</v>
      </c>
      <c r="F14" s="29">
        <v>0</v>
      </c>
      <c r="G14">
        <f t="shared" si="0"/>
        <v>0</v>
      </c>
      <c r="H14">
        <f t="shared" si="1"/>
        <v>0</v>
      </c>
    </row>
    <row r="15" spans="1:8">
      <c r="A15" s="28" t="s">
        <v>98</v>
      </c>
      <c r="B15" s="18">
        <v>381000</v>
      </c>
      <c r="C15" s="18">
        <v>0</v>
      </c>
      <c r="D15" s="18">
        <v>0</v>
      </c>
      <c r="E15" s="18">
        <v>0</v>
      </c>
      <c r="F15" s="29">
        <v>0</v>
      </c>
      <c r="G15">
        <f t="shared" si="0"/>
        <v>0</v>
      </c>
      <c r="H15">
        <f t="shared" si="1"/>
        <v>0</v>
      </c>
    </row>
    <row r="16" spans="1:8">
      <c r="A16" s="28" t="s">
        <v>99</v>
      </c>
      <c r="B16" s="18">
        <v>4705500</v>
      </c>
      <c r="C16" s="18">
        <v>0</v>
      </c>
      <c r="D16" s="18">
        <v>0</v>
      </c>
      <c r="E16" s="18">
        <v>0</v>
      </c>
      <c r="F16" s="29">
        <v>0</v>
      </c>
      <c r="G16">
        <f t="shared" si="0"/>
        <v>0</v>
      </c>
      <c r="H16">
        <f t="shared" si="1"/>
        <v>0</v>
      </c>
    </row>
    <row r="17" spans="1:8">
      <c r="A17" s="28" t="s">
        <v>106</v>
      </c>
      <c r="B17" s="18">
        <v>888000</v>
      </c>
      <c r="C17" s="18">
        <v>0</v>
      </c>
      <c r="D17" s="18">
        <v>0</v>
      </c>
      <c r="E17" s="18">
        <v>0</v>
      </c>
      <c r="F17" s="29">
        <v>0</v>
      </c>
      <c r="G17">
        <f t="shared" si="0"/>
        <v>0</v>
      </c>
      <c r="H17">
        <f t="shared" si="1"/>
        <v>0</v>
      </c>
    </row>
    <row r="18" spans="1:8">
      <c r="A18" s="28" t="s">
        <v>114</v>
      </c>
      <c r="B18" s="18">
        <v>1042040</v>
      </c>
      <c r="C18" s="18">
        <v>0</v>
      </c>
      <c r="D18" s="18">
        <v>0</v>
      </c>
      <c r="E18" s="18">
        <v>0</v>
      </c>
      <c r="F18" s="29">
        <v>0</v>
      </c>
      <c r="G18">
        <f t="shared" si="0"/>
        <v>0</v>
      </c>
      <c r="H18">
        <f t="shared" si="1"/>
        <v>0</v>
      </c>
    </row>
    <row r="19" spans="1:8">
      <c r="A19" s="28" t="s">
        <v>124</v>
      </c>
      <c r="B19" s="18">
        <v>1306000</v>
      </c>
      <c r="C19" s="18">
        <v>0</v>
      </c>
      <c r="D19" s="18">
        <v>0</v>
      </c>
      <c r="E19" s="18">
        <v>0</v>
      </c>
      <c r="F19" s="29">
        <v>0</v>
      </c>
      <c r="G19">
        <f t="shared" si="0"/>
        <v>0</v>
      </c>
      <c r="H19">
        <f t="shared" si="1"/>
        <v>0</v>
      </c>
    </row>
    <row r="20" spans="1:8">
      <c r="A20" s="28" t="s">
        <v>133</v>
      </c>
      <c r="B20" s="18">
        <v>389000</v>
      </c>
      <c r="C20" s="18">
        <v>0</v>
      </c>
      <c r="D20" s="18">
        <v>0</v>
      </c>
      <c r="E20" s="18">
        <v>0</v>
      </c>
      <c r="F20" s="29">
        <v>0</v>
      </c>
      <c r="G20">
        <f t="shared" si="0"/>
        <v>0</v>
      </c>
      <c r="H20">
        <f t="shared" si="1"/>
        <v>0</v>
      </c>
    </row>
    <row r="21" spans="1:8">
      <c r="A21" s="28" t="s">
        <v>140</v>
      </c>
      <c r="B21" s="18">
        <v>1800000</v>
      </c>
      <c r="C21" s="18">
        <v>0</v>
      </c>
      <c r="D21" s="18">
        <v>0</v>
      </c>
      <c r="E21" s="18">
        <v>0</v>
      </c>
      <c r="F21" s="29">
        <v>0</v>
      </c>
      <c r="G21">
        <f t="shared" si="0"/>
        <v>0</v>
      </c>
      <c r="H21">
        <f t="shared" si="1"/>
        <v>0</v>
      </c>
    </row>
    <row r="22" spans="1:8">
      <c r="A22" s="28" t="s">
        <v>146</v>
      </c>
      <c r="B22" s="18">
        <v>0</v>
      </c>
      <c r="C22" s="18">
        <v>0</v>
      </c>
      <c r="D22" s="18">
        <v>0</v>
      </c>
      <c r="E22" s="18">
        <v>0</v>
      </c>
      <c r="F22" s="29">
        <v>0</v>
      </c>
      <c r="G22">
        <f t="shared" si="0"/>
        <v>0</v>
      </c>
      <c r="H22">
        <f t="shared" si="1"/>
        <v>0</v>
      </c>
    </row>
    <row r="23" spans="1:8">
      <c r="A23" s="28" t="s">
        <v>149</v>
      </c>
      <c r="B23" s="18">
        <v>2400000</v>
      </c>
      <c r="C23" s="18">
        <v>0</v>
      </c>
      <c r="D23" s="18">
        <v>0</v>
      </c>
      <c r="E23" s="18">
        <v>0</v>
      </c>
      <c r="F23" s="29">
        <v>0</v>
      </c>
      <c r="G23">
        <f t="shared" si="0"/>
        <v>0</v>
      </c>
      <c r="H23">
        <f t="shared" si="1"/>
        <v>0</v>
      </c>
    </row>
    <row r="24" spans="1:8">
      <c r="A24" s="28" t="s">
        <v>153</v>
      </c>
      <c r="B24" s="18">
        <v>0</v>
      </c>
      <c r="C24" s="18">
        <v>0</v>
      </c>
      <c r="D24" s="18">
        <v>0</v>
      </c>
      <c r="E24" s="18">
        <v>0</v>
      </c>
      <c r="F24" s="29">
        <v>0</v>
      </c>
      <c r="G24">
        <f t="shared" si="0"/>
        <v>0</v>
      </c>
      <c r="H24">
        <f t="shared" si="1"/>
        <v>0</v>
      </c>
    </row>
    <row r="25" spans="1:8">
      <c r="A25" s="28" t="s">
        <v>163</v>
      </c>
      <c r="B25" s="18">
        <v>1190000</v>
      </c>
      <c r="C25" s="18">
        <v>0</v>
      </c>
      <c r="D25" s="18">
        <v>0</v>
      </c>
      <c r="E25" s="18">
        <v>0</v>
      </c>
      <c r="F25" s="29">
        <v>0</v>
      </c>
      <c r="G25">
        <f t="shared" si="0"/>
        <v>0</v>
      </c>
      <c r="H25">
        <f t="shared" si="1"/>
        <v>0</v>
      </c>
    </row>
    <row r="26" spans="1:8">
      <c r="A26" s="28" t="s">
        <v>164</v>
      </c>
      <c r="B26" s="18">
        <v>318951</v>
      </c>
      <c r="C26" s="18">
        <v>0</v>
      </c>
      <c r="D26" s="18">
        <v>0</v>
      </c>
      <c r="E26" s="18">
        <v>0</v>
      </c>
      <c r="F26" s="29">
        <v>0</v>
      </c>
      <c r="G26">
        <f t="shared" si="0"/>
        <v>0</v>
      </c>
      <c r="H26">
        <f t="shared" si="1"/>
        <v>0</v>
      </c>
    </row>
    <row r="27" spans="1:8">
      <c r="A27" s="28" t="s">
        <v>168</v>
      </c>
      <c r="B27" s="18">
        <v>888882</v>
      </c>
      <c r="C27" s="18">
        <v>0</v>
      </c>
      <c r="D27" s="18">
        <v>0</v>
      </c>
      <c r="E27" s="18">
        <v>0</v>
      </c>
      <c r="F27" s="29">
        <v>0</v>
      </c>
      <c r="G27">
        <f t="shared" si="0"/>
        <v>0</v>
      </c>
      <c r="H27">
        <f t="shared" si="1"/>
        <v>0</v>
      </c>
    </row>
    <row r="28" spans="1:8">
      <c r="A28" s="28" t="s">
        <v>169</v>
      </c>
      <c r="B28" s="18">
        <v>16700000</v>
      </c>
      <c r="C28" s="18">
        <v>0</v>
      </c>
      <c r="D28" s="18">
        <v>0</v>
      </c>
      <c r="E28" s="18">
        <v>0</v>
      </c>
      <c r="F28" s="29">
        <v>0</v>
      </c>
      <c r="G28">
        <f t="shared" si="0"/>
        <v>0</v>
      </c>
      <c r="H28">
        <f t="shared" si="1"/>
        <v>0</v>
      </c>
    </row>
    <row r="29" spans="1:8">
      <c r="A29" s="28" t="s">
        <v>185</v>
      </c>
      <c r="B29" s="18">
        <v>22708</v>
      </c>
      <c r="C29" s="18">
        <v>0</v>
      </c>
      <c r="D29" s="18">
        <v>0</v>
      </c>
      <c r="E29" s="18">
        <v>0</v>
      </c>
      <c r="F29" s="29">
        <v>0</v>
      </c>
      <c r="G29">
        <f t="shared" si="0"/>
        <v>0</v>
      </c>
      <c r="H29">
        <f t="shared" si="1"/>
        <v>0</v>
      </c>
    </row>
    <row r="30" spans="1:8">
      <c r="A30" s="28" t="s">
        <v>189</v>
      </c>
      <c r="B30" s="18">
        <v>102332</v>
      </c>
      <c r="C30" s="18">
        <v>0</v>
      </c>
      <c r="D30" s="18">
        <v>0</v>
      </c>
      <c r="E30" s="18">
        <v>0</v>
      </c>
      <c r="F30" s="29">
        <v>0</v>
      </c>
      <c r="G30">
        <f t="shared" si="0"/>
        <v>0</v>
      </c>
      <c r="H30">
        <f t="shared" si="1"/>
        <v>0</v>
      </c>
    </row>
    <row r="31" spans="1:8">
      <c r="A31" s="28" t="s">
        <v>191</v>
      </c>
      <c r="B31" s="18">
        <v>262717</v>
      </c>
      <c r="C31" s="18">
        <v>0</v>
      </c>
      <c r="D31" s="18">
        <v>0</v>
      </c>
      <c r="E31" s="18">
        <v>0</v>
      </c>
      <c r="F31" s="29">
        <v>0</v>
      </c>
      <c r="G31">
        <f t="shared" si="0"/>
        <v>0</v>
      </c>
      <c r="H31">
        <f t="shared" si="1"/>
        <v>0</v>
      </c>
    </row>
    <row r="32" spans="1:8">
      <c r="A32" s="28" t="s">
        <v>196</v>
      </c>
      <c r="B32" s="18">
        <v>500000</v>
      </c>
      <c r="C32" s="18">
        <v>0</v>
      </c>
      <c r="D32" s="18">
        <v>0</v>
      </c>
      <c r="E32" s="18">
        <v>0</v>
      </c>
      <c r="F32" s="29">
        <v>0</v>
      </c>
      <c r="G32">
        <f t="shared" si="0"/>
        <v>0</v>
      </c>
      <c r="H32">
        <f t="shared" si="1"/>
        <v>0</v>
      </c>
    </row>
    <row r="33" spans="1:8">
      <c r="A33" s="28" t="s">
        <v>200</v>
      </c>
      <c r="B33" s="18">
        <v>5500000</v>
      </c>
      <c r="C33" s="18">
        <v>0</v>
      </c>
      <c r="D33" s="18">
        <v>0</v>
      </c>
      <c r="E33" s="18">
        <v>0</v>
      </c>
      <c r="F33" s="29">
        <v>0</v>
      </c>
      <c r="G33">
        <f t="shared" si="0"/>
        <v>0</v>
      </c>
      <c r="H33">
        <f t="shared" si="1"/>
        <v>0</v>
      </c>
    </row>
    <row r="34" spans="1:8">
      <c r="A34" s="28" t="s">
        <v>208</v>
      </c>
      <c r="B34" s="18">
        <v>307649</v>
      </c>
      <c r="C34" s="18">
        <v>0</v>
      </c>
      <c r="D34" s="18">
        <v>0</v>
      </c>
      <c r="E34" s="18">
        <v>0</v>
      </c>
      <c r="F34" s="29">
        <v>0</v>
      </c>
      <c r="G34">
        <f t="shared" si="0"/>
        <v>0</v>
      </c>
      <c r="H34">
        <f t="shared" si="1"/>
        <v>0</v>
      </c>
    </row>
    <row r="35" spans="1:8">
      <c r="A35" s="28" t="s">
        <v>213</v>
      </c>
      <c r="B35" s="18">
        <v>387000</v>
      </c>
      <c r="C35" s="18">
        <v>0</v>
      </c>
      <c r="D35" s="18">
        <v>0</v>
      </c>
      <c r="E35" s="18">
        <v>0</v>
      </c>
      <c r="F35" s="29">
        <v>0</v>
      </c>
      <c r="G35">
        <f t="shared" si="0"/>
        <v>0</v>
      </c>
      <c r="H35">
        <f t="shared" si="1"/>
        <v>0</v>
      </c>
    </row>
    <row r="36" spans="1:8">
      <c r="A36" s="28" t="s">
        <v>215</v>
      </c>
      <c r="B36" s="18">
        <v>502108</v>
      </c>
      <c r="C36" s="18">
        <v>0</v>
      </c>
      <c r="D36" s="18">
        <v>0</v>
      </c>
      <c r="E36" s="18">
        <v>0</v>
      </c>
      <c r="F36" s="29">
        <v>0</v>
      </c>
      <c r="G36">
        <f t="shared" si="0"/>
        <v>0</v>
      </c>
      <c r="H36">
        <f t="shared" si="1"/>
        <v>0</v>
      </c>
    </row>
    <row r="37" spans="1:8">
      <c r="A37" s="28" t="s">
        <v>217</v>
      </c>
      <c r="B37" s="18">
        <v>24928</v>
      </c>
      <c r="C37" s="18">
        <v>0</v>
      </c>
      <c r="D37" s="18">
        <v>0</v>
      </c>
      <c r="E37" s="18">
        <v>0</v>
      </c>
      <c r="F37" s="29">
        <v>0</v>
      </c>
      <c r="G37">
        <f t="shared" si="0"/>
        <v>0</v>
      </c>
      <c r="H37">
        <f t="shared" si="1"/>
        <v>0</v>
      </c>
    </row>
    <row r="38" spans="1:8">
      <c r="A38" s="28" t="s">
        <v>221</v>
      </c>
      <c r="B38" s="18">
        <v>785420</v>
      </c>
      <c r="C38" s="18">
        <v>0</v>
      </c>
      <c r="D38" s="18">
        <v>0</v>
      </c>
      <c r="E38" s="18">
        <v>0</v>
      </c>
      <c r="F38" s="29">
        <v>0</v>
      </c>
      <c r="G38">
        <f t="shared" si="0"/>
        <v>0</v>
      </c>
      <c r="H38">
        <f t="shared" si="1"/>
        <v>0</v>
      </c>
    </row>
    <row r="39" spans="1:8">
      <c r="A39" t="s">
        <v>251</v>
      </c>
      <c r="B39" s="18">
        <v>14904000</v>
      </c>
      <c r="C39">
        <v>0</v>
      </c>
      <c r="D39">
        <v>0</v>
      </c>
      <c r="E39">
        <v>0</v>
      </c>
      <c r="F39">
        <v>0</v>
      </c>
      <c r="G39">
        <f t="shared" si="0"/>
        <v>0</v>
      </c>
      <c r="H39">
        <f t="shared" si="1"/>
        <v>0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25298608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  <c r="H41">
        <f t="shared" si="1"/>
        <v>0</v>
      </c>
    </row>
    <row r="42" spans="1:8">
      <c r="A42" t="s">
        <v>327</v>
      </c>
      <c r="B42">
        <v>7647860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H42">
        <f t="shared" si="1"/>
        <v>0</v>
      </c>
    </row>
    <row r="43" spans="1:8">
      <c r="A43" t="s">
        <v>328</v>
      </c>
      <c r="B43">
        <v>2044396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  <c r="H43">
        <f t="shared" si="1"/>
        <v>0</v>
      </c>
    </row>
    <row r="44" spans="1:8">
      <c r="A44" t="s">
        <v>329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>
      <c r="A45" t="s">
        <v>330</v>
      </c>
      <c r="B45">
        <v>829116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  <c r="H45">
        <f t="shared" si="1"/>
        <v>0</v>
      </c>
    </row>
    <row r="46" spans="1:8">
      <c r="A46" t="s">
        <v>331</v>
      </c>
      <c r="B46">
        <v>3435366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H46">
        <f t="shared" si="1"/>
        <v>0</v>
      </c>
    </row>
    <row r="47" spans="1:8">
      <c r="A47" t="s">
        <v>332</v>
      </c>
      <c r="B47">
        <v>24000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H47">
        <f t="shared" si="1"/>
        <v>0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226"/>
  <sheetViews>
    <sheetView topLeftCell="A173" workbookViewId="0">
      <selection activeCell="H2" sqref="H2:H226"/>
    </sheetView>
  </sheetViews>
  <sheetFormatPr defaultColWidth="8.85546875" defaultRowHeight="15"/>
  <cols>
    <col min="1" max="1" width="32.85546875" style="1" customWidth="1"/>
    <col min="2" max="2" width="24.42578125" customWidth="1"/>
    <col min="3" max="4" width="9" bestFit="1" customWidth="1"/>
    <col min="5" max="5" width="9.85546875" bestFit="1" customWidth="1"/>
    <col min="6" max="6" width="9" bestFit="1" customWidth="1"/>
  </cols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15300000</v>
      </c>
      <c r="C2" s="18">
        <v>49</v>
      </c>
      <c r="D2" s="18">
        <v>34</v>
      </c>
      <c r="E2" s="18">
        <v>5034</v>
      </c>
      <c r="F2" s="29">
        <v>810</v>
      </c>
      <c r="G2">
        <f>IF(D2&lt;&gt;"",IF(D2&gt;0,IF(C2&gt;0, D2/C2*1000,0),0),"")</f>
        <v>693.87755102040819</v>
      </c>
      <c r="H2">
        <f>IF(F2&lt;&gt;"",IF(F2&gt;0,IF(E2&gt;0, F2/E2*1000,0),0),"")</f>
        <v>160.90584028605485</v>
      </c>
    </row>
    <row r="3" spans="1:8">
      <c r="A3" s="28" t="s">
        <v>16</v>
      </c>
      <c r="B3" s="18">
        <v>32100000</v>
      </c>
      <c r="C3" s="18">
        <v>30171</v>
      </c>
      <c r="D3" s="18">
        <v>2451</v>
      </c>
      <c r="E3" s="18">
        <v>5460845</v>
      </c>
      <c r="F3" s="29">
        <v>297520</v>
      </c>
      <c r="G3">
        <f t="shared" ref="G3:G66" si="0">IF(D3&lt;&gt;"",IF(D3&gt;0,IF(C3&gt;0, D3/C3*1000,0),0),"")</f>
        <v>81.236949388485641</v>
      </c>
      <c r="H3">
        <f t="shared" ref="H3:H66" si="1">IF(F3&lt;&gt;"",IF(F3&gt;0,IF(E3&gt;0, F3/E3*1000,0),0),"")</f>
        <v>54.482410689188207</v>
      </c>
    </row>
    <row r="4" spans="1:8">
      <c r="A4" s="28" t="s">
        <v>17</v>
      </c>
      <c r="B4" s="18">
        <v>17500000</v>
      </c>
      <c r="C4" s="18">
        <v>8336236</v>
      </c>
      <c r="D4" s="18">
        <v>688660</v>
      </c>
      <c r="E4" s="18">
        <v>821257</v>
      </c>
      <c r="F4" s="29">
        <v>83228</v>
      </c>
      <c r="G4">
        <f t="shared" si="0"/>
        <v>82.610425136716373</v>
      </c>
      <c r="H4">
        <f t="shared" si="1"/>
        <v>101.34221078176503</v>
      </c>
    </row>
    <row r="5" spans="1:8">
      <c r="A5" s="28" t="s">
        <v>23</v>
      </c>
      <c r="B5" s="18">
        <v>19600000</v>
      </c>
      <c r="C5" s="18">
        <v>26143</v>
      </c>
      <c r="D5" s="18">
        <v>2054</v>
      </c>
      <c r="E5" s="18">
        <v>3001659</v>
      </c>
      <c r="F5" s="29">
        <v>98074</v>
      </c>
      <c r="G5">
        <f t="shared" si="0"/>
        <v>78.567876678269513</v>
      </c>
      <c r="H5">
        <f t="shared" si="1"/>
        <v>32.673265017778498</v>
      </c>
    </row>
    <row r="6" spans="1:8">
      <c r="A6" s="28" t="s">
        <v>24</v>
      </c>
      <c r="B6" s="18">
        <v>5412140</v>
      </c>
      <c r="C6" s="18">
        <v>4696491</v>
      </c>
      <c r="D6" s="18">
        <v>283468</v>
      </c>
      <c r="E6" s="18">
        <v>1154483</v>
      </c>
      <c r="F6" s="29">
        <v>161151</v>
      </c>
      <c r="G6">
        <f t="shared" si="0"/>
        <v>60.357403005776014</v>
      </c>
      <c r="H6">
        <f t="shared" si="1"/>
        <v>139.5871571950388</v>
      </c>
    </row>
    <row r="7" spans="1:8">
      <c r="A7" s="28" t="s">
        <v>31</v>
      </c>
      <c r="B7" s="18">
        <v>254000000</v>
      </c>
      <c r="C7" s="18">
        <v>21538</v>
      </c>
      <c r="D7" s="18">
        <v>887</v>
      </c>
      <c r="E7" s="18">
        <v>110555</v>
      </c>
      <c r="F7" s="29">
        <v>32195</v>
      </c>
      <c r="G7">
        <f t="shared" si="0"/>
        <v>41.183025350543225</v>
      </c>
      <c r="H7">
        <f t="shared" si="1"/>
        <v>291.21251865587266</v>
      </c>
    </row>
    <row r="8" spans="1:8">
      <c r="A8" s="28" t="s">
        <v>41</v>
      </c>
      <c r="B8" s="18">
        <v>156000000</v>
      </c>
      <c r="C8" s="18">
        <v>4646938</v>
      </c>
      <c r="D8" s="18">
        <v>332112</v>
      </c>
      <c r="E8" s="18">
        <v>6127698</v>
      </c>
      <c r="F8" s="29">
        <v>567201</v>
      </c>
      <c r="G8">
        <f t="shared" si="0"/>
        <v>71.468997434439629</v>
      </c>
      <c r="H8">
        <f t="shared" si="1"/>
        <v>92.563471633229966</v>
      </c>
    </row>
    <row r="9" spans="1:8">
      <c r="A9" s="28" t="s">
        <v>45</v>
      </c>
      <c r="B9" s="18">
        <v>58800000</v>
      </c>
      <c r="C9" s="18">
        <v>265</v>
      </c>
      <c r="D9" s="18">
        <v>156</v>
      </c>
      <c r="E9" s="18">
        <v>33779</v>
      </c>
      <c r="F9" s="29">
        <v>4953</v>
      </c>
      <c r="G9">
        <f t="shared" si="0"/>
        <v>588.67924528301887</v>
      </c>
      <c r="H9">
        <f t="shared" si="1"/>
        <v>146.62956274608484</v>
      </c>
    </row>
    <row r="10" spans="1:8">
      <c r="A10" s="28" t="s">
        <v>46</v>
      </c>
      <c r="B10" s="18">
        <v>340000000</v>
      </c>
      <c r="C10" s="18">
        <v>45200000</v>
      </c>
      <c r="D10" s="18">
        <v>8283711</v>
      </c>
      <c r="E10" s="18">
        <v>56857</v>
      </c>
      <c r="F10" s="29">
        <v>33040</v>
      </c>
      <c r="G10">
        <f t="shared" si="0"/>
        <v>183.26794247787612</v>
      </c>
      <c r="H10">
        <f t="shared" si="1"/>
        <v>581.10698770599925</v>
      </c>
    </row>
    <row r="11" spans="1:8">
      <c r="A11" s="28" t="s">
        <v>71</v>
      </c>
      <c r="B11" s="18">
        <v>7799213</v>
      </c>
      <c r="C11" s="18">
        <v>293412</v>
      </c>
      <c r="D11" s="18">
        <v>25403</v>
      </c>
      <c r="E11" s="18">
        <v>2718170</v>
      </c>
      <c r="F11" s="29">
        <v>142088</v>
      </c>
      <c r="G11">
        <f t="shared" si="0"/>
        <v>86.577917740242384</v>
      </c>
      <c r="H11">
        <f t="shared" si="1"/>
        <v>52.273404533196967</v>
      </c>
    </row>
    <row r="12" spans="1:8">
      <c r="A12" s="28" t="s">
        <v>76</v>
      </c>
      <c r="B12" s="18">
        <v>59300000</v>
      </c>
      <c r="C12" s="18">
        <v>5730060</v>
      </c>
      <c r="D12" s="18">
        <v>276131</v>
      </c>
      <c r="E12" s="18">
        <v>842183</v>
      </c>
      <c r="F12" s="29">
        <v>69923</v>
      </c>
      <c r="G12">
        <f t="shared" si="0"/>
        <v>48.189896789911451</v>
      </c>
      <c r="H12">
        <f t="shared" si="1"/>
        <v>83.025898171775012</v>
      </c>
    </row>
    <row r="13" spans="1:8">
      <c r="A13" s="28" t="s">
        <v>77</v>
      </c>
      <c r="B13" s="18">
        <v>52600000</v>
      </c>
      <c r="C13" s="18">
        <v>1505649</v>
      </c>
      <c r="D13" s="18">
        <v>143290</v>
      </c>
      <c r="E13" s="18">
        <v>4994948</v>
      </c>
      <c r="F13" s="29">
        <v>340228</v>
      </c>
      <c r="G13">
        <f t="shared" si="0"/>
        <v>95.168262988252906</v>
      </c>
      <c r="H13">
        <f t="shared" si="1"/>
        <v>68.114422812810062</v>
      </c>
    </row>
    <row r="14" spans="1:8">
      <c r="A14" s="28" t="s">
        <v>83</v>
      </c>
      <c r="B14" s="18">
        <v>55600000</v>
      </c>
      <c r="C14" s="18">
        <v>9219489</v>
      </c>
      <c r="D14" s="18">
        <v>687341</v>
      </c>
      <c r="E14" s="18">
        <v>3822486</v>
      </c>
      <c r="F14" s="29">
        <v>359337</v>
      </c>
      <c r="G14">
        <f t="shared" si="0"/>
        <v>74.553047354359876</v>
      </c>
      <c r="H14">
        <f t="shared" si="1"/>
        <v>94.006099695329169</v>
      </c>
    </row>
    <row r="15" spans="1:8">
      <c r="A15" s="28" t="s">
        <v>98</v>
      </c>
      <c r="B15" s="18">
        <v>356000000</v>
      </c>
      <c r="C15" s="18">
        <v>5694122</v>
      </c>
      <c r="D15" s="18">
        <v>2324283</v>
      </c>
      <c r="E15" s="18">
        <v>20480</v>
      </c>
      <c r="F15" s="29">
        <v>5169</v>
      </c>
      <c r="G15">
        <f t="shared" si="0"/>
        <v>408.18988423500588</v>
      </c>
      <c r="H15">
        <f t="shared" si="1"/>
        <v>252.392578125</v>
      </c>
    </row>
    <row r="16" spans="1:8">
      <c r="A16" s="28" t="s">
        <v>99</v>
      </c>
      <c r="B16" s="18">
        <v>111000000</v>
      </c>
      <c r="C16" s="18">
        <v>352413</v>
      </c>
      <c r="D16" s="18">
        <v>38200</v>
      </c>
      <c r="E16" s="18">
        <v>53891</v>
      </c>
      <c r="F16" s="29">
        <v>25083</v>
      </c>
      <c r="G16">
        <f t="shared" si="0"/>
        <v>108.39554726982261</v>
      </c>
      <c r="H16">
        <f t="shared" si="1"/>
        <v>465.43949824646046</v>
      </c>
    </row>
    <row r="17" spans="1:8">
      <c r="A17" s="28" t="s">
        <v>106</v>
      </c>
      <c r="B17" s="18">
        <v>21300000</v>
      </c>
      <c r="C17" s="18">
        <v>3460280</v>
      </c>
      <c r="D17" s="18">
        <v>801784</v>
      </c>
      <c r="E17" s="18">
        <v>691506</v>
      </c>
      <c r="F17" s="29">
        <v>77839</v>
      </c>
      <c r="G17">
        <f t="shared" si="0"/>
        <v>231.71072861155744</v>
      </c>
      <c r="H17">
        <f t="shared" si="1"/>
        <v>112.56446075666733</v>
      </c>
    </row>
    <row r="18" spans="1:8">
      <c r="A18" s="28" t="s">
        <v>114</v>
      </c>
      <c r="B18" s="18">
        <v>12300000</v>
      </c>
      <c r="C18" s="18">
        <v>1564039</v>
      </c>
      <c r="D18" s="18">
        <v>98447</v>
      </c>
      <c r="E18" s="18">
        <v>3177675</v>
      </c>
      <c r="F18" s="29">
        <v>187691</v>
      </c>
      <c r="G18">
        <f t="shared" si="0"/>
        <v>62.944082596405842</v>
      </c>
      <c r="H18">
        <f t="shared" si="1"/>
        <v>59.065511734208187</v>
      </c>
    </row>
    <row r="19" spans="1:8">
      <c r="A19" s="28" t="s">
        <v>124</v>
      </c>
      <c r="B19" s="18">
        <v>20400000</v>
      </c>
      <c r="C19" s="18">
        <v>57272</v>
      </c>
      <c r="D19" s="18">
        <v>11961</v>
      </c>
      <c r="E19" s="18">
        <v>3072432</v>
      </c>
      <c r="F19" s="29">
        <v>520981</v>
      </c>
      <c r="G19">
        <f t="shared" si="0"/>
        <v>208.84550914932254</v>
      </c>
      <c r="H19">
        <f t="shared" si="1"/>
        <v>169.56632400651992</v>
      </c>
    </row>
    <row r="20" spans="1:8">
      <c r="A20" s="28" t="s">
        <v>133</v>
      </c>
      <c r="B20" s="18">
        <v>44200000</v>
      </c>
      <c r="C20" s="18">
        <v>86172</v>
      </c>
      <c r="D20" s="18">
        <v>6480</v>
      </c>
      <c r="E20" s="18">
        <v>87614</v>
      </c>
      <c r="F20" s="29">
        <v>10591</v>
      </c>
      <c r="G20">
        <f t="shared" si="0"/>
        <v>75.198440328645034</v>
      </c>
      <c r="H20">
        <f t="shared" si="1"/>
        <v>120.88250736183714</v>
      </c>
    </row>
    <row r="21" spans="1:8">
      <c r="A21" s="28" t="s">
        <v>140</v>
      </c>
      <c r="B21" s="18">
        <v>44300000</v>
      </c>
      <c r="C21" s="18">
        <v>279</v>
      </c>
      <c r="D21" s="18">
        <v>132</v>
      </c>
      <c r="E21" s="18">
        <v>378678</v>
      </c>
      <c r="F21" s="29">
        <v>175834</v>
      </c>
      <c r="G21">
        <f t="shared" si="0"/>
        <v>473.11827956989248</v>
      </c>
      <c r="H21">
        <f t="shared" si="1"/>
        <v>464.33645471878481</v>
      </c>
    </row>
    <row r="22" spans="1:8">
      <c r="A22" s="28" t="s">
        <v>146</v>
      </c>
      <c r="B22" s="18">
        <v>28900000</v>
      </c>
      <c r="C22" s="18">
        <v>6176</v>
      </c>
      <c r="D22" s="18">
        <v>2104</v>
      </c>
      <c r="E22" s="18">
        <v>14700000</v>
      </c>
      <c r="F22" s="29">
        <v>1341697</v>
      </c>
      <c r="G22">
        <f t="shared" si="0"/>
        <v>340.67357512953367</v>
      </c>
      <c r="H22">
        <f t="shared" si="1"/>
        <v>91.271904761904764</v>
      </c>
    </row>
    <row r="23" spans="1:8">
      <c r="A23" s="28" t="s">
        <v>149</v>
      </c>
      <c r="B23" s="18">
        <v>75300000</v>
      </c>
      <c r="C23" s="18">
        <v>2365</v>
      </c>
      <c r="D23" s="18">
        <v>201</v>
      </c>
      <c r="E23" s="18">
        <v>756395</v>
      </c>
      <c r="F23" s="29">
        <v>354294</v>
      </c>
      <c r="G23">
        <f t="shared" si="0"/>
        <v>84.989429175475678</v>
      </c>
      <c r="H23">
        <f t="shared" si="1"/>
        <v>468.39812531812083</v>
      </c>
    </row>
    <row r="24" spans="1:8">
      <c r="A24" s="28" t="s">
        <v>153</v>
      </c>
      <c r="B24" s="18">
        <v>12000000</v>
      </c>
      <c r="C24" s="18">
        <v>469674</v>
      </c>
      <c r="D24" s="18">
        <v>36859</v>
      </c>
      <c r="E24" s="18">
        <v>4018608</v>
      </c>
      <c r="F24" s="29">
        <v>229682</v>
      </c>
      <c r="G24">
        <f t="shared" si="0"/>
        <v>78.477837819423684</v>
      </c>
      <c r="H24">
        <f t="shared" si="1"/>
        <v>57.154616723004587</v>
      </c>
    </row>
    <row r="25" spans="1:8">
      <c r="A25" s="28" t="s">
        <v>163</v>
      </c>
      <c r="B25" s="18">
        <v>41700000</v>
      </c>
      <c r="C25" s="18">
        <v>2599838</v>
      </c>
      <c r="D25" s="18">
        <v>123993</v>
      </c>
      <c r="E25" s="18">
        <v>2742180</v>
      </c>
      <c r="F25" s="29">
        <v>200611</v>
      </c>
      <c r="G25">
        <f t="shared" si="0"/>
        <v>47.692586999651517</v>
      </c>
      <c r="H25">
        <f t="shared" si="1"/>
        <v>73.157487838143382</v>
      </c>
    </row>
    <row r="26" spans="1:8">
      <c r="A26" s="28" t="s">
        <v>164</v>
      </c>
      <c r="B26" s="18">
        <v>11500000</v>
      </c>
      <c r="C26" s="18">
        <v>2011732</v>
      </c>
      <c r="D26" s="18">
        <v>152422</v>
      </c>
      <c r="E26" s="18">
        <v>363664</v>
      </c>
      <c r="F26" s="29">
        <v>33042</v>
      </c>
      <c r="G26">
        <f t="shared" si="0"/>
        <v>75.766553397768689</v>
      </c>
      <c r="H26">
        <f t="shared" si="1"/>
        <v>90.858594746799241</v>
      </c>
    </row>
    <row r="27" spans="1:8">
      <c r="A27" s="28" t="s">
        <v>168</v>
      </c>
      <c r="B27" s="18">
        <v>16400000</v>
      </c>
      <c r="C27" s="18">
        <v>2344395</v>
      </c>
      <c r="D27" s="18">
        <v>127780</v>
      </c>
      <c r="E27" s="18">
        <v>312310</v>
      </c>
      <c r="F27" s="29">
        <v>32237</v>
      </c>
      <c r="G27">
        <f t="shared" si="0"/>
        <v>54.504467037337996</v>
      </c>
      <c r="H27">
        <f t="shared" si="1"/>
        <v>103.22115846434632</v>
      </c>
    </row>
    <row r="28" spans="1:8">
      <c r="A28" s="28" t="s">
        <v>169</v>
      </c>
      <c r="B28" s="18">
        <v>206000000</v>
      </c>
      <c r="C28" s="18">
        <v>13015</v>
      </c>
      <c r="D28" s="18">
        <v>1540</v>
      </c>
      <c r="E28" s="18">
        <v>19600000</v>
      </c>
      <c r="F28" s="29">
        <v>1344168</v>
      </c>
      <c r="G28">
        <f t="shared" si="0"/>
        <v>118.32500960430272</v>
      </c>
      <c r="H28">
        <f t="shared" si="1"/>
        <v>68.58</v>
      </c>
    </row>
    <row r="29" spans="1:8">
      <c r="A29" s="28" t="s">
        <v>185</v>
      </c>
      <c r="B29" s="18">
        <v>8994604</v>
      </c>
      <c r="C29" s="18">
        <v>453309</v>
      </c>
      <c r="D29" s="18">
        <v>33412</v>
      </c>
      <c r="E29" s="18">
        <v>2686685</v>
      </c>
      <c r="F29" s="29">
        <v>163679</v>
      </c>
      <c r="G29">
        <f t="shared" si="0"/>
        <v>73.706897502586529</v>
      </c>
      <c r="H29">
        <f t="shared" si="1"/>
        <v>60.922288991824495</v>
      </c>
    </row>
    <row r="30" spans="1:8">
      <c r="A30" s="28" t="s">
        <v>189</v>
      </c>
      <c r="B30" s="18">
        <v>25600000</v>
      </c>
      <c r="C30" s="18">
        <v>353939</v>
      </c>
      <c r="D30" s="18">
        <v>22325</v>
      </c>
      <c r="E30" s="18">
        <v>269910</v>
      </c>
      <c r="F30" s="29">
        <v>23781</v>
      </c>
      <c r="G30">
        <f t="shared" si="0"/>
        <v>63.075840752220017</v>
      </c>
      <c r="H30">
        <f t="shared" si="1"/>
        <v>88.107146826720026</v>
      </c>
    </row>
    <row r="31" spans="1:8">
      <c r="A31" s="28" t="s">
        <v>191</v>
      </c>
      <c r="B31" s="18">
        <v>16700000</v>
      </c>
      <c r="C31" s="18">
        <v>753769</v>
      </c>
      <c r="D31" s="18">
        <v>81670</v>
      </c>
      <c r="E31" s="18">
        <v>2054323</v>
      </c>
      <c r="F31" s="29">
        <v>133667</v>
      </c>
      <c r="G31">
        <f t="shared" si="0"/>
        <v>108.34884427457219</v>
      </c>
      <c r="H31">
        <f t="shared" si="1"/>
        <v>65.066204292119593</v>
      </c>
    </row>
    <row r="32" spans="1:8">
      <c r="A32" s="28" t="s">
        <v>196</v>
      </c>
      <c r="B32" s="18">
        <v>74300000</v>
      </c>
      <c r="C32" s="18">
        <v>7212597</v>
      </c>
      <c r="D32" s="18">
        <v>415736</v>
      </c>
      <c r="E32" s="18">
        <v>632833</v>
      </c>
      <c r="F32" s="29">
        <v>49579</v>
      </c>
      <c r="G32">
        <f t="shared" si="0"/>
        <v>57.640264664724789</v>
      </c>
      <c r="H32">
        <f t="shared" si="1"/>
        <v>78.344523752712021</v>
      </c>
    </row>
    <row r="33" spans="1:8">
      <c r="A33" s="28" t="s">
        <v>200</v>
      </c>
      <c r="B33" s="18">
        <v>33400000</v>
      </c>
      <c r="C33" s="18">
        <v>184026</v>
      </c>
      <c r="D33" s="18">
        <v>15213</v>
      </c>
      <c r="E33" s="18">
        <v>13602</v>
      </c>
      <c r="F33" s="29">
        <v>8479</v>
      </c>
      <c r="G33">
        <f t="shared" si="0"/>
        <v>82.667666525382273</v>
      </c>
      <c r="H33">
        <f t="shared" si="1"/>
        <v>623.36421114541986</v>
      </c>
    </row>
    <row r="34" spans="1:8">
      <c r="A34" s="28" t="s">
        <v>208</v>
      </c>
      <c r="B34" s="18">
        <v>24600000</v>
      </c>
      <c r="C34" s="18">
        <v>512500</v>
      </c>
      <c r="D34" s="18">
        <v>68555</v>
      </c>
      <c r="E34" s="18">
        <v>1505</v>
      </c>
      <c r="F34" s="29">
        <v>309</v>
      </c>
      <c r="G34">
        <f t="shared" si="0"/>
        <v>133.76585365853657</v>
      </c>
      <c r="H34">
        <f t="shared" si="1"/>
        <v>205.31561461794021</v>
      </c>
    </row>
    <row r="35" spans="1:8">
      <c r="A35" s="28" t="s">
        <v>213</v>
      </c>
      <c r="B35" s="18">
        <v>18300000</v>
      </c>
      <c r="C35" s="18">
        <v>14200</v>
      </c>
      <c r="D35" s="18">
        <v>1381</v>
      </c>
      <c r="E35" s="18">
        <v>5505900</v>
      </c>
      <c r="F35" s="29">
        <v>296329</v>
      </c>
      <c r="G35">
        <f t="shared" si="0"/>
        <v>97.253521126760575</v>
      </c>
      <c r="H35">
        <f t="shared" si="1"/>
        <v>53.820265533336965</v>
      </c>
    </row>
    <row r="36" spans="1:8">
      <c r="A36" s="28" t="s">
        <v>215</v>
      </c>
      <c r="B36" s="18">
        <v>10600000</v>
      </c>
      <c r="C36" s="18">
        <v>619170</v>
      </c>
      <c r="D36" s="18">
        <v>84382</v>
      </c>
      <c r="E36" s="18">
        <v>865670</v>
      </c>
      <c r="F36" s="29">
        <v>41158</v>
      </c>
      <c r="G36">
        <f t="shared" si="0"/>
        <v>136.28244262480419</v>
      </c>
      <c r="H36">
        <f t="shared" si="1"/>
        <v>47.544676377834506</v>
      </c>
    </row>
    <row r="37" spans="1:8">
      <c r="A37" s="28" t="s">
        <v>217</v>
      </c>
      <c r="B37" s="18">
        <v>13900000</v>
      </c>
      <c r="C37" s="18">
        <v>3160</v>
      </c>
      <c r="D37" s="18">
        <v>1531</v>
      </c>
      <c r="E37" s="18">
        <v>158000</v>
      </c>
      <c r="F37" s="29">
        <v>25398</v>
      </c>
      <c r="G37">
        <f t="shared" si="0"/>
        <v>484.4936708860759</v>
      </c>
      <c r="H37">
        <f t="shared" si="1"/>
        <v>160.74683544303798</v>
      </c>
    </row>
    <row r="38" spans="1:8">
      <c r="A38" s="28" t="s">
        <v>221</v>
      </c>
      <c r="B38" s="18">
        <v>26700000</v>
      </c>
      <c r="C38" s="18">
        <v>2099097</v>
      </c>
      <c r="D38" s="18">
        <v>534177</v>
      </c>
      <c r="E38" s="18">
        <v>71106</v>
      </c>
      <c r="F38" s="29">
        <v>40010</v>
      </c>
      <c r="G38">
        <f t="shared" si="0"/>
        <v>254.47942615324587</v>
      </c>
      <c r="H38">
        <f t="shared" si="1"/>
        <v>562.68106770174109</v>
      </c>
    </row>
    <row r="39" spans="1:8">
      <c r="A39" s="1" t="s">
        <v>251</v>
      </c>
      <c r="B39">
        <v>399023412</v>
      </c>
      <c r="C39">
        <v>1315353.99028889</v>
      </c>
      <c r="D39">
        <v>104786</v>
      </c>
      <c r="E39">
        <v>11931500</v>
      </c>
      <c r="F39">
        <v>1767567</v>
      </c>
      <c r="G39">
        <f t="shared" si="0"/>
        <v>79.663726094741961</v>
      </c>
      <c r="H39">
        <f t="shared" si="1"/>
        <v>148.14289904873652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s="1" t="s">
        <v>326</v>
      </c>
      <c r="B41">
        <v>624923946</v>
      </c>
      <c r="C41">
        <v>954378</v>
      </c>
      <c r="D41">
        <v>93130</v>
      </c>
      <c r="E41">
        <v>4521064</v>
      </c>
      <c r="F41">
        <v>1619081</v>
      </c>
      <c r="G41">
        <f t="shared" si="0"/>
        <v>97.58188055466492</v>
      </c>
      <c r="H41">
        <f t="shared" si="1"/>
        <v>358.11946037481442</v>
      </c>
    </row>
    <row r="42" spans="1:8">
      <c r="A42" s="1" t="s">
        <v>327</v>
      </c>
      <c r="B42">
        <v>139288232</v>
      </c>
      <c r="C42">
        <v>5301816</v>
      </c>
      <c r="D42">
        <v>803845</v>
      </c>
      <c r="E42">
        <v>1728186</v>
      </c>
      <c r="F42">
        <v>1094863</v>
      </c>
      <c r="G42">
        <f t="shared" si="0"/>
        <v>151.61691767500039</v>
      </c>
      <c r="H42">
        <f t="shared" si="1"/>
        <v>633.53308035130476</v>
      </c>
    </row>
    <row r="43" spans="1:8">
      <c r="A43" s="1" t="s">
        <v>328</v>
      </c>
      <c r="B43">
        <v>64001683</v>
      </c>
      <c r="C43">
        <v>8229589</v>
      </c>
      <c r="D43">
        <v>686142</v>
      </c>
      <c r="E43">
        <v>11009257</v>
      </c>
      <c r="F43">
        <v>830957</v>
      </c>
      <c r="G43">
        <f t="shared" si="0"/>
        <v>83.375002080905873</v>
      </c>
      <c r="H43">
        <f t="shared" si="1"/>
        <v>75.478027263783559</v>
      </c>
    </row>
    <row r="44" spans="1:8">
      <c r="A44" s="1" t="s">
        <v>329</v>
      </c>
      <c r="B44">
        <v>600</v>
      </c>
      <c r="C44">
        <v>64</v>
      </c>
      <c r="D44">
        <v>5</v>
      </c>
      <c r="E44">
        <v>0</v>
      </c>
      <c r="F44">
        <v>0</v>
      </c>
      <c r="G44">
        <f t="shared" si="0"/>
        <v>78.125</v>
      </c>
      <c r="H44">
        <f t="shared" si="1"/>
        <v>0</v>
      </c>
    </row>
    <row r="45" spans="1:8">
      <c r="A45" s="1" t="s">
        <v>330</v>
      </c>
      <c r="B45">
        <v>52469521</v>
      </c>
      <c r="C45">
        <v>247172</v>
      </c>
      <c r="D45">
        <v>31354</v>
      </c>
      <c r="E45">
        <v>276458</v>
      </c>
      <c r="F45">
        <v>71508</v>
      </c>
      <c r="G45">
        <f t="shared" si="0"/>
        <v>126.85093780848963</v>
      </c>
      <c r="H45">
        <f t="shared" si="1"/>
        <v>258.6577346287682</v>
      </c>
    </row>
    <row r="46" spans="1:8">
      <c r="A46" s="1" t="s">
        <v>331</v>
      </c>
      <c r="B46">
        <v>50962671</v>
      </c>
      <c r="C46">
        <v>96003</v>
      </c>
      <c r="D46">
        <v>24946</v>
      </c>
      <c r="E46">
        <v>578817</v>
      </c>
      <c r="F46">
        <v>138002</v>
      </c>
      <c r="G46">
        <f t="shared" si="0"/>
        <v>259.84604647771425</v>
      </c>
      <c r="H46">
        <f t="shared" si="1"/>
        <v>238.42077893358348</v>
      </c>
    </row>
    <row r="47" spans="1:8">
      <c r="A47" s="1" t="s">
        <v>332</v>
      </c>
      <c r="B47">
        <v>13141446</v>
      </c>
      <c r="C47">
        <v>83195</v>
      </c>
      <c r="D47">
        <v>6222</v>
      </c>
      <c r="E47">
        <v>5627331</v>
      </c>
      <c r="F47">
        <v>1343131</v>
      </c>
      <c r="G47">
        <f t="shared" si="0"/>
        <v>74.788148326221531</v>
      </c>
      <c r="H47">
        <f t="shared" si="1"/>
        <v>238.67993547918186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26"/>
  <sheetViews>
    <sheetView topLeftCell="A190" workbookViewId="0">
      <selection activeCell="H2" sqref="H2:H226"/>
    </sheetView>
  </sheetViews>
  <sheetFormatPr defaultColWidth="8.85546875" defaultRowHeight="15"/>
  <cols>
    <col min="2" max="6" width="10.42578125" customWidth="1"/>
  </cols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1806000</v>
      </c>
      <c r="C2" s="18">
        <v>1000</v>
      </c>
      <c r="D2" s="18">
        <v>2582</v>
      </c>
      <c r="E2" s="18">
        <v>29</v>
      </c>
      <c r="F2" s="29">
        <v>18</v>
      </c>
      <c r="G2">
        <f>IF(D2&lt;&gt;"",IF(D2&gt;0,IF(C2&gt;0, D2/C2*1000,0),0),"")</f>
        <v>2582</v>
      </c>
      <c r="H2">
        <f>IF(F2&lt;&gt;"",IF(F2&gt;0,IF(E2&gt;0, F2/E2*1000,0),0),"")</f>
        <v>620.68965517241384</v>
      </c>
    </row>
    <row r="3" spans="1:8">
      <c r="A3" s="28" t="s">
        <v>16</v>
      </c>
      <c r="B3" s="18">
        <v>11200000</v>
      </c>
      <c r="C3" s="18">
        <v>1588</v>
      </c>
      <c r="D3" s="18">
        <v>2958</v>
      </c>
      <c r="E3" s="18">
        <v>12700000</v>
      </c>
      <c r="F3" s="29">
        <v>787247</v>
      </c>
      <c r="G3">
        <f t="shared" ref="G3:G66" si="0">IF(D3&lt;&gt;"",IF(D3&gt;0,IF(C3&gt;0, D3/C3*1000,0),0),"")</f>
        <v>1862.7204030226701</v>
      </c>
      <c r="H3">
        <f t="shared" ref="H3:H66" si="1">IF(F3&lt;&gt;"",IF(F3&gt;0,IF(E3&gt;0, F3/E3*1000,0),0),"")</f>
        <v>61.987952755905511</v>
      </c>
    </row>
    <row r="4" spans="1:8">
      <c r="A4" s="28" t="s">
        <v>17</v>
      </c>
      <c r="B4" s="18">
        <v>3276000</v>
      </c>
      <c r="C4" s="18">
        <v>957149</v>
      </c>
      <c r="D4" s="18">
        <v>59396</v>
      </c>
      <c r="E4" s="18">
        <v>125259</v>
      </c>
      <c r="F4" s="29">
        <v>9769</v>
      </c>
      <c r="G4">
        <f t="shared" si="0"/>
        <v>62.055124123830247</v>
      </c>
      <c r="H4">
        <f t="shared" si="1"/>
        <v>77.990403883154102</v>
      </c>
    </row>
    <row r="5" spans="1:8">
      <c r="A5" s="28" t="s">
        <v>23</v>
      </c>
      <c r="B5" s="18">
        <v>1078000</v>
      </c>
      <c r="C5" s="18">
        <v>1016</v>
      </c>
      <c r="D5" s="18">
        <v>202</v>
      </c>
      <c r="E5" s="18">
        <v>1779307</v>
      </c>
      <c r="F5" s="29">
        <v>32041</v>
      </c>
      <c r="G5">
        <f t="shared" si="0"/>
        <v>198.81889763779529</v>
      </c>
      <c r="H5">
        <f t="shared" si="1"/>
        <v>18.00757261113456</v>
      </c>
    </row>
    <row r="6" spans="1:8">
      <c r="A6" s="28" t="s">
        <v>24</v>
      </c>
      <c r="B6" s="18">
        <v>473170</v>
      </c>
      <c r="C6" s="18">
        <v>32557</v>
      </c>
      <c r="D6" s="18">
        <v>4142</v>
      </c>
      <c r="E6" s="18">
        <v>134122</v>
      </c>
      <c r="F6" s="29">
        <v>8751</v>
      </c>
      <c r="G6">
        <f t="shared" si="0"/>
        <v>127.22302423441964</v>
      </c>
      <c r="H6">
        <f t="shared" si="1"/>
        <v>65.246566558804673</v>
      </c>
    </row>
    <row r="7" spans="1:8">
      <c r="A7" s="28" t="s">
        <v>31</v>
      </c>
      <c r="B7" s="18">
        <v>6882000</v>
      </c>
      <c r="C7" s="18">
        <v>613</v>
      </c>
      <c r="D7" s="18">
        <v>386</v>
      </c>
      <c r="E7" s="18">
        <v>5622721</v>
      </c>
      <c r="F7" s="29">
        <v>135827</v>
      </c>
      <c r="G7">
        <f t="shared" si="0"/>
        <v>629.69004893964109</v>
      </c>
      <c r="H7">
        <f t="shared" si="1"/>
        <v>24.156809487790699</v>
      </c>
    </row>
    <row r="8" spans="1:8">
      <c r="A8" s="28" t="s">
        <v>41</v>
      </c>
      <c r="B8" s="18">
        <v>27600000</v>
      </c>
      <c r="C8" s="18">
        <v>2576098</v>
      </c>
      <c r="D8" s="18">
        <v>91356</v>
      </c>
      <c r="E8" s="18">
        <v>865099</v>
      </c>
      <c r="F8" s="29">
        <v>37617</v>
      </c>
      <c r="G8">
        <f t="shared" si="0"/>
        <v>35.462936580828838</v>
      </c>
      <c r="H8">
        <f t="shared" si="1"/>
        <v>43.482884617829868</v>
      </c>
    </row>
    <row r="9" spans="1:8">
      <c r="A9" s="28" t="s">
        <v>45</v>
      </c>
      <c r="B9" s="18">
        <v>10700000</v>
      </c>
      <c r="C9" s="18">
        <v>378</v>
      </c>
      <c r="D9" s="18">
        <v>1637</v>
      </c>
      <c r="E9" s="18">
        <v>3820000</v>
      </c>
      <c r="F9" s="29">
        <v>275700</v>
      </c>
      <c r="G9">
        <f t="shared" si="0"/>
        <v>4330.6878306878307</v>
      </c>
      <c r="H9">
        <f t="shared" si="1"/>
        <v>72.172774869109944</v>
      </c>
    </row>
    <row r="10" spans="1:8">
      <c r="A10" s="28" t="s">
        <v>46</v>
      </c>
      <c r="B10" s="18">
        <v>42900000</v>
      </c>
      <c r="C10" s="18">
        <v>17900000</v>
      </c>
      <c r="D10" s="18">
        <v>1811109</v>
      </c>
      <c r="E10" s="18">
        <v>140</v>
      </c>
      <c r="F10" s="29">
        <v>125</v>
      </c>
      <c r="G10">
        <f t="shared" si="0"/>
        <v>101.17927374301676</v>
      </c>
      <c r="H10">
        <f t="shared" si="1"/>
        <v>892.85714285714289</v>
      </c>
    </row>
    <row r="11" spans="1:8">
      <c r="A11" s="28" t="s">
        <v>71</v>
      </c>
      <c r="B11" s="18">
        <v>1300000</v>
      </c>
      <c r="C11" s="18">
        <v>44588</v>
      </c>
      <c r="D11" s="18">
        <v>1386</v>
      </c>
      <c r="E11" s="18">
        <v>372806</v>
      </c>
      <c r="F11" s="29">
        <v>23439</v>
      </c>
      <c r="G11">
        <f t="shared" si="0"/>
        <v>31.08459675248946</v>
      </c>
      <c r="H11">
        <f t="shared" si="1"/>
        <v>62.871842191381035</v>
      </c>
    </row>
    <row r="12" spans="1:8">
      <c r="A12" s="28" t="s">
        <v>76</v>
      </c>
      <c r="B12" s="18">
        <v>8317519</v>
      </c>
      <c r="C12" s="18">
        <v>2509111</v>
      </c>
      <c r="D12" s="18">
        <v>107963</v>
      </c>
      <c r="E12" s="18">
        <v>195052</v>
      </c>
      <c r="F12" s="29">
        <v>12996</v>
      </c>
      <c r="G12">
        <f t="shared" si="0"/>
        <v>43.028387345159295</v>
      </c>
      <c r="H12">
        <f t="shared" si="1"/>
        <v>66.628386276480114</v>
      </c>
    </row>
    <row r="13" spans="1:8">
      <c r="A13" s="28" t="s">
        <v>77</v>
      </c>
      <c r="B13" s="18">
        <v>6000430</v>
      </c>
      <c r="C13" s="18">
        <v>661388</v>
      </c>
      <c r="D13" s="18">
        <v>34620</v>
      </c>
      <c r="E13" s="18">
        <v>442889</v>
      </c>
      <c r="F13" s="29">
        <v>32845</v>
      </c>
      <c r="G13">
        <f t="shared" si="0"/>
        <v>52.344463461689656</v>
      </c>
      <c r="H13">
        <f t="shared" si="1"/>
        <v>74.160794239640182</v>
      </c>
    </row>
    <row r="14" spans="1:8">
      <c r="A14" s="28" t="s">
        <v>83</v>
      </c>
      <c r="B14" s="18">
        <v>10200000</v>
      </c>
      <c r="C14" s="18">
        <v>1441121</v>
      </c>
      <c r="D14" s="18">
        <v>55033</v>
      </c>
      <c r="E14" s="18">
        <v>1422138</v>
      </c>
      <c r="F14" s="29">
        <v>68721</v>
      </c>
      <c r="G14">
        <f t="shared" si="0"/>
        <v>38.187633099510727</v>
      </c>
      <c r="H14">
        <f t="shared" si="1"/>
        <v>48.322314712074359</v>
      </c>
    </row>
    <row r="15" spans="1:8">
      <c r="A15" s="28" t="s">
        <v>98</v>
      </c>
      <c r="B15" s="18">
        <v>0</v>
      </c>
      <c r="C15" s="18">
        <v>680000</v>
      </c>
      <c r="D15" s="18">
        <v>69877</v>
      </c>
      <c r="E15" s="18">
        <v>123</v>
      </c>
      <c r="F15" s="29">
        <v>261</v>
      </c>
      <c r="G15">
        <f t="shared" si="0"/>
        <v>102.76029411764706</v>
      </c>
      <c r="H15">
        <f t="shared" si="1"/>
        <v>2121.9512195121952</v>
      </c>
    </row>
    <row r="16" spans="1:8">
      <c r="A16" s="28" t="s">
        <v>99</v>
      </c>
      <c r="B16" s="18">
        <v>1788000</v>
      </c>
      <c r="C16" s="18">
        <v>200</v>
      </c>
      <c r="D16" s="18">
        <v>44</v>
      </c>
      <c r="E16" s="18">
        <v>2491000</v>
      </c>
      <c r="F16" s="29">
        <v>129001</v>
      </c>
      <c r="G16">
        <f t="shared" si="0"/>
        <v>220</v>
      </c>
      <c r="H16">
        <f t="shared" si="1"/>
        <v>51.786832597350461</v>
      </c>
    </row>
    <row r="17" spans="1:8">
      <c r="A17" s="28" t="s">
        <v>106</v>
      </c>
      <c r="B17" s="18">
        <v>5083000</v>
      </c>
      <c r="C17" s="18">
        <v>21200000</v>
      </c>
      <c r="D17" s="18">
        <v>2219411</v>
      </c>
      <c r="E17" s="18">
        <v>1000</v>
      </c>
      <c r="F17" s="29">
        <v>92</v>
      </c>
      <c r="G17">
        <f t="shared" si="0"/>
        <v>104.68919811320755</v>
      </c>
      <c r="H17">
        <f t="shared" si="1"/>
        <v>92</v>
      </c>
    </row>
    <row r="18" spans="1:8">
      <c r="A18" s="28" t="s">
        <v>114</v>
      </c>
      <c r="B18" s="18">
        <v>2512800</v>
      </c>
      <c r="C18" s="18">
        <v>164388</v>
      </c>
      <c r="D18" s="18">
        <v>4867</v>
      </c>
      <c r="E18" s="18">
        <v>1292602</v>
      </c>
      <c r="F18" s="29">
        <v>52769</v>
      </c>
      <c r="G18">
        <f t="shared" si="0"/>
        <v>29.60678395016668</v>
      </c>
      <c r="H18">
        <f t="shared" si="1"/>
        <v>40.823857614331402</v>
      </c>
    </row>
    <row r="19" spans="1:8">
      <c r="A19" s="28" t="s">
        <v>124</v>
      </c>
      <c r="B19" s="18">
        <v>744000</v>
      </c>
      <c r="C19" s="18">
        <v>2480</v>
      </c>
      <c r="D19" s="18">
        <v>126</v>
      </c>
      <c r="E19" s="18">
        <v>382000</v>
      </c>
      <c r="F19" s="29">
        <v>19197</v>
      </c>
      <c r="G19">
        <f t="shared" si="0"/>
        <v>50.806451612903224</v>
      </c>
      <c r="H19">
        <f t="shared" si="1"/>
        <v>50.253926701570684</v>
      </c>
    </row>
    <row r="20" spans="1:8">
      <c r="A20" s="28" t="s">
        <v>133</v>
      </c>
      <c r="B20" s="18">
        <v>254000</v>
      </c>
      <c r="C20" s="18">
        <v>305</v>
      </c>
      <c r="D20" s="18">
        <v>243</v>
      </c>
      <c r="E20" s="18">
        <v>698</v>
      </c>
      <c r="F20" s="29">
        <v>551</v>
      </c>
      <c r="G20">
        <f t="shared" si="0"/>
        <v>796.72131147540983</v>
      </c>
      <c r="H20">
        <f t="shared" si="1"/>
        <v>789.39828080229222</v>
      </c>
    </row>
    <row r="21" spans="1:8">
      <c r="A21" s="28" t="s">
        <v>140</v>
      </c>
      <c r="B21" s="18">
        <v>0</v>
      </c>
      <c r="C21" s="18">
        <v>316</v>
      </c>
      <c r="D21" s="18">
        <v>28</v>
      </c>
      <c r="E21" s="18">
        <v>40</v>
      </c>
      <c r="F21" s="29">
        <v>1</v>
      </c>
      <c r="G21">
        <f t="shared" si="0"/>
        <v>88.607594936708864</v>
      </c>
      <c r="H21">
        <f t="shared" si="1"/>
        <v>25</v>
      </c>
    </row>
    <row r="22" spans="1:8">
      <c r="A22" s="28" t="s">
        <v>146</v>
      </c>
      <c r="B22" s="18">
        <v>1239000</v>
      </c>
      <c r="C22" s="18">
        <v>8684</v>
      </c>
      <c r="D22" s="18">
        <v>460</v>
      </c>
      <c r="E22" s="18">
        <v>692000</v>
      </c>
      <c r="F22" s="29">
        <v>42546</v>
      </c>
      <c r="G22">
        <f t="shared" si="0"/>
        <v>52.970981114693693</v>
      </c>
      <c r="H22">
        <f t="shared" si="1"/>
        <v>61.482658959537567</v>
      </c>
    </row>
    <row r="23" spans="1:8">
      <c r="A23" s="28" t="s">
        <v>149</v>
      </c>
      <c r="B23" s="18">
        <v>0</v>
      </c>
      <c r="C23" s="18">
        <v>1246</v>
      </c>
      <c r="D23" s="18">
        <v>49</v>
      </c>
      <c r="E23" s="18">
        <v>5</v>
      </c>
      <c r="F23" s="29">
        <v>4</v>
      </c>
      <c r="G23">
        <f t="shared" si="0"/>
        <v>39.325842696629209</v>
      </c>
      <c r="H23">
        <f t="shared" si="1"/>
        <v>800</v>
      </c>
    </row>
    <row r="24" spans="1:8">
      <c r="A24" s="28" t="s">
        <v>153</v>
      </c>
      <c r="B24" s="18">
        <v>330000</v>
      </c>
      <c r="C24" s="18">
        <v>274749</v>
      </c>
      <c r="D24" s="18">
        <v>12815</v>
      </c>
      <c r="E24" s="18">
        <v>434510</v>
      </c>
      <c r="F24" s="29">
        <v>15312</v>
      </c>
      <c r="G24">
        <f t="shared" si="0"/>
        <v>46.642571947486616</v>
      </c>
      <c r="H24">
        <f t="shared" si="1"/>
        <v>35.239695288946166</v>
      </c>
    </row>
    <row r="25" spans="1:8">
      <c r="A25" s="28" t="s">
        <v>163</v>
      </c>
      <c r="B25" s="18">
        <v>3500000</v>
      </c>
      <c r="C25" s="18">
        <v>1534464</v>
      </c>
      <c r="D25" s="18">
        <v>34238</v>
      </c>
      <c r="E25" s="18">
        <v>136516</v>
      </c>
      <c r="F25" s="29">
        <v>7153</v>
      </c>
      <c r="G25">
        <f t="shared" si="0"/>
        <v>22.312677260593929</v>
      </c>
      <c r="H25">
        <f t="shared" si="1"/>
        <v>52.39678865480969</v>
      </c>
    </row>
    <row r="26" spans="1:8">
      <c r="A26" s="28" t="s">
        <v>164</v>
      </c>
      <c r="B26" s="18">
        <v>1274664</v>
      </c>
      <c r="C26" s="18">
        <v>73893</v>
      </c>
      <c r="D26" s="18">
        <v>3090</v>
      </c>
      <c r="E26" s="18">
        <v>58542</v>
      </c>
      <c r="F26" s="29">
        <v>5625</v>
      </c>
      <c r="G26">
        <f t="shared" si="0"/>
        <v>41.817222199667093</v>
      </c>
      <c r="H26">
        <f t="shared" si="1"/>
        <v>96.084862150251098</v>
      </c>
    </row>
    <row r="27" spans="1:8">
      <c r="A27" s="28" t="s">
        <v>168</v>
      </c>
      <c r="B27" s="18">
        <v>486654</v>
      </c>
      <c r="C27" s="18">
        <v>928</v>
      </c>
      <c r="D27" s="18">
        <v>309</v>
      </c>
      <c r="E27" s="18">
        <v>275567</v>
      </c>
      <c r="F27" s="29">
        <v>12492</v>
      </c>
      <c r="G27">
        <f t="shared" si="0"/>
        <v>332.97413793103448</v>
      </c>
      <c r="H27">
        <f t="shared" si="1"/>
        <v>45.331988227908276</v>
      </c>
    </row>
    <row r="28" spans="1:8">
      <c r="A28" s="28" t="s">
        <v>169</v>
      </c>
      <c r="B28" s="18">
        <v>7568050</v>
      </c>
      <c r="C28" s="18">
        <v>3015</v>
      </c>
      <c r="D28" s="18">
        <v>1226</v>
      </c>
      <c r="E28" s="18">
        <v>1729993</v>
      </c>
      <c r="F28" s="29">
        <v>67603</v>
      </c>
      <c r="G28">
        <f t="shared" si="0"/>
        <v>406.63349917081257</v>
      </c>
      <c r="H28">
        <f t="shared" si="1"/>
        <v>39.077036727894274</v>
      </c>
    </row>
    <row r="29" spans="1:8">
      <c r="A29" s="28" t="s">
        <v>185</v>
      </c>
      <c r="B29" s="18">
        <v>800000</v>
      </c>
      <c r="C29" s="18">
        <v>53933</v>
      </c>
      <c r="D29" s="18">
        <v>2313</v>
      </c>
      <c r="E29" s="18">
        <v>223182</v>
      </c>
      <c r="F29" s="29">
        <v>18443</v>
      </c>
      <c r="G29">
        <f t="shared" si="0"/>
        <v>42.886544416220126</v>
      </c>
      <c r="H29">
        <f t="shared" si="1"/>
        <v>82.636592556747402</v>
      </c>
    </row>
    <row r="30" spans="1:8">
      <c r="A30" s="28" t="s">
        <v>189</v>
      </c>
      <c r="B30" s="18">
        <v>1829591</v>
      </c>
      <c r="C30" s="18">
        <v>7286</v>
      </c>
      <c r="D30" s="18">
        <v>793</v>
      </c>
      <c r="E30" s="18">
        <v>2318463</v>
      </c>
      <c r="F30" s="29">
        <v>202269</v>
      </c>
      <c r="G30">
        <f t="shared" si="0"/>
        <v>108.83886906395827</v>
      </c>
      <c r="H30">
        <f t="shared" si="1"/>
        <v>87.242712089862977</v>
      </c>
    </row>
    <row r="31" spans="1:8">
      <c r="A31" s="28" t="s">
        <v>191</v>
      </c>
      <c r="B31" s="18">
        <v>1855855</v>
      </c>
      <c r="C31" s="18">
        <v>24072</v>
      </c>
      <c r="D31" s="18">
        <v>5430</v>
      </c>
      <c r="E31" s="18">
        <v>201243</v>
      </c>
      <c r="F31" s="29">
        <v>8445</v>
      </c>
      <c r="G31">
        <f t="shared" si="0"/>
        <v>225.57328015952143</v>
      </c>
      <c r="H31">
        <f t="shared" si="1"/>
        <v>41.964192543343124</v>
      </c>
    </row>
    <row r="32" spans="1:8">
      <c r="A32" s="28" t="s">
        <v>196</v>
      </c>
      <c r="B32" s="18">
        <v>10300000</v>
      </c>
      <c r="C32" s="18">
        <v>1082911</v>
      </c>
      <c r="D32" s="18">
        <v>55713</v>
      </c>
      <c r="E32" s="18">
        <v>206751</v>
      </c>
      <c r="F32" s="29">
        <v>12801</v>
      </c>
      <c r="G32">
        <f t="shared" si="0"/>
        <v>51.44744120246262</v>
      </c>
      <c r="H32">
        <f t="shared" si="1"/>
        <v>61.915057242770288</v>
      </c>
    </row>
    <row r="33" spans="1:8">
      <c r="A33" s="28" t="s">
        <v>200</v>
      </c>
      <c r="B33" s="18">
        <v>2080000</v>
      </c>
      <c r="C33" s="18">
        <v>51764</v>
      </c>
      <c r="D33" s="18">
        <v>1927</v>
      </c>
      <c r="E33" s="18">
        <v>4398000</v>
      </c>
      <c r="F33" s="29">
        <v>275972</v>
      </c>
      <c r="G33">
        <f t="shared" si="0"/>
        <v>37.2266439996909</v>
      </c>
      <c r="H33">
        <f t="shared" si="1"/>
        <v>62.749431559799909</v>
      </c>
    </row>
    <row r="34" spans="1:8">
      <c r="A34" s="28" t="s">
        <v>208</v>
      </c>
      <c r="B34" s="18">
        <v>320000</v>
      </c>
      <c r="C34" s="18">
        <v>3128000</v>
      </c>
      <c r="D34" s="18">
        <v>313335</v>
      </c>
      <c r="E34" s="18">
        <v>0</v>
      </c>
      <c r="F34" s="29">
        <v>0</v>
      </c>
      <c r="G34">
        <f t="shared" si="0"/>
        <v>100.1710358056266</v>
      </c>
      <c r="H34">
        <f t="shared" si="1"/>
        <v>0</v>
      </c>
    </row>
    <row r="35" spans="1:8">
      <c r="A35" s="28" t="s">
        <v>213</v>
      </c>
      <c r="B35" s="18">
        <v>560200</v>
      </c>
      <c r="C35" s="18">
        <v>370</v>
      </c>
      <c r="D35" s="18">
        <v>203</v>
      </c>
      <c r="E35" s="18">
        <v>202510</v>
      </c>
      <c r="F35" s="29">
        <v>9160</v>
      </c>
      <c r="G35">
        <f t="shared" si="0"/>
        <v>548.64864864864865</v>
      </c>
      <c r="H35">
        <f t="shared" si="1"/>
        <v>45.232334205718232</v>
      </c>
    </row>
    <row r="36" spans="1:8">
      <c r="A36" s="28" t="s">
        <v>215</v>
      </c>
      <c r="B36" s="18">
        <v>2387643</v>
      </c>
      <c r="C36" s="18">
        <v>212370</v>
      </c>
      <c r="D36" s="18">
        <v>16344</v>
      </c>
      <c r="E36" s="18">
        <v>127532</v>
      </c>
      <c r="F36" s="29">
        <v>10436</v>
      </c>
      <c r="G36">
        <f t="shared" si="0"/>
        <v>76.960022602062438</v>
      </c>
      <c r="H36">
        <f t="shared" si="1"/>
        <v>81.830442555593891</v>
      </c>
    </row>
    <row r="37" spans="1:8">
      <c r="A37" s="28" t="s">
        <v>217</v>
      </c>
      <c r="B37" s="18">
        <v>716160</v>
      </c>
      <c r="C37" s="18">
        <v>10</v>
      </c>
      <c r="D37" s="18">
        <v>38</v>
      </c>
      <c r="E37" s="18">
        <v>716163</v>
      </c>
      <c r="F37" s="29">
        <v>56516</v>
      </c>
      <c r="G37">
        <f t="shared" si="0"/>
        <v>3800</v>
      </c>
      <c r="H37">
        <f t="shared" si="1"/>
        <v>78.914995608541631</v>
      </c>
    </row>
    <row r="38" spans="1:8">
      <c r="A38" s="28" t="s">
        <v>221</v>
      </c>
      <c r="B38" s="18">
        <v>3312000</v>
      </c>
      <c r="C38" s="18">
        <v>3111</v>
      </c>
      <c r="D38" s="18">
        <v>376</v>
      </c>
      <c r="E38" s="18">
        <v>13300000</v>
      </c>
      <c r="F38" s="29">
        <v>1169677</v>
      </c>
      <c r="G38">
        <f t="shared" si="0"/>
        <v>120.86145933783349</v>
      </c>
      <c r="H38">
        <f t="shared" si="1"/>
        <v>87.945639097744362</v>
      </c>
    </row>
    <row r="39" spans="1:8">
      <c r="A39" t="s">
        <v>251</v>
      </c>
      <c r="B39" s="23">
        <v>64064000</v>
      </c>
      <c r="C39" s="23">
        <v>298400</v>
      </c>
      <c r="D39">
        <v>30021</v>
      </c>
      <c r="E39" s="23">
        <v>7316800</v>
      </c>
      <c r="F39">
        <v>302295</v>
      </c>
      <c r="G39">
        <f t="shared" si="0"/>
        <v>100.60656836461126</v>
      </c>
      <c r="H39">
        <f t="shared" si="1"/>
        <v>41.315192433850868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417008</v>
      </c>
      <c r="C41">
        <v>16855.03</v>
      </c>
      <c r="D41">
        <v>3026.04</v>
      </c>
      <c r="E41">
        <v>207243.06999999983</v>
      </c>
      <c r="F41">
        <v>23430.040000000008</v>
      </c>
      <c r="G41">
        <f t="shared" si="0"/>
        <v>179.53334998513799</v>
      </c>
      <c r="H41">
        <f t="shared" si="1"/>
        <v>113.05584307354657</v>
      </c>
    </row>
    <row r="42" spans="1:8">
      <c r="A42" t="s">
        <v>327</v>
      </c>
      <c r="B42">
        <v>970831</v>
      </c>
      <c r="C42">
        <v>993415</v>
      </c>
      <c r="D42">
        <v>88060</v>
      </c>
      <c r="E42">
        <v>184762</v>
      </c>
      <c r="F42">
        <v>5861</v>
      </c>
      <c r="G42">
        <f t="shared" si="0"/>
        <v>88.643718888883299</v>
      </c>
      <c r="H42">
        <f t="shared" si="1"/>
        <v>31.72189086500471</v>
      </c>
    </row>
    <row r="43" spans="1:8">
      <c r="A43" t="s">
        <v>328</v>
      </c>
      <c r="B43">
        <v>9845231</v>
      </c>
      <c r="C43">
        <v>2634281</v>
      </c>
      <c r="D43">
        <v>116154</v>
      </c>
      <c r="E43">
        <v>2354074</v>
      </c>
      <c r="F43">
        <v>93768</v>
      </c>
      <c r="G43">
        <f t="shared" si="0"/>
        <v>44.093245936936874</v>
      </c>
      <c r="H43">
        <f t="shared" si="1"/>
        <v>39.832222776344331</v>
      </c>
    </row>
    <row r="44" spans="1:8">
      <c r="A44" t="s">
        <v>329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>
      <c r="A45" t="s">
        <v>330</v>
      </c>
      <c r="B45">
        <v>6585</v>
      </c>
      <c r="C45">
        <v>8017</v>
      </c>
      <c r="D45">
        <v>1292</v>
      </c>
      <c r="E45">
        <v>4437.08</v>
      </c>
      <c r="F45">
        <v>1171.5</v>
      </c>
      <c r="G45">
        <f t="shared" si="0"/>
        <v>161.15754022701759</v>
      </c>
      <c r="H45">
        <f t="shared" si="1"/>
        <v>264.02498940744812</v>
      </c>
    </row>
    <row r="46" spans="1:8">
      <c r="A46" t="s">
        <v>331</v>
      </c>
      <c r="B46">
        <v>546952</v>
      </c>
      <c r="C46">
        <v>1985</v>
      </c>
      <c r="D46">
        <v>530</v>
      </c>
      <c r="E46">
        <v>127743</v>
      </c>
      <c r="F46">
        <v>15000</v>
      </c>
      <c r="G46">
        <f t="shared" si="0"/>
        <v>267.00251889168766</v>
      </c>
      <c r="H46">
        <f t="shared" si="1"/>
        <v>117.42326389704328</v>
      </c>
    </row>
    <row r="47" spans="1:8">
      <c r="A47" t="s">
        <v>332</v>
      </c>
      <c r="B47">
        <v>210000</v>
      </c>
      <c r="C47">
        <v>649</v>
      </c>
      <c r="D47">
        <v>164</v>
      </c>
      <c r="E47">
        <v>255004</v>
      </c>
      <c r="F47">
        <v>24684</v>
      </c>
      <c r="G47">
        <f t="shared" si="0"/>
        <v>252.69645608628662</v>
      </c>
      <c r="H47">
        <f t="shared" si="1"/>
        <v>96.798481592445611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26"/>
  <sheetViews>
    <sheetView topLeftCell="A185" workbookViewId="0">
      <selection activeCell="H2" sqref="H2:H226"/>
    </sheetView>
  </sheetViews>
  <sheetFormatPr defaultColWidth="8.85546875" defaultRowHeight="15"/>
  <cols>
    <col min="1" max="1" width="16.140625" customWidth="1"/>
  </cols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4408600</v>
      </c>
      <c r="C2" s="18">
        <v>0</v>
      </c>
      <c r="D2" s="18">
        <v>0</v>
      </c>
      <c r="E2" s="18">
        <v>34</v>
      </c>
      <c r="F2" s="29">
        <v>8</v>
      </c>
      <c r="G2">
        <f>IF(D2&lt;&gt;"",IF(D2&gt;0,IF(C2&gt;0, D2/C2*1000,0),0),"")</f>
        <v>0</v>
      </c>
      <c r="H2">
        <f>IF(F2&lt;&gt;"",IF(F2&gt;0,IF(E2&gt;0, F2/E2*1000,0),0),"")</f>
        <v>235.29411764705881</v>
      </c>
    </row>
    <row r="3" spans="1:8">
      <c r="A3" s="28" t="s">
        <v>16</v>
      </c>
      <c r="B3" s="18">
        <v>4745000</v>
      </c>
      <c r="C3" s="18">
        <v>547</v>
      </c>
      <c r="D3" s="18">
        <v>337</v>
      </c>
      <c r="E3" s="18">
        <v>18522</v>
      </c>
      <c r="F3" s="29">
        <v>2938</v>
      </c>
      <c r="G3">
        <f t="shared" ref="G3:G66" si="0">IF(D3&lt;&gt;"",IF(D3&gt;0,IF(C3&gt;0, D3/C3*1000,0),0),"")</f>
        <v>616.08775137111513</v>
      </c>
      <c r="H3">
        <f t="shared" ref="H3:H66" si="1">IF(F3&lt;&gt;"",IF(F3&gt;0,IF(E3&gt;0, F3/E3*1000,0),0),"")</f>
        <v>158.62217903034229</v>
      </c>
    </row>
    <row r="4" spans="1:8">
      <c r="A4" s="28" t="s">
        <v>17</v>
      </c>
      <c r="B4" s="18">
        <v>4979064</v>
      </c>
      <c r="C4" s="18">
        <v>676292</v>
      </c>
      <c r="D4" s="18">
        <v>51764</v>
      </c>
      <c r="E4" s="18">
        <v>10009</v>
      </c>
      <c r="F4" s="29">
        <v>1217</v>
      </c>
      <c r="G4">
        <f t="shared" si="0"/>
        <v>76.540902450420816</v>
      </c>
      <c r="H4">
        <f t="shared" si="1"/>
        <v>121.59056848836047</v>
      </c>
    </row>
    <row r="5" spans="1:8">
      <c r="A5" s="28" t="s">
        <v>23</v>
      </c>
      <c r="B5" s="18">
        <v>8244000</v>
      </c>
      <c r="C5" s="18">
        <v>220</v>
      </c>
      <c r="D5" s="18">
        <v>15</v>
      </c>
      <c r="E5" s="18">
        <v>59420</v>
      </c>
      <c r="F5" s="29">
        <v>4351</v>
      </c>
      <c r="G5">
        <f t="shared" si="0"/>
        <v>68.181818181818173</v>
      </c>
      <c r="H5">
        <f t="shared" si="1"/>
        <v>73.224503534163588</v>
      </c>
    </row>
    <row r="6" spans="1:8">
      <c r="A6" s="28" t="s">
        <v>24</v>
      </c>
      <c r="B6" s="18">
        <v>892750</v>
      </c>
      <c r="C6" s="18">
        <v>289146</v>
      </c>
      <c r="D6" s="18">
        <v>28422</v>
      </c>
      <c r="E6" s="18">
        <v>39539</v>
      </c>
      <c r="F6" s="29">
        <v>4705</v>
      </c>
      <c r="G6">
        <f t="shared" si="0"/>
        <v>98.296362391317885</v>
      </c>
      <c r="H6">
        <f t="shared" si="1"/>
        <v>118.99643390070564</v>
      </c>
    </row>
    <row r="7" spans="1:8">
      <c r="A7" s="28" t="s">
        <v>31</v>
      </c>
      <c r="B7" s="18">
        <v>118000000</v>
      </c>
      <c r="C7" s="18">
        <v>357</v>
      </c>
      <c r="D7" s="18">
        <v>39</v>
      </c>
      <c r="E7" s="18">
        <v>20</v>
      </c>
      <c r="F7" s="29">
        <v>3</v>
      </c>
      <c r="G7">
        <f t="shared" si="0"/>
        <v>109.24369747899159</v>
      </c>
      <c r="H7">
        <f t="shared" si="1"/>
        <v>150</v>
      </c>
    </row>
    <row r="8" spans="1:8">
      <c r="A8" s="28" t="s">
        <v>41</v>
      </c>
      <c r="B8" s="18">
        <v>4638986</v>
      </c>
      <c r="C8" s="18">
        <v>32594</v>
      </c>
      <c r="D8" s="18">
        <v>2379</v>
      </c>
      <c r="E8" s="18">
        <v>65088</v>
      </c>
      <c r="F8" s="29">
        <v>4035</v>
      </c>
      <c r="G8">
        <f t="shared" si="0"/>
        <v>72.988893661410074</v>
      </c>
      <c r="H8">
        <f t="shared" si="1"/>
        <v>61.992994100294986</v>
      </c>
    </row>
    <row r="9" spans="1:8">
      <c r="A9" s="28" t="s">
        <v>45</v>
      </c>
      <c r="B9" s="18">
        <v>16100000</v>
      </c>
      <c r="C9" s="18">
        <v>0</v>
      </c>
      <c r="D9" s="18">
        <v>0</v>
      </c>
      <c r="E9" s="18">
        <v>0</v>
      </c>
      <c r="F9" s="29">
        <v>0</v>
      </c>
      <c r="G9">
        <f t="shared" si="0"/>
        <v>0</v>
      </c>
      <c r="H9">
        <f t="shared" si="1"/>
        <v>0</v>
      </c>
    </row>
    <row r="10" spans="1:8">
      <c r="A10" s="28" t="s">
        <v>46</v>
      </c>
      <c r="B10" s="18">
        <v>172000000</v>
      </c>
      <c r="C10" s="18">
        <v>10013</v>
      </c>
      <c r="D10" s="18">
        <v>1327</v>
      </c>
      <c r="E10" s="18">
        <v>928</v>
      </c>
      <c r="F10" s="29">
        <v>1018</v>
      </c>
      <c r="G10">
        <f t="shared" si="0"/>
        <v>132.52771397183659</v>
      </c>
      <c r="H10">
        <f t="shared" si="1"/>
        <v>1096.9827586206898</v>
      </c>
    </row>
    <row r="11" spans="1:8">
      <c r="A11" s="28" t="s">
        <v>71</v>
      </c>
      <c r="B11" s="18">
        <v>1703000</v>
      </c>
      <c r="C11" s="18">
        <v>6309</v>
      </c>
      <c r="D11" s="18">
        <v>616</v>
      </c>
      <c r="E11" s="18">
        <v>287098</v>
      </c>
      <c r="F11" s="29">
        <v>19873</v>
      </c>
      <c r="G11">
        <f t="shared" si="0"/>
        <v>97.638294499920747</v>
      </c>
      <c r="H11">
        <f t="shared" si="1"/>
        <v>69.220266250548605</v>
      </c>
    </row>
    <row r="12" spans="1:8">
      <c r="A12" s="28" t="s">
        <v>76</v>
      </c>
      <c r="B12" s="18">
        <v>7831823</v>
      </c>
      <c r="C12" s="18">
        <v>21042</v>
      </c>
      <c r="D12" s="18">
        <v>1198</v>
      </c>
      <c r="E12" s="18">
        <v>124904</v>
      </c>
      <c r="F12" s="29">
        <v>4386</v>
      </c>
      <c r="G12">
        <f t="shared" si="0"/>
        <v>56.93375154452999</v>
      </c>
      <c r="H12">
        <f t="shared" si="1"/>
        <v>35.11496829565106</v>
      </c>
    </row>
    <row r="13" spans="1:8">
      <c r="A13" s="28" t="s">
        <v>77</v>
      </c>
      <c r="B13" s="18">
        <v>27100000</v>
      </c>
      <c r="C13" s="18">
        <v>158310</v>
      </c>
      <c r="D13" s="18">
        <v>19340</v>
      </c>
      <c r="E13" s="18">
        <v>710767</v>
      </c>
      <c r="F13" s="29">
        <v>26853</v>
      </c>
      <c r="G13">
        <f t="shared" si="0"/>
        <v>122.16537173899312</v>
      </c>
      <c r="H13">
        <f t="shared" si="1"/>
        <v>37.780313379771435</v>
      </c>
    </row>
    <row r="14" spans="1:8">
      <c r="A14" s="28" t="s">
        <v>83</v>
      </c>
      <c r="B14" s="18">
        <v>10500000</v>
      </c>
      <c r="C14" s="18">
        <v>640159</v>
      </c>
      <c r="D14" s="18">
        <v>37678</v>
      </c>
      <c r="E14" s="18">
        <v>165866</v>
      </c>
      <c r="F14" s="29">
        <v>6882</v>
      </c>
      <c r="G14">
        <f t="shared" si="0"/>
        <v>58.857252651294438</v>
      </c>
      <c r="H14">
        <f t="shared" si="1"/>
        <v>41.491324322043099</v>
      </c>
    </row>
    <row r="15" spans="1:8">
      <c r="A15" s="28" t="s">
        <v>98</v>
      </c>
      <c r="B15" s="18">
        <v>307000000</v>
      </c>
      <c r="C15" s="18">
        <v>250</v>
      </c>
      <c r="D15" s="18">
        <v>118</v>
      </c>
      <c r="E15" s="18">
        <v>157</v>
      </c>
      <c r="F15" s="29">
        <v>114</v>
      </c>
      <c r="G15">
        <f t="shared" si="0"/>
        <v>472</v>
      </c>
      <c r="H15">
        <f t="shared" si="1"/>
        <v>726.11464968152859</v>
      </c>
    </row>
    <row r="16" spans="1:8">
      <c r="A16" s="28" t="s">
        <v>99</v>
      </c>
      <c r="B16" s="18">
        <v>48300000</v>
      </c>
      <c r="C16" s="18">
        <v>5156</v>
      </c>
      <c r="D16" s="18">
        <v>1655</v>
      </c>
      <c r="E16" s="18">
        <v>3041</v>
      </c>
      <c r="F16" s="29">
        <v>1944</v>
      </c>
      <c r="G16">
        <f t="shared" si="0"/>
        <v>320.98525989138864</v>
      </c>
      <c r="H16">
        <f t="shared" si="1"/>
        <v>639.26340019730355</v>
      </c>
    </row>
    <row r="17" spans="1:8">
      <c r="A17" s="28" t="s">
        <v>106</v>
      </c>
      <c r="B17" s="18">
        <v>69925</v>
      </c>
      <c r="C17" s="18">
        <v>280</v>
      </c>
      <c r="D17" s="18">
        <v>327</v>
      </c>
      <c r="E17" s="18">
        <v>500</v>
      </c>
      <c r="F17" s="29">
        <v>74</v>
      </c>
      <c r="G17">
        <f t="shared" si="0"/>
        <v>1167.8571428571429</v>
      </c>
      <c r="H17">
        <f t="shared" si="1"/>
        <v>148</v>
      </c>
    </row>
    <row r="18" spans="1:8">
      <c r="A18" s="28" t="s">
        <v>114</v>
      </c>
      <c r="B18" s="18">
        <v>1200000</v>
      </c>
      <c r="C18" s="18">
        <v>4395</v>
      </c>
      <c r="D18" s="18">
        <v>433</v>
      </c>
      <c r="E18" s="18">
        <v>175686</v>
      </c>
      <c r="F18" s="29">
        <v>21464</v>
      </c>
      <c r="G18">
        <f t="shared" si="0"/>
        <v>98.521046643913536</v>
      </c>
      <c r="H18">
        <f t="shared" si="1"/>
        <v>122.17251232312194</v>
      </c>
    </row>
    <row r="19" spans="1:8">
      <c r="A19" s="28" t="s">
        <v>124</v>
      </c>
      <c r="B19" s="18">
        <v>2575344</v>
      </c>
      <c r="C19" s="18">
        <v>132</v>
      </c>
      <c r="D19" s="18">
        <v>36</v>
      </c>
      <c r="E19" s="18">
        <v>6421</v>
      </c>
      <c r="F19" s="29">
        <v>4913</v>
      </c>
      <c r="G19">
        <f t="shared" si="0"/>
        <v>272.72727272727269</v>
      </c>
      <c r="H19">
        <f t="shared" si="1"/>
        <v>765.14561594767167</v>
      </c>
    </row>
    <row r="20" spans="1:8">
      <c r="A20" s="28" t="s">
        <v>133</v>
      </c>
      <c r="B20" s="18">
        <v>38900000</v>
      </c>
      <c r="C20" s="18">
        <v>449</v>
      </c>
      <c r="D20" s="18">
        <v>49</v>
      </c>
      <c r="E20" s="18">
        <v>9608</v>
      </c>
      <c r="F20" s="29">
        <v>1253</v>
      </c>
      <c r="G20">
        <f t="shared" si="0"/>
        <v>109.1314031180401</v>
      </c>
      <c r="H20">
        <f t="shared" si="1"/>
        <v>130.41215653621981</v>
      </c>
    </row>
    <row r="21" spans="1:8">
      <c r="A21" s="28" t="s">
        <v>140</v>
      </c>
      <c r="B21" s="18">
        <v>38300000</v>
      </c>
      <c r="C21" s="18">
        <v>15</v>
      </c>
      <c r="D21" s="18">
        <v>9</v>
      </c>
      <c r="E21" s="18">
        <v>4678</v>
      </c>
      <c r="F21" s="29">
        <v>92</v>
      </c>
      <c r="G21">
        <f t="shared" si="0"/>
        <v>600</v>
      </c>
      <c r="H21">
        <f t="shared" si="1"/>
        <v>19.66652415562206</v>
      </c>
    </row>
    <row r="22" spans="1:8">
      <c r="A22" s="28" t="s">
        <v>146</v>
      </c>
      <c r="B22" s="18">
        <v>0</v>
      </c>
      <c r="C22" s="18">
        <v>14</v>
      </c>
      <c r="D22" s="18">
        <v>23</v>
      </c>
      <c r="E22" s="18">
        <v>0</v>
      </c>
      <c r="F22" s="29">
        <v>0</v>
      </c>
      <c r="G22">
        <f t="shared" si="0"/>
        <v>1642.8571428571429</v>
      </c>
      <c r="H22">
        <f t="shared" si="1"/>
        <v>0</v>
      </c>
    </row>
    <row r="23" spans="1:8">
      <c r="A23" s="28" t="s">
        <v>149</v>
      </c>
      <c r="B23" s="18">
        <v>65300000</v>
      </c>
      <c r="C23" s="18">
        <v>919</v>
      </c>
      <c r="D23" s="18">
        <v>112</v>
      </c>
      <c r="E23" s="18">
        <v>407</v>
      </c>
      <c r="F23" s="29">
        <v>127</v>
      </c>
      <c r="G23">
        <f t="shared" si="0"/>
        <v>121.87159956474429</v>
      </c>
      <c r="H23">
        <f t="shared" si="1"/>
        <v>312.03931203931205</v>
      </c>
    </row>
    <row r="24" spans="1:8">
      <c r="A24" s="28" t="s">
        <v>153</v>
      </c>
      <c r="B24" s="18">
        <v>1825000</v>
      </c>
      <c r="C24" s="18">
        <v>91646</v>
      </c>
      <c r="D24" s="18">
        <v>11361</v>
      </c>
      <c r="E24" s="18">
        <v>31508</v>
      </c>
      <c r="F24" s="29">
        <v>894</v>
      </c>
      <c r="G24">
        <f t="shared" si="0"/>
        <v>123.96613054579578</v>
      </c>
      <c r="H24">
        <f t="shared" si="1"/>
        <v>28.373746350133299</v>
      </c>
    </row>
    <row r="25" spans="1:8">
      <c r="A25" s="28" t="s">
        <v>163</v>
      </c>
      <c r="B25" s="18">
        <v>5220000</v>
      </c>
      <c r="C25" s="18">
        <v>11306</v>
      </c>
      <c r="D25" s="18">
        <v>518</v>
      </c>
      <c r="E25" s="18">
        <v>200000</v>
      </c>
      <c r="F25" s="29">
        <v>17802</v>
      </c>
      <c r="G25">
        <f t="shared" si="0"/>
        <v>45.816380682823279</v>
      </c>
      <c r="H25">
        <f t="shared" si="1"/>
        <v>89.01</v>
      </c>
    </row>
    <row r="26" spans="1:8">
      <c r="A26" s="28" t="s">
        <v>164</v>
      </c>
      <c r="B26" s="18">
        <v>600000</v>
      </c>
      <c r="C26" s="18">
        <v>2446</v>
      </c>
      <c r="D26" s="18">
        <v>93</v>
      </c>
      <c r="E26" s="18">
        <v>5903</v>
      </c>
      <c r="F26" s="29">
        <v>689</v>
      </c>
      <c r="G26">
        <f t="shared" si="0"/>
        <v>38.021259198691737</v>
      </c>
      <c r="H26">
        <f t="shared" si="1"/>
        <v>116.72031170591225</v>
      </c>
    </row>
    <row r="27" spans="1:8">
      <c r="A27" s="28" t="s">
        <v>168</v>
      </c>
      <c r="B27" s="18">
        <v>5451067</v>
      </c>
      <c r="C27" s="18">
        <v>551957</v>
      </c>
      <c r="D27" s="18">
        <v>13436</v>
      </c>
      <c r="E27" s="18">
        <v>142898</v>
      </c>
      <c r="F27" s="29">
        <v>8217</v>
      </c>
      <c r="G27">
        <f t="shared" si="0"/>
        <v>24.342475953742774</v>
      </c>
      <c r="H27">
        <f t="shared" si="1"/>
        <v>57.502554269478928</v>
      </c>
    </row>
    <row r="28" spans="1:8">
      <c r="A28" s="28" t="s">
        <v>169</v>
      </c>
      <c r="B28" s="18">
        <v>15000000</v>
      </c>
      <c r="C28" s="18">
        <v>172</v>
      </c>
      <c r="D28" s="18">
        <v>21</v>
      </c>
      <c r="E28" s="18">
        <v>159260</v>
      </c>
      <c r="F28" s="29">
        <v>5315</v>
      </c>
      <c r="G28">
        <f t="shared" si="0"/>
        <v>122.09302325581395</v>
      </c>
      <c r="H28">
        <f t="shared" si="1"/>
        <v>33.373100590229811</v>
      </c>
    </row>
    <row r="29" spans="1:8">
      <c r="A29" s="28" t="s">
        <v>185</v>
      </c>
      <c r="B29" s="18">
        <v>559794</v>
      </c>
      <c r="C29" s="18">
        <v>37236</v>
      </c>
      <c r="D29" s="18">
        <v>3532</v>
      </c>
      <c r="E29" s="18">
        <v>284094</v>
      </c>
      <c r="F29" s="29">
        <v>12499</v>
      </c>
      <c r="G29">
        <f t="shared" si="0"/>
        <v>94.854441937909556</v>
      </c>
      <c r="H29">
        <f t="shared" si="1"/>
        <v>43.996001323505595</v>
      </c>
    </row>
    <row r="30" spans="1:8">
      <c r="A30" s="28" t="s">
        <v>189</v>
      </c>
      <c r="B30" s="18">
        <v>12000000</v>
      </c>
      <c r="C30" s="18">
        <v>339767</v>
      </c>
      <c r="D30" s="18">
        <v>14345</v>
      </c>
      <c r="E30" s="18">
        <v>2910</v>
      </c>
      <c r="F30" s="29">
        <v>400</v>
      </c>
      <c r="G30">
        <f t="shared" si="0"/>
        <v>42.220109663386971</v>
      </c>
      <c r="H30">
        <f t="shared" si="1"/>
        <v>137.45704467353954</v>
      </c>
    </row>
    <row r="31" spans="1:8">
      <c r="A31" s="28" t="s">
        <v>191</v>
      </c>
      <c r="B31" s="18">
        <v>3709000</v>
      </c>
      <c r="C31" s="18">
        <v>2817</v>
      </c>
      <c r="D31" s="18">
        <v>658</v>
      </c>
      <c r="E31" s="18">
        <v>158707</v>
      </c>
      <c r="F31" s="29">
        <v>15751</v>
      </c>
      <c r="G31">
        <f t="shared" si="0"/>
        <v>233.58182463613775</v>
      </c>
      <c r="H31">
        <f t="shared" si="1"/>
        <v>99.245779959296073</v>
      </c>
    </row>
    <row r="32" spans="1:8">
      <c r="A32" s="28" t="s">
        <v>196</v>
      </c>
      <c r="B32" s="18">
        <v>7000000</v>
      </c>
      <c r="C32" s="18">
        <v>271830</v>
      </c>
      <c r="D32" s="18">
        <v>7275</v>
      </c>
      <c r="E32" s="18">
        <v>62918</v>
      </c>
      <c r="F32" s="29">
        <v>3284</v>
      </c>
      <c r="G32">
        <f t="shared" si="0"/>
        <v>26.763050435934222</v>
      </c>
      <c r="H32">
        <f t="shared" si="1"/>
        <v>52.194920372548395</v>
      </c>
    </row>
    <row r="33" spans="1:8">
      <c r="A33" s="28" t="s">
        <v>200</v>
      </c>
      <c r="B33" s="18">
        <v>18800000</v>
      </c>
      <c r="C33" s="18">
        <v>125</v>
      </c>
      <c r="D33" s="18">
        <v>90</v>
      </c>
      <c r="E33" s="18">
        <v>511</v>
      </c>
      <c r="F33" s="29">
        <v>332</v>
      </c>
      <c r="G33">
        <f t="shared" si="0"/>
        <v>720</v>
      </c>
      <c r="H33">
        <f t="shared" si="1"/>
        <v>649.70645792563596</v>
      </c>
    </row>
    <row r="34" spans="1:8">
      <c r="A34" s="28" t="s">
        <v>208</v>
      </c>
      <c r="B34" s="18">
        <v>4633800</v>
      </c>
      <c r="C34" s="18">
        <v>36600</v>
      </c>
      <c r="D34" s="18">
        <v>2786</v>
      </c>
      <c r="E34" s="18">
        <v>5</v>
      </c>
      <c r="F34" s="29">
        <v>1</v>
      </c>
      <c r="G34">
        <f t="shared" si="0"/>
        <v>76.120218579234972</v>
      </c>
      <c r="H34">
        <f t="shared" si="1"/>
        <v>200</v>
      </c>
    </row>
    <row r="35" spans="1:8">
      <c r="A35" s="28" t="s">
        <v>213</v>
      </c>
      <c r="B35" s="18">
        <v>10200000</v>
      </c>
      <c r="C35" s="18">
        <v>200</v>
      </c>
      <c r="D35" s="18">
        <v>18</v>
      </c>
      <c r="E35" s="18">
        <v>2052000</v>
      </c>
      <c r="F35" s="29">
        <v>58787</v>
      </c>
      <c r="G35">
        <f t="shared" si="0"/>
        <v>90</v>
      </c>
      <c r="H35">
        <f t="shared" si="1"/>
        <v>28.648635477582847</v>
      </c>
    </row>
    <row r="36" spans="1:8">
      <c r="A36" s="28" t="s">
        <v>215</v>
      </c>
      <c r="B36" s="18">
        <v>1921200</v>
      </c>
      <c r="C36" s="18">
        <v>146346</v>
      </c>
      <c r="D36" s="18">
        <v>25118</v>
      </c>
      <c r="E36" s="18">
        <v>573373</v>
      </c>
      <c r="F36" s="29">
        <v>10327</v>
      </c>
      <c r="G36">
        <f t="shared" si="0"/>
        <v>171.6343460019406</v>
      </c>
      <c r="H36">
        <f t="shared" si="1"/>
        <v>18.010963194988253</v>
      </c>
    </row>
    <row r="37" spans="1:8">
      <c r="A37" s="28" t="s">
        <v>217</v>
      </c>
      <c r="B37" s="18">
        <v>2777000</v>
      </c>
      <c r="C37" s="18">
        <v>0</v>
      </c>
      <c r="D37" s="18">
        <v>0</v>
      </c>
      <c r="E37" s="18">
        <v>0</v>
      </c>
      <c r="F37" s="29">
        <v>0</v>
      </c>
      <c r="G37">
        <f t="shared" si="0"/>
        <v>0</v>
      </c>
      <c r="H37">
        <f t="shared" si="1"/>
        <v>0</v>
      </c>
    </row>
    <row r="38" spans="1:8">
      <c r="A38" s="28" t="s">
        <v>221</v>
      </c>
      <c r="B38" s="18">
        <v>20000000</v>
      </c>
      <c r="C38" s="18">
        <v>1627</v>
      </c>
      <c r="D38" s="18">
        <v>350</v>
      </c>
      <c r="E38" s="18">
        <v>489</v>
      </c>
      <c r="F38" s="29">
        <v>166</v>
      </c>
      <c r="G38">
        <f t="shared" si="0"/>
        <v>215.11985248924401</v>
      </c>
      <c r="H38">
        <f t="shared" si="1"/>
        <v>339.46830265848672</v>
      </c>
    </row>
    <row r="39" spans="1:8">
      <c r="A39" t="s">
        <v>251</v>
      </c>
      <c r="B39" s="19">
        <v>44345000</v>
      </c>
      <c r="C39" s="19">
        <v>150350</v>
      </c>
      <c r="D39" s="19">
        <v>13451</v>
      </c>
      <c r="E39" s="19">
        <v>370500</v>
      </c>
      <c r="F39" s="19">
        <v>27007</v>
      </c>
      <c r="G39">
        <f t="shared" si="0"/>
        <v>89.464582640505483</v>
      </c>
      <c r="H39">
        <f t="shared" si="1"/>
        <v>72.893387314439948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578542934</v>
      </c>
      <c r="C41">
        <v>190095</v>
      </c>
      <c r="D41">
        <v>8147</v>
      </c>
      <c r="E41">
        <v>302689</v>
      </c>
      <c r="F41">
        <v>13527</v>
      </c>
      <c r="G41">
        <f t="shared" si="0"/>
        <v>42.857518609116497</v>
      </c>
      <c r="H41">
        <f t="shared" si="1"/>
        <v>44.689433709186652</v>
      </c>
    </row>
    <row r="42" spans="1:8">
      <c r="A42" t="s">
        <v>327</v>
      </c>
      <c r="B42">
        <v>117206294</v>
      </c>
      <c r="C42">
        <v>77619</v>
      </c>
      <c r="D42">
        <v>12392</v>
      </c>
      <c r="E42">
        <v>4211</v>
      </c>
      <c r="F42">
        <v>1625</v>
      </c>
      <c r="G42">
        <f t="shared" si="0"/>
        <v>159.65163168811762</v>
      </c>
      <c r="H42">
        <f t="shared" si="1"/>
        <v>385.89408691522203</v>
      </c>
    </row>
    <row r="43" spans="1:8">
      <c r="A43" t="s">
        <v>328</v>
      </c>
      <c r="B43">
        <v>30935964</v>
      </c>
      <c r="C43">
        <v>1966734</v>
      </c>
      <c r="D43">
        <v>151581</v>
      </c>
      <c r="E43">
        <v>3138721</v>
      </c>
      <c r="F43">
        <v>190296</v>
      </c>
      <c r="G43">
        <f t="shared" si="0"/>
        <v>77.072445994221894</v>
      </c>
      <c r="H43">
        <f t="shared" si="1"/>
        <v>60.628517157147769</v>
      </c>
    </row>
    <row r="44" spans="1:8">
      <c r="A44" t="s">
        <v>329</v>
      </c>
      <c r="B44">
        <v>600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>
      <c r="A45" t="s">
        <v>330</v>
      </c>
      <c r="B45">
        <v>47990309</v>
      </c>
      <c r="C45">
        <v>1220</v>
      </c>
      <c r="D45">
        <v>223</v>
      </c>
      <c r="E45">
        <v>2863</v>
      </c>
      <c r="F45">
        <v>1249</v>
      </c>
      <c r="G45">
        <f t="shared" si="0"/>
        <v>182.78688524590163</v>
      </c>
      <c r="H45">
        <f t="shared" si="1"/>
        <v>436.25567586447784</v>
      </c>
    </row>
    <row r="46" spans="1:8">
      <c r="A46" t="s">
        <v>331</v>
      </c>
      <c r="B46">
        <v>36330853</v>
      </c>
      <c r="C46">
        <v>143</v>
      </c>
      <c r="D46">
        <v>26</v>
      </c>
      <c r="E46">
        <v>343</v>
      </c>
      <c r="F46">
        <v>87</v>
      </c>
      <c r="G46">
        <f t="shared" si="0"/>
        <v>181.81818181818181</v>
      </c>
      <c r="H46">
        <f t="shared" si="1"/>
        <v>253.64431486880468</v>
      </c>
    </row>
    <row r="47" spans="1:8">
      <c r="A47" t="s">
        <v>332</v>
      </c>
      <c r="B47">
        <v>5889646</v>
      </c>
      <c r="C47">
        <v>980</v>
      </c>
      <c r="D47">
        <v>50</v>
      </c>
      <c r="E47">
        <v>5516</v>
      </c>
      <c r="F47">
        <v>1891</v>
      </c>
      <c r="G47">
        <f t="shared" si="0"/>
        <v>51.020408163265309</v>
      </c>
      <c r="H47">
        <f t="shared" si="1"/>
        <v>342.82088469905733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26"/>
  <sheetViews>
    <sheetView topLeftCell="A186" workbookViewId="0">
      <selection activeCell="H2" sqref="H2:H226"/>
    </sheetView>
  </sheetViews>
  <sheetFormatPr defaultColWidth="8.85546875" defaultRowHeight="15"/>
  <sheetData>
    <row r="1" spans="1: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t="s">
        <v>333</v>
      </c>
      <c r="H1" t="s">
        <v>334</v>
      </c>
    </row>
    <row r="2" spans="1:8">
      <c r="A2" s="28" t="s">
        <v>13</v>
      </c>
      <c r="B2" s="18">
        <v>1536500</v>
      </c>
      <c r="C2" s="18">
        <v>3000</v>
      </c>
      <c r="D2" s="18">
        <v>1069</v>
      </c>
      <c r="E2" s="18">
        <v>98000</v>
      </c>
      <c r="F2" s="29">
        <v>25696</v>
      </c>
      <c r="G2">
        <f>IF(D2&lt;&gt;"",IF(D2&gt;0,IF(C2&gt;0, D2/C2*1000,0),0),"")</f>
        <v>356.33333333333331</v>
      </c>
      <c r="H2">
        <f>IF(F2&lt;&gt;"",IF(F2&gt;0,IF(E2&gt;0, F2/E2*1000,0),0),"")</f>
        <v>262.20408163265307</v>
      </c>
    </row>
    <row r="3" spans="1:8">
      <c r="A3" s="28" t="s">
        <v>16</v>
      </c>
      <c r="B3" s="18">
        <v>4530000</v>
      </c>
      <c r="C3" s="18">
        <v>696122</v>
      </c>
      <c r="D3" s="18">
        <v>259516</v>
      </c>
      <c r="E3" s="18">
        <v>296333</v>
      </c>
      <c r="F3" s="29">
        <v>62244</v>
      </c>
      <c r="G3">
        <f t="shared" ref="G3:G66" si="0">IF(D3&lt;&gt;"",IF(D3&gt;0,IF(C3&gt;0, D3/C3*1000,0),0),"")</f>
        <v>372.8024685328146</v>
      </c>
      <c r="H3">
        <f t="shared" ref="H3:H66" si="1">IF(F3&lt;&gt;"",IF(F3&gt;0,IF(E3&gt;0, F3/E3*1000,0),0),"")</f>
        <v>210.04748036836938</v>
      </c>
    </row>
    <row r="4" spans="1:8">
      <c r="A4" s="28" t="s">
        <v>17</v>
      </c>
      <c r="B4" s="18">
        <v>8681000</v>
      </c>
      <c r="C4" s="18">
        <v>1627418</v>
      </c>
      <c r="D4" s="18">
        <v>376729</v>
      </c>
      <c r="E4" s="18">
        <v>5040061</v>
      </c>
      <c r="F4" s="29">
        <v>1138158</v>
      </c>
      <c r="G4">
        <f t="shared" si="0"/>
        <v>231.48877547132943</v>
      </c>
      <c r="H4">
        <f t="shared" si="1"/>
        <v>225.82226683367523</v>
      </c>
    </row>
    <row r="5" spans="1:8">
      <c r="A5" s="28" t="s">
        <v>23</v>
      </c>
      <c r="B5" s="18">
        <v>2300000</v>
      </c>
      <c r="C5" s="18">
        <v>6300</v>
      </c>
      <c r="D5" s="18">
        <v>806</v>
      </c>
      <c r="E5" s="18">
        <v>1097546</v>
      </c>
      <c r="F5" s="29">
        <v>128325</v>
      </c>
      <c r="G5">
        <f t="shared" si="0"/>
        <v>127.93650793650794</v>
      </c>
      <c r="H5">
        <f t="shared" si="1"/>
        <v>116.91992864080413</v>
      </c>
    </row>
    <row r="6" spans="1:8">
      <c r="A6" s="28" t="s">
        <v>24</v>
      </c>
      <c r="B6" s="18">
        <v>1520000</v>
      </c>
      <c r="C6" s="18">
        <v>1600000</v>
      </c>
      <c r="D6" s="18">
        <v>426771</v>
      </c>
      <c r="E6" s="18">
        <v>1050000</v>
      </c>
      <c r="F6" s="29">
        <v>253623</v>
      </c>
      <c r="G6">
        <f t="shared" si="0"/>
        <v>266.731875</v>
      </c>
      <c r="H6">
        <f t="shared" si="1"/>
        <v>241.54571428571427</v>
      </c>
    </row>
    <row r="7" spans="1:8">
      <c r="A7" s="28" t="s">
        <v>31</v>
      </c>
      <c r="B7" s="18">
        <v>9230000</v>
      </c>
      <c r="C7" s="18">
        <v>7196</v>
      </c>
      <c r="D7" s="18">
        <v>2636</v>
      </c>
      <c r="E7" s="18">
        <v>1475100</v>
      </c>
      <c r="F7" s="29">
        <v>289140</v>
      </c>
      <c r="G7">
        <f t="shared" si="0"/>
        <v>366.31461923290715</v>
      </c>
      <c r="H7">
        <f t="shared" si="1"/>
        <v>196.01382957087654</v>
      </c>
    </row>
    <row r="8" spans="1:8">
      <c r="A8" s="28" t="s">
        <v>41</v>
      </c>
      <c r="B8" s="18">
        <v>45400000</v>
      </c>
      <c r="C8" s="18">
        <v>700000</v>
      </c>
      <c r="D8" s="18">
        <v>205786</v>
      </c>
      <c r="E8" s="18">
        <v>30300000</v>
      </c>
      <c r="F8" s="29">
        <v>6725394</v>
      </c>
      <c r="G8">
        <f t="shared" si="0"/>
        <v>293.98</v>
      </c>
      <c r="H8">
        <f t="shared" si="1"/>
        <v>221.96019801980199</v>
      </c>
    </row>
    <row r="9" spans="1:8">
      <c r="A9" s="28" t="s">
        <v>45</v>
      </c>
      <c r="B9" s="18">
        <v>8209000</v>
      </c>
      <c r="C9" s="18">
        <v>16261</v>
      </c>
      <c r="D9" s="18">
        <v>2829</v>
      </c>
      <c r="E9" s="18">
        <v>2978100</v>
      </c>
      <c r="F9" s="29">
        <v>729600</v>
      </c>
      <c r="G9">
        <f t="shared" si="0"/>
        <v>173.974540311174</v>
      </c>
      <c r="H9">
        <f t="shared" si="1"/>
        <v>244.9884154326584</v>
      </c>
    </row>
    <row r="10" spans="1:8">
      <c r="A10" s="28" t="s">
        <v>46</v>
      </c>
      <c r="B10" s="18">
        <v>33100000</v>
      </c>
      <c r="C10" s="18">
        <v>15200000</v>
      </c>
      <c r="D10" s="18">
        <v>2981878</v>
      </c>
      <c r="E10" s="18">
        <v>90413</v>
      </c>
      <c r="F10" s="29">
        <v>62224</v>
      </c>
      <c r="G10">
        <f t="shared" si="0"/>
        <v>196.17618421052632</v>
      </c>
      <c r="H10">
        <f t="shared" si="1"/>
        <v>688.21961443597718</v>
      </c>
    </row>
    <row r="11" spans="1:8">
      <c r="A11" s="28" t="s">
        <v>71</v>
      </c>
      <c r="B11" s="18">
        <v>1600000</v>
      </c>
      <c r="C11" s="18">
        <v>974136</v>
      </c>
      <c r="D11" s="18">
        <v>195870</v>
      </c>
      <c r="E11" s="18">
        <v>778367</v>
      </c>
      <c r="F11" s="29">
        <v>206763</v>
      </c>
      <c r="G11">
        <f t="shared" si="0"/>
        <v>201.07048707777969</v>
      </c>
      <c r="H11">
        <f t="shared" si="1"/>
        <v>265.63690392835252</v>
      </c>
    </row>
    <row r="12" spans="1:8">
      <c r="A12" s="28" t="s">
        <v>76</v>
      </c>
      <c r="B12" s="18">
        <v>10600000</v>
      </c>
      <c r="C12" s="18">
        <v>404317</v>
      </c>
      <c r="D12" s="18">
        <v>69850</v>
      </c>
      <c r="E12" s="18">
        <v>7866917</v>
      </c>
      <c r="F12" s="29">
        <v>1717294</v>
      </c>
      <c r="G12">
        <f t="shared" si="0"/>
        <v>172.76048249269758</v>
      </c>
      <c r="H12">
        <f t="shared" si="1"/>
        <v>218.2931382141187</v>
      </c>
    </row>
    <row r="13" spans="1:8">
      <c r="A13" s="28" t="s">
        <v>77</v>
      </c>
      <c r="B13" s="18">
        <v>6213860</v>
      </c>
      <c r="C13" s="18">
        <v>2146323</v>
      </c>
      <c r="D13" s="18">
        <v>612047</v>
      </c>
      <c r="E13" s="18">
        <v>871187</v>
      </c>
      <c r="F13" s="29">
        <v>142164</v>
      </c>
      <c r="G13">
        <f t="shared" si="0"/>
        <v>285.16071439387269</v>
      </c>
      <c r="H13">
        <f t="shared" si="1"/>
        <v>163.1842532085534</v>
      </c>
    </row>
    <row r="14" spans="1:8">
      <c r="A14" s="28" t="s">
        <v>83</v>
      </c>
      <c r="B14" s="18">
        <v>20400000</v>
      </c>
      <c r="C14" s="18">
        <v>4541000</v>
      </c>
      <c r="D14" s="18">
        <v>981004</v>
      </c>
      <c r="E14" s="18">
        <v>6488000</v>
      </c>
      <c r="F14" s="29">
        <v>1366846</v>
      </c>
      <c r="G14">
        <f t="shared" si="0"/>
        <v>216.0325919401013</v>
      </c>
      <c r="H14">
        <f t="shared" si="1"/>
        <v>210.67293464858199</v>
      </c>
    </row>
    <row r="15" spans="1:8">
      <c r="A15" s="28" t="s">
        <v>98</v>
      </c>
      <c r="B15" s="18">
        <v>2000000</v>
      </c>
      <c r="C15" s="18">
        <v>376000</v>
      </c>
      <c r="D15" s="18">
        <v>85585</v>
      </c>
      <c r="E15" s="18">
        <v>1060</v>
      </c>
      <c r="F15" s="29">
        <v>703</v>
      </c>
      <c r="G15">
        <f t="shared" si="0"/>
        <v>227.61968085106383</v>
      </c>
      <c r="H15">
        <f t="shared" si="1"/>
        <v>663.20754716981139</v>
      </c>
    </row>
    <row r="16" spans="1:8">
      <c r="A16" s="28" t="s">
        <v>99</v>
      </c>
      <c r="B16" s="18">
        <v>0</v>
      </c>
      <c r="C16" s="18">
        <v>101714</v>
      </c>
      <c r="D16" s="18">
        <v>41781</v>
      </c>
      <c r="E16" s="18">
        <v>5089</v>
      </c>
      <c r="F16" s="29">
        <v>3241</v>
      </c>
      <c r="G16">
        <f t="shared" si="0"/>
        <v>410.76941227363</v>
      </c>
      <c r="H16">
        <f t="shared" si="1"/>
        <v>636.86382393397525</v>
      </c>
    </row>
    <row r="17" spans="1:8">
      <c r="A17" s="28" t="s">
        <v>106</v>
      </c>
      <c r="B17" s="18">
        <v>8622000</v>
      </c>
      <c r="C17" s="18">
        <v>5770000</v>
      </c>
      <c r="D17" s="18">
        <v>1850293</v>
      </c>
      <c r="E17" s="18">
        <v>57000</v>
      </c>
      <c r="F17" s="29">
        <v>23789</v>
      </c>
      <c r="G17">
        <f t="shared" si="0"/>
        <v>320.67469670710574</v>
      </c>
      <c r="H17">
        <f t="shared" si="1"/>
        <v>417.35087719298247</v>
      </c>
    </row>
    <row r="18" spans="1:8">
      <c r="A18" s="28" t="s">
        <v>114</v>
      </c>
      <c r="B18" s="18">
        <v>2809157</v>
      </c>
      <c r="C18" s="18">
        <v>565869</v>
      </c>
      <c r="D18" s="18">
        <v>91693</v>
      </c>
      <c r="E18" s="18">
        <v>2446820</v>
      </c>
      <c r="F18" s="29">
        <v>540902</v>
      </c>
      <c r="G18">
        <f t="shared" si="0"/>
        <v>162.03927057322454</v>
      </c>
      <c r="H18">
        <f t="shared" si="1"/>
        <v>221.06325761600769</v>
      </c>
    </row>
    <row r="19" spans="1:8">
      <c r="A19" s="28" t="s">
        <v>124</v>
      </c>
      <c r="B19" s="18">
        <v>20000</v>
      </c>
      <c r="C19" s="18">
        <v>50350</v>
      </c>
      <c r="D19" s="18">
        <v>19389</v>
      </c>
      <c r="E19" s="18">
        <v>8761</v>
      </c>
      <c r="F19" s="29">
        <v>3018</v>
      </c>
      <c r="G19">
        <f t="shared" si="0"/>
        <v>385.08440913604767</v>
      </c>
      <c r="H19">
        <f t="shared" si="1"/>
        <v>344.48122360461139</v>
      </c>
    </row>
    <row r="20" spans="1:8">
      <c r="A20" s="28" t="s">
        <v>133</v>
      </c>
      <c r="B20" s="18">
        <v>2248000</v>
      </c>
      <c r="C20" s="18">
        <v>1350000</v>
      </c>
      <c r="D20" s="18">
        <v>364704</v>
      </c>
      <c r="E20" s="18">
        <v>12821</v>
      </c>
      <c r="F20" s="29">
        <v>6063</v>
      </c>
      <c r="G20">
        <f t="shared" si="0"/>
        <v>270.15111111111111</v>
      </c>
      <c r="H20">
        <f t="shared" si="1"/>
        <v>472.89602995086187</v>
      </c>
    </row>
    <row r="21" spans="1:8">
      <c r="A21" s="28" t="s">
        <v>140</v>
      </c>
      <c r="B21" s="18">
        <v>80000</v>
      </c>
      <c r="C21" s="18">
        <v>75</v>
      </c>
      <c r="D21" s="18">
        <v>70</v>
      </c>
      <c r="E21" s="18">
        <v>1842</v>
      </c>
      <c r="F21" s="29">
        <v>1454</v>
      </c>
      <c r="G21">
        <f t="shared" si="0"/>
        <v>933.33333333333337</v>
      </c>
      <c r="H21">
        <f t="shared" si="1"/>
        <v>789.35939196525521</v>
      </c>
    </row>
    <row r="22" spans="1:8">
      <c r="A22" s="28" t="s">
        <v>146</v>
      </c>
      <c r="B22" s="18">
        <v>4058000</v>
      </c>
      <c r="C22" s="18">
        <v>214428</v>
      </c>
      <c r="D22" s="18">
        <v>37310</v>
      </c>
      <c r="E22" s="18">
        <v>1774000</v>
      </c>
      <c r="F22" s="29">
        <v>571044</v>
      </c>
      <c r="G22">
        <f t="shared" si="0"/>
        <v>173.99779879493349</v>
      </c>
      <c r="H22">
        <f t="shared" si="1"/>
        <v>321.89627959413752</v>
      </c>
    </row>
    <row r="23" spans="1:8">
      <c r="A23" s="28" t="s">
        <v>149</v>
      </c>
      <c r="B23" s="18">
        <v>2000</v>
      </c>
      <c r="C23" s="18">
        <v>172</v>
      </c>
      <c r="D23" s="18">
        <v>120</v>
      </c>
      <c r="E23" s="18">
        <v>143</v>
      </c>
      <c r="F23" s="29">
        <v>74</v>
      </c>
      <c r="G23">
        <f t="shared" si="0"/>
        <v>697.67441860465124</v>
      </c>
      <c r="H23">
        <f t="shared" si="1"/>
        <v>517.48251748251755</v>
      </c>
    </row>
    <row r="24" spans="1:8">
      <c r="A24" s="28" t="s">
        <v>153</v>
      </c>
      <c r="B24" s="18">
        <v>2444000</v>
      </c>
      <c r="C24" s="18">
        <v>976404</v>
      </c>
      <c r="D24" s="18">
        <v>296287</v>
      </c>
      <c r="E24" s="18">
        <v>561991</v>
      </c>
      <c r="F24" s="29">
        <v>113733</v>
      </c>
      <c r="G24">
        <f t="shared" si="0"/>
        <v>303.44713868439703</v>
      </c>
      <c r="H24">
        <f t="shared" si="1"/>
        <v>202.37512700381322</v>
      </c>
    </row>
    <row r="25" spans="1:8">
      <c r="A25" s="28" t="s">
        <v>163</v>
      </c>
      <c r="B25" s="18">
        <v>4400000</v>
      </c>
      <c r="C25" s="18">
        <v>637162</v>
      </c>
      <c r="D25" s="18">
        <v>159317</v>
      </c>
      <c r="E25" s="18">
        <v>699194</v>
      </c>
      <c r="F25" s="29">
        <v>151982</v>
      </c>
      <c r="G25">
        <f t="shared" si="0"/>
        <v>250.04159067866573</v>
      </c>
      <c r="H25">
        <f t="shared" si="1"/>
        <v>217.36742592184714</v>
      </c>
    </row>
    <row r="26" spans="1:8">
      <c r="A26" s="28" t="s">
        <v>164</v>
      </c>
      <c r="B26" s="18">
        <v>1101313</v>
      </c>
      <c r="C26" s="18">
        <v>81295</v>
      </c>
      <c r="D26" s="18">
        <v>27462</v>
      </c>
      <c r="E26" s="18">
        <v>319425</v>
      </c>
      <c r="F26" s="29">
        <v>60202</v>
      </c>
      <c r="G26">
        <f t="shared" si="0"/>
        <v>337.80675318285256</v>
      </c>
      <c r="H26">
        <f t="shared" si="1"/>
        <v>188.46990686389606</v>
      </c>
    </row>
    <row r="27" spans="1:8">
      <c r="A27" s="28" t="s">
        <v>168</v>
      </c>
      <c r="B27" s="18">
        <v>3941000</v>
      </c>
      <c r="C27" s="18">
        <v>88667</v>
      </c>
      <c r="D27" s="18">
        <v>14727</v>
      </c>
      <c r="E27" s="18">
        <v>1935700</v>
      </c>
      <c r="F27" s="29">
        <v>418285</v>
      </c>
      <c r="G27">
        <f t="shared" si="0"/>
        <v>166.09336055127613</v>
      </c>
      <c r="H27">
        <f t="shared" si="1"/>
        <v>216.08978664049181</v>
      </c>
    </row>
    <row r="28" spans="1:8">
      <c r="A28" s="28" t="s">
        <v>169</v>
      </c>
      <c r="B28" s="18">
        <v>32200000</v>
      </c>
      <c r="C28" s="18">
        <v>51258</v>
      </c>
      <c r="D28" s="18">
        <v>4142</v>
      </c>
      <c r="E28" s="18">
        <v>22400000</v>
      </c>
      <c r="F28" s="29">
        <v>2786189</v>
      </c>
      <c r="G28">
        <f t="shared" si="0"/>
        <v>80.806898435366193</v>
      </c>
      <c r="H28">
        <f t="shared" si="1"/>
        <v>124.3834375</v>
      </c>
    </row>
    <row r="29" spans="1:8">
      <c r="A29" s="28" t="s">
        <v>185</v>
      </c>
      <c r="B29" s="18">
        <v>1150000</v>
      </c>
      <c r="C29" s="18">
        <v>358000</v>
      </c>
      <c r="D29" s="18">
        <v>71927</v>
      </c>
      <c r="E29" s="18">
        <v>629164</v>
      </c>
      <c r="F29" s="29">
        <v>128441</v>
      </c>
      <c r="G29">
        <f t="shared" si="0"/>
        <v>200.91340782122904</v>
      </c>
      <c r="H29">
        <f t="shared" si="1"/>
        <v>204.14550101404402</v>
      </c>
    </row>
    <row r="30" spans="1:8">
      <c r="A30" s="28" t="s">
        <v>189</v>
      </c>
      <c r="B30" s="18">
        <v>1730393</v>
      </c>
      <c r="C30" s="18">
        <v>80000</v>
      </c>
      <c r="D30" s="18">
        <v>25498</v>
      </c>
      <c r="E30" s="18">
        <v>57600</v>
      </c>
      <c r="F30" s="29">
        <v>31696</v>
      </c>
      <c r="G30">
        <f t="shared" si="0"/>
        <v>318.72499999999997</v>
      </c>
      <c r="H30">
        <f t="shared" si="1"/>
        <v>550.27777777777771</v>
      </c>
    </row>
    <row r="31" spans="1:8">
      <c r="A31" s="28" t="s">
        <v>191</v>
      </c>
      <c r="B31" s="18">
        <v>2061498</v>
      </c>
      <c r="C31" s="18">
        <v>863374</v>
      </c>
      <c r="D31" s="18">
        <v>167501</v>
      </c>
      <c r="E31" s="18">
        <v>168432</v>
      </c>
      <c r="F31" s="29">
        <v>34543</v>
      </c>
      <c r="G31">
        <f t="shared" si="0"/>
        <v>194.00746374109019</v>
      </c>
      <c r="H31">
        <f t="shared" si="1"/>
        <v>205.08573192742472</v>
      </c>
    </row>
    <row r="32" spans="1:8">
      <c r="A32" s="28" t="s">
        <v>196</v>
      </c>
      <c r="B32" s="18">
        <v>18100000</v>
      </c>
      <c r="C32" s="18">
        <v>409648</v>
      </c>
      <c r="D32" s="18">
        <v>114750</v>
      </c>
      <c r="E32" s="18">
        <v>12800000</v>
      </c>
      <c r="F32" s="29">
        <v>2989921</v>
      </c>
      <c r="G32">
        <f t="shared" si="0"/>
        <v>280.11854079600045</v>
      </c>
      <c r="H32">
        <f t="shared" si="1"/>
        <v>233.58757812499999</v>
      </c>
    </row>
    <row r="33" spans="1:8">
      <c r="A33" s="28" t="s">
        <v>200</v>
      </c>
      <c r="B33" s="18">
        <v>0</v>
      </c>
      <c r="C33" s="18">
        <v>244350</v>
      </c>
      <c r="D33" s="18">
        <v>60915</v>
      </c>
      <c r="E33" s="18">
        <v>728</v>
      </c>
      <c r="F33" s="29">
        <v>280</v>
      </c>
      <c r="G33">
        <f t="shared" si="0"/>
        <v>249.2940454266421</v>
      </c>
      <c r="H33">
        <f t="shared" si="1"/>
        <v>384.61538461538464</v>
      </c>
    </row>
    <row r="34" spans="1:8">
      <c r="A34" s="28" t="s">
        <v>208</v>
      </c>
      <c r="B34" s="18">
        <v>4498000</v>
      </c>
      <c r="C34" s="18">
        <v>1177000</v>
      </c>
      <c r="D34" s="18">
        <v>220680</v>
      </c>
      <c r="E34" s="18">
        <v>13000</v>
      </c>
      <c r="F34" s="29">
        <v>3744</v>
      </c>
      <c r="G34">
        <f t="shared" si="0"/>
        <v>187.49362786745965</v>
      </c>
      <c r="H34">
        <f t="shared" si="1"/>
        <v>288</v>
      </c>
    </row>
    <row r="35" spans="1:8">
      <c r="A35" s="28" t="s">
        <v>213</v>
      </c>
      <c r="B35" s="18">
        <v>1500000</v>
      </c>
      <c r="C35" s="18">
        <v>4070</v>
      </c>
      <c r="D35" s="18">
        <v>1334</v>
      </c>
      <c r="E35" s="18">
        <v>1162902</v>
      </c>
      <c r="F35" s="29">
        <v>165238</v>
      </c>
      <c r="G35">
        <f t="shared" si="0"/>
        <v>327.76412776412775</v>
      </c>
      <c r="H35">
        <f t="shared" si="1"/>
        <v>142.09107904191413</v>
      </c>
    </row>
    <row r="36" spans="1:8">
      <c r="A36" s="28" t="s">
        <v>215</v>
      </c>
      <c r="B36" s="18">
        <v>3449384</v>
      </c>
      <c r="C36" s="18">
        <v>5887783</v>
      </c>
      <c r="D36" s="18">
        <v>1616982</v>
      </c>
      <c r="E36" s="18">
        <v>166716</v>
      </c>
      <c r="F36" s="29">
        <v>47830</v>
      </c>
      <c r="G36">
        <f t="shared" si="0"/>
        <v>274.63342314076453</v>
      </c>
      <c r="H36">
        <f t="shared" si="1"/>
        <v>286.89507905659923</v>
      </c>
    </row>
    <row r="37" spans="1:8">
      <c r="A37" s="28" t="s">
        <v>217</v>
      </c>
      <c r="B37" s="18">
        <v>208906</v>
      </c>
      <c r="C37" s="18">
        <v>2460</v>
      </c>
      <c r="D37" s="18">
        <v>946</v>
      </c>
      <c r="E37" s="18">
        <v>74977</v>
      </c>
      <c r="F37" s="29">
        <v>25265</v>
      </c>
      <c r="G37">
        <f t="shared" si="0"/>
        <v>384.55284552845529</v>
      </c>
      <c r="H37">
        <f t="shared" si="1"/>
        <v>336.97000413460125</v>
      </c>
    </row>
    <row r="38" spans="1:8">
      <c r="A38" s="28" t="s">
        <v>221</v>
      </c>
      <c r="B38" s="18">
        <v>0</v>
      </c>
      <c r="C38" s="18">
        <v>466000</v>
      </c>
      <c r="D38" s="18">
        <v>150041</v>
      </c>
      <c r="E38" s="18">
        <v>30474</v>
      </c>
      <c r="F38" s="29">
        <v>5089</v>
      </c>
      <c r="G38">
        <f t="shared" si="0"/>
        <v>321.97639484978544</v>
      </c>
      <c r="H38">
        <f t="shared" si="1"/>
        <v>166.99481525234629</v>
      </c>
    </row>
    <row r="39" spans="1:8">
      <c r="A39" t="s">
        <v>251</v>
      </c>
      <c r="B39" s="19">
        <v>53793000</v>
      </c>
      <c r="C39" s="19">
        <v>23311069</v>
      </c>
      <c r="D39">
        <v>4916422</v>
      </c>
      <c r="E39" s="19">
        <v>2732818</v>
      </c>
      <c r="F39">
        <v>1020991</v>
      </c>
      <c r="G39">
        <f t="shared" si="0"/>
        <v>210.90504257869941</v>
      </c>
      <c r="H39">
        <f t="shared" si="1"/>
        <v>373.60373065458441</v>
      </c>
    </row>
    <row r="40" spans="1:8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>
      <c r="A41" t="s">
        <v>326</v>
      </c>
      <c r="B41">
        <v>1125515</v>
      </c>
      <c r="C41">
        <v>9098087</v>
      </c>
      <c r="D41">
        <v>1995635</v>
      </c>
      <c r="E41">
        <v>138274</v>
      </c>
      <c r="F41">
        <v>37899</v>
      </c>
      <c r="G41">
        <f t="shared" si="0"/>
        <v>219.34666045730273</v>
      </c>
      <c r="H41">
        <f t="shared" si="1"/>
        <v>274.08623457772251</v>
      </c>
    </row>
    <row r="42" spans="1:8">
      <c r="A42" t="s">
        <v>327</v>
      </c>
      <c r="B42">
        <v>3781314</v>
      </c>
      <c r="C42">
        <v>12538934</v>
      </c>
      <c r="D42">
        <v>2586626</v>
      </c>
      <c r="E42">
        <v>111280</v>
      </c>
      <c r="F42">
        <v>56420</v>
      </c>
      <c r="G42">
        <f t="shared" si="0"/>
        <v>206.28755203592266</v>
      </c>
      <c r="H42">
        <f t="shared" si="1"/>
        <v>507.00934579439252</v>
      </c>
    </row>
    <row r="43" spans="1:8">
      <c r="A43" t="s">
        <v>328</v>
      </c>
      <c r="B43">
        <v>6691113</v>
      </c>
      <c r="C43">
        <v>11999733</v>
      </c>
      <c r="D43">
        <v>2338765</v>
      </c>
      <c r="E43">
        <v>4599728</v>
      </c>
      <c r="F43">
        <v>892456</v>
      </c>
      <c r="G43">
        <f t="shared" si="0"/>
        <v>194.90141988992588</v>
      </c>
      <c r="H43">
        <f t="shared" si="1"/>
        <v>194.02364661562595</v>
      </c>
    </row>
    <row r="44" spans="1:8">
      <c r="A44" t="s">
        <v>329</v>
      </c>
      <c r="B44">
        <v>0</v>
      </c>
      <c r="C44">
        <v>1747</v>
      </c>
      <c r="D44">
        <v>246</v>
      </c>
      <c r="E44">
        <v>0</v>
      </c>
      <c r="F44">
        <v>0</v>
      </c>
      <c r="G44">
        <f t="shared" si="0"/>
        <v>140.81282198053808</v>
      </c>
      <c r="H44">
        <f t="shared" si="1"/>
        <v>0</v>
      </c>
    </row>
    <row r="45" spans="1:8">
      <c r="A45" t="s">
        <v>330</v>
      </c>
      <c r="B45">
        <v>509001</v>
      </c>
      <c r="C45">
        <v>532901</v>
      </c>
      <c r="D45">
        <v>264927</v>
      </c>
      <c r="E45">
        <v>117150</v>
      </c>
      <c r="F45">
        <v>31553</v>
      </c>
      <c r="G45">
        <f t="shared" si="0"/>
        <v>497.14112002041657</v>
      </c>
      <c r="H45">
        <f t="shared" si="1"/>
        <v>269.33845497225781</v>
      </c>
    </row>
    <row r="46" spans="1:8">
      <c r="A46" t="s">
        <v>331</v>
      </c>
      <c r="B46">
        <v>1105000</v>
      </c>
      <c r="C46">
        <v>106692</v>
      </c>
      <c r="D46">
        <v>43340</v>
      </c>
      <c r="E46">
        <v>1347</v>
      </c>
      <c r="F46">
        <v>757</v>
      </c>
      <c r="G46">
        <f t="shared" si="0"/>
        <v>406.21602369437261</v>
      </c>
      <c r="H46">
        <f t="shared" si="1"/>
        <v>561.98960653303641</v>
      </c>
    </row>
    <row r="47" spans="1:8">
      <c r="A47" t="s">
        <v>332</v>
      </c>
      <c r="B47">
        <v>85609</v>
      </c>
      <c r="C47">
        <v>87520</v>
      </c>
      <c r="D47">
        <v>35187</v>
      </c>
      <c r="E47">
        <v>2745</v>
      </c>
      <c r="F47">
        <v>1123</v>
      </c>
      <c r="G47">
        <f t="shared" si="0"/>
        <v>402.04524680073126</v>
      </c>
      <c r="H47">
        <f t="shared" si="1"/>
        <v>409.10746812386157</v>
      </c>
    </row>
    <row r="48" spans="1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si="0"/>
        <v/>
      </c>
      <c r="H66" t="str">
        <f t="shared" si="1"/>
        <v/>
      </c>
    </row>
    <row r="67" spans="7:8">
      <c r="G67" t="str">
        <f t="shared" ref="G67:G130" si="2">IF(D67&lt;&gt;"",IF(D67&gt;0,IF(C67&gt;0, D67/C67*1000,0),0),"")</f>
        <v/>
      </c>
      <c r="H67" t="str">
        <f t="shared" ref="H67:H130" si="3">IF(F67&lt;&gt;"",IF(F67&gt;0,IF(E67&gt;0, F67/E67*1000,0),0),"")</f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si="2"/>
        <v/>
      </c>
      <c r="H130" t="str">
        <f t="shared" si="3"/>
        <v/>
      </c>
    </row>
    <row r="131" spans="7:8">
      <c r="G131" t="str">
        <f t="shared" ref="G131:G194" si="4">IF(D131&lt;&gt;"",IF(D131&gt;0,IF(C131&gt;0, D131/C131*1000,0),0),"")</f>
        <v/>
      </c>
      <c r="H131" t="str">
        <f t="shared" ref="H131:H194" si="5">IF(F131&lt;&gt;"",IF(F131&gt;0,IF(E131&gt;0, F131/E131*1000,0),0),"")</f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si="4"/>
        <v/>
      </c>
      <c r="H194" t="str">
        <f t="shared" si="5"/>
        <v/>
      </c>
    </row>
    <row r="195" spans="7:8">
      <c r="G195" t="str">
        <f t="shared" ref="G195:G226" si="6">IF(D195&lt;&gt;"",IF(D195&gt;0,IF(C195&gt;0, D195/C195*1000,0),0),"")</f>
        <v/>
      </c>
      <c r="H195" t="str">
        <f t="shared" ref="H195:H226" si="7">IF(F195&lt;&gt;"",IF(F195&gt;0,IF(E195&gt;0, F195/E195*1000,0),0),"")</f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Countries</vt:lpstr>
      <vt:lpstr>Keep</vt:lpstr>
      <vt:lpstr>Industrial.roundwood.C</vt:lpstr>
      <vt:lpstr>Industrial.roundwood.NC</vt:lpstr>
      <vt:lpstr>Other.industrial.roundwood</vt:lpstr>
      <vt:lpstr>Roundwood</vt:lpstr>
      <vt:lpstr>Wood.chips.and.particles</vt:lpstr>
      <vt:lpstr>Wood.fuel</vt:lpstr>
      <vt:lpstr>Sawnwood.C</vt:lpstr>
      <vt:lpstr>Sawnwood.NC</vt:lpstr>
      <vt:lpstr>Veneer.sheets</vt:lpstr>
      <vt:lpstr>Plywood</vt:lpstr>
      <vt:lpstr>Particle.board.and.OSB</vt:lpstr>
      <vt:lpstr>Fibreboard</vt:lpstr>
      <vt:lpstr>Mechanical.wood.pulp</vt:lpstr>
      <vt:lpstr>Chemical.wood.pulp</vt:lpstr>
      <vt:lpstr>Other.Pulp</vt:lpstr>
      <vt:lpstr>Recovered.paper</vt:lpstr>
      <vt:lpstr>Newsprint</vt:lpstr>
      <vt:lpstr>Printing.and.writing.papers</vt:lpstr>
      <vt:lpstr>Other.paper.and.paperboard</vt:lpstr>
      <vt:lpstr>Wood.pellets</vt:lpstr>
      <vt:lpstr>Other.industrial.roundwood.C</vt:lpstr>
      <vt:lpstr>Other.industrial.roundwood.NC</vt:lpstr>
      <vt:lpstr>Fuelwood.C</vt:lpstr>
      <vt:lpstr>Fuelwood.NC</vt:lpstr>
      <vt:lpstr>POP1</vt:lpstr>
      <vt:lpstr>POP2</vt:lpstr>
      <vt:lpstr>POP3</vt:lpstr>
      <vt:lpstr>POP4</vt:lpstr>
      <vt:lpstr>POP5</vt:lpstr>
      <vt:lpstr>GDP1</vt:lpstr>
      <vt:lpstr>GDP2</vt:lpstr>
      <vt:lpstr>GDP3</vt:lpstr>
      <vt:lpstr>GDP4</vt:lpstr>
      <vt:lpstr>GDP5</vt:lpstr>
      <vt:lpstr>Forest</vt:lpstr>
      <vt:lpstr>Forest.Planted</vt:lpstr>
      <vt:lpstr>Forest.Natural</vt:lpstr>
      <vt:lpstr>Forest.Primary</vt:lpstr>
      <vt:lpstr>Forest_FAOSTAT</vt:lpstr>
      <vt:lpstr>Stock_FRA_FAO</vt:lpstr>
      <vt:lpstr>GDP_DEFAULT</vt:lpstr>
      <vt:lpstr>Forest_GFPM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Craig Johnston</cp:lastModifiedBy>
  <dcterms:created xsi:type="dcterms:W3CDTF">2014-03-07T16:08:25Z</dcterms:created>
  <dcterms:modified xsi:type="dcterms:W3CDTF">2021-04-28T19:15:37Z</dcterms:modified>
</cp:coreProperties>
</file>