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Studia\2stp\3SEM\MOC_CZE\HW\TEMiWCZ_BLDC_HW\"/>
    </mc:Choice>
  </mc:AlternateContent>
  <xr:revisionPtr revIDLastSave="0" documentId="13_ncr:1_{B803F9A9-14B4-49D7-B1DF-F7DA368F16B3}" xr6:coauthVersionLast="47" xr6:coauthVersionMax="47" xr10:uidLastSave="{00000000-0000-0000-0000-000000000000}"/>
  <bookViews>
    <workbookView xWindow="-120" yWindow="330" windowWidth="38640" windowHeight="2139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L16" i="1"/>
  <c r="I16" i="1"/>
  <c r="L7" i="1"/>
  <c r="P4" i="1"/>
  <c r="P10" i="1" s="1"/>
  <c r="P11" i="1" s="1"/>
  <c r="L9" i="1"/>
  <c r="L5" i="1"/>
  <c r="L4" i="1"/>
  <c r="C6" i="1"/>
  <c r="L10" i="1" l="1"/>
</calcChain>
</file>

<file path=xl/sharedStrings.xml><?xml version="1.0" encoding="utf-8"?>
<sst xmlns="http://schemas.openxmlformats.org/spreadsheetml/2006/main" count="50" uniqueCount="42">
  <si>
    <t>Qg</t>
  </si>
  <si>
    <t>tr</t>
  </si>
  <si>
    <t>td_off</t>
  </si>
  <si>
    <t>IGBT</t>
  </si>
  <si>
    <t>tf</t>
  </si>
  <si>
    <t>td_on</t>
  </si>
  <si>
    <t>założenia</t>
  </si>
  <si>
    <t>VCC</t>
  </si>
  <si>
    <t>I</t>
  </si>
  <si>
    <t>V</t>
  </si>
  <si>
    <t>A</t>
  </si>
  <si>
    <t>F</t>
  </si>
  <si>
    <t>s</t>
  </si>
  <si>
    <t>Tmin</t>
  </si>
  <si>
    <t>fmax</t>
  </si>
  <si>
    <t>Hz</t>
  </si>
  <si>
    <t>Ig_max</t>
  </si>
  <si>
    <t>Ice_max</t>
  </si>
  <si>
    <t>Rce</t>
  </si>
  <si>
    <t>Ohm</t>
  </si>
  <si>
    <t>W</t>
  </si>
  <si>
    <t>Vge_max</t>
  </si>
  <si>
    <t>Rth</t>
  </si>
  <si>
    <t>K/W</t>
  </si>
  <si>
    <t>Tj</t>
  </si>
  <si>
    <t>Vce_sat</t>
  </si>
  <si>
    <t>P_cond_loss</t>
  </si>
  <si>
    <t>P_sw_loss</t>
  </si>
  <si>
    <t>f</t>
  </si>
  <si>
    <t>Ets</t>
  </si>
  <si>
    <t>J</t>
  </si>
  <si>
    <t>P_cond_frd</t>
  </si>
  <si>
    <t>P_sw_frd</t>
  </si>
  <si>
    <t>total_loss(6igbt)</t>
  </si>
  <si>
    <t>Pout</t>
  </si>
  <si>
    <t>eficiency</t>
  </si>
  <si>
    <t>r_gate_min</t>
  </si>
  <si>
    <t>gate driver</t>
  </si>
  <si>
    <t xml:space="preserve">DRV8301 </t>
  </si>
  <si>
    <t>Q</t>
  </si>
  <si>
    <t>trise</t>
  </si>
  <si>
    <t>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</si>
</sst>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11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10" xfId="0" applyNumberFormat="1" applyBorder="1"/>
    <xf numFmtId="9" fontId="0" fillId="0" borderId="0" xfId="1" applyFont="1"/>
    <xf numFmtId="0" fontId="0" fillId="0" borderId="7" xfId="0" applyBorder="1"/>
    <xf numFmtId="11" fontId="0" fillId="0" borderId="8" xfId="0" applyNumberFormat="1" applyBorder="1"/>
    <xf numFmtId="0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1"/>
  <sheetViews>
    <sheetView tabSelected="1" topLeftCell="B1" zoomScale="190" zoomScaleNormal="190" workbookViewId="0">
      <selection activeCell="P5" sqref="P5"/>
    </sheetView>
  </sheetViews>
  <sheetFormatPr defaultRowHeight="15" x14ac:dyDescent="0.25"/>
  <cols>
    <col min="9" max="9" width="6.28515625" customWidth="1"/>
    <col min="13" max="13" width="5.7109375" customWidth="1"/>
    <col min="15" max="15" width="15.42578125" customWidth="1"/>
    <col min="16" max="16" width="5.7109375" customWidth="1"/>
  </cols>
  <sheetData>
    <row r="2" spans="2:17" ht="15.75" thickBot="1" x14ac:dyDescent="0.3"/>
    <row r="3" spans="2:17" ht="15.75" thickBot="1" x14ac:dyDescent="0.3">
      <c r="B3" s="2" t="s">
        <v>6</v>
      </c>
      <c r="C3" s="4"/>
      <c r="G3" t="s">
        <v>3</v>
      </c>
    </row>
    <row r="4" spans="2:17" x14ac:dyDescent="0.25">
      <c r="B4" s="5" t="s">
        <v>7</v>
      </c>
      <c r="C4" s="6">
        <v>48</v>
      </c>
      <c r="G4" s="2" t="s">
        <v>21</v>
      </c>
      <c r="H4" s="3">
        <v>15</v>
      </c>
      <c r="I4" s="4" t="s">
        <v>9</v>
      </c>
      <c r="K4" s="2" t="s">
        <v>13</v>
      </c>
      <c r="L4" s="10">
        <f>SUM(H7:H10)</f>
        <v>2.1300000000000001E-7</v>
      </c>
      <c r="M4" s="4" t="s">
        <v>12</v>
      </c>
      <c r="O4" t="s">
        <v>26</v>
      </c>
      <c r="P4">
        <f>L8*H5</f>
        <v>42</v>
      </c>
      <c r="Q4" t="s">
        <v>20</v>
      </c>
    </row>
    <row r="5" spans="2:17" x14ac:dyDescent="0.25">
      <c r="B5" s="5" t="s">
        <v>8</v>
      </c>
      <c r="C5" s="6">
        <v>20</v>
      </c>
      <c r="G5" s="5" t="s">
        <v>17</v>
      </c>
      <c r="H5">
        <v>20</v>
      </c>
      <c r="I5" s="6" t="s">
        <v>10</v>
      </c>
      <c r="K5" s="5" t="s">
        <v>14</v>
      </c>
      <c r="L5" s="1">
        <f>1/L4</f>
        <v>4694835.6807511738</v>
      </c>
      <c r="M5" s="6" t="s">
        <v>15</v>
      </c>
      <c r="O5" t="s">
        <v>27</v>
      </c>
      <c r="P5" s="1">
        <f>C7*H11</f>
        <v>4.4000000000000004</v>
      </c>
      <c r="Q5" t="s">
        <v>20</v>
      </c>
    </row>
    <row r="6" spans="2:17" ht="15.75" thickBot="1" x14ac:dyDescent="0.3">
      <c r="B6" s="5" t="s">
        <v>34</v>
      </c>
      <c r="C6" s="6">
        <f>C4*C5</f>
        <v>960</v>
      </c>
      <c r="G6" s="7" t="s">
        <v>0</v>
      </c>
      <c r="H6" s="8">
        <v>4.8E-8</v>
      </c>
      <c r="I6" s="9" t="s">
        <v>11</v>
      </c>
      <c r="K6" s="5" t="s">
        <v>36</v>
      </c>
      <c r="L6">
        <v>10</v>
      </c>
      <c r="M6" s="6" t="s">
        <v>19</v>
      </c>
    </row>
    <row r="7" spans="2:17" ht="15.75" thickBot="1" x14ac:dyDescent="0.3">
      <c r="B7" s="7" t="s">
        <v>28</v>
      </c>
      <c r="C7" s="17">
        <v>20000</v>
      </c>
      <c r="G7" s="2" t="s">
        <v>5</v>
      </c>
      <c r="H7" s="10">
        <v>2E-8</v>
      </c>
      <c r="I7" s="4" t="s">
        <v>12</v>
      </c>
      <c r="K7" s="7" t="s">
        <v>16</v>
      </c>
      <c r="L7" s="16">
        <f>H4/L6</f>
        <v>1.5</v>
      </c>
      <c r="M7" s="9" t="s">
        <v>10</v>
      </c>
      <c r="O7" t="s">
        <v>31</v>
      </c>
    </row>
    <row r="8" spans="2:17" ht="15.75" thickBot="1" x14ac:dyDescent="0.3">
      <c r="G8" s="5" t="s">
        <v>1</v>
      </c>
      <c r="H8" s="1">
        <v>1.0999999999999999E-8</v>
      </c>
      <c r="I8" s="6" t="s">
        <v>12</v>
      </c>
      <c r="K8" s="11" t="s">
        <v>25</v>
      </c>
      <c r="L8" s="12">
        <v>2.1</v>
      </c>
      <c r="M8" s="13" t="s">
        <v>9</v>
      </c>
      <c r="O8" t="s">
        <v>32</v>
      </c>
    </row>
    <row r="9" spans="2:17" x14ac:dyDescent="0.25">
      <c r="G9" s="5" t="s">
        <v>2</v>
      </c>
      <c r="H9" s="1">
        <v>1.6500000000000001E-7</v>
      </c>
      <c r="I9" s="6" t="s">
        <v>12</v>
      </c>
      <c r="K9" s="2" t="s">
        <v>18</v>
      </c>
      <c r="L9" s="3">
        <f>L8/H5</f>
        <v>0.10500000000000001</v>
      </c>
      <c r="M9" s="4" t="s">
        <v>19</v>
      </c>
    </row>
    <row r="10" spans="2:17" ht="15.75" thickBot="1" x14ac:dyDescent="0.3">
      <c r="G10" s="7" t="s">
        <v>4</v>
      </c>
      <c r="H10" s="8">
        <v>1.7E-8</v>
      </c>
      <c r="I10" s="9" t="s">
        <v>12</v>
      </c>
      <c r="K10" s="7" t="s">
        <v>24</v>
      </c>
      <c r="L10" s="16">
        <f>P4*H12</f>
        <v>50.4</v>
      </c>
      <c r="M10" s="9"/>
      <c r="O10" t="s">
        <v>33</v>
      </c>
      <c r="P10">
        <f>(P4+P5)*6</f>
        <v>278.39999999999998</v>
      </c>
    </row>
    <row r="11" spans="2:17" ht="15.75" thickBot="1" x14ac:dyDescent="0.3">
      <c r="G11" s="11" t="s">
        <v>29</v>
      </c>
      <c r="H11" s="14">
        <v>2.2000000000000001E-4</v>
      </c>
      <c r="I11" s="13" t="s">
        <v>30</v>
      </c>
      <c r="O11" t="s">
        <v>35</v>
      </c>
      <c r="P11" s="15">
        <f>C6/(C6+P10)</f>
        <v>0.77519379844961234</v>
      </c>
    </row>
    <row r="12" spans="2:17" x14ac:dyDescent="0.25">
      <c r="G12" t="s">
        <v>22</v>
      </c>
      <c r="H12" s="1">
        <v>1.2</v>
      </c>
      <c r="I12" t="s">
        <v>23</v>
      </c>
    </row>
    <row r="15" spans="2:17" x14ac:dyDescent="0.25">
      <c r="H15" t="s">
        <v>39</v>
      </c>
      <c r="I15" s="1">
        <v>6.2000000000000001E-9</v>
      </c>
    </row>
    <row r="16" spans="2:17" x14ac:dyDescent="0.25">
      <c r="H16" t="s">
        <v>40</v>
      </c>
      <c r="I16">
        <f>0.000000004</f>
        <v>4.0000000000000002E-9</v>
      </c>
      <c r="K16" t="s">
        <v>41</v>
      </c>
      <c r="L16" s="18">
        <f>I15/I16</f>
        <v>1.5499999999999998</v>
      </c>
    </row>
    <row r="21" spans="2:3" x14ac:dyDescent="0.25">
      <c r="B21" t="s">
        <v>37</v>
      </c>
      <c r="C2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PMB</dc:creator>
  <cp:lastModifiedBy>Michal Boguski (259574)</cp:lastModifiedBy>
  <dcterms:created xsi:type="dcterms:W3CDTF">2015-06-05T18:19:34Z</dcterms:created>
  <dcterms:modified xsi:type="dcterms:W3CDTF">2025-03-31T09:09:15Z</dcterms:modified>
</cp:coreProperties>
</file>